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tables/table1.xml" ContentType="application/vnd.openxmlformats-officedocument.spreadsheetml.table+xml"/>
  <Override PartName="/xl/tables/table2.xml" ContentType="application/vnd.openxmlformats-officedocument.spreadsheetml.table+xml"/>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drawings/drawing2.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360" yWindow="360" windowWidth="17070" windowHeight="8775"/>
  </bookViews>
  <sheets>
    <sheet name="PV-CD" sheetId="14" r:id="rId1"/>
    <sheet name="CDD-CD" sheetId="32" r:id="rId2"/>
    <sheet name="Hoja1" sheetId="33" r:id="rId3"/>
  </sheets>
  <definedNames>
    <definedName name="_xlnm.Print_Area" localSheetId="1">'CDD-CD'!$A$1:$J$3782</definedName>
    <definedName name="_xlnm.Print_Area" localSheetId="0">'PV-CD'!$A$1:$J$3748</definedName>
  </definedNames>
  <calcPr calcId="125725"/>
</workbook>
</file>

<file path=xl/calcChain.xml><?xml version="1.0" encoding="utf-8"?>
<calcChain xmlns="http://schemas.openxmlformats.org/spreadsheetml/2006/main">
  <c r="J3752" i="14"/>
  <c r="J3751" l="1"/>
  <c r="M18" l="1"/>
  <c r="J3782" i="32"/>
  <c r="J3780"/>
  <c r="J3779"/>
  <c r="J3778"/>
  <c r="J3777"/>
  <c r="J3775"/>
  <c r="J3774"/>
  <c r="J3772"/>
  <c r="J3771"/>
  <c r="J3770"/>
  <c r="J3769"/>
  <c r="J3768"/>
  <c r="J3767"/>
  <c r="J3766"/>
  <c r="J3765"/>
  <c r="J3764"/>
  <c r="J3763"/>
  <c r="J3761"/>
  <c r="J3760"/>
  <c r="J3759"/>
  <c r="J3758"/>
  <c r="J3757"/>
  <c r="J3756"/>
  <c r="J3755"/>
  <c r="J3754"/>
  <c r="J3753"/>
  <c r="J3752"/>
  <c r="J3750"/>
  <c r="J3749"/>
  <c r="J3748"/>
  <c r="J3747"/>
  <c r="J3746"/>
  <c r="J3745"/>
  <c r="J3744"/>
  <c r="J3743"/>
  <c r="J3742"/>
  <c r="J3741"/>
  <c r="J3738"/>
  <c r="J3737"/>
  <c r="J3736"/>
  <c r="J3735"/>
  <c r="J3734"/>
  <c r="J3733"/>
  <c r="J3732"/>
  <c r="J3731"/>
  <c r="J3730"/>
  <c r="J3729"/>
  <c r="J3728"/>
  <c r="J3727"/>
  <c r="J3726"/>
  <c r="J3724"/>
  <c r="J3723"/>
  <c r="J3722"/>
  <c r="J3721"/>
  <c r="J3720"/>
  <c r="J3719"/>
  <c r="J3718"/>
  <c r="J3717"/>
  <c r="J3716"/>
  <c r="J3715"/>
  <c r="J3714"/>
  <c r="J3713"/>
  <c r="J3711"/>
  <c r="J3710"/>
  <c r="J3709"/>
  <c r="J3708"/>
  <c r="J3707"/>
  <c r="J3706"/>
  <c r="J3705"/>
  <c r="J3704"/>
  <c r="J3703"/>
  <c r="J3702"/>
  <c r="J3701"/>
  <c r="J3700"/>
  <c r="J3697"/>
  <c r="J3695"/>
  <c r="J3693"/>
  <c r="J3692"/>
  <c r="J3691"/>
  <c r="J3690"/>
  <c r="J3687"/>
  <c r="J3686"/>
  <c r="J3684"/>
  <c r="J3683"/>
  <c r="J3682"/>
  <c r="J3681"/>
  <c r="J3680"/>
  <c r="J3679"/>
  <c r="J3678"/>
  <c r="J3677"/>
  <c r="J3676"/>
  <c r="J3675"/>
  <c r="J3674"/>
  <c r="J3673"/>
  <c r="J3672"/>
  <c r="J3671"/>
  <c r="J3670"/>
  <c r="J3669"/>
  <c r="J3668"/>
  <c r="J3667"/>
  <c r="J3666"/>
  <c r="J3665"/>
  <c r="J3664"/>
  <c r="J3663"/>
  <c r="J3662"/>
  <c r="J3660"/>
  <c r="J3659"/>
  <c r="J3658"/>
  <c r="J3657"/>
  <c r="J3656"/>
  <c r="J3655"/>
  <c r="J3654"/>
  <c r="J3653"/>
  <c r="J3652"/>
  <c r="J3651"/>
  <c r="J3650"/>
  <c r="J3649"/>
  <c r="J3648"/>
  <c r="J3647"/>
  <c r="J3646"/>
  <c r="J3645"/>
  <c r="J3644"/>
  <c r="J3643"/>
  <c r="J3642"/>
  <c r="J3641"/>
  <c r="J3640"/>
  <c r="J3639"/>
  <c r="J3638"/>
  <c r="J3635"/>
  <c r="J3633"/>
  <c r="J3632"/>
  <c r="J3631"/>
  <c r="J3630"/>
  <c r="J3628"/>
  <c r="J3627"/>
  <c r="J3624"/>
  <c r="J3622"/>
  <c r="J3621"/>
  <c r="J3620"/>
  <c r="J3619"/>
  <c r="J3618"/>
  <c r="J3617"/>
  <c r="J3615"/>
  <c r="J3614"/>
  <c r="J3613"/>
  <c r="J3612"/>
  <c r="J3611"/>
  <c r="J3610"/>
  <c r="J3607"/>
  <c r="J3606"/>
  <c r="J3605"/>
  <c r="J3604"/>
  <c r="J3603"/>
  <c r="J3602"/>
  <c r="J3601"/>
  <c r="J3600"/>
  <c r="J3599"/>
  <c r="J3597"/>
  <c r="J3596"/>
  <c r="J3595"/>
  <c r="J3594"/>
  <c r="J3593"/>
  <c r="J3592"/>
  <c r="J3591"/>
  <c r="J3590"/>
  <c r="J3589"/>
  <c r="J3588"/>
  <c r="J3587"/>
  <c r="J3586"/>
  <c r="J3585"/>
  <c r="J3584"/>
  <c r="J3583"/>
  <c r="J3582"/>
  <c r="J3581"/>
  <c r="J3580"/>
  <c r="J3579"/>
  <c r="J3578"/>
  <c r="J3577"/>
  <c r="J3576"/>
  <c r="J3575"/>
  <c r="J3574"/>
  <c r="J3573"/>
  <c r="J3572"/>
  <c r="J3571"/>
  <c r="J3570"/>
  <c r="J3569"/>
  <c r="J3568"/>
  <c r="J3567"/>
  <c r="J3566"/>
  <c r="J3565"/>
  <c r="J3564"/>
  <c r="J3563"/>
  <c r="J3562"/>
  <c r="J3561"/>
  <c r="J3560"/>
  <c r="J3559"/>
  <c r="J3558"/>
  <c r="J3557"/>
  <c r="J3555"/>
  <c r="J3554"/>
  <c r="J3551"/>
  <c r="J3550"/>
  <c r="J3548"/>
  <c r="J3547"/>
  <c r="J3546"/>
  <c r="J3545"/>
  <c r="J3544"/>
  <c r="J3543"/>
  <c r="J3542"/>
  <c r="J3541"/>
  <c r="J3540"/>
  <c r="J3539"/>
  <c r="J3538"/>
  <c r="J3537"/>
  <c r="J3536"/>
  <c r="J3535"/>
  <c r="J3533"/>
  <c r="J3532"/>
  <c r="J3531"/>
  <c r="J3530"/>
  <c r="J3529"/>
  <c r="J3528"/>
  <c r="J3527"/>
  <c r="J3526"/>
  <c r="J3525"/>
  <c r="J3524"/>
  <c r="J3523"/>
  <c r="J3522"/>
  <c r="J3521"/>
  <c r="J3520"/>
  <c r="J3517"/>
  <c r="J3516"/>
  <c r="J3515"/>
  <c r="J3514"/>
  <c r="J3513"/>
  <c r="J3512"/>
  <c r="J3511"/>
  <c r="J3510"/>
  <c r="J3509"/>
  <c r="J3508"/>
  <c r="J3507"/>
  <c r="J3506"/>
  <c r="J3505"/>
  <c r="J3504"/>
  <c r="J3503"/>
  <c r="J3502"/>
  <c r="J3501"/>
  <c r="J3500"/>
  <c r="J3499"/>
  <c r="J3498"/>
  <c r="J3497"/>
  <c r="J3495"/>
  <c r="J3494"/>
  <c r="J3493"/>
  <c r="J3490"/>
  <c r="J3489"/>
  <c r="J3487"/>
  <c r="J3486"/>
  <c r="J3485"/>
  <c r="J3484"/>
  <c r="J3483"/>
  <c r="J3482"/>
  <c r="J3481"/>
  <c r="J3480"/>
  <c r="J3479"/>
  <c r="J3478"/>
  <c r="J3477"/>
  <c r="J3476"/>
  <c r="J3475"/>
  <c r="J3474"/>
  <c r="J3473"/>
  <c r="J3472"/>
  <c r="J3470"/>
  <c r="J3469"/>
  <c r="J3468"/>
  <c r="J3467"/>
  <c r="J3466"/>
  <c r="J3465"/>
  <c r="J3464"/>
  <c r="J3463"/>
  <c r="J3462"/>
  <c r="J3461"/>
  <c r="J3460"/>
  <c r="J3459"/>
  <c r="J3458"/>
  <c r="J3457"/>
  <c r="J3456"/>
  <c r="J3455"/>
  <c r="J3452"/>
  <c r="J3451"/>
  <c r="J3450"/>
  <c r="J3448"/>
  <c r="J3447"/>
  <c r="J3446"/>
  <c r="J3445"/>
  <c r="J3444"/>
  <c r="J3443"/>
  <c r="J3442"/>
  <c r="J3441"/>
  <c r="J3440"/>
  <c r="J3439"/>
  <c r="J3438"/>
  <c r="J3436"/>
  <c r="J3435"/>
  <c r="J3434"/>
  <c r="J3433"/>
  <c r="J3432"/>
  <c r="J3431"/>
  <c r="J3430"/>
  <c r="J3429"/>
  <c r="J3428"/>
  <c r="J3427"/>
  <c r="J3426"/>
  <c r="J3425"/>
  <c r="J3424"/>
  <c r="J3423"/>
  <c r="J3420"/>
  <c r="J3419"/>
  <c r="J3418"/>
  <c r="J3416"/>
  <c r="J3415"/>
  <c r="J3414"/>
  <c r="J3413"/>
  <c r="J3412"/>
  <c r="J3411"/>
  <c r="J3410"/>
  <c r="J3409"/>
  <c r="J3408"/>
  <c r="J3407"/>
  <c r="J3406"/>
  <c r="J3405"/>
  <c r="J3404"/>
  <c r="J3403"/>
  <c r="J3402"/>
  <c r="J3401"/>
  <c r="J3400"/>
  <c r="J3399"/>
  <c r="J3398"/>
  <c r="J3397"/>
  <c r="J3396"/>
  <c r="J3395"/>
  <c r="J3394"/>
  <c r="J3393"/>
  <c r="J3392"/>
  <c r="J3391"/>
  <c r="J3390"/>
  <c r="J3389"/>
  <c r="J3388"/>
  <c r="J3387"/>
  <c r="J3386"/>
  <c r="J3385"/>
  <c r="J3384"/>
  <c r="J3383"/>
  <c r="J3382"/>
  <c r="J3381"/>
  <c r="J3380"/>
  <c r="J3379"/>
  <c r="J3378"/>
  <c r="J3377"/>
  <c r="J3376"/>
  <c r="J3375"/>
  <c r="J3374"/>
  <c r="J3373"/>
  <c r="J3372"/>
  <c r="J3371"/>
  <c r="J3370"/>
  <c r="J3369"/>
  <c r="J3368"/>
  <c r="J3367"/>
  <c r="J3365"/>
  <c r="J3364"/>
  <c r="J3363"/>
  <c r="J3362"/>
  <c r="J3361"/>
  <c r="J3360"/>
  <c r="J3359"/>
  <c r="J3358"/>
  <c r="J3357"/>
  <c r="J3356"/>
  <c r="J3355"/>
  <c r="J3354"/>
  <c r="J3353"/>
  <c r="J3352"/>
  <c r="J3351"/>
  <c r="J3350"/>
  <c r="J3349"/>
  <c r="J3348"/>
  <c r="J3347"/>
  <c r="J3346"/>
  <c r="J3345"/>
  <c r="J3344"/>
  <c r="J3343"/>
  <c r="J3342"/>
  <c r="J3341"/>
  <c r="J3340"/>
  <c r="J3339"/>
  <c r="J3338"/>
  <c r="J3337"/>
  <c r="J3336"/>
  <c r="J3335"/>
  <c r="J3334"/>
  <c r="J3333"/>
  <c r="J3332"/>
  <c r="J3331"/>
  <c r="J3330"/>
  <c r="J3329"/>
  <c r="J3328"/>
  <c r="J3327"/>
  <c r="J3326"/>
  <c r="J3325"/>
  <c r="J3324"/>
  <c r="J3323"/>
  <c r="J3322"/>
  <c r="J3321"/>
  <c r="J3320"/>
  <c r="J3319"/>
  <c r="J3318"/>
  <c r="J3317"/>
  <c r="J3316"/>
  <c r="J3315"/>
  <c r="J3311"/>
  <c r="J3310"/>
  <c r="J3308"/>
  <c r="J3307"/>
  <c r="J3306"/>
  <c r="J3305"/>
  <c r="J3304"/>
  <c r="J3303"/>
  <c r="J3302"/>
  <c r="J3301"/>
  <c r="J3300"/>
  <c r="J3299"/>
  <c r="J3297"/>
  <c r="J3296"/>
  <c r="J3295"/>
  <c r="J3294"/>
  <c r="J3293"/>
  <c r="J3292"/>
  <c r="J3291"/>
  <c r="J3290"/>
  <c r="J3289"/>
  <c r="J3288"/>
  <c r="J3285"/>
  <c r="J3284"/>
  <c r="J3283"/>
  <c r="J3282"/>
  <c r="J3281"/>
  <c r="J3280"/>
  <c r="J3279"/>
  <c r="J3278"/>
  <c r="J3277"/>
  <c r="J3276"/>
  <c r="J3275"/>
  <c r="J3274"/>
  <c r="J3273"/>
  <c r="J3272"/>
  <c r="J3271"/>
  <c r="J3270"/>
  <c r="J3269"/>
  <c r="J3268"/>
  <c r="J3265"/>
  <c r="J3264"/>
  <c r="J3262"/>
  <c r="J3261"/>
  <c r="J3260"/>
  <c r="J3259"/>
  <c r="J3258"/>
  <c r="J3257"/>
  <c r="J3256"/>
  <c r="J3255"/>
  <c r="J3254"/>
  <c r="J3253"/>
  <c r="J3252"/>
  <c r="J3251"/>
  <c r="J3250"/>
  <c r="J3249"/>
  <c r="J3248"/>
  <c r="J3247"/>
  <c r="J3246"/>
  <c r="J3245"/>
  <c r="J3244"/>
  <c r="J3243"/>
  <c r="J3242"/>
  <c r="J3240"/>
  <c r="J3239"/>
  <c r="J3238"/>
  <c r="J3237"/>
  <c r="J3236"/>
  <c r="J3235"/>
  <c r="J3234"/>
  <c r="J3233"/>
  <c r="J3232"/>
  <c r="J3231"/>
  <c r="J3230"/>
  <c r="J3229"/>
  <c r="J3228"/>
  <c r="J3227"/>
  <c r="J3226"/>
  <c r="J3225"/>
  <c r="J3224"/>
  <c r="J3223"/>
  <c r="J3222"/>
  <c r="J3221"/>
  <c r="J3220"/>
  <c r="J3217"/>
  <c r="J3216"/>
  <c r="J3215"/>
  <c r="J3214"/>
  <c r="J3213"/>
  <c r="J3212"/>
  <c r="J3211"/>
  <c r="J3210"/>
  <c r="J3208"/>
  <c r="J3207"/>
  <c r="J3206"/>
  <c r="J3205"/>
  <c r="J3202"/>
  <c r="J3201"/>
  <c r="J3200"/>
  <c r="J3199"/>
  <c r="J3198"/>
  <c r="J3197"/>
  <c r="J3196"/>
  <c r="J3195"/>
  <c r="J3194"/>
  <c r="J3193"/>
  <c r="J3192"/>
  <c r="J3191"/>
  <c r="J3190"/>
  <c r="J3189"/>
  <c r="J3187"/>
  <c r="J3186"/>
  <c r="J3185"/>
  <c r="J3184"/>
  <c r="J3183"/>
  <c r="J3182"/>
  <c r="J3181"/>
  <c r="J3180"/>
  <c r="J3179"/>
  <c r="J3178"/>
  <c r="J3177"/>
  <c r="J3176"/>
  <c r="J3175"/>
  <c r="J3174"/>
  <c r="J3172"/>
  <c r="J3171"/>
  <c r="J3170"/>
  <c r="J3169"/>
  <c r="J3168"/>
  <c r="J3167"/>
  <c r="J3166"/>
  <c r="J3165"/>
  <c r="J3164"/>
  <c r="J3163"/>
  <c r="J3162"/>
  <c r="J3161"/>
  <c r="J3160"/>
  <c r="J3159"/>
  <c r="J3156"/>
  <c r="J3155"/>
  <c r="J3154"/>
  <c r="J3152"/>
  <c r="J3151"/>
  <c r="J3150"/>
  <c r="J3149"/>
  <c r="J3148"/>
  <c r="J3147"/>
  <c r="J3144"/>
  <c r="J3142"/>
  <c r="J3141"/>
  <c r="J3140"/>
  <c r="J3139"/>
  <c r="J3138"/>
  <c r="J3137"/>
  <c r="J3136"/>
  <c r="J3135"/>
  <c r="J3134"/>
  <c r="J3133"/>
  <c r="J3132"/>
  <c r="J3131"/>
  <c r="J3130"/>
  <c r="J3129"/>
  <c r="J3128"/>
  <c r="J3127"/>
  <c r="J3126"/>
  <c r="J3125"/>
  <c r="J3124"/>
  <c r="J3123"/>
  <c r="J3122"/>
  <c r="J3121"/>
  <c r="J3119"/>
  <c r="J3118"/>
  <c r="J3117"/>
  <c r="J3116"/>
  <c r="J3115"/>
  <c r="J3114"/>
  <c r="J3113"/>
  <c r="J3112"/>
  <c r="J3111"/>
  <c r="J3110"/>
  <c r="J3109"/>
  <c r="J3108"/>
  <c r="J3107"/>
  <c r="J3106"/>
  <c r="J3105"/>
  <c r="J3104"/>
  <c r="J3103"/>
  <c r="J3102"/>
  <c r="J3101"/>
  <c r="J3100"/>
  <c r="J3099"/>
  <c r="J3098"/>
  <c r="J3095"/>
  <c r="J3094"/>
  <c r="J3093"/>
  <c r="J3092"/>
  <c r="J3090"/>
  <c r="J3089"/>
  <c r="J3088"/>
  <c r="J3085"/>
  <c r="J3084"/>
  <c r="J3083"/>
  <c r="J3082"/>
  <c r="J3080"/>
  <c r="J3079"/>
  <c r="J3078"/>
  <c r="J3077"/>
  <c r="J3076"/>
  <c r="J3075"/>
  <c r="J3074"/>
  <c r="J3073"/>
  <c r="J3072"/>
  <c r="J3071"/>
  <c r="J3070"/>
  <c r="J3069"/>
  <c r="J3068"/>
  <c r="J3067"/>
  <c r="J3066"/>
  <c r="J3065"/>
  <c r="J3064"/>
  <c r="J3062"/>
  <c r="J3061"/>
  <c r="J3060"/>
  <c r="J3059"/>
  <c r="J3058"/>
  <c r="J3057"/>
  <c r="J3056"/>
  <c r="J3055"/>
  <c r="J3054"/>
  <c r="J3053"/>
  <c r="J3052"/>
  <c r="J3051"/>
  <c r="J3050"/>
  <c r="J3049"/>
  <c r="J3048"/>
  <c r="J3047"/>
  <c r="J3046"/>
  <c r="J3045"/>
  <c r="J3044"/>
  <c r="J3043"/>
  <c r="J3042"/>
  <c r="J3041"/>
  <c r="J3038"/>
  <c r="J3037"/>
  <c r="J3036"/>
  <c r="J3035"/>
  <c r="J3034"/>
  <c r="J3033"/>
  <c r="J3032"/>
  <c r="J3031"/>
  <c r="J3030"/>
  <c r="J3029"/>
  <c r="J3028"/>
  <c r="J3027"/>
  <c r="J3026"/>
  <c r="J3025"/>
  <c r="J3024"/>
  <c r="J3023"/>
  <c r="J3022"/>
  <c r="J3021"/>
  <c r="J3020"/>
  <c r="J3019"/>
  <c r="J3018"/>
  <c r="J3017"/>
  <c r="J3016"/>
  <c r="J3015"/>
  <c r="J3014"/>
  <c r="J3013"/>
  <c r="J3012"/>
  <c r="J3011"/>
  <c r="J3010"/>
  <c r="J3009"/>
  <c r="J3008"/>
  <c r="J3007"/>
  <c r="J3006"/>
  <c r="J3005"/>
  <c r="J3004"/>
  <c r="J3003"/>
  <c r="J3002"/>
  <c r="J3001"/>
  <c r="J3000"/>
  <c r="J2998"/>
  <c r="J2997"/>
  <c r="J2996"/>
  <c r="J2995"/>
  <c r="J2994"/>
  <c r="J2993"/>
  <c r="J2992"/>
  <c r="J2991"/>
  <c r="J2990"/>
  <c r="J2989"/>
  <c r="J2988"/>
  <c r="J2987"/>
  <c r="J2986"/>
  <c r="J2985"/>
  <c r="J2984"/>
  <c r="J2983"/>
  <c r="J2982"/>
  <c r="J2981"/>
  <c r="J2980"/>
  <c r="J2979"/>
  <c r="J2978"/>
  <c r="J2977"/>
  <c r="J2976"/>
  <c r="J2975"/>
  <c r="J2974"/>
  <c r="J2973"/>
  <c r="J2972"/>
  <c r="J2971"/>
  <c r="J2970"/>
  <c r="J2969"/>
  <c r="J2968"/>
  <c r="J2967"/>
  <c r="J2966"/>
  <c r="J2965"/>
  <c r="J2964"/>
  <c r="J2963"/>
  <c r="J2962"/>
  <c r="J2961"/>
  <c r="J2960"/>
  <c r="J2958"/>
  <c r="J2957"/>
  <c r="J2956"/>
  <c r="J2955"/>
  <c r="J2954"/>
  <c r="J2953"/>
  <c r="J2952"/>
  <c r="J2951"/>
  <c r="J2950"/>
  <c r="J2949"/>
  <c r="J2948"/>
  <c r="J2947"/>
  <c r="J2946"/>
  <c r="J2945"/>
  <c r="J2944"/>
  <c r="J2943"/>
  <c r="J2942"/>
  <c r="J2941"/>
  <c r="J2940"/>
  <c r="J2939"/>
  <c r="J2938"/>
  <c r="J2937"/>
  <c r="J2936"/>
  <c r="J2935"/>
  <c r="J2934"/>
  <c r="J2933"/>
  <c r="J2932"/>
  <c r="J2931"/>
  <c r="J2930"/>
  <c r="J2929"/>
  <c r="J2928"/>
  <c r="J2927"/>
  <c r="J2926"/>
  <c r="J2925"/>
  <c r="J2924"/>
  <c r="J2923"/>
  <c r="J2922"/>
  <c r="J2921"/>
  <c r="J2920"/>
  <c r="J2917"/>
  <c r="J2916"/>
  <c r="J2915"/>
  <c r="J2913"/>
  <c r="J2912"/>
  <c r="J2911"/>
  <c r="J2910"/>
  <c r="J2909"/>
  <c r="J2908"/>
  <c r="J2906"/>
  <c r="J2905"/>
  <c r="J2904"/>
  <c r="J2903"/>
  <c r="J2902"/>
  <c r="J2901"/>
  <c r="J2900"/>
  <c r="J2899"/>
  <c r="J2897"/>
  <c r="J2896"/>
  <c r="J2895"/>
  <c r="J2894"/>
  <c r="J2893"/>
  <c r="J2892"/>
  <c r="J2891"/>
  <c r="J2890"/>
  <c r="J2889"/>
  <c r="J2888"/>
  <c r="J2887"/>
  <c r="J2886"/>
  <c r="J2885"/>
  <c r="J2884"/>
  <c r="J2883"/>
  <c r="J2882"/>
  <c r="J2881"/>
  <c r="J2880"/>
  <c r="J2879"/>
  <c r="J2878"/>
  <c r="J2877"/>
  <c r="J2876"/>
  <c r="J2875"/>
  <c r="J2874"/>
  <c r="J2873"/>
  <c r="J2872"/>
  <c r="J2871"/>
  <c r="J2870"/>
  <c r="J2869"/>
  <c r="J2868"/>
  <c r="J2867"/>
  <c r="J2866"/>
  <c r="J2865"/>
  <c r="J2864"/>
  <c r="J2863"/>
  <c r="J2862"/>
  <c r="J2861"/>
  <c r="J2860"/>
  <c r="J2859"/>
  <c r="J2858"/>
  <c r="J2857"/>
  <c r="J2856"/>
  <c r="J2855"/>
  <c r="J2854"/>
  <c r="J2853"/>
  <c r="J2852"/>
  <c r="J2851"/>
  <c r="J2850"/>
  <c r="J2849"/>
  <c r="J2848"/>
  <c r="J2847"/>
  <c r="J2846"/>
  <c r="J2845"/>
  <c r="J2844"/>
  <c r="J2843"/>
  <c r="J2842"/>
  <c r="J2841"/>
  <c r="J2840"/>
  <c r="J2839"/>
  <c r="J2838"/>
  <c r="J2837"/>
  <c r="J2836"/>
  <c r="J2835"/>
  <c r="J2834"/>
  <c r="J2833"/>
  <c r="J2832"/>
  <c r="J2831"/>
  <c r="J2830"/>
  <c r="J2829"/>
  <c r="J2828"/>
  <c r="J2827"/>
  <c r="J2826"/>
  <c r="J2825"/>
  <c r="J2824"/>
  <c r="J2823"/>
  <c r="J2822"/>
  <c r="J2821"/>
  <c r="J2820"/>
  <c r="J2819"/>
  <c r="J2818"/>
  <c r="J2817"/>
  <c r="J2816"/>
  <c r="J2815"/>
  <c r="J2814"/>
  <c r="J2813"/>
  <c r="J2812"/>
  <c r="J2811"/>
  <c r="J2810"/>
  <c r="J2809"/>
  <c r="J2808"/>
  <c r="J2807"/>
  <c r="J2806"/>
  <c r="J2805"/>
  <c r="J2804"/>
  <c r="J2803"/>
  <c r="J2802"/>
  <c r="J2801"/>
  <c r="J2800"/>
  <c r="J2799"/>
  <c r="J2798"/>
  <c r="J2796"/>
  <c r="J2795"/>
  <c r="J2794"/>
  <c r="J2793"/>
  <c r="J2792"/>
  <c r="J2791"/>
  <c r="J2790"/>
  <c r="J2789"/>
  <c r="J2788"/>
  <c r="J2787"/>
  <c r="J2786"/>
  <c r="J2785"/>
  <c r="J2784"/>
  <c r="J2783"/>
  <c r="J2782"/>
  <c r="J2781"/>
  <c r="J2778"/>
  <c r="J2777"/>
  <c r="J2776"/>
  <c r="J2775"/>
  <c r="J2774"/>
  <c r="J2773"/>
  <c r="J2772"/>
  <c r="J2771"/>
  <c r="J2770"/>
  <c r="J2769"/>
  <c r="J2768"/>
  <c r="J2767"/>
  <c r="J2766"/>
  <c r="J2765"/>
  <c r="J2764"/>
  <c r="J2763"/>
  <c r="J2762"/>
  <c r="J2761"/>
  <c r="J2760"/>
  <c r="J2759"/>
  <c r="J2758"/>
  <c r="J2757"/>
  <c r="J2756"/>
  <c r="J2755"/>
  <c r="J2754"/>
  <c r="J2753"/>
  <c r="J2752"/>
  <c r="J2751"/>
  <c r="J2750"/>
  <c r="J2749"/>
  <c r="J2748"/>
  <c r="J2747"/>
  <c r="J2746"/>
  <c r="J2745"/>
  <c r="J2744"/>
  <c r="J2743"/>
  <c r="J2742"/>
  <c r="J2741"/>
  <c r="J2740"/>
  <c r="J2739"/>
  <c r="J2738"/>
  <c r="J2737"/>
  <c r="J2736"/>
  <c r="J2735"/>
  <c r="J2734"/>
  <c r="J2733"/>
  <c r="J2732"/>
  <c r="J2731"/>
  <c r="J2730"/>
  <c r="J2729"/>
  <c r="J2728"/>
  <c r="J2727"/>
  <c r="J2726"/>
  <c r="J2725"/>
  <c r="J2724"/>
  <c r="J2723"/>
  <c r="J2722"/>
  <c r="J2721"/>
  <c r="J2720"/>
  <c r="J2719"/>
  <c r="J2718"/>
  <c r="J2717"/>
  <c r="J2716"/>
  <c r="J2715"/>
  <c r="J2714"/>
  <c r="J2713"/>
  <c r="J2712"/>
  <c r="J2711"/>
  <c r="J2710"/>
  <c r="J2709"/>
  <c r="J2708"/>
  <c r="J2707"/>
  <c r="J2706"/>
  <c r="J2705"/>
  <c r="J2704"/>
  <c r="J2703"/>
  <c r="J2702"/>
  <c r="J2701"/>
  <c r="J2700"/>
  <c r="J2699"/>
  <c r="J2698"/>
  <c r="J2697"/>
  <c r="J2696"/>
  <c r="J2695"/>
  <c r="J2694"/>
  <c r="J2693"/>
  <c r="J2692"/>
  <c r="J2691"/>
  <c r="J2690"/>
  <c r="J2689"/>
  <c r="J2688"/>
  <c r="J2687"/>
  <c r="J2686"/>
  <c r="J2685"/>
  <c r="J2684"/>
  <c r="J2683"/>
  <c r="J2682"/>
  <c r="J2681"/>
  <c r="J2680"/>
  <c r="J2679"/>
  <c r="J2678"/>
  <c r="J2677"/>
  <c r="J2676"/>
  <c r="J2675"/>
  <c r="J2674"/>
  <c r="J2673"/>
  <c r="J2672"/>
  <c r="J2671"/>
  <c r="J2670"/>
  <c r="J2669"/>
  <c r="J2668"/>
  <c r="J2667"/>
  <c r="J2666"/>
  <c r="J2665"/>
  <c r="J2664"/>
  <c r="J2663"/>
  <c r="J2662"/>
  <c r="J2661"/>
  <c r="J2660"/>
  <c r="J2659"/>
  <c r="J2658"/>
  <c r="J2657"/>
  <c r="J2656"/>
  <c r="J2655"/>
  <c r="J2654"/>
  <c r="J2653"/>
  <c r="J2652"/>
  <c r="J2651"/>
  <c r="J2650"/>
  <c r="J2649"/>
  <c r="J2648"/>
  <c r="J2647"/>
  <c r="J2646"/>
  <c r="J2645"/>
  <c r="J2644"/>
  <c r="J2643"/>
  <c r="J2642"/>
  <c r="J2641"/>
  <c r="J2640"/>
  <c r="J2639"/>
  <c r="J2638"/>
  <c r="J2637"/>
  <c r="J2636"/>
  <c r="J2635"/>
  <c r="J2634"/>
  <c r="J2633"/>
  <c r="J2632"/>
  <c r="J2631"/>
  <c r="J2630"/>
  <c r="J2629"/>
  <c r="J2628"/>
  <c r="J2627"/>
  <c r="J2626"/>
  <c r="J2625"/>
  <c r="J2624"/>
  <c r="J2623"/>
  <c r="J2622"/>
  <c r="J2621"/>
  <c r="J2620"/>
  <c r="J2619"/>
  <c r="J2618"/>
  <c r="J2617"/>
  <c r="J2616"/>
  <c r="J2615"/>
  <c r="J2613"/>
  <c r="J2612"/>
  <c r="J2611"/>
  <c r="J2610"/>
  <c r="J2609"/>
  <c r="J2608"/>
  <c r="J2607"/>
  <c r="J2606"/>
  <c r="J2605"/>
  <c r="J2604"/>
  <c r="J2603"/>
  <c r="J2602"/>
  <c r="J2601"/>
  <c r="J2600"/>
  <c r="J2599"/>
  <c r="J2598"/>
  <c r="J2597"/>
  <c r="J2596"/>
  <c r="J2595"/>
  <c r="J2594"/>
  <c r="J2593"/>
  <c r="J2592"/>
  <c r="J2591"/>
  <c r="J2590"/>
  <c r="J2589"/>
  <c r="J2588"/>
  <c r="J2587"/>
  <c r="J2586"/>
  <c r="J2585"/>
  <c r="J2584"/>
  <c r="J2583"/>
  <c r="J2582"/>
  <c r="J2581"/>
  <c r="J2580"/>
  <c r="J2579"/>
  <c r="J2578"/>
  <c r="J2577"/>
  <c r="J2576"/>
  <c r="J2575"/>
  <c r="J2574"/>
  <c r="J2573"/>
  <c r="J2572"/>
  <c r="J2571"/>
  <c r="J2570"/>
  <c r="J2569"/>
  <c r="J2568"/>
  <c r="J2567"/>
  <c r="J2566"/>
  <c r="J2565"/>
  <c r="J2564"/>
  <c r="J2563"/>
  <c r="J2562"/>
  <c r="J2561"/>
  <c r="J2560"/>
  <c r="J2559"/>
  <c r="J2558"/>
  <c r="J2557"/>
  <c r="J2556"/>
  <c r="J2555"/>
  <c r="J2554"/>
  <c r="J2553"/>
  <c r="J2552"/>
  <c r="J2551"/>
  <c r="J2550"/>
  <c r="J2549"/>
  <c r="J2548"/>
  <c r="J2547"/>
  <c r="J2546"/>
  <c r="J2545"/>
  <c r="J2544"/>
  <c r="J2543"/>
  <c r="J2542"/>
  <c r="J2541"/>
  <c r="J2540"/>
  <c r="J2539"/>
  <c r="J2538"/>
  <c r="J2537"/>
  <c r="J2536"/>
  <c r="J2535"/>
  <c r="J2534"/>
  <c r="J2533"/>
  <c r="J2532"/>
  <c r="J2531"/>
  <c r="J2530"/>
  <c r="J2529"/>
  <c r="J2528"/>
  <c r="J2527"/>
  <c r="J2526"/>
  <c r="J2525"/>
  <c r="J2524"/>
  <c r="J2523"/>
  <c r="J2522"/>
  <c r="J2521"/>
  <c r="J2520"/>
  <c r="J2519"/>
  <c r="J2518"/>
  <c r="J2517"/>
  <c r="J2516"/>
  <c r="J2515"/>
  <c r="J2514"/>
  <c r="J2513"/>
  <c r="J2512"/>
  <c r="J2511"/>
  <c r="J2510"/>
  <c r="J2509"/>
  <c r="J2508"/>
  <c r="J2507"/>
  <c r="J2506"/>
  <c r="J2505"/>
  <c r="J2504"/>
  <c r="J2503"/>
  <c r="J2502"/>
  <c r="J2501"/>
  <c r="J2500"/>
  <c r="J2499"/>
  <c r="J2498"/>
  <c r="J2497"/>
  <c r="J2496"/>
  <c r="J2495"/>
  <c r="J2494"/>
  <c r="J2493"/>
  <c r="J2492"/>
  <c r="J2491"/>
  <c r="J2490"/>
  <c r="J2489"/>
  <c r="J2488"/>
  <c r="J2487"/>
  <c r="J2486"/>
  <c r="J2485"/>
  <c r="J2484"/>
  <c r="J2483"/>
  <c r="J2482"/>
  <c r="J2481"/>
  <c r="J2480"/>
  <c r="J2479"/>
  <c r="J2478"/>
  <c r="J2477"/>
  <c r="J2476"/>
  <c r="J2475"/>
  <c r="J2474"/>
  <c r="J2473"/>
  <c r="J2472"/>
  <c r="J2471"/>
  <c r="J2470"/>
  <c r="J2469"/>
  <c r="J2468"/>
  <c r="J2467"/>
  <c r="J2466"/>
  <c r="J2465"/>
  <c r="J2464"/>
  <c r="J2463"/>
  <c r="J2462"/>
  <c r="J2461"/>
  <c r="J2460"/>
  <c r="J2459"/>
  <c r="J2458"/>
  <c r="J2457"/>
  <c r="J2456"/>
  <c r="J2455"/>
  <c r="J2454"/>
  <c r="J2453"/>
  <c r="J2452"/>
  <c r="J2451"/>
  <c r="J2450"/>
  <c r="J2449"/>
  <c r="J2448"/>
  <c r="J2447"/>
  <c r="J2446"/>
  <c r="J2445"/>
  <c r="J2444"/>
  <c r="J2442"/>
  <c r="J2441"/>
  <c r="J2440"/>
  <c r="J2439"/>
  <c r="J2438"/>
  <c r="J2437"/>
  <c r="J2436"/>
  <c r="J2435"/>
  <c r="J2434"/>
  <c r="J2433"/>
  <c r="J2432"/>
  <c r="J2431"/>
  <c r="J2430"/>
  <c r="J2429"/>
  <c r="J2428"/>
  <c r="J2427"/>
  <c r="J2426"/>
  <c r="J2425"/>
  <c r="J2424"/>
  <c r="J2423"/>
  <c r="J2422"/>
  <c r="J2421"/>
  <c r="J2420"/>
  <c r="J2419"/>
  <c r="J2418"/>
  <c r="J2417"/>
  <c r="J2416"/>
  <c r="J2415"/>
  <c r="J2414"/>
  <c r="J2413"/>
  <c r="J2412"/>
  <c r="J2411"/>
  <c r="J2410"/>
  <c r="J2409"/>
  <c r="J2408"/>
  <c r="J2407"/>
  <c r="J2406"/>
  <c r="J2405"/>
  <c r="J2404"/>
  <c r="J2403"/>
  <c r="J2402"/>
  <c r="J2401"/>
  <c r="J2400"/>
  <c r="J2399"/>
  <c r="J2398"/>
  <c r="J2397"/>
  <c r="J2396"/>
  <c r="J2395"/>
  <c r="J2394"/>
  <c r="J2393"/>
  <c r="J2392"/>
  <c r="J2391"/>
  <c r="J2390"/>
  <c r="J2389"/>
  <c r="J2388"/>
  <c r="J2387"/>
  <c r="J2386"/>
  <c r="J2385"/>
  <c r="J2384"/>
  <c r="J2383"/>
  <c r="J2382"/>
  <c r="J2381"/>
  <c r="J2380"/>
  <c r="J2379"/>
  <c r="J2378"/>
  <c r="J2377"/>
  <c r="J2376"/>
  <c r="J2375"/>
  <c r="J2374"/>
  <c r="J2373"/>
  <c r="J2372"/>
  <c r="J2371"/>
  <c r="J2370"/>
  <c r="J2369"/>
  <c r="J2368"/>
  <c r="J2367"/>
  <c r="J2366"/>
  <c r="J2365"/>
  <c r="J2364"/>
  <c r="J2363"/>
  <c r="J2362"/>
  <c r="J2361"/>
  <c r="J2360"/>
  <c r="J2359"/>
  <c r="J2358"/>
  <c r="J2357"/>
  <c r="J2356"/>
  <c r="J2355"/>
  <c r="J2354"/>
  <c r="J2353"/>
  <c r="J2352"/>
  <c r="J2351"/>
  <c r="J2350"/>
  <c r="J2349"/>
  <c r="J2348"/>
  <c r="J2347"/>
  <c r="J2346"/>
  <c r="J2345"/>
  <c r="J2344"/>
  <c r="J2343"/>
  <c r="J2342"/>
  <c r="J2341"/>
  <c r="J2340"/>
  <c r="J2339"/>
  <c r="J2338"/>
  <c r="J2337"/>
  <c r="J2336"/>
  <c r="J2335"/>
  <c r="J2334"/>
  <c r="J2333"/>
  <c r="J2332"/>
  <c r="J2331"/>
  <c r="J2330"/>
  <c r="J2329"/>
  <c r="J2328"/>
  <c r="J2327"/>
  <c r="J2326"/>
  <c r="J2325"/>
  <c r="J2324"/>
  <c r="J2323"/>
  <c r="J2322"/>
  <c r="J2321"/>
  <c r="J2320"/>
  <c r="J2319"/>
  <c r="J2318"/>
  <c r="J2317"/>
  <c r="J2316"/>
  <c r="J2315"/>
  <c r="J2314"/>
  <c r="J2313"/>
  <c r="J2312"/>
  <c r="J2311"/>
  <c r="J2310"/>
  <c r="J2309"/>
  <c r="J2308"/>
  <c r="J2307"/>
  <c r="J2306"/>
  <c r="J2305"/>
  <c r="J2304"/>
  <c r="J2303"/>
  <c r="J2302"/>
  <c r="J2301"/>
  <c r="J2300"/>
  <c r="J2299"/>
  <c r="J2298"/>
  <c r="J2297"/>
  <c r="J2296"/>
  <c r="J2295"/>
  <c r="J2294"/>
  <c r="J2293"/>
  <c r="J2292"/>
  <c r="J2291"/>
  <c r="J2290"/>
  <c r="J2289"/>
  <c r="J2288"/>
  <c r="J2287"/>
  <c r="J2286"/>
  <c r="J2285"/>
  <c r="J2284"/>
  <c r="J2283"/>
  <c r="J2282"/>
  <c r="J2281"/>
  <c r="J2280"/>
  <c r="J2279"/>
  <c r="J2278"/>
  <c r="J2277"/>
  <c r="J2276"/>
  <c r="J2275"/>
  <c r="J2274"/>
  <c r="J2273"/>
  <c r="J2272"/>
  <c r="J2271"/>
  <c r="J2270"/>
  <c r="J2269"/>
  <c r="J2268"/>
  <c r="J2267"/>
  <c r="J2266"/>
  <c r="J2265"/>
  <c r="J2264"/>
  <c r="J2263"/>
  <c r="J2262"/>
  <c r="J2261"/>
  <c r="J2260"/>
  <c r="J2259"/>
  <c r="J2258"/>
  <c r="J2257"/>
  <c r="J2256"/>
  <c r="J2255"/>
  <c r="J2254"/>
  <c r="J2253"/>
  <c r="J2252"/>
  <c r="J2251"/>
  <c r="J2250"/>
  <c r="J2249"/>
  <c r="J2248"/>
  <c r="J2245"/>
  <c r="J2244"/>
  <c r="J2243"/>
  <c r="J2242"/>
  <c r="J2241"/>
  <c r="J2240"/>
  <c r="J2239"/>
  <c r="J2238"/>
  <c r="J2237"/>
  <c r="J2236"/>
  <c r="J2235"/>
  <c r="J2234"/>
  <c r="J2233"/>
  <c r="J2232"/>
  <c r="J2231"/>
  <c r="J2230"/>
  <c r="J2229"/>
  <c r="J2228"/>
  <c r="J2227"/>
  <c r="J2226"/>
  <c r="J2225"/>
  <c r="J2224"/>
  <c r="J2223"/>
  <c r="J2221"/>
  <c r="J2220"/>
  <c r="J2219"/>
  <c r="J2218"/>
  <c r="J2217"/>
  <c r="J2216"/>
  <c r="J2215"/>
  <c r="J2214"/>
  <c r="J2213"/>
  <c r="J2211"/>
  <c r="J2210"/>
  <c r="J2209"/>
  <c r="J2208"/>
  <c r="J2207"/>
  <c r="J2206"/>
  <c r="J2205"/>
  <c r="J2204"/>
  <c r="J2203"/>
  <c r="J2202"/>
  <c r="J2201"/>
  <c r="J2200"/>
  <c r="J2199"/>
  <c r="J2198"/>
  <c r="J2197"/>
  <c r="J2196"/>
  <c r="J2195"/>
  <c r="J2194"/>
  <c r="J2193"/>
  <c r="J2192"/>
  <c r="J2191"/>
  <c r="J2190"/>
  <c r="J2189"/>
  <c r="J2188"/>
  <c r="J2187"/>
  <c r="J2186"/>
  <c r="J2185"/>
  <c r="J2184"/>
  <c r="J2183"/>
  <c r="J2182"/>
  <c r="J2181"/>
  <c r="J2180"/>
  <c r="J2179"/>
  <c r="J2178"/>
  <c r="J2177"/>
  <c r="J2176"/>
  <c r="J2175"/>
  <c r="J2174"/>
  <c r="J2173"/>
  <c r="J2172"/>
  <c r="J2171"/>
  <c r="J2170"/>
  <c r="J2169"/>
  <c r="J2168"/>
  <c r="J2167"/>
  <c r="J2166"/>
  <c r="J2165"/>
  <c r="J2164"/>
  <c r="J2163"/>
  <c r="J2162"/>
  <c r="J2161"/>
  <c r="J2160"/>
  <c r="J2159"/>
  <c r="J2158"/>
  <c r="J2157"/>
  <c r="J2156"/>
  <c r="J2155"/>
  <c r="J2154"/>
  <c r="J2153"/>
  <c r="J2152"/>
  <c r="J2151"/>
  <c r="J2150"/>
  <c r="J2149"/>
  <c r="J2148"/>
  <c r="J2147"/>
  <c r="J2146"/>
  <c r="J2145"/>
  <c r="J2144"/>
  <c r="J2143"/>
  <c r="J2142"/>
  <c r="J2141"/>
  <c r="J2139"/>
  <c r="J2138"/>
  <c r="J2137"/>
  <c r="J2136"/>
  <c r="J2135"/>
  <c r="J2134"/>
  <c r="J2133"/>
  <c r="J2132"/>
  <c r="J2131"/>
  <c r="J2130"/>
  <c r="J2129"/>
  <c r="J2128"/>
  <c r="J2127"/>
  <c r="J2126"/>
  <c r="J2125"/>
  <c r="J2124"/>
  <c r="J2122"/>
  <c r="J2121"/>
  <c r="J2120"/>
  <c r="J2119"/>
  <c r="J2118"/>
  <c r="J2117"/>
  <c r="J2116"/>
  <c r="J2115"/>
  <c r="J2114"/>
  <c r="J2113"/>
  <c r="J2112"/>
  <c r="J2111"/>
  <c r="J2110"/>
  <c r="J2109"/>
  <c r="J2108"/>
  <c r="J2107"/>
  <c r="J2106"/>
  <c r="J2104"/>
  <c r="J2103"/>
  <c r="J2102"/>
  <c r="J2101"/>
  <c r="J2100"/>
  <c r="J2099"/>
  <c r="J2098"/>
  <c r="J2097"/>
  <c r="J2096"/>
  <c r="J2095"/>
  <c r="J2094"/>
  <c r="J2093"/>
  <c r="J2092"/>
  <c r="J2091"/>
  <c r="J2090"/>
  <c r="J2089"/>
  <c r="J2088"/>
  <c r="J2087"/>
  <c r="J2086"/>
  <c r="J2085"/>
  <c r="J2084"/>
  <c r="J2083"/>
  <c r="J2082"/>
  <c r="J2081"/>
  <c r="J2080"/>
  <c r="J2079"/>
  <c r="J2078"/>
  <c r="J2077"/>
  <c r="J2076"/>
  <c r="J2075"/>
  <c r="J2074"/>
  <c r="J2073"/>
  <c r="J2072"/>
  <c r="J2071"/>
  <c r="J2070"/>
  <c r="J2069"/>
  <c r="J2068"/>
  <c r="J2067"/>
  <c r="J2066"/>
  <c r="J2065"/>
  <c r="J2064"/>
  <c r="J2063"/>
  <c r="J2062"/>
  <c r="J2061"/>
  <c r="J2060"/>
  <c r="J2059"/>
  <c r="J2058"/>
  <c r="J2057"/>
  <c r="J2056"/>
  <c r="J2055"/>
  <c r="J2054"/>
  <c r="J2053"/>
  <c r="J2052"/>
  <c r="J2051"/>
  <c r="J2050"/>
  <c r="J2049"/>
  <c r="J2048"/>
  <c r="J2047"/>
  <c r="J2046"/>
  <c r="J2045"/>
  <c r="J2044"/>
  <c r="J2043"/>
  <c r="J2042"/>
  <c r="J2041"/>
  <c r="J2040"/>
  <c r="J2039"/>
  <c r="J2038"/>
  <c r="J2037"/>
  <c r="J2036"/>
  <c r="J2035"/>
  <c r="J2034"/>
  <c r="J2033"/>
  <c r="J2032"/>
  <c r="J2031"/>
  <c r="J2030"/>
  <c r="J2029"/>
  <c r="J2028"/>
  <c r="J2027"/>
  <c r="J2026"/>
  <c r="J2025"/>
  <c r="J2024"/>
  <c r="J2022"/>
  <c r="J2021"/>
  <c r="J2020"/>
  <c r="J2019"/>
  <c r="J2018"/>
  <c r="J2017"/>
  <c r="J2016"/>
  <c r="J2015"/>
  <c r="J2013"/>
  <c r="J2012"/>
  <c r="J2011"/>
  <c r="J2010"/>
  <c r="J2009"/>
  <c r="J2008"/>
  <c r="J2007"/>
  <c r="J2006"/>
  <c r="J2005"/>
  <c r="J2004"/>
  <c r="J2003"/>
  <c r="J2002"/>
  <c r="J2001"/>
  <c r="J2000"/>
  <c r="J1999"/>
  <c r="J1998"/>
  <c r="J1997"/>
  <c r="J1996"/>
  <c r="J1995"/>
  <c r="J1994"/>
  <c r="J1993"/>
  <c r="J1992"/>
  <c r="J1991"/>
  <c r="J1990"/>
  <c r="J1989"/>
  <c r="J1988"/>
  <c r="J1987"/>
  <c r="J1986"/>
  <c r="J1985"/>
  <c r="J1984"/>
  <c r="J1983"/>
  <c r="J1982"/>
  <c r="J1980"/>
  <c r="J1979"/>
  <c r="J1978"/>
  <c r="J1977"/>
  <c r="J1976"/>
  <c r="J1975"/>
  <c r="J1974"/>
  <c r="J1973"/>
  <c r="J1972"/>
  <c r="J1971"/>
  <c r="J1968"/>
  <c r="J1967"/>
  <c r="J1966"/>
  <c r="J1965"/>
  <c r="J1964"/>
  <c r="J1963"/>
  <c r="J1962"/>
  <c r="J1961"/>
  <c r="J1960"/>
  <c r="J1957"/>
  <c r="J1956"/>
  <c r="J1955"/>
  <c r="J1954"/>
  <c r="J1953"/>
  <c r="J1952"/>
  <c r="J1951"/>
  <c r="J1947"/>
  <c r="J1946"/>
  <c r="J1944"/>
  <c r="J1943"/>
  <c r="J1942"/>
  <c r="J1941"/>
  <c r="J1940"/>
  <c r="J1939"/>
  <c r="J1938"/>
  <c r="J1937"/>
  <c r="J1936"/>
  <c r="J1935"/>
  <c r="J1934"/>
  <c r="J1933"/>
  <c r="J1932"/>
  <c r="J1931"/>
  <c r="J1930"/>
  <c r="J1929"/>
  <c r="J1928"/>
  <c r="J1927"/>
  <c r="J1926"/>
  <c r="J1925"/>
  <c r="J1924"/>
  <c r="J1921"/>
  <c r="J1920"/>
  <c r="J1919"/>
  <c r="J1918"/>
  <c r="J1916"/>
  <c r="J1915"/>
  <c r="J1914"/>
  <c r="J1912"/>
  <c r="J1911"/>
  <c r="J1910"/>
  <c r="J1908"/>
  <c r="J1907"/>
  <c r="J1906"/>
  <c r="J1904"/>
  <c r="J1903"/>
  <c r="J1901"/>
  <c r="J1900"/>
  <c r="J1899"/>
  <c r="J1898"/>
  <c r="J1896"/>
  <c r="J1895"/>
  <c r="J1894"/>
  <c r="J1893"/>
  <c r="J1892"/>
  <c r="J1891"/>
  <c r="J1890"/>
  <c r="J1888"/>
  <c r="J1887"/>
  <c r="J1886"/>
  <c r="J1885"/>
  <c r="J1884"/>
  <c r="J1882"/>
  <c r="J1881"/>
  <c r="J1880"/>
  <c r="J1879"/>
  <c r="J1878"/>
  <c r="J1877"/>
  <c r="J1876"/>
  <c r="J1875"/>
  <c r="J1874"/>
  <c r="J1872"/>
  <c r="J1871"/>
  <c r="J1870"/>
  <c r="J1869"/>
  <c r="J1868"/>
  <c r="J1865"/>
  <c r="J1864"/>
  <c r="J1863"/>
  <c r="J1862"/>
  <c r="J1860"/>
  <c r="J1859"/>
  <c r="J1858"/>
  <c r="J1856"/>
  <c r="J1855"/>
  <c r="J1854"/>
  <c r="J1852"/>
  <c r="J1851"/>
  <c r="J1850"/>
  <c r="J1848"/>
  <c r="J1847"/>
  <c r="J1845"/>
  <c r="J1844"/>
  <c r="J1843"/>
  <c r="J1842"/>
  <c r="J1840"/>
  <c r="J1839"/>
  <c r="J1838"/>
  <c r="J1837"/>
  <c r="J1836"/>
  <c r="J1835"/>
  <c r="J1834"/>
  <c r="J1832"/>
  <c r="J1831"/>
  <c r="J1830"/>
  <c r="J1829"/>
  <c r="J1828"/>
  <c r="J1826"/>
  <c r="J1825"/>
  <c r="J1824"/>
  <c r="J1823"/>
  <c r="J1822"/>
  <c r="J1821"/>
  <c r="J1820"/>
  <c r="J1819"/>
  <c r="J1818"/>
  <c r="J1816"/>
  <c r="J1815"/>
  <c r="J1814"/>
  <c r="J1813"/>
  <c r="J1812"/>
  <c r="J1809"/>
  <c r="J1808"/>
  <c r="J1807"/>
  <c r="J1806"/>
  <c r="J1804"/>
  <c r="J1803"/>
  <c r="J1802"/>
  <c r="J1800"/>
  <c r="J1799"/>
  <c r="J1798"/>
  <c r="J1796"/>
  <c r="J1795"/>
  <c r="J1794"/>
  <c r="J1792"/>
  <c r="J1791"/>
  <c r="J1789"/>
  <c r="J1788"/>
  <c r="J1787"/>
  <c r="J1786"/>
  <c r="J1784"/>
  <c r="J1783"/>
  <c r="J1782"/>
  <c r="J1781"/>
  <c r="J1780"/>
  <c r="J1779"/>
  <c r="J1778"/>
  <c r="J1776"/>
  <c r="J1775"/>
  <c r="J1774"/>
  <c r="J1773"/>
  <c r="J1772"/>
  <c r="J1770"/>
  <c r="J1769"/>
  <c r="J1768"/>
  <c r="J1767"/>
  <c r="J1766"/>
  <c r="J1765"/>
  <c r="J1764"/>
  <c r="J1763"/>
  <c r="J1762"/>
  <c r="J1760"/>
  <c r="J1759"/>
  <c r="J1758"/>
  <c r="J1757"/>
  <c r="J1756"/>
  <c r="J1752"/>
  <c r="J1751"/>
  <c r="J1750"/>
  <c r="J1749"/>
  <c r="J1748"/>
  <c r="J1747"/>
  <c r="J1746"/>
  <c r="J1745"/>
  <c r="J1744"/>
  <c r="J1743"/>
  <c r="J1742"/>
  <c r="J1741"/>
  <c r="J1740"/>
  <c r="J1739"/>
  <c r="J1738"/>
  <c r="J1737"/>
  <c r="J1736"/>
  <c r="J1735"/>
  <c r="J1734"/>
  <c r="J1733"/>
  <c r="J1732"/>
  <c r="J1731"/>
  <c r="J1730"/>
  <c r="J1729"/>
  <c r="J1728"/>
  <c r="J1727"/>
  <c r="J1726"/>
  <c r="J1724"/>
  <c r="J1723"/>
  <c r="J1722"/>
  <c r="J1721"/>
  <c r="J1720"/>
  <c r="J1719"/>
  <c r="J1718"/>
  <c r="J1717"/>
  <c r="J1716"/>
  <c r="J1714"/>
  <c r="J1713"/>
  <c r="J1712"/>
  <c r="J1711"/>
  <c r="J1710"/>
  <c r="J1709"/>
  <c r="J1708"/>
  <c r="J1707"/>
  <c r="J1706"/>
  <c r="J1705"/>
  <c r="J1704"/>
  <c r="J1703"/>
  <c r="J1702"/>
  <c r="J1701"/>
  <c r="J1700"/>
  <c r="J1699"/>
  <c r="J1698"/>
  <c r="J1697"/>
  <c r="J1696"/>
  <c r="J1695"/>
  <c r="J1694"/>
  <c r="J1693"/>
  <c r="J1691"/>
  <c r="J1689"/>
  <c r="J1688"/>
  <c r="J1687"/>
  <c r="J1686"/>
  <c r="J1685"/>
  <c r="J1684"/>
  <c r="J1683"/>
  <c r="J1682"/>
  <c r="J1681"/>
  <c r="J1680"/>
  <c r="J1679"/>
  <c r="J1678"/>
  <c r="J1677"/>
  <c r="J1676"/>
  <c r="J1675"/>
  <c r="J1674"/>
  <c r="J1673"/>
  <c r="J1672"/>
  <c r="J1671"/>
  <c r="J1670"/>
  <c r="J1669"/>
  <c r="J1668"/>
  <c r="J1667"/>
  <c r="J1666"/>
  <c r="J1665"/>
  <c r="J1664"/>
  <c r="J1663"/>
  <c r="J1662"/>
  <c r="J1661"/>
  <c r="J1660"/>
  <c r="J1659"/>
  <c r="J1658"/>
  <c r="J1657"/>
  <c r="J1655"/>
  <c r="J1654"/>
  <c r="J1653"/>
  <c r="J1652"/>
  <c r="J1651"/>
  <c r="J1650"/>
  <c r="J1649"/>
  <c r="J1648"/>
  <c r="J1647"/>
  <c r="J1646"/>
  <c r="J1645"/>
  <c r="J1644"/>
  <c r="J1643"/>
  <c r="J1642"/>
  <c r="J1641"/>
  <c r="J1638"/>
  <c r="J1637"/>
  <c r="J1636"/>
  <c r="J1635"/>
  <c r="J1634"/>
  <c r="J1633"/>
  <c r="J1631"/>
  <c r="J1630"/>
  <c r="J1629"/>
  <c r="J1628"/>
  <c r="J1627"/>
  <c r="J1626"/>
  <c r="J1625"/>
  <c r="J1622"/>
  <c r="J1621"/>
  <c r="J1620"/>
  <c r="J1619"/>
  <c r="J1617"/>
  <c r="J1616"/>
  <c r="J1615"/>
  <c r="J1614"/>
  <c r="J1613"/>
  <c r="J1612"/>
  <c r="J1611"/>
  <c r="J1610"/>
  <c r="J1609"/>
  <c r="J1607"/>
  <c r="J1606"/>
  <c r="J1605"/>
  <c r="J1604"/>
  <c r="J1603"/>
  <c r="J1602"/>
  <c r="J1601"/>
  <c r="J1600"/>
  <c r="J1599"/>
  <c r="J1598"/>
  <c r="J1597"/>
  <c r="J1596"/>
  <c r="J1595"/>
  <c r="J1594"/>
  <c r="J1593"/>
  <c r="J1592"/>
  <c r="J1591"/>
  <c r="J1590"/>
  <c r="J1589"/>
  <c r="J1588"/>
  <c r="J1587"/>
  <c r="J1586"/>
  <c r="J1585"/>
  <c r="J1584"/>
  <c r="J1583"/>
  <c r="J1582"/>
  <c r="J1581"/>
  <c r="J1580"/>
  <c r="J1579"/>
  <c r="J1578"/>
  <c r="J1577"/>
  <c r="J1576"/>
  <c r="J1575"/>
  <c r="J1574"/>
  <c r="J1573"/>
  <c r="J1572"/>
  <c r="J1571"/>
  <c r="J1570"/>
  <c r="J1569"/>
  <c r="J1568"/>
  <c r="J1567"/>
  <c r="J1566"/>
  <c r="J1565"/>
  <c r="J1564"/>
  <c r="J1563"/>
  <c r="J1562"/>
  <c r="J1561"/>
  <c r="J1560"/>
  <c r="J1559"/>
  <c r="J1558"/>
  <c r="J1557"/>
  <c r="J1555"/>
  <c r="J1554"/>
  <c r="J1553"/>
  <c r="J1552"/>
  <c r="J1551"/>
  <c r="J1550"/>
  <c r="J1549"/>
  <c r="J1548"/>
  <c r="J1547"/>
  <c r="J1546"/>
  <c r="J1545"/>
  <c r="J1544"/>
  <c r="J1543"/>
  <c r="J1542"/>
  <c r="J1541"/>
  <c r="J1540"/>
  <c r="J1539"/>
  <c r="J1538"/>
  <c r="J1537"/>
  <c r="J1536"/>
  <c r="J1535"/>
  <c r="J1534"/>
  <c r="J1533"/>
  <c r="J1532"/>
  <c r="J1531"/>
  <c r="J1530"/>
  <c r="J1529"/>
  <c r="J1528"/>
  <c r="J1527"/>
  <c r="J1526"/>
  <c r="J1525"/>
  <c r="J1524"/>
  <c r="J1523"/>
  <c r="J1522"/>
  <c r="J1521"/>
  <c r="J1520"/>
  <c r="J1519"/>
  <c r="J1518"/>
  <c r="J1517"/>
  <c r="J1516"/>
  <c r="J1515"/>
  <c r="J1514"/>
  <c r="J1513"/>
  <c r="J1512"/>
  <c r="J1511"/>
  <c r="J1510"/>
  <c r="J1509"/>
  <c r="J1508"/>
  <c r="J1507"/>
  <c r="J1506"/>
  <c r="J1505"/>
  <c r="J1504"/>
  <c r="J1503"/>
  <c r="J1502"/>
  <c r="J1501"/>
  <c r="J1500"/>
  <c r="J1499"/>
  <c r="J1498"/>
  <c r="J1497"/>
  <c r="J1496"/>
  <c r="J1495"/>
  <c r="J1494"/>
  <c r="J1493"/>
  <c r="J1492"/>
  <c r="J1491"/>
  <c r="J1490"/>
  <c r="J1489"/>
  <c r="J1488"/>
  <c r="J1487"/>
  <c r="J1486"/>
  <c r="J1485"/>
  <c r="J1484"/>
  <c r="J1483"/>
  <c r="J1482"/>
  <c r="J1481"/>
  <c r="J1480"/>
  <c r="J1479"/>
  <c r="J1478"/>
  <c r="J1477"/>
  <c r="J1476"/>
  <c r="J1475"/>
  <c r="J1474"/>
  <c r="J1473"/>
  <c r="J1472"/>
  <c r="J1471"/>
  <c r="J1470"/>
  <c r="J1469"/>
  <c r="J1468"/>
  <c r="J1467"/>
  <c r="J1466"/>
  <c r="J1465"/>
  <c r="J1464"/>
  <c r="J1463"/>
  <c r="J1462"/>
  <c r="J1461"/>
  <c r="J1460"/>
  <c r="J1459"/>
  <c r="J1458"/>
  <c r="J1457"/>
  <c r="J1456"/>
  <c r="J1454"/>
  <c r="J1453"/>
  <c r="J1452"/>
  <c r="J1451"/>
  <c r="J1450"/>
  <c r="J1449"/>
  <c r="J1448"/>
  <c r="J1447"/>
  <c r="J1446"/>
  <c r="J1445"/>
  <c r="J1444"/>
  <c r="J1443"/>
  <c r="J1442"/>
  <c r="J1441"/>
  <c r="J1440"/>
  <c r="J1439"/>
  <c r="J1438"/>
  <c r="J1437"/>
  <c r="J1436"/>
  <c r="J1435"/>
  <c r="J1434"/>
  <c r="J1433"/>
  <c r="J1432"/>
  <c r="J1431"/>
  <c r="J1430"/>
  <c r="J1429"/>
  <c r="J1428"/>
  <c r="J1427"/>
  <c r="J1426"/>
  <c r="J1425"/>
  <c r="J1424"/>
  <c r="J1423"/>
  <c r="J1422"/>
  <c r="J1421"/>
  <c r="J1420"/>
  <c r="J1419"/>
  <c r="J1418"/>
  <c r="J1417"/>
  <c r="J1416"/>
  <c r="J1415"/>
  <c r="J1414"/>
  <c r="J1411"/>
  <c r="J1410"/>
  <c r="J1409"/>
  <c r="J1408"/>
  <c r="J1407"/>
  <c r="J1406"/>
  <c r="J1405"/>
  <c r="J1404"/>
  <c r="J1403"/>
  <c r="J1402"/>
  <c r="J1401"/>
  <c r="J1400"/>
  <c r="J1399"/>
  <c r="J1398"/>
  <c r="J1397"/>
  <c r="J1396"/>
  <c r="J1395"/>
  <c r="J1394"/>
  <c r="J1393"/>
  <c r="J1392"/>
  <c r="J1391"/>
  <c r="J1390"/>
  <c r="J1389"/>
  <c r="J1388"/>
  <c r="J1386"/>
  <c r="J1385"/>
  <c r="J1384"/>
  <c r="J1383"/>
  <c r="J1382"/>
  <c r="J1381"/>
  <c r="J1380"/>
  <c r="J1378"/>
  <c r="J1377"/>
  <c r="J1376"/>
  <c r="J1375"/>
  <c r="J1374"/>
  <c r="J1373"/>
  <c r="J1372"/>
  <c r="J1371"/>
  <c r="J1370"/>
  <c r="J1369"/>
  <c r="J1368"/>
  <c r="J1366"/>
  <c r="J1365"/>
  <c r="J1364"/>
  <c r="J1363"/>
  <c r="J1362"/>
  <c r="J1361"/>
  <c r="J1360"/>
  <c r="J1359"/>
  <c r="J1358"/>
  <c r="J1357"/>
  <c r="J1356"/>
  <c r="J1355"/>
  <c r="J1354"/>
  <c r="J1353"/>
  <c r="J1352"/>
  <c r="J1351"/>
  <c r="J1350"/>
  <c r="J1349"/>
  <c r="J1348"/>
  <c r="J1347"/>
  <c r="J1344"/>
  <c r="J1343"/>
  <c r="J1342"/>
  <c r="J1341"/>
  <c r="J1340"/>
  <c r="J1339"/>
  <c r="J1338"/>
  <c r="J1337"/>
  <c r="J1336"/>
  <c r="J1335"/>
  <c r="J1334"/>
  <c r="J1333"/>
  <c r="J1332"/>
  <c r="J1331"/>
  <c r="J1330"/>
  <c r="J1329"/>
  <c r="J1328"/>
  <c r="J1327"/>
  <c r="J1326"/>
  <c r="J1325"/>
  <c r="J1324"/>
  <c r="J1323"/>
  <c r="J1322"/>
  <c r="J1321"/>
  <c r="J1320"/>
  <c r="J1319"/>
  <c r="J1318"/>
  <c r="J1317"/>
  <c r="J1316"/>
  <c r="J1315"/>
  <c r="J1314"/>
  <c r="J1313"/>
  <c r="J1311"/>
  <c r="J1310"/>
  <c r="J1309"/>
  <c r="J1308"/>
  <c r="J1307"/>
  <c r="J1306"/>
  <c r="J1305"/>
  <c r="J1304"/>
  <c r="J1303"/>
  <c r="J1302"/>
  <c r="J1301"/>
  <c r="J1300"/>
  <c r="J1299"/>
  <c r="J1298"/>
  <c r="J1297"/>
  <c r="J1295"/>
  <c r="J1294"/>
  <c r="J1293"/>
  <c r="J1292"/>
  <c r="J1291"/>
  <c r="J1290"/>
  <c r="J1289"/>
  <c r="J1288"/>
  <c r="J1287"/>
  <c r="J1286"/>
  <c r="J1285"/>
  <c r="J1284"/>
  <c r="J1283"/>
  <c r="J1282"/>
  <c r="J1281"/>
  <c r="J1279"/>
  <c r="J1278"/>
  <c r="J1277"/>
  <c r="J1276"/>
  <c r="J1275"/>
  <c r="J1274"/>
  <c r="J1273"/>
  <c r="J1272"/>
  <c r="J1271"/>
  <c r="J1270"/>
  <c r="J1269"/>
  <c r="J1268"/>
  <c r="J1267"/>
  <c r="J1266"/>
  <c r="J1265"/>
  <c r="J1264"/>
  <c r="J1263"/>
  <c r="J1262"/>
  <c r="J1261"/>
  <c r="J1260"/>
  <c r="J1259"/>
  <c r="J1258"/>
  <c r="J1257"/>
  <c r="J1256"/>
  <c r="J1255"/>
  <c r="J1254"/>
  <c r="J1253"/>
  <c r="J1252"/>
  <c r="J1249"/>
  <c r="J1248"/>
  <c r="J1247"/>
  <c r="J1246"/>
  <c r="J1245"/>
  <c r="J1244"/>
  <c r="J1243"/>
  <c r="J1242"/>
  <c r="J1241"/>
  <c r="J1240"/>
  <c r="J1239"/>
  <c r="J1235"/>
  <c r="J1233"/>
  <c r="J1232"/>
  <c r="J1231"/>
  <c r="J1230"/>
  <c r="J1229"/>
  <c r="J1228"/>
  <c r="J1227"/>
  <c r="J1226"/>
  <c r="J1225"/>
  <c r="J1224"/>
  <c r="J1223"/>
  <c r="J1222"/>
  <c r="J1221"/>
  <c r="J1220"/>
  <c r="J1219"/>
  <c r="J1218"/>
  <c r="J1217"/>
  <c r="J1216"/>
  <c r="J1215"/>
  <c r="J1214"/>
  <c r="J1213"/>
  <c r="J1212"/>
  <c r="J1211"/>
  <c r="J1210"/>
  <c r="J1209"/>
  <c r="J1208"/>
  <c r="J1207"/>
  <c r="J1206"/>
  <c r="J1205"/>
  <c r="J1204"/>
  <c r="J1203"/>
  <c r="J1202"/>
  <c r="J1201"/>
  <c r="J1200"/>
  <c r="J1199"/>
  <c r="J1198"/>
  <c r="J1197"/>
  <c r="J1196"/>
  <c r="J1195"/>
  <c r="J1194"/>
  <c r="J1193"/>
  <c r="J1192"/>
  <c r="J1191"/>
  <c r="J1190"/>
  <c r="J1189"/>
  <c r="J1188"/>
  <c r="J1187"/>
  <c r="J1186"/>
  <c r="J1185"/>
  <c r="J1184"/>
  <c r="J1183"/>
  <c r="J1182"/>
  <c r="J1181"/>
  <c r="J1180"/>
  <c r="J1179"/>
  <c r="J1178"/>
  <c r="J1176"/>
  <c r="J1175"/>
  <c r="J1174"/>
  <c r="J1173"/>
  <c r="J1172"/>
  <c r="J1171"/>
  <c r="J1170"/>
  <c r="J1169"/>
  <c r="J1168"/>
  <c r="J1167"/>
  <c r="J1166"/>
  <c r="J1165"/>
  <c r="J1164"/>
  <c r="J1163"/>
  <c r="J1162"/>
  <c r="J1161"/>
  <c r="J1160"/>
  <c r="J1159"/>
  <c r="J1158"/>
  <c r="J1157"/>
  <c r="J1156"/>
  <c r="J1155"/>
  <c r="J1154"/>
  <c r="J1153"/>
  <c r="J1152"/>
  <c r="J1151"/>
  <c r="J1150"/>
  <c r="J1149"/>
  <c r="J1148"/>
  <c r="J1147"/>
  <c r="J1146"/>
  <c r="J1145"/>
  <c r="J1144"/>
  <c r="J1143"/>
  <c r="J1142"/>
  <c r="J1141"/>
  <c r="J1140"/>
  <c r="J1139"/>
  <c r="J1138"/>
  <c r="J1137"/>
  <c r="J1136"/>
  <c r="J1135"/>
  <c r="J1134"/>
  <c r="J1133"/>
  <c r="J1132"/>
  <c r="J1131"/>
  <c r="J1130"/>
  <c r="J1129"/>
  <c r="J1128"/>
  <c r="J1127"/>
  <c r="J1126"/>
  <c r="J1125"/>
  <c r="J1124"/>
  <c r="J1123"/>
  <c r="J1122"/>
  <c r="J1121"/>
  <c r="J1118"/>
  <c r="J1116"/>
  <c r="J1115"/>
  <c r="J1114"/>
  <c r="J1113"/>
  <c r="J1112"/>
  <c r="J1111"/>
  <c r="J1110"/>
  <c r="J1109"/>
  <c r="J1108"/>
  <c r="J1107"/>
  <c r="J1106"/>
  <c r="J1105"/>
  <c r="J1104"/>
  <c r="J1102"/>
  <c r="J1101"/>
  <c r="J1100"/>
  <c r="J1099"/>
  <c r="J1098"/>
  <c r="J1097"/>
  <c r="J1096"/>
  <c r="J1095"/>
  <c r="J1094"/>
  <c r="J1093"/>
  <c r="J1092"/>
  <c r="J1091"/>
  <c r="J1090"/>
  <c r="J1089"/>
  <c r="J1088"/>
  <c r="J1086"/>
  <c r="J1085"/>
  <c r="J1084"/>
  <c r="J1083"/>
  <c r="J1082"/>
  <c r="J1081"/>
  <c r="J1080"/>
  <c r="J1079"/>
  <c r="J1078"/>
  <c r="J1077"/>
  <c r="J1076"/>
  <c r="J1075"/>
  <c r="J1074"/>
  <c r="J1073"/>
  <c r="J1072"/>
  <c r="J1071"/>
  <c r="J1070"/>
  <c r="J1069"/>
  <c r="J1068"/>
  <c r="J1067"/>
  <c r="J1066"/>
  <c r="J1065"/>
  <c r="J1064"/>
  <c r="J1063"/>
  <c r="J1062"/>
  <c r="J1061"/>
  <c r="J1060"/>
  <c r="J1059"/>
  <c r="J1058"/>
  <c r="J1057"/>
  <c r="J1056"/>
  <c r="J1055"/>
  <c r="J1054"/>
  <c r="J1053"/>
  <c r="J1052"/>
  <c r="J1051"/>
  <c r="J1050"/>
  <c r="J1049"/>
  <c r="J1048"/>
  <c r="J1047"/>
  <c r="J1046"/>
  <c r="J1045"/>
  <c r="J1044"/>
  <c r="J1043"/>
  <c r="J1042"/>
  <c r="J1041"/>
  <c r="J1040"/>
  <c r="J1039"/>
  <c r="J1038"/>
  <c r="J1037"/>
  <c r="J1036"/>
  <c r="J1035"/>
  <c r="J1034"/>
  <c r="J1033"/>
  <c r="J1032"/>
  <c r="J1031"/>
  <c r="J1030"/>
  <c r="J1028"/>
  <c r="J1027"/>
  <c r="J1026"/>
  <c r="J1025"/>
  <c r="J1024"/>
  <c r="J1023"/>
  <c r="J1022"/>
  <c r="J1021"/>
  <c r="J1020"/>
  <c r="J1019"/>
  <c r="J1018"/>
  <c r="J1017"/>
  <c r="J1016"/>
  <c r="J1015"/>
  <c r="J1014"/>
  <c r="J1013"/>
  <c r="J1012"/>
  <c r="J1011"/>
  <c r="J1010"/>
  <c r="J1009"/>
  <c r="J1008"/>
  <c r="J1007"/>
  <c r="J1006"/>
  <c r="J1005"/>
  <c r="J1004"/>
  <c r="J1003"/>
  <c r="J1002"/>
  <c r="J1001"/>
  <c r="J1000"/>
  <c r="J999"/>
  <c r="J998"/>
  <c r="J997"/>
  <c r="J996"/>
  <c r="J995"/>
  <c r="J994"/>
  <c r="J993"/>
  <c r="J992"/>
  <c r="J991"/>
  <c r="J990"/>
  <c r="J989"/>
  <c r="J988"/>
  <c r="J987"/>
  <c r="J985"/>
  <c r="J983"/>
  <c r="J982"/>
  <c r="J981"/>
  <c r="J980"/>
  <c r="J979"/>
  <c r="J978"/>
  <c r="J977"/>
  <c r="J976"/>
  <c r="J975"/>
  <c r="J974"/>
  <c r="J972"/>
  <c r="J971"/>
  <c r="J970"/>
  <c r="J969"/>
  <c r="J968"/>
  <c r="J967"/>
  <c r="J966"/>
  <c r="J965"/>
  <c r="J964"/>
  <c r="J963"/>
  <c r="J960"/>
  <c r="J959"/>
  <c r="J958"/>
  <c r="J957"/>
  <c r="J956"/>
  <c r="J955"/>
  <c r="J954"/>
  <c r="J953"/>
  <c r="J952"/>
  <c r="J951"/>
  <c r="J950"/>
  <c r="J949"/>
  <c r="J948"/>
  <c r="J947"/>
  <c r="J946"/>
  <c r="J945"/>
  <c r="J944"/>
  <c r="J943"/>
  <c r="J942"/>
  <c r="J941"/>
  <c r="J940"/>
  <c r="J939"/>
  <c r="J938"/>
  <c r="J937"/>
  <c r="J936"/>
  <c r="J935"/>
  <c r="J934"/>
  <c r="J933"/>
  <c r="J931"/>
  <c r="J930"/>
  <c r="J929"/>
  <c r="J928"/>
  <c r="J927"/>
  <c r="J926"/>
  <c r="J925"/>
  <c r="J924"/>
  <c r="J923"/>
  <c r="J922"/>
  <c r="J921"/>
  <c r="J920"/>
  <c r="J919"/>
  <c r="J918"/>
  <c r="J917"/>
  <c r="J916"/>
  <c r="J915"/>
  <c r="J914"/>
  <c r="J913"/>
  <c r="J912"/>
  <c r="J911"/>
  <c r="J910"/>
  <c r="J909"/>
  <c r="J908"/>
  <c r="J907"/>
  <c r="J906"/>
  <c r="J905"/>
  <c r="J904"/>
  <c r="J903"/>
  <c r="J902"/>
  <c r="J901"/>
  <c r="J900"/>
  <c r="J899"/>
  <c r="J898"/>
  <c r="J897"/>
  <c r="J896"/>
  <c r="J895"/>
  <c r="J894"/>
  <c r="J893"/>
  <c r="J892"/>
  <c r="J891"/>
  <c r="J890"/>
  <c r="J889"/>
  <c r="J888"/>
  <c r="J887"/>
  <c r="J885"/>
  <c r="J884"/>
  <c r="J883"/>
  <c r="J882"/>
  <c r="J881"/>
  <c r="J880"/>
  <c r="J879"/>
  <c r="J878"/>
  <c r="J877"/>
  <c r="J876"/>
  <c r="J875"/>
  <c r="J874"/>
  <c r="J873"/>
  <c r="J872"/>
  <c r="J871"/>
  <c r="J870"/>
  <c r="J869"/>
  <c r="J868"/>
  <c r="J867"/>
  <c r="J866"/>
  <c r="J865"/>
  <c r="J864"/>
  <c r="J863"/>
  <c r="J862"/>
  <c r="J861"/>
  <c r="J860"/>
  <c r="J859"/>
  <c r="J858"/>
  <c r="J857"/>
  <c r="J856"/>
  <c r="J855"/>
  <c r="J854"/>
  <c r="J852"/>
  <c r="J851"/>
  <c r="J850"/>
  <c r="J849"/>
  <c r="J848"/>
  <c r="J847"/>
  <c r="J846"/>
  <c r="J845"/>
  <c r="J844"/>
  <c r="J843"/>
  <c r="J842"/>
  <c r="J841"/>
  <c r="J840"/>
  <c r="J839"/>
  <c r="J838"/>
  <c r="J837"/>
  <c r="J836"/>
  <c r="J834"/>
  <c r="J833"/>
  <c r="J832"/>
  <c r="J831"/>
  <c r="J830"/>
  <c r="J829"/>
  <c r="J828"/>
  <c r="J827"/>
  <c r="J826"/>
  <c r="J825"/>
  <c r="J824"/>
  <c r="J823"/>
  <c r="J822"/>
  <c r="J821"/>
  <c r="J820"/>
  <c r="J819"/>
  <c r="J818"/>
  <c r="J817"/>
  <c r="J816"/>
  <c r="J815"/>
  <c r="J814"/>
  <c r="J813"/>
  <c r="J812"/>
  <c r="J811"/>
  <c r="J810"/>
  <c r="J809"/>
  <c r="J808"/>
  <c r="J807"/>
  <c r="J806"/>
  <c r="J805"/>
  <c r="J804"/>
  <c r="J803"/>
  <c r="J802"/>
  <c r="J801"/>
  <c r="J800"/>
  <c r="J799"/>
  <c r="J798"/>
  <c r="J797"/>
  <c r="J796"/>
  <c r="J795"/>
  <c r="J794"/>
  <c r="J793"/>
  <c r="J792"/>
  <c r="J791"/>
  <c r="J790"/>
  <c r="J789"/>
  <c r="J788"/>
  <c r="J787"/>
  <c r="J786"/>
  <c r="J785"/>
  <c r="J784"/>
  <c r="J783"/>
  <c r="J782"/>
  <c r="J781"/>
  <c r="J780"/>
  <c r="J778"/>
  <c r="J777"/>
  <c r="J776"/>
  <c r="J775"/>
  <c r="J774"/>
  <c r="J773"/>
  <c r="J772"/>
  <c r="J771"/>
  <c r="J770"/>
  <c r="J769"/>
  <c r="J768"/>
  <c r="J767"/>
  <c r="J766"/>
  <c r="J765"/>
  <c r="J764"/>
  <c r="J763"/>
  <c r="J762"/>
  <c r="J761"/>
  <c r="J760"/>
  <c r="J759"/>
  <c r="J758"/>
  <c r="J757"/>
  <c r="J754"/>
  <c r="J752"/>
  <c r="J749"/>
  <c r="J748"/>
  <c r="J747"/>
  <c r="J746"/>
  <c r="J745"/>
  <c r="J743"/>
  <c r="J742"/>
  <c r="J741"/>
  <c r="J740"/>
  <c r="J739"/>
  <c r="J738"/>
  <c r="J737"/>
  <c r="J736"/>
  <c r="J735"/>
  <c r="J734"/>
  <c r="J733"/>
  <c r="J732"/>
  <c r="J731"/>
  <c r="J730"/>
  <c r="J729"/>
  <c r="J728"/>
  <c r="J727"/>
  <c r="J726"/>
  <c r="J725"/>
  <c r="J724"/>
  <c r="J723"/>
  <c r="J722"/>
  <c r="J721"/>
  <c r="J720"/>
  <c r="J719"/>
  <c r="J718"/>
  <c r="J717"/>
  <c r="J716"/>
  <c r="J715"/>
  <c r="J714"/>
  <c r="J713"/>
  <c r="J712"/>
  <c r="J711"/>
  <c r="J710"/>
  <c r="J709"/>
  <c r="J708"/>
  <c r="J707"/>
  <c r="J706"/>
  <c r="J703"/>
  <c r="J702"/>
  <c r="J701"/>
  <c r="J700"/>
  <c r="J699"/>
  <c r="J698"/>
  <c r="J697"/>
  <c r="J696"/>
  <c r="J695"/>
  <c r="J694"/>
  <c r="J693"/>
  <c r="J692"/>
  <c r="J691"/>
  <c r="J690"/>
  <c r="J689"/>
  <c r="J688"/>
  <c r="J687"/>
  <c r="J686"/>
  <c r="J685"/>
  <c r="J683"/>
  <c r="J682"/>
  <c r="J681"/>
  <c r="J680"/>
  <c r="J679"/>
  <c r="J678"/>
  <c r="J677"/>
  <c r="J676"/>
  <c r="J675"/>
  <c r="J674"/>
  <c r="J673"/>
  <c r="J672"/>
  <c r="J671"/>
  <c r="J670"/>
  <c r="J669"/>
  <c r="J668"/>
  <c r="J667"/>
  <c r="J666"/>
  <c r="J665"/>
  <c r="J664"/>
  <c r="J663"/>
  <c r="J662"/>
  <c r="J661"/>
  <c r="J660"/>
  <c r="J659"/>
  <c r="J658"/>
  <c r="J657"/>
  <c r="J656"/>
  <c r="J655"/>
  <c r="J654"/>
  <c r="J653"/>
  <c r="J652"/>
  <c r="J651"/>
  <c r="J650"/>
  <c r="J649"/>
  <c r="J648"/>
  <c r="J647"/>
  <c r="J646"/>
  <c r="J645"/>
  <c r="J644"/>
  <c r="J643"/>
  <c r="J642"/>
  <c r="J641"/>
  <c r="J640"/>
  <c r="J639"/>
  <c r="J638"/>
  <c r="J637"/>
  <c r="J636"/>
  <c r="J635"/>
  <c r="J633"/>
  <c r="J632"/>
  <c r="J631"/>
  <c r="J630"/>
  <c r="J629"/>
  <c r="J628"/>
  <c r="J627"/>
  <c r="J626"/>
  <c r="J625"/>
  <c r="J624"/>
  <c r="J622"/>
  <c r="J621"/>
  <c r="J620"/>
  <c r="J619"/>
  <c r="J618"/>
  <c r="J617"/>
  <c r="J616"/>
  <c r="J615"/>
  <c r="J614"/>
  <c r="J613"/>
  <c r="J612"/>
  <c r="J611"/>
  <c r="J610"/>
  <c r="J609"/>
  <c r="J608"/>
  <c r="J607"/>
  <c r="J606"/>
  <c r="J604"/>
  <c r="J603"/>
  <c r="J602"/>
  <c r="J601"/>
  <c r="J600"/>
  <c r="J599"/>
  <c r="J598"/>
  <c r="J597"/>
  <c r="J596"/>
  <c r="J595"/>
  <c r="J594"/>
  <c r="J593"/>
  <c r="J592"/>
  <c r="J591"/>
  <c r="J590"/>
  <c r="J589"/>
  <c r="J588"/>
  <c r="J586"/>
  <c r="J585"/>
  <c r="J584"/>
  <c r="J583"/>
  <c r="J582"/>
  <c r="J581"/>
  <c r="J580"/>
  <c r="J579"/>
  <c r="J578"/>
  <c r="J577"/>
  <c r="J576"/>
  <c r="J575"/>
  <c r="J574"/>
  <c r="J573"/>
  <c r="J572"/>
  <c r="J571"/>
  <c r="J570"/>
  <c r="J568"/>
  <c r="J567"/>
  <c r="J566"/>
  <c r="J565"/>
  <c r="J564"/>
  <c r="J563"/>
  <c r="J562"/>
  <c r="J561"/>
  <c r="J560"/>
  <c r="J559"/>
  <c r="J556"/>
  <c r="J555"/>
  <c r="J554"/>
  <c r="J553"/>
  <c r="J552"/>
  <c r="J551"/>
  <c r="J550"/>
  <c r="J549"/>
  <c r="J548"/>
  <c r="J547"/>
  <c r="J546"/>
  <c r="J545"/>
  <c r="J544"/>
  <c r="J543"/>
  <c r="J542"/>
  <c r="J541"/>
  <c r="J540"/>
  <c r="J539"/>
  <c r="J536"/>
  <c r="J535"/>
  <c r="J534"/>
  <c r="J533"/>
  <c r="J532"/>
  <c r="J531"/>
  <c r="J530"/>
  <c r="J529"/>
  <c r="J528"/>
  <c r="J527"/>
  <c r="J526"/>
  <c r="J525"/>
  <c r="J524"/>
  <c r="J523"/>
  <c r="J522"/>
  <c r="J521"/>
  <c r="J520"/>
  <c r="J519"/>
  <c r="J518"/>
  <c r="J517"/>
  <c r="J516"/>
  <c r="J515"/>
  <c r="J514"/>
  <c r="J513"/>
  <c r="J512"/>
  <c r="J511"/>
  <c r="J509"/>
  <c r="J508"/>
  <c r="J507"/>
  <c r="J506"/>
  <c r="J505"/>
  <c r="J504"/>
  <c r="J503"/>
  <c r="J502"/>
  <c r="J501"/>
  <c r="J500"/>
  <c r="J499"/>
  <c r="J498"/>
  <c r="J497"/>
  <c r="J496"/>
  <c r="J495"/>
  <c r="J494"/>
  <c r="J493"/>
  <c r="J492"/>
  <c r="J491"/>
  <c r="J489"/>
  <c r="J488"/>
  <c r="J487"/>
  <c r="J486"/>
  <c r="J485"/>
  <c r="J484"/>
  <c r="J483"/>
  <c r="J482"/>
  <c r="J481"/>
  <c r="J480"/>
  <c r="J477"/>
  <c r="J476"/>
  <c r="J475"/>
  <c r="J474"/>
  <c r="J473"/>
  <c r="J472"/>
  <c r="J471"/>
  <c r="J470"/>
  <c r="J469"/>
  <c r="J467"/>
  <c r="J466"/>
  <c r="J465"/>
  <c r="J464"/>
  <c r="J463"/>
  <c r="J462"/>
  <c r="J460"/>
  <c r="J459"/>
  <c r="J458"/>
  <c r="J457"/>
  <c r="J456"/>
  <c r="J455"/>
  <c r="J454"/>
  <c r="J453"/>
  <c r="J452"/>
  <c r="J451"/>
  <c r="J450"/>
  <c r="J449"/>
  <c r="J448"/>
  <c r="J447"/>
  <c r="J446"/>
  <c r="J445"/>
  <c r="J444"/>
  <c r="J443"/>
  <c r="J442"/>
  <c r="J438"/>
  <c r="J437"/>
  <c r="J436"/>
  <c r="J435"/>
  <c r="J434"/>
  <c r="J433"/>
  <c r="J432"/>
  <c r="J431"/>
  <c r="J430"/>
  <c r="J429"/>
  <c r="J428"/>
  <c r="J426"/>
  <c r="J425"/>
  <c r="J424"/>
  <c r="J423"/>
  <c r="J422"/>
  <c r="J421"/>
  <c r="J420"/>
  <c r="J419"/>
  <c r="J418"/>
  <c r="J417"/>
  <c r="J416"/>
  <c r="J415"/>
  <c r="J414"/>
  <c r="J413"/>
  <c r="J412"/>
  <c r="J411"/>
  <c r="J410"/>
  <c r="J409"/>
  <c r="J408"/>
  <c r="J407"/>
  <c r="J406"/>
  <c r="J405"/>
  <c r="J404"/>
  <c r="J403"/>
  <c r="J402"/>
  <c r="J401"/>
  <c r="J400"/>
  <c r="J399"/>
  <c r="J398"/>
  <c r="J397"/>
  <c r="J396"/>
  <c r="J395"/>
  <c r="J394"/>
  <c r="J393"/>
  <c r="J392"/>
  <c r="J391"/>
  <c r="J390"/>
  <c r="J389"/>
  <c r="J388"/>
  <c r="J387"/>
  <c r="J386"/>
  <c r="J385"/>
  <c r="J384"/>
  <c r="J383"/>
  <c r="J382"/>
  <c r="J381"/>
  <c r="J380"/>
  <c r="J379"/>
  <c r="J378"/>
  <c r="J377"/>
  <c r="J376"/>
  <c r="J375"/>
  <c r="J374"/>
  <c r="J373"/>
  <c r="J372"/>
  <c r="J371"/>
  <c r="J370"/>
  <c r="J369"/>
  <c r="J368"/>
  <c r="J367"/>
  <c r="J366"/>
  <c r="J365"/>
  <c r="J364"/>
  <c r="J363"/>
  <c r="J362"/>
  <c r="J361"/>
  <c r="J360"/>
  <c r="J359"/>
  <c r="J358"/>
  <c r="J357"/>
  <c r="J356"/>
  <c r="J355"/>
  <c r="J354"/>
  <c r="J353"/>
  <c r="J352"/>
  <c r="J351"/>
  <c r="J350"/>
  <c r="J349"/>
  <c r="J348"/>
  <c r="J347"/>
  <c r="J346"/>
  <c r="J345"/>
  <c r="J344"/>
  <c r="J343"/>
  <c r="J342"/>
  <c r="J341"/>
  <c r="J340"/>
  <c r="J339"/>
  <c r="J338"/>
  <c r="J337"/>
  <c r="J336"/>
  <c r="J335"/>
  <c r="J334"/>
  <c r="J333"/>
  <c r="J332"/>
  <c r="J331"/>
  <c r="J330"/>
  <c r="J329"/>
  <c r="J328"/>
  <c r="J327"/>
  <c r="J326"/>
  <c r="J325"/>
  <c r="J324"/>
  <c r="J323"/>
  <c r="J322"/>
  <c r="J321"/>
  <c r="J320"/>
  <c r="J319"/>
  <c r="J318"/>
  <c r="J317"/>
  <c r="J316"/>
  <c r="J315"/>
  <c r="J314"/>
  <c r="J313"/>
  <c r="J312"/>
  <c r="J311"/>
  <c r="J310"/>
  <c r="J309"/>
  <c r="J308"/>
  <c r="J307"/>
  <c r="J306"/>
  <c r="J305"/>
  <c r="J304"/>
  <c r="J303"/>
  <c r="J302"/>
  <c r="J301"/>
  <c r="J300"/>
  <c r="J299"/>
  <c r="J298"/>
  <c r="J297"/>
  <c r="J296"/>
  <c r="J295"/>
  <c r="J294"/>
  <c r="J293"/>
  <c r="J292"/>
  <c r="J291"/>
  <c r="J290"/>
  <c r="J289"/>
  <c r="J288"/>
  <c r="J287"/>
  <c r="J286"/>
  <c r="J285"/>
  <c r="J284"/>
  <c r="J283"/>
  <c r="J282"/>
  <c r="J281"/>
  <c r="J280"/>
  <c r="J279"/>
  <c r="J278"/>
  <c r="J277"/>
  <c r="J276"/>
  <c r="J275"/>
  <c r="J274"/>
  <c r="J273"/>
  <c r="J272"/>
  <c r="J271"/>
  <c r="J270"/>
  <c r="J269"/>
  <c r="J268"/>
  <c r="J267"/>
  <c r="J266"/>
  <c r="J264"/>
  <c r="J263"/>
  <c r="J262"/>
  <c r="J261"/>
  <c r="J260"/>
  <c r="J259"/>
  <c r="J258"/>
  <c r="J257"/>
  <c r="J256"/>
  <c r="J255"/>
  <c r="J254"/>
  <c r="J253"/>
  <c r="J252"/>
  <c r="J251"/>
  <c r="J250"/>
  <c r="J249"/>
  <c r="J248"/>
  <c r="J247"/>
  <c r="J246"/>
  <c r="J245"/>
  <c r="J244"/>
  <c r="J243"/>
  <c r="J242"/>
  <c r="J241"/>
  <c r="J240"/>
  <c r="J239"/>
  <c r="J238"/>
  <c r="J237"/>
  <c r="J236"/>
  <c r="J235"/>
  <c r="J234"/>
  <c r="J232"/>
  <c r="J231"/>
  <c r="J230"/>
  <c r="J229"/>
  <c r="J228"/>
  <c r="J227"/>
  <c r="J226"/>
  <c r="J225"/>
  <c r="J224"/>
  <c r="J223"/>
  <c r="J222"/>
  <c r="J221"/>
  <c r="J220"/>
  <c r="J219"/>
  <c r="J218"/>
  <c r="J217"/>
  <c r="J216"/>
  <c r="J215"/>
  <c r="J214"/>
  <c r="J213"/>
  <c r="J212"/>
  <c r="J211"/>
  <c r="J209"/>
  <c r="J208"/>
  <c r="J207"/>
  <c r="J206"/>
  <c r="J205"/>
  <c r="J204"/>
  <c r="J203"/>
  <c r="J202"/>
  <c r="J201"/>
  <c r="J200"/>
  <c r="J199"/>
  <c r="J197"/>
  <c r="J196"/>
  <c r="J195"/>
  <c r="J194"/>
  <c r="J193"/>
  <c r="J192"/>
  <c r="J191"/>
  <c r="J190"/>
  <c r="J189"/>
  <c r="J188"/>
  <c r="J187"/>
  <c r="J186"/>
  <c r="J185"/>
  <c r="J184"/>
  <c r="J183"/>
  <c r="J182"/>
  <c r="J181"/>
  <c r="J180"/>
  <c r="J179"/>
  <c r="J178"/>
  <c r="J177"/>
  <c r="J176"/>
  <c r="J174"/>
  <c r="J173"/>
  <c r="J172"/>
  <c r="J171"/>
  <c r="J169"/>
  <c r="J168"/>
  <c r="J167"/>
  <c r="J166"/>
  <c r="J165"/>
  <c r="J164"/>
  <c r="J163"/>
  <c r="J162"/>
  <c r="J160"/>
  <c r="J159"/>
  <c r="J158"/>
  <c r="J156"/>
  <c r="J154"/>
  <c r="J153"/>
  <c r="J152"/>
  <c r="J150"/>
  <c r="J149"/>
  <c r="J148"/>
  <c r="J147"/>
  <c r="J146"/>
  <c r="J145"/>
  <c r="J143"/>
  <c r="J142"/>
  <c r="J141"/>
  <c r="J140"/>
  <c r="J139"/>
  <c r="J138"/>
  <c r="J137"/>
  <c r="J136"/>
  <c r="J135"/>
  <c r="J134"/>
  <c r="J133"/>
  <c r="J132"/>
  <c r="J131"/>
  <c r="J130"/>
  <c r="J129"/>
  <c r="J128"/>
  <c r="J126"/>
  <c r="J125"/>
  <c r="J124"/>
  <c r="J123"/>
  <c r="J121"/>
  <c r="J120"/>
  <c r="J119"/>
  <c r="J118"/>
  <c r="J117"/>
  <c r="J116"/>
  <c r="J115"/>
  <c r="J114"/>
  <c r="J113"/>
  <c r="J112"/>
  <c r="J111"/>
  <c r="J110"/>
  <c r="J107"/>
  <c r="J106"/>
  <c r="J105"/>
  <c r="J104"/>
  <c r="J103"/>
  <c r="J102"/>
  <c r="J101"/>
  <c r="J100"/>
  <c r="J99"/>
  <c r="J98"/>
  <c r="J97"/>
  <c r="J96"/>
  <c r="J95"/>
  <c r="J94"/>
  <c r="J93"/>
  <c r="J92"/>
  <c r="J91"/>
  <c r="J90"/>
  <c r="J89"/>
  <c r="J88"/>
  <c r="J87"/>
  <c r="J86"/>
  <c r="J85"/>
  <c r="J84"/>
  <c r="J83"/>
  <c r="J82"/>
  <c r="J81"/>
  <c r="J79"/>
  <c r="J78"/>
  <c r="J77"/>
  <c r="J76"/>
  <c r="J75"/>
  <c r="J74"/>
  <c r="J73"/>
  <c r="J71"/>
  <c r="J70"/>
  <c r="J69"/>
  <c r="J68"/>
  <c r="J67"/>
  <c r="J66"/>
  <c r="J65"/>
  <c r="J64"/>
  <c r="J63"/>
  <c r="J62"/>
  <c r="J61"/>
  <c r="J60"/>
  <c r="J59"/>
  <c r="J58"/>
  <c r="J57"/>
  <c r="J56"/>
  <c r="J55"/>
  <c r="J54"/>
  <c r="J53"/>
  <c r="J52"/>
  <c r="J49"/>
  <c r="J48"/>
  <c r="J47"/>
  <c r="J46"/>
  <c r="J45"/>
  <c r="J44"/>
  <c r="J42"/>
  <c r="J41"/>
  <c r="J40"/>
  <c r="J39"/>
  <c r="J38"/>
  <c r="J37"/>
  <c r="J36"/>
  <c r="J35"/>
  <c r="J33"/>
  <c r="J32"/>
  <c r="J31"/>
  <c r="J30"/>
  <c r="J29"/>
  <c r="J28"/>
  <c r="J27"/>
  <c r="J26"/>
  <c r="J25"/>
  <c r="J24"/>
  <c r="J23"/>
  <c r="J20"/>
  <c r="J19"/>
  <c r="J18"/>
  <c r="J17"/>
  <c r="J16"/>
  <c r="J15"/>
  <c r="J14"/>
  <c r="J13"/>
  <c r="G13"/>
  <c r="G14"/>
  <c r="G15"/>
  <c r="G16"/>
  <c r="G17"/>
  <c r="G18"/>
  <c r="G19"/>
  <c r="G20"/>
  <c r="G23"/>
  <c r="G24"/>
  <c r="G25"/>
  <c r="G26"/>
  <c r="G27"/>
  <c r="G28"/>
  <c r="G29"/>
  <c r="G30"/>
  <c r="G31"/>
  <c r="G32"/>
  <c r="G33"/>
  <c r="G35"/>
  <c r="G36"/>
  <c r="G37"/>
  <c r="G38"/>
  <c r="G39"/>
  <c r="G40"/>
  <c r="G41"/>
  <c r="G42"/>
  <c r="G44"/>
  <c r="G45"/>
  <c r="G46"/>
  <c r="G47"/>
  <c r="G48"/>
  <c r="G49"/>
  <c r="G52"/>
  <c r="G53"/>
  <c r="G54"/>
  <c r="G55"/>
  <c r="G56"/>
  <c r="G57"/>
  <c r="G58"/>
  <c r="G59"/>
  <c r="G60"/>
  <c r="G61"/>
  <c r="G62"/>
  <c r="G63"/>
  <c r="G64"/>
  <c r="G65"/>
  <c r="G66"/>
  <c r="G67"/>
  <c r="G68"/>
  <c r="G69"/>
  <c r="G70"/>
  <c r="G71"/>
  <c r="G73"/>
  <c r="G74"/>
  <c r="G75"/>
  <c r="G76"/>
  <c r="G77"/>
  <c r="G78"/>
  <c r="G79"/>
  <c r="G81"/>
  <c r="G82"/>
  <c r="G83"/>
  <c r="G84"/>
  <c r="G85"/>
  <c r="G86"/>
  <c r="G87"/>
  <c r="G88"/>
  <c r="G89"/>
  <c r="G90"/>
  <c r="G91"/>
  <c r="G92"/>
  <c r="G93"/>
  <c r="G94"/>
  <c r="G95"/>
  <c r="G96"/>
  <c r="G97"/>
  <c r="G98"/>
  <c r="G99"/>
  <c r="G100"/>
  <c r="G101"/>
  <c r="G102"/>
  <c r="G103"/>
  <c r="G104"/>
  <c r="G105"/>
  <c r="G106"/>
  <c r="G107"/>
  <c r="G110"/>
  <c r="G111"/>
  <c r="G112"/>
  <c r="G113"/>
  <c r="G114"/>
  <c r="G115"/>
  <c r="G116"/>
  <c r="G117"/>
  <c r="G118"/>
  <c r="G119"/>
  <c r="G120"/>
  <c r="G121"/>
  <c r="G123"/>
  <c r="G124"/>
  <c r="G125"/>
  <c r="G126"/>
  <c r="G128"/>
  <c r="G129"/>
  <c r="G130"/>
  <c r="G131"/>
  <c r="G132"/>
  <c r="G133"/>
  <c r="G134"/>
  <c r="G135"/>
  <c r="G136"/>
  <c r="G137"/>
  <c r="G138"/>
  <c r="G139"/>
  <c r="G140"/>
  <c r="G141"/>
  <c r="G142"/>
  <c r="G143"/>
  <c r="G145"/>
  <c r="G146"/>
  <c r="G147"/>
  <c r="G148"/>
  <c r="G149"/>
  <c r="G150"/>
  <c r="G152"/>
  <c r="G153"/>
  <c r="G154"/>
  <c r="G156"/>
  <c r="G155" s="1"/>
  <c r="G158"/>
  <c r="G159"/>
  <c r="G160"/>
  <c r="G162"/>
  <c r="G163"/>
  <c r="G164"/>
  <c r="G165"/>
  <c r="G166"/>
  <c r="G167"/>
  <c r="G168"/>
  <c r="G169"/>
  <c r="G171"/>
  <c r="G172"/>
  <c r="G173"/>
  <c r="G174"/>
  <c r="G176"/>
  <c r="G177"/>
  <c r="G178"/>
  <c r="G179"/>
  <c r="G180"/>
  <c r="G181"/>
  <c r="G182"/>
  <c r="G183"/>
  <c r="G184"/>
  <c r="G185"/>
  <c r="G186"/>
  <c r="G187"/>
  <c r="G188"/>
  <c r="G189"/>
  <c r="G190"/>
  <c r="G191"/>
  <c r="G192"/>
  <c r="G193"/>
  <c r="G194"/>
  <c r="G195"/>
  <c r="G196"/>
  <c r="G197"/>
  <c r="G199"/>
  <c r="G200"/>
  <c r="G201"/>
  <c r="G202"/>
  <c r="G203"/>
  <c r="G204"/>
  <c r="G205"/>
  <c r="G206"/>
  <c r="G207"/>
  <c r="G208"/>
  <c r="G209"/>
  <c r="G211"/>
  <c r="G212"/>
  <c r="G213"/>
  <c r="G214"/>
  <c r="G215"/>
  <c r="G216"/>
  <c r="G217"/>
  <c r="G218"/>
  <c r="G219"/>
  <c r="G220"/>
  <c r="G221"/>
  <c r="G222"/>
  <c r="G223"/>
  <c r="G224"/>
  <c r="G225"/>
  <c r="G226"/>
  <c r="G227"/>
  <c r="G228"/>
  <c r="G229"/>
  <c r="G230"/>
  <c r="G231"/>
  <c r="G232"/>
  <c r="G234"/>
  <c r="G235"/>
  <c r="G236"/>
  <c r="G237"/>
  <c r="G238"/>
  <c r="G239"/>
  <c r="G240"/>
  <c r="G241"/>
  <c r="G242"/>
  <c r="G243"/>
  <c r="G244"/>
  <c r="G245"/>
  <c r="G246"/>
  <c r="G247"/>
  <c r="G248"/>
  <c r="G249"/>
  <c r="G250"/>
  <c r="G251"/>
  <c r="G252"/>
  <c r="G253"/>
  <c r="G254"/>
  <c r="G255"/>
  <c r="G256"/>
  <c r="G257"/>
  <c r="G258"/>
  <c r="G259"/>
  <c r="G260"/>
  <c r="G261"/>
  <c r="G262"/>
  <c r="G263"/>
  <c r="G264"/>
  <c r="G266"/>
  <c r="G267"/>
  <c r="G268"/>
  <c r="G269"/>
  <c r="G270"/>
  <c r="G271"/>
  <c r="G272"/>
  <c r="G273"/>
  <c r="G274"/>
  <c r="G275"/>
  <c r="G276"/>
  <c r="G277"/>
  <c r="G278"/>
  <c r="G279"/>
  <c r="G280"/>
  <c r="G281"/>
  <c r="G282"/>
  <c r="G283"/>
  <c r="G284"/>
  <c r="G285"/>
  <c r="G286"/>
  <c r="G287"/>
  <c r="G288"/>
  <c r="G289"/>
  <c r="G290"/>
  <c r="G291"/>
  <c r="G292"/>
  <c r="G293"/>
  <c r="G294"/>
  <c r="G295"/>
  <c r="G296"/>
  <c r="G297"/>
  <c r="G298"/>
  <c r="G299"/>
  <c r="G300"/>
  <c r="G301"/>
  <c r="G302"/>
  <c r="G303"/>
  <c r="G304"/>
  <c r="G305"/>
  <c r="G306"/>
  <c r="G307"/>
  <c r="G308"/>
  <c r="G309"/>
  <c r="G310"/>
  <c r="G311"/>
  <c r="G312"/>
  <c r="G313"/>
  <c r="G314"/>
  <c r="G315"/>
  <c r="G316"/>
  <c r="G317"/>
  <c r="G318"/>
  <c r="G319"/>
  <c r="G320"/>
  <c r="G321"/>
  <c r="G322"/>
  <c r="G323"/>
  <c r="G324"/>
  <c r="G325"/>
  <c r="G326"/>
  <c r="G327"/>
  <c r="G328"/>
  <c r="G329"/>
  <c r="G330"/>
  <c r="G331"/>
  <c r="G332"/>
  <c r="G333"/>
  <c r="G334"/>
  <c r="G335"/>
  <c r="G336"/>
  <c r="G337"/>
  <c r="G338"/>
  <c r="G339"/>
  <c r="G340"/>
  <c r="G341"/>
  <c r="G342"/>
  <c r="G343"/>
  <c r="G344"/>
  <c r="G345"/>
  <c r="G346"/>
  <c r="G347"/>
  <c r="G348"/>
  <c r="G349"/>
  <c r="G350"/>
  <c r="G351"/>
  <c r="G352"/>
  <c r="G353"/>
  <c r="G354"/>
  <c r="G355"/>
  <c r="G356"/>
  <c r="G357"/>
  <c r="G358"/>
  <c r="G359"/>
  <c r="G360"/>
  <c r="G361"/>
  <c r="G362"/>
  <c r="G363"/>
  <c r="G364"/>
  <c r="G365"/>
  <c r="G366"/>
  <c r="G367"/>
  <c r="G368"/>
  <c r="G369"/>
  <c r="G370"/>
  <c r="G371"/>
  <c r="G372"/>
  <c r="G373"/>
  <c r="G374"/>
  <c r="G375"/>
  <c r="G376"/>
  <c r="G377"/>
  <c r="G378"/>
  <c r="G379"/>
  <c r="G380"/>
  <c r="G381"/>
  <c r="G382"/>
  <c r="G383"/>
  <c r="G384"/>
  <c r="G385"/>
  <c r="G386"/>
  <c r="G387"/>
  <c r="G388"/>
  <c r="G389"/>
  <c r="G390"/>
  <c r="G391"/>
  <c r="G392"/>
  <c r="G393"/>
  <c r="G394"/>
  <c r="G395"/>
  <c r="G396"/>
  <c r="G397"/>
  <c r="G398"/>
  <c r="G399"/>
  <c r="G400"/>
  <c r="G401"/>
  <c r="G402"/>
  <c r="G403"/>
  <c r="G404"/>
  <c r="G405"/>
  <c r="G406"/>
  <c r="G407"/>
  <c r="G408"/>
  <c r="G409"/>
  <c r="G410"/>
  <c r="G411"/>
  <c r="G412"/>
  <c r="G413"/>
  <c r="G414"/>
  <c r="G415"/>
  <c r="G416"/>
  <c r="G417"/>
  <c r="G418"/>
  <c r="G419"/>
  <c r="G420"/>
  <c r="G421"/>
  <c r="G422"/>
  <c r="G423"/>
  <c r="G424"/>
  <c r="G425"/>
  <c r="G426"/>
  <c r="G428"/>
  <c r="G429"/>
  <c r="G430"/>
  <c r="G431"/>
  <c r="G432"/>
  <c r="G433"/>
  <c r="G434"/>
  <c r="G435"/>
  <c r="G436"/>
  <c r="G437"/>
  <c r="G438"/>
  <c r="G442"/>
  <c r="G443"/>
  <c r="G444"/>
  <c r="G445"/>
  <c r="G446"/>
  <c r="G447"/>
  <c r="G448"/>
  <c r="G449"/>
  <c r="G450"/>
  <c r="G451"/>
  <c r="G452"/>
  <c r="G453"/>
  <c r="G454"/>
  <c r="G455"/>
  <c r="G456"/>
  <c r="G457"/>
  <c r="G458"/>
  <c r="G459"/>
  <c r="G460"/>
  <c r="G462"/>
  <c r="G463"/>
  <c r="G464"/>
  <c r="G465"/>
  <c r="G466"/>
  <c r="G467"/>
  <c r="G469"/>
  <c r="G470"/>
  <c r="G471"/>
  <c r="G472"/>
  <c r="G473"/>
  <c r="G474"/>
  <c r="G475"/>
  <c r="G476"/>
  <c r="G477"/>
  <c r="G480"/>
  <c r="G481"/>
  <c r="G482"/>
  <c r="G483"/>
  <c r="G484"/>
  <c r="G485"/>
  <c r="G486"/>
  <c r="G487"/>
  <c r="G488"/>
  <c r="G489"/>
  <c r="G491"/>
  <c r="G492"/>
  <c r="G493"/>
  <c r="G494"/>
  <c r="G495"/>
  <c r="G496"/>
  <c r="G497"/>
  <c r="G498"/>
  <c r="G499"/>
  <c r="G500"/>
  <c r="G501"/>
  <c r="G502"/>
  <c r="G503"/>
  <c r="G504"/>
  <c r="G505"/>
  <c r="G506"/>
  <c r="G507"/>
  <c r="G508"/>
  <c r="G509"/>
  <c r="G511"/>
  <c r="G512"/>
  <c r="G513"/>
  <c r="G514"/>
  <c r="G515"/>
  <c r="G516"/>
  <c r="G517"/>
  <c r="G518"/>
  <c r="G519"/>
  <c r="G520"/>
  <c r="G521"/>
  <c r="G522"/>
  <c r="G523"/>
  <c r="G524"/>
  <c r="G525"/>
  <c r="G526"/>
  <c r="G527"/>
  <c r="G528"/>
  <c r="G529"/>
  <c r="G530"/>
  <c r="G531"/>
  <c r="G532"/>
  <c r="G533"/>
  <c r="G534"/>
  <c r="G535"/>
  <c r="G536"/>
  <c r="G539"/>
  <c r="G540"/>
  <c r="G541"/>
  <c r="G542"/>
  <c r="G543"/>
  <c r="G544"/>
  <c r="G545"/>
  <c r="G546"/>
  <c r="G547"/>
  <c r="G548"/>
  <c r="G549"/>
  <c r="G550"/>
  <c r="G551"/>
  <c r="G552"/>
  <c r="G553"/>
  <c r="G554"/>
  <c r="G555"/>
  <c r="G556"/>
  <c r="G559"/>
  <c r="G560"/>
  <c r="G561"/>
  <c r="G562"/>
  <c r="G563"/>
  <c r="G564"/>
  <c r="G565"/>
  <c r="G566"/>
  <c r="G567"/>
  <c r="G568"/>
  <c r="G570"/>
  <c r="G571"/>
  <c r="G572"/>
  <c r="G573"/>
  <c r="G574"/>
  <c r="G575"/>
  <c r="G576"/>
  <c r="G577"/>
  <c r="G578"/>
  <c r="G579"/>
  <c r="G580"/>
  <c r="G581"/>
  <c r="G582"/>
  <c r="G583"/>
  <c r="G584"/>
  <c r="G585"/>
  <c r="G586"/>
  <c r="G588"/>
  <c r="G589"/>
  <c r="G590"/>
  <c r="G591"/>
  <c r="G592"/>
  <c r="G593"/>
  <c r="G594"/>
  <c r="G595"/>
  <c r="G596"/>
  <c r="G597"/>
  <c r="G598"/>
  <c r="G599"/>
  <c r="G600"/>
  <c r="G601"/>
  <c r="G602"/>
  <c r="G603"/>
  <c r="G604"/>
  <c r="G606"/>
  <c r="G607"/>
  <c r="G608"/>
  <c r="G609"/>
  <c r="G610"/>
  <c r="G611"/>
  <c r="G612"/>
  <c r="G613"/>
  <c r="G614"/>
  <c r="G615"/>
  <c r="G616"/>
  <c r="G617"/>
  <c r="G618"/>
  <c r="G619"/>
  <c r="G620"/>
  <c r="G621"/>
  <c r="G622"/>
  <c r="G624"/>
  <c r="G625"/>
  <c r="G626"/>
  <c r="G627"/>
  <c r="G628"/>
  <c r="G629"/>
  <c r="G630"/>
  <c r="G631"/>
  <c r="G632"/>
  <c r="G633"/>
  <c r="G635"/>
  <c r="G636"/>
  <c r="G637"/>
  <c r="G638"/>
  <c r="G639"/>
  <c r="G640"/>
  <c r="G641"/>
  <c r="G642"/>
  <c r="G643"/>
  <c r="G644"/>
  <c r="G645"/>
  <c r="G646"/>
  <c r="G647"/>
  <c r="G648"/>
  <c r="G649"/>
  <c r="G650"/>
  <c r="G651"/>
  <c r="G652"/>
  <c r="G653"/>
  <c r="G654"/>
  <c r="G655"/>
  <c r="G656"/>
  <c r="G657"/>
  <c r="G658"/>
  <c r="G659"/>
  <c r="G660"/>
  <c r="G661"/>
  <c r="G662"/>
  <c r="G663"/>
  <c r="G664"/>
  <c r="G665"/>
  <c r="G666"/>
  <c r="G667"/>
  <c r="G668"/>
  <c r="G669"/>
  <c r="G670"/>
  <c r="G671"/>
  <c r="G672"/>
  <c r="G673"/>
  <c r="G674"/>
  <c r="G675"/>
  <c r="G676"/>
  <c r="G677"/>
  <c r="G678"/>
  <c r="G679"/>
  <c r="G680"/>
  <c r="G681"/>
  <c r="G682"/>
  <c r="G683"/>
  <c r="G685"/>
  <c r="G686"/>
  <c r="G687"/>
  <c r="G688"/>
  <c r="G689"/>
  <c r="G690"/>
  <c r="G691"/>
  <c r="G692"/>
  <c r="G693"/>
  <c r="G694"/>
  <c r="G695"/>
  <c r="G696"/>
  <c r="G697"/>
  <c r="G698"/>
  <c r="G699"/>
  <c r="G700"/>
  <c r="G701"/>
  <c r="G702"/>
  <c r="G703"/>
  <c r="G706"/>
  <c r="G707"/>
  <c r="G708"/>
  <c r="G709"/>
  <c r="G710"/>
  <c r="G711"/>
  <c r="G712"/>
  <c r="G713"/>
  <c r="G714"/>
  <c r="G715"/>
  <c r="G716"/>
  <c r="G717"/>
  <c r="G718"/>
  <c r="G719"/>
  <c r="G720"/>
  <c r="G721"/>
  <c r="G722"/>
  <c r="G723"/>
  <c r="G724"/>
  <c r="G725"/>
  <c r="G726"/>
  <c r="G727"/>
  <c r="G728"/>
  <c r="G729"/>
  <c r="G730"/>
  <c r="G731"/>
  <c r="G732"/>
  <c r="G733"/>
  <c r="G734"/>
  <c r="G735"/>
  <c r="G736"/>
  <c r="G737"/>
  <c r="G738"/>
  <c r="G739"/>
  <c r="G740"/>
  <c r="G741"/>
  <c r="G742"/>
  <c r="G743"/>
  <c r="G745"/>
  <c r="G746"/>
  <c r="G747"/>
  <c r="G748"/>
  <c r="G749"/>
  <c r="G752"/>
  <c r="G751" s="1"/>
  <c r="G754"/>
  <c r="G753" s="1"/>
  <c r="G757"/>
  <c r="G758"/>
  <c r="G759"/>
  <c r="G760"/>
  <c r="G761"/>
  <c r="G762"/>
  <c r="G763"/>
  <c r="G764"/>
  <c r="G765"/>
  <c r="G766"/>
  <c r="G767"/>
  <c r="G768"/>
  <c r="G769"/>
  <c r="G770"/>
  <c r="G771"/>
  <c r="G772"/>
  <c r="G773"/>
  <c r="G774"/>
  <c r="G775"/>
  <c r="G776"/>
  <c r="G777"/>
  <c r="G778"/>
  <c r="G780"/>
  <c r="G781"/>
  <c r="G782"/>
  <c r="G783"/>
  <c r="G784"/>
  <c r="G785"/>
  <c r="G786"/>
  <c r="G787"/>
  <c r="G788"/>
  <c r="G789"/>
  <c r="G790"/>
  <c r="G791"/>
  <c r="G792"/>
  <c r="G793"/>
  <c r="G794"/>
  <c r="G795"/>
  <c r="G796"/>
  <c r="G797"/>
  <c r="G798"/>
  <c r="G799"/>
  <c r="G800"/>
  <c r="G801"/>
  <c r="G802"/>
  <c r="G803"/>
  <c r="G804"/>
  <c r="G805"/>
  <c r="G806"/>
  <c r="G807"/>
  <c r="G808"/>
  <c r="G809"/>
  <c r="G810"/>
  <c r="G811"/>
  <c r="G812"/>
  <c r="G813"/>
  <c r="G814"/>
  <c r="G815"/>
  <c r="G816"/>
  <c r="G817"/>
  <c r="G818"/>
  <c r="G819"/>
  <c r="G820"/>
  <c r="G821"/>
  <c r="G822"/>
  <c r="G823"/>
  <c r="G824"/>
  <c r="G825"/>
  <c r="G826"/>
  <c r="G827"/>
  <c r="G828"/>
  <c r="G829"/>
  <c r="G830"/>
  <c r="G831"/>
  <c r="G832"/>
  <c r="G833"/>
  <c r="G834"/>
  <c r="G836"/>
  <c r="G837"/>
  <c r="G838"/>
  <c r="G839"/>
  <c r="G840"/>
  <c r="G841"/>
  <c r="G842"/>
  <c r="G843"/>
  <c r="G844"/>
  <c r="G845"/>
  <c r="G846"/>
  <c r="G847"/>
  <c r="G848"/>
  <c r="G849"/>
  <c r="G850"/>
  <c r="G851"/>
  <c r="G852"/>
  <c r="G854"/>
  <c r="G855"/>
  <c r="G856"/>
  <c r="G857"/>
  <c r="G858"/>
  <c r="G859"/>
  <c r="G860"/>
  <c r="G861"/>
  <c r="G862"/>
  <c r="G863"/>
  <c r="G864"/>
  <c r="G865"/>
  <c r="G866"/>
  <c r="G867"/>
  <c r="G868"/>
  <c r="G869"/>
  <c r="G870"/>
  <c r="G871"/>
  <c r="G872"/>
  <c r="G873"/>
  <c r="G874"/>
  <c r="G875"/>
  <c r="G876"/>
  <c r="G877"/>
  <c r="G878"/>
  <c r="G879"/>
  <c r="G880"/>
  <c r="G881"/>
  <c r="G882"/>
  <c r="G883"/>
  <c r="G884"/>
  <c r="G885"/>
  <c r="G887"/>
  <c r="G888"/>
  <c r="G889"/>
  <c r="G890"/>
  <c r="G891"/>
  <c r="G892"/>
  <c r="G893"/>
  <c r="G894"/>
  <c r="G895"/>
  <c r="G896"/>
  <c r="G897"/>
  <c r="G898"/>
  <c r="G899"/>
  <c r="G900"/>
  <c r="G901"/>
  <c r="G902"/>
  <c r="G903"/>
  <c r="G904"/>
  <c r="G905"/>
  <c r="G906"/>
  <c r="G907"/>
  <c r="G908"/>
  <c r="G909"/>
  <c r="G910"/>
  <c r="G911"/>
  <c r="G912"/>
  <c r="G913"/>
  <c r="G914"/>
  <c r="G915"/>
  <c r="G916"/>
  <c r="G917"/>
  <c r="G918"/>
  <c r="G919"/>
  <c r="G920"/>
  <c r="G921"/>
  <c r="G922"/>
  <c r="G923"/>
  <c r="G924"/>
  <c r="G925"/>
  <c r="G926"/>
  <c r="G927"/>
  <c r="G928"/>
  <c r="G929"/>
  <c r="G930"/>
  <c r="G931"/>
  <c r="G933"/>
  <c r="G934"/>
  <c r="G935"/>
  <c r="G936"/>
  <c r="G937"/>
  <c r="G938"/>
  <c r="G939"/>
  <c r="G940"/>
  <c r="G941"/>
  <c r="G942"/>
  <c r="G943"/>
  <c r="G944"/>
  <c r="G945"/>
  <c r="G946"/>
  <c r="G947"/>
  <c r="G948"/>
  <c r="G949"/>
  <c r="G950"/>
  <c r="G951"/>
  <c r="G952"/>
  <c r="G953"/>
  <c r="G954"/>
  <c r="G955"/>
  <c r="G956"/>
  <c r="G957"/>
  <c r="G958"/>
  <c r="G959"/>
  <c r="G960"/>
  <c r="G963"/>
  <c r="G964"/>
  <c r="G965"/>
  <c r="G966"/>
  <c r="G967"/>
  <c r="G968"/>
  <c r="G969"/>
  <c r="G970"/>
  <c r="G971"/>
  <c r="G972"/>
  <c r="G974"/>
  <c r="G975"/>
  <c r="G976"/>
  <c r="G977"/>
  <c r="G978"/>
  <c r="G979"/>
  <c r="G980"/>
  <c r="G981"/>
  <c r="G982"/>
  <c r="G983"/>
  <c r="G985"/>
  <c r="G984" s="1"/>
  <c r="G987"/>
  <c r="G988"/>
  <c r="G989"/>
  <c r="G990"/>
  <c r="G991"/>
  <c r="G992"/>
  <c r="G993"/>
  <c r="G994"/>
  <c r="G995"/>
  <c r="G996"/>
  <c r="G997"/>
  <c r="G998"/>
  <c r="G999"/>
  <c r="G1000"/>
  <c r="G1001"/>
  <c r="G1002"/>
  <c r="G1003"/>
  <c r="G1004"/>
  <c r="G1005"/>
  <c r="G1006"/>
  <c r="G1007"/>
  <c r="G1008"/>
  <c r="G1009"/>
  <c r="G1010"/>
  <c r="G1011"/>
  <c r="G1012"/>
  <c r="G1013"/>
  <c r="G1014"/>
  <c r="G1015"/>
  <c r="G1016"/>
  <c r="G1017"/>
  <c r="G1018"/>
  <c r="G1019"/>
  <c r="G1020"/>
  <c r="G1021"/>
  <c r="G1022"/>
  <c r="G1023"/>
  <c r="G1024"/>
  <c r="G1025"/>
  <c r="G1026"/>
  <c r="G1027"/>
  <c r="G1028"/>
  <c r="G1030"/>
  <c r="G1031"/>
  <c r="G1032"/>
  <c r="G1033"/>
  <c r="G1034"/>
  <c r="G1035"/>
  <c r="G1036"/>
  <c r="G1037"/>
  <c r="G1038"/>
  <c r="G1039"/>
  <c r="G1040"/>
  <c r="G1041"/>
  <c r="G1042"/>
  <c r="G1043"/>
  <c r="G1044"/>
  <c r="G1045"/>
  <c r="G1046"/>
  <c r="G1047"/>
  <c r="G1048"/>
  <c r="G1049"/>
  <c r="G1050"/>
  <c r="G1051"/>
  <c r="G1052"/>
  <c r="G1053"/>
  <c r="G1054"/>
  <c r="G1055"/>
  <c r="G1056"/>
  <c r="G1057"/>
  <c r="G1058"/>
  <c r="G1059"/>
  <c r="G1060"/>
  <c r="G1061"/>
  <c r="G1062"/>
  <c r="G1063"/>
  <c r="G1064"/>
  <c r="G1065"/>
  <c r="G1066"/>
  <c r="G1067"/>
  <c r="G1068"/>
  <c r="G1069"/>
  <c r="G1070"/>
  <c r="G1071"/>
  <c r="G1072"/>
  <c r="G1073"/>
  <c r="G1074"/>
  <c r="G1075"/>
  <c r="G1076"/>
  <c r="G1077"/>
  <c r="G1078"/>
  <c r="G1079"/>
  <c r="G1080"/>
  <c r="G1081"/>
  <c r="G1082"/>
  <c r="G1083"/>
  <c r="G1084"/>
  <c r="G1085"/>
  <c r="G1086"/>
  <c r="G1088"/>
  <c r="G1089"/>
  <c r="G1090"/>
  <c r="G1091"/>
  <c r="G1092"/>
  <c r="G1093"/>
  <c r="G1094"/>
  <c r="G1095"/>
  <c r="G1096"/>
  <c r="G1097"/>
  <c r="G1098"/>
  <c r="G1099"/>
  <c r="G1100"/>
  <c r="G1101"/>
  <c r="G1102"/>
  <c r="G1104"/>
  <c r="G1105"/>
  <c r="G1106"/>
  <c r="G1107"/>
  <c r="G1108"/>
  <c r="G1109"/>
  <c r="G1110"/>
  <c r="G1111"/>
  <c r="G1112"/>
  <c r="G1113"/>
  <c r="G1114"/>
  <c r="G1115"/>
  <c r="G1116"/>
  <c r="G1118"/>
  <c r="G1117" s="1"/>
  <c r="G1121"/>
  <c r="G1122"/>
  <c r="G1123"/>
  <c r="G1124"/>
  <c r="G1125"/>
  <c r="G1126"/>
  <c r="G1127"/>
  <c r="G1128"/>
  <c r="G1129"/>
  <c r="G1130"/>
  <c r="G1131"/>
  <c r="G1132"/>
  <c r="G1133"/>
  <c r="G1134"/>
  <c r="G1135"/>
  <c r="G1136"/>
  <c r="G1137"/>
  <c r="G1138"/>
  <c r="G1139"/>
  <c r="G1140"/>
  <c r="G1141"/>
  <c r="G1142"/>
  <c r="G1143"/>
  <c r="G1144"/>
  <c r="G1145"/>
  <c r="G1146"/>
  <c r="G1147"/>
  <c r="G1148"/>
  <c r="G1149"/>
  <c r="G1150"/>
  <c r="G1151"/>
  <c r="G1152"/>
  <c r="G1153"/>
  <c r="G1154"/>
  <c r="G1155"/>
  <c r="G1156"/>
  <c r="G1157"/>
  <c r="G1158"/>
  <c r="G1159"/>
  <c r="G1160"/>
  <c r="G1161"/>
  <c r="G1162"/>
  <c r="G1163"/>
  <c r="G1164"/>
  <c r="G1165"/>
  <c r="G1166"/>
  <c r="G1167"/>
  <c r="G1168"/>
  <c r="G1169"/>
  <c r="G1170"/>
  <c r="G1171"/>
  <c r="G1172"/>
  <c r="G1173"/>
  <c r="G1174"/>
  <c r="G1175"/>
  <c r="G1176"/>
  <c r="G1178"/>
  <c r="G1179"/>
  <c r="G1180"/>
  <c r="G1181"/>
  <c r="G1182"/>
  <c r="G1183"/>
  <c r="G1184"/>
  <c r="G1185"/>
  <c r="G1186"/>
  <c r="G1187"/>
  <c r="G1188"/>
  <c r="G1189"/>
  <c r="G1190"/>
  <c r="G1191"/>
  <c r="G1192"/>
  <c r="G1193"/>
  <c r="G1194"/>
  <c r="G1195"/>
  <c r="G1196"/>
  <c r="G1197"/>
  <c r="G1198"/>
  <c r="G1199"/>
  <c r="G1200"/>
  <c r="G1201"/>
  <c r="G1202"/>
  <c r="G1203"/>
  <c r="G1204"/>
  <c r="G1205"/>
  <c r="G1206"/>
  <c r="G1207"/>
  <c r="G1208"/>
  <c r="G1209"/>
  <c r="G1210"/>
  <c r="G1211"/>
  <c r="G1212"/>
  <c r="G1213"/>
  <c r="G1214"/>
  <c r="G1215"/>
  <c r="G1216"/>
  <c r="G1217"/>
  <c r="G1218"/>
  <c r="G1219"/>
  <c r="G1220"/>
  <c r="G1221"/>
  <c r="G1222"/>
  <c r="G1223"/>
  <c r="G1224"/>
  <c r="G1225"/>
  <c r="G1226"/>
  <c r="G1227"/>
  <c r="G1228"/>
  <c r="G1229"/>
  <c r="G1230"/>
  <c r="G1231"/>
  <c r="G1232"/>
  <c r="G1233"/>
  <c r="G1235"/>
  <c r="G1234" s="1"/>
  <c r="G1239"/>
  <c r="G1240"/>
  <c r="G1241"/>
  <c r="G1242"/>
  <c r="G1243"/>
  <c r="G1244"/>
  <c r="G1245"/>
  <c r="G1246"/>
  <c r="G1247"/>
  <c r="G1248"/>
  <c r="G1249"/>
  <c r="G1252"/>
  <c r="G1253"/>
  <c r="G1254"/>
  <c r="G1255"/>
  <c r="G1256"/>
  <c r="G1257"/>
  <c r="G1258"/>
  <c r="G1259"/>
  <c r="G1260"/>
  <c r="G1261"/>
  <c r="G1262"/>
  <c r="G1263"/>
  <c r="G1264"/>
  <c r="G1265"/>
  <c r="G1266"/>
  <c r="G1267"/>
  <c r="G1268"/>
  <c r="G1269"/>
  <c r="G1270"/>
  <c r="G1271"/>
  <c r="G1272"/>
  <c r="G1273"/>
  <c r="G1274"/>
  <c r="G1275"/>
  <c r="G1276"/>
  <c r="G1277"/>
  <c r="G1278"/>
  <c r="G1279"/>
  <c r="G1281"/>
  <c r="G1282"/>
  <c r="G1283"/>
  <c r="G1284"/>
  <c r="G1285"/>
  <c r="G1286"/>
  <c r="G1287"/>
  <c r="G1288"/>
  <c r="G1289"/>
  <c r="G1290"/>
  <c r="G1291"/>
  <c r="G1292"/>
  <c r="G1293"/>
  <c r="G1294"/>
  <c r="G1295"/>
  <c r="G1297"/>
  <c r="G1298"/>
  <c r="G1299"/>
  <c r="G1300"/>
  <c r="G1301"/>
  <c r="G1302"/>
  <c r="G1303"/>
  <c r="G1304"/>
  <c r="G1305"/>
  <c r="G1306"/>
  <c r="G1307"/>
  <c r="G1308"/>
  <c r="G1309"/>
  <c r="G1310"/>
  <c r="G1311"/>
  <c r="G1313"/>
  <c r="G1314"/>
  <c r="G1315"/>
  <c r="G1316"/>
  <c r="G1317"/>
  <c r="G1318"/>
  <c r="G1319"/>
  <c r="G1320"/>
  <c r="G1321"/>
  <c r="G1322"/>
  <c r="G1323"/>
  <c r="G1324"/>
  <c r="G1325"/>
  <c r="G1326"/>
  <c r="G1327"/>
  <c r="G1328"/>
  <c r="G1329"/>
  <c r="G1330"/>
  <c r="G1331"/>
  <c r="G1332"/>
  <c r="G1333"/>
  <c r="G1334"/>
  <c r="G1335"/>
  <c r="G1336"/>
  <c r="G1337"/>
  <c r="G1338"/>
  <c r="G1339"/>
  <c r="G1340"/>
  <c r="G1341"/>
  <c r="G1342"/>
  <c r="G1343"/>
  <c r="G1344"/>
  <c r="G1347"/>
  <c r="G1348"/>
  <c r="G1349"/>
  <c r="G1350"/>
  <c r="G1351"/>
  <c r="G1352"/>
  <c r="G1353"/>
  <c r="G1354"/>
  <c r="G1355"/>
  <c r="G1356"/>
  <c r="G1357"/>
  <c r="G1358"/>
  <c r="G1359"/>
  <c r="G1360"/>
  <c r="G1361"/>
  <c r="G1362"/>
  <c r="G1363"/>
  <c r="G1364"/>
  <c r="G1365"/>
  <c r="G1366"/>
  <c r="G1368"/>
  <c r="G1369"/>
  <c r="G1370"/>
  <c r="G1371"/>
  <c r="G1372"/>
  <c r="G1373"/>
  <c r="G1374"/>
  <c r="G1375"/>
  <c r="G1376"/>
  <c r="G1377"/>
  <c r="G1378"/>
  <c r="G1380"/>
  <c r="G1381"/>
  <c r="G1382"/>
  <c r="G1383"/>
  <c r="G1384"/>
  <c r="G1385"/>
  <c r="G1386"/>
  <c r="G1388"/>
  <c r="G1389"/>
  <c r="G1390"/>
  <c r="G1391"/>
  <c r="G1392"/>
  <c r="G1393"/>
  <c r="G1394"/>
  <c r="G1395"/>
  <c r="G1396"/>
  <c r="G1397"/>
  <c r="G1398"/>
  <c r="G1399"/>
  <c r="G1400"/>
  <c r="G1401"/>
  <c r="G1402"/>
  <c r="G1403"/>
  <c r="G1404"/>
  <c r="G1405"/>
  <c r="G1406"/>
  <c r="G1407"/>
  <c r="G1408"/>
  <c r="G1409"/>
  <c r="G1410"/>
  <c r="G1411"/>
  <c r="G1414"/>
  <c r="G1415"/>
  <c r="G1416"/>
  <c r="G1417"/>
  <c r="G1418"/>
  <c r="G1419"/>
  <c r="G1420"/>
  <c r="G1421"/>
  <c r="G1422"/>
  <c r="G1423"/>
  <c r="G1424"/>
  <c r="G1425"/>
  <c r="G1426"/>
  <c r="G1427"/>
  <c r="G1428"/>
  <c r="G1429"/>
  <c r="G1430"/>
  <c r="G1431"/>
  <c r="G1432"/>
  <c r="G1433"/>
  <c r="G1434"/>
  <c r="G1435"/>
  <c r="G1436"/>
  <c r="G1437"/>
  <c r="G1438"/>
  <c r="G1439"/>
  <c r="G1440"/>
  <c r="G1441"/>
  <c r="G1442"/>
  <c r="G1443"/>
  <c r="G1444"/>
  <c r="G1445"/>
  <c r="G1446"/>
  <c r="G1447"/>
  <c r="G1448"/>
  <c r="G1449"/>
  <c r="G1450"/>
  <c r="G1451"/>
  <c r="G1452"/>
  <c r="G1453"/>
  <c r="G1454"/>
  <c r="G1456"/>
  <c r="G1457"/>
  <c r="G1458"/>
  <c r="G1459"/>
  <c r="G1460"/>
  <c r="G1461"/>
  <c r="G1462"/>
  <c r="G1463"/>
  <c r="G1464"/>
  <c r="G1465"/>
  <c r="G1466"/>
  <c r="G1467"/>
  <c r="G1468"/>
  <c r="G1469"/>
  <c r="G1470"/>
  <c r="G1471"/>
  <c r="G1472"/>
  <c r="G1473"/>
  <c r="G1474"/>
  <c r="G1475"/>
  <c r="G1476"/>
  <c r="G1477"/>
  <c r="G1478"/>
  <c r="G1479"/>
  <c r="G1480"/>
  <c r="G1481"/>
  <c r="G1482"/>
  <c r="G1483"/>
  <c r="G1484"/>
  <c r="G1485"/>
  <c r="G1486"/>
  <c r="G1487"/>
  <c r="G1488"/>
  <c r="G1489"/>
  <c r="G1490"/>
  <c r="G1491"/>
  <c r="G1492"/>
  <c r="G1493"/>
  <c r="G1494"/>
  <c r="G1495"/>
  <c r="G1496"/>
  <c r="G1497"/>
  <c r="G1498"/>
  <c r="G1499"/>
  <c r="G1500"/>
  <c r="G1501"/>
  <c r="G1502"/>
  <c r="G1503"/>
  <c r="G1504"/>
  <c r="G1505"/>
  <c r="G1506"/>
  <c r="G1507"/>
  <c r="G1508"/>
  <c r="G1509"/>
  <c r="G1510"/>
  <c r="G1511"/>
  <c r="G1512"/>
  <c r="G1513"/>
  <c r="G1514"/>
  <c r="G1515"/>
  <c r="G1516"/>
  <c r="G1517"/>
  <c r="G1518"/>
  <c r="G1519"/>
  <c r="G1520"/>
  <c r="G1521"/>
  <c r="G1522"/>
  <c r="G1523"/>
  <c r="G1524"/>
  <c r="G1525"/>
  <c r="G1526"/>
  <c r="G1527"/>
  <c r="G1528"/>
  <c r="G1529"/>
  <c r="G1530"/>
  <c r="G1531"/>
  <c r="G1532"/>
  <c r="G1533"/>
  <c r="G1534"/>
  <c r="G1535"/>
  <c r="G1536"/>
  <c r="G1537"/>
  <c r="G1538"/>
  <c r="G1539"/>
  <c r="G1540"/>
  <c r="G1541"/>
  <c r="G1542"/>
  <c r="G1543"/>
  <c r="G1544"/>
  <c r="G1545"/>
  <c r="G1546"/>
  <c r="G1547"/>
  <c r="G1548"/>
  <c r="G1549"/>
  <c r="G1550"/>
  <c r="G1551"/>
  <c r="G1552"/>
  <c r="G1553"/>
  <c r="G1554"/>
  <c r="G1555"/>
  <c r="G1557"/>
  <c r="G1558"/>
  <c r="G1559"/>
  <c r="G1560"/>
  <c r="G1561"/>
  <c r="G1562"/>
  <c r="G1563"/>
  <c r="G1564"/>
  <c r="G1565"/>
  <c r="G1566"/>
  <c r="G1567"/>
  <c r="G1568"/>
  <c r="G1569"/>
  <c r="G1570"/>
  <c r="G1571"/>
  <c r="G1572"/>
  <c r="G1573"/>
  <c r="G1574"/>
  <c r="G1575"/>
  <c r="G1576"/>
  <c r="G1577"/>
  <c r="G1578"/>
  <c r="G1579"/>
  <c r="G1580"/>
  <c r="G1581"/>
  <c r="G1582"/>
  <c r="G1583"/>
  <c r="G1584"/>
  <c r="G1585"/>
  <c r="G1586"/>
  <c r="G1587"/>
  <c r="G1588"/>
  <c r="G1589"/>
  <c r="G1590"/>
  <c r="G1591"/>
  <c r="G1592"/>
  <c r="G1593"/>
  <c r="G1594"/>
  <c r="G1595"/>
  <c r="G1596"/>
  <c r="G1597"/>
  <c r="G1598"/>
  <c r="G1599"/>
  <c r="G1600"/>
  <c r="G1601"/>
  <c r="G1602"/>
  <c r="G1603"/>
  <c r="G1604"/>
  <c r="G1605"/>
  <c r="G1606"/>
  <c r="G1607"/>
  <c r="G1609"/>
  <c r="G1610"/>
  <c r="G1611"/>
  <c r="G1612"/>
  <c r="G1613"/>
  <c r="G1614"/>
  <c r="G1615"/>
  <c r="G1616"/>
  <c r="G1617"/>
  <c r="G1619"/>
  <c r="G1620"/>
  <c r="G1621"/>
  <c r="G1622"/>
  <c r="G1625"/>
  <c r="G1626"/>
  <c r="G1627"/>
  <c r="G1628"/>
  <c r="G1629"/>
  <c r="G1630"/>
  <c r="G1631"/>
  <c r="G1633"/>
  <c r="G1634"/>
  <c r="G1635"/>
  <c r="G1636"/>
  <c r="G1637"/>
  <c r="G1638"/>
  <c r="G1641"/>
  <c r="G1642"/>
  <c r="G1643"/>
  <c r="G1644"/>
  <c r="G1645"/>
  <c r="G1646"/>
  <c r="G1647"/>
  <c r="G1648"/>
  <c r="G1649"/>
  <c r="G1650"/>
  <c r="G1651"/>
  <c r="G1652"/>
  <c r="G1653"/>
  <c r="G1654"/>
  <c r="G1655"/>
  <c r="G1657"/>
  <c r="G1658"/>
  <c r="G1659"/>
  <c r="G1660"/>
  <c r="G1661"/>
  <c r="G1662"/>
  <c r="G1663"/>
  <c r="G1664"/>
  <c r="G1665"/>
  <c r="G1666"/>
  <c r="G1667"/>
  <c r="G1668"/>
  <c r="G1669"/>
  <c r="G1670"/>
  <c r="G1671"/>
  <c r="G1672"/>
  <c r="G1673"/>
  <c r="G1674"/>
  <c r="G1675"/>
  <c r="G1676"/>
  <c r="G1677"/>
  <c r="G1678"/>
  <c r="G1679"/>
  <c r="G1680"/>
  <c r="G1681"/>
  <c r="G1682"/>
  <c r="G1683"/>
  <c r="G1684"/>
  <c r="G1685"/>
  <c r="G1686"/>
  <c r="G1687"/>
  <c r="G1688"/>
  <c r="G1689"/>
  <c r="G1691"/>
  <c r="G1690" s="1"/>
  <c r="G1693"/>
  <c r="G1694"/>
  <c r="G1695"/>
  <c r="G1696"/>
  <c r="G1697"/>
  <c r="G1698"/>
  <c r="G1699"/>
  <c r="G1700"/>
  <c r="G1701"/>
  <c r="G1702"/>
  <c r="G1703"/>
  <c r="G1704"/>
  <c r="G1705"/>
  <c r="G1706"/>
  <c r="G1707"/>
  <c r="G1708"/>
  <c r="G1709"/>
  <c r="G1710"/>
  <c r="G1711"/>
  <c r="G1712"/>
  <c r="G1713"/>
  <c r="G1714"/>
  <c r="G1716"/>
  <c r="G1717"/>
  <c r="G1718"/>
  <c r="G1719"/>
  <c r="G1720"/>
  <c r="G1721"/>
  <c r="G1722"/>
  <c r="G1723"/>
  <c r="G1724"/>
  <c r="G1726"/>
  <c r="G1727"/>
  <c r="G1728"/>
  <c r="G1729"/>
  <c r="G1730"/>
  <c r="G1731"/>
  <c r="G1732"/>
  <c r="G1733"/>
  <c r="G1734"/>
  <c r="G1735"/>
  <c r="G1736"/>
  <c r="G1737"/>
  <c r="G1738"/>
  <c r="G1739"/>
  <c r="G1740"/>
  <c r="G1741"/>
  <c r="G1742"/>
  <c r="G1743"/>
  <c r="G1744"/>
  <c r="G1745"/>
  <c r="G1746"/>
  <c r="G1747"/>
  <c r="G1748"/>
  <c r="G1749"/>
  <c r="G1750"/>
  <c r="G1751"/>
  <c r="G1752"/>
  <c r="G1756"/>
  <c r="G1757"/>
  <c r="G1758"/>
  <c r="G1759"/>
  <c r="G1760"/>
  <c r="G1762"/>
  <c r="G1763"/>
  <c r="G1764"/>
  <c r="G1765"/>
  <c r="G1766"/>
  <c r="G1767"/>
  <c r="G1768"/>
  <c r="G1769"/>
  <c r="G1770"/>
  <c r="G1772"/>
  <c r="G1773"/>
  <c r="G1774"/>
  <c r="G1775"/>
  <c r="G1776"/>
  <c r="G1778"/>
  <c r="G1779"/>
  <c r="G1780"/>
  <c r="G1781"/>
  <c r="G1782"/>
  <c r="G1783"/>
  <c r="G1784"/>
  <c r="G1786"/>
  <c r="G1787"/>
  <c r="G1788"/>
  <c r="G1789"/>
  <c r="G1791"/>
  <c r="G1792"/>
  <c r="G1794"/>
  <c r="G1795"/>
  <c r="G1796"/>
  <c r="G1798"/>
  <c r="G1799"/>
  <c r="G1800"/>
  <c r="G1802"/>
  <c r="G1803"/>
  <c r="G1804"/>
  <c r="G1806"/>
  <c r="G1807"/>
  <c r="G1808"/>
  <c r="G1809"/>
  <c r="G1812"/>
  <c r="G1813"/>
  <c r="G1814"/>
  <c r="G1815"/>
  <c r="G1816"/>
  <c r="G1818"/>
  <c r="G1819"/>
  <c r="G1820"/>
  <c r="G1821"/>
  <c r="G1822"/>
  <c r="G1823"/>
  <c r="G1824"/>
  <c r="G1825"/>
  <c r="G1826"/>
  <c r="G1828"/>
  <c r="G1829"/>
  <c r="G1830"/>
  <c r="G1831"/>
  <c r="G1832"/>
  <c r="G1834"/>
  <c r="G1835"/>
  <c r="G1836"/>
  <c r="G1837"/>
  <c r="G1838"/>
  <c r="G1839"/>
  <c r="G1840"/>
  <c r="G1842"/>
  <c r="G1843"/>
  <c r="G1844"/>
  <c r="G1845"/>
  <c r="G1847"/>
  <c r="G1848"/>
  <c r="G1850"/>
  <c r="G1851"/>
  <c r="G1852"/>
  <c r="G1854"/>
  <c r="G1855"/>
  <c r="G1856"/>
  <c r="G1858"/>
  <c r="G1859"/>
  <c r="G1860"/>
  <c r="G1862"/>
  <c r="G1863"/>
  <c r="G1864"/>
  <c r="G1865"/>
  <c r="G1868"/>
  <c r="G1869"/>
  <c r="G1870"/>
  <c r="G1871"/>
  <c r="G1872"/>
  <c r="G1874"/>
  <c r="G1875"/>
  <c r="G1876"/>
  <c r="G1877"/>
  <c r="G1878"/>
  <c r="G1879"/>
  <c r="G1880"/>
  <c r="G1881"/>
  <c r="G1882"/>
  <c r="G1884"/>
  <c r="G1885"/>
  <c r="G1886"/>
  <c r="G1887"/>
  <c r="G1888"/>
  <c r="G1890"/>
  <c r="G1891"/>
  <c r="G1892"/>
  <c r="G1893"/>
  <c r="G1894"/>
  <c r="G1895"/>
  <c r="G1896"/>
  <c r="G1898"/>
  <c r="G1899"/>
  <c r="G1900"/>
  <c r="G1901"/>
  <c r="G1903"/>
  <c r="G1904"/>
  <c r="G1906"/>
  <c r="G1907"/>
  <c r="G1908"/>
  <c r="G1910"/>
  <c r="G1911"/>
  <c r="G1912"/>
  <c r="G1914"/>
  <c r="G1915"/>
  <c r="G1916"/>
  <c r="G1918"/>
  <c r="G1919"/>
  <c r="G1920"/>
  <c r="G1921"/>
  <c r="G1924"/>
  <c r="G1925"/>
  <c r="G1926"/>
  <c r="G1927"/>
  <c r="G1928"/>
  <c r="G1929"/>
  <c r="G1930"/>
  <c r="G1931"/>
  <c r="G1932"/>
  <c r="G1933"/>
  <c r="G1934"/>
  <c r="G1935"/>
  <c r="G1936"/>
  <c r="G1937"/>
  <c r="G1938"/>
  <c r="G1939"/>
  <c r="G1940"/>
  <c r="G1941"/>
  <c r="G1942"/>
  <c r="G1943"/>
  <c r="G1944"/>
  <c r="G1946"/>
  <c r="G1947"/>
  <c r="G1951"/>
  <c r="G1952"/>
  <c r="G1953"/>
  <c r="G1954"/>
  <c r="G1955"/>
  <c r="G1956"/>
  <c r="G1957"/>
  <c r="G1960"/>
  <c r="G1961"/>
  <c r="G1962"/>
  <c r="G1963"/>
  <c r="G1964"/>
  <c r="G1965"/>
  <c r="G1966"/>
  <c r="G1967"/>
  <c r="G1968"/>
  <c r="G1971"/>
  <c r="G1972"/>
  <c r="G1973"/>
  <c r="G1974"/>
  <c r="G1975"/>
  <c r="G1976"/>
  <c r="G1977"/>
  <c r="G1978"/>
  <c r="G1979"/>
  <c r="G1980"/>
  <c r="G1982"/>
  <c r="G1983"/>
  <c r="G1984"/>
  <c r="G1985"/>
  <c r="G1986"/>
  <c r="G1987"/>
  <c r="G1988"/>
  <c r="G1989"/>
  <c r="G1990"/>
  <c r="G1991"/>
  <c r="G1992"/>
  <c r="G1993"/>
  <c r="G1994"/>
  <c r="G1995"/>
  <c r="G1996"/>
  <c r="G1997"/>
  <c r="G1998"/>
  <c r="G1999"/>
  <c r="G2000"/>
  <c r="G2001"/>
  <c r="G2002"/>
  <c r="G2003"/>
  <c r="G2004"/>
  <c r="G2005"/>
  <c r="G2006"/>
  <c r="G2007"/>
  <c r="G2008"/>
  <c r="G2009"/>
  <c r="G2010"/>
  <c r="G2011"/>
  <c r="G2012"/>
  <c r="G2013"/>
  <c r="G2015"/>
  <c r="G2016"/>
  <c r="G2017"/>
  <c r="G2018"/>
  <c r="G2019"/>
  <c r="G2020"/>
  <c r="G2021"/>
  <c r="G2022"/>
  <c r="G2024"/>
  <c r="G2025"/>
  <c r="G2026"/>
  <c r="G2027"/>
  <c r="G2028"/>
  <c r="G2029"/>
  <c r="G2030"/>
  <c r="G2031"/>
  <c r="G2032"/>
  <c r="G2033"/>
  <c r="G2034"/>
  <c r="G2035"/>
  <c r="G2036"/>
  <c r="G2037"/>
  <c r="G2038"/>
  <c r="G2039"/>
  <c r="G2040"/>
  <c r="G2041"/>
  <c r="G2042"/>
  <c r="G2043"/>
  <c r="G2044"/>
  <c r="G2045"/>
  <c r="G2046"/>
  <c r="G2047"/>
  <c r="G2048"/>
  <c r="G2049"/>
  <c r="G2050"/>
  <c r="G2051"/>
  <c r="G2052"/>
  <c r="G2053"/>
  <c r="G2054"/>
  <c r="G2055"/>
  <c r="G2056"/>
  <c r="G2057"/>
  <c r="G2058"/>
  <c r="G2059"/>
  <c r="G2060"/>
  <c r="G2061"/>
  <c r="G2062"/>
  <c r="G2063"/>
  <c r="G2064"/>
  <c r="G2065"/>
  <c r="G2066"/>
  <c r="G2067"/>
  <c r="G2068"/>
  <c r="G2069"/>
  <c r="G2070"/>
  <c r="G2071"/>
  <c r="G2072"/>
  <c r="G2073"/>
  <c r="G2074"/>
  <c r="G2075"/>
  <c r="G2076"/>
  <c r="G2077"/>
  <c r="G2078"/>
  <c r="G2079"/>
  <c r="G2080"/>
  <c r="G2081"/>
  <c r="G2082"/>
  <c r="G2083"/>
  <c r="G2084"/>
  <c r="G2085"/>
  <c r="G2086"/>
  <c r="G2087"/>
  <c r="G2088"/>
  <c r="G2089"/>
  <c r="G2090"/>
  <c r="G2091"/>
  <c r="G2092"/>
  <c r="G2093"/>
  <c r="G2094"/>
  <c r="G2095"/>
  <c r="G2096"/>
  <c r="G2097"/>
  <c r="G2098"/>
  <c r="G2099"/>
  <c r="G2100"/>
  <c r="G2101"/>
  <c r="G2102"/>
  <c r="G2103"/>
  <c r="G2104"/>
  <c r="G2106"/>
  <c r="G2107"/>
  <c r="G2108"/>
  <c r="G2109"/>
  <c r="G2110"/>
  <c r="G2111"/>
  <c r="G2112"/>
  <c r="G2113"/>
  <c r="G2114"/>
  <c r="G2115"/>
  <c r="G2116"/>
  <c r="G2117"/>
  <c r="G2118"/>
  <c r="G2119"/>
  <c r="G2120"/>
  <c r="G2121"/>
  <c r="G2122"/>
  <c r="G2124"/>
  <c r="G2125"/>
  <c r="G2126"/>
  <c r="G2127"/>
  <c r="G2128"/>
  <c r="G2129"/>
  <c r="G2130"/>
  <c r="G2131"/>
  <c r="G2132"/>
  <c r="G2133"/>
  <c r="G2134"/>
  <c r="G2135"/>
  <c r="G2136"/>
  <c r="G2137"/>
  <c r="G2138"/>
  <c r="G2139"/>
  <c r="G2141"/>
  <c r="G2142"/>
  <c r="G2143"/>
  <c r="G2144"/>
  <c r="G2145"/>
  <c r="G2146"/>
  <c r="G2147"/>
  <c r="G2148"/>
  <c r="G2149"/>
  <c r="G2150"/>
  <c r="G2151"/>
  <c r="G2152"/>
  <c r="G2153"/>
  <c r="G2154"/>
  <c r="G2155"/>
  <c r="G2156"/>
  <c r="G2157"/>
  <c r="G2158"/>
  <c r="G2159"/>
  <c r="G2160"/>
  <c r="G2161"/>
  <c r="G2162"/>
  <c r="G2163"/>
  <c r="G2164"/>
  <c r="G2165"/>
  <c r="G2166"/>
  <c r="G2167"/>
  <c r="G2168"/>
  <c r="G2169"/>
  <c r="G2170"/>
  <c r="G2171"/>
  <c r="G2172"/>
  <c r="G2173"/>
  <c r="G2174"/>
  <c r="G2175"/>
  <c r="G2176"/>
  <c r="G2177"/>
  <c r="G2178"/>
  <c r="G2179"/>
  <c r="G2180"/>
  <c r="G2181"/>
  <c r="G2182"/>
  <c r="G2183"/>
  <c r="G2184"/>
  <c r="G2185"/>
  <c r="G2186"/>
  <c r="G2187"/>
  <c r="G2188"/>
  <c r="G2189"/>
  <c r="G2190"/>
  <c r="G2191"/>
  <c r="G2192"/>
  <c r="G2193"/>
  <c r="G2194"/>
  <c r="G2195"/>
  <c r="G2196"/>
  <c r="G2197"/>
  <c r="G2198"/>
  <c r="G2199"/>
  <c r="G2200"/>
  <c r="G2201"/>
  <c r="G2202"/>
  <c r="G2203"/>
  <c r="G2204"/>
  <c r="G2205"/>
  <c r="G2206"/>
  <c r="G2207"/>
  <c r="G2208"/>
  <c r="G2209"/>
  <c r="G2210"/>
  <c r="G2211"/>
  <c r="G2213"/>
  <c r="G2214"/>
  <c r="G2215"/>
  <c r="G2216"/>
  <c r="G2217"/>
  <c r="G2218"/>
  <c r="G2219"/>
  <c r="G2220"/>
  <c r="G2221"/>
  <c r="G2223"/>
  <c r="G2224"/>
  <c r="G2225"/>
  <c r="G2226"/>
  <c r="G2227"/>
  <c r="G2228"/>
  <c r="G2229"/>
  <c r="G2230"/>
  <c r="G2231"/>
  <c r="G2232"/>
  <c r="G2233"/>
  <c r="G2234"/>
  <c r="G2235"/>
  <c r="G2236"/>
  <c r="G2237"/>
  <c r="G2238"/>
  <c r="G2239"/>
  <c r="G2240"/>
  <c r="G2241"/>
  <c r="G2242"/>
  <c r="G2243"/>
  <c r="G2244"/>
  <c r="G2245"/>
  <c r="G2248"/>
  <c r="G2249"/>
  <c r="G2250"/>
  <c r="G2251"/>
  <c r="G2252"/>
  <c r="G2253"/>
  <c r="G2254"/>
  <c r="G2255"/>
  <c r="G2256"/>
  <c r="G2257"/>
  <c r="G2258"/>
  <c r="G2259"/>
  <c r="G2260"/>
  <c r="G2261"/>
  <c r="G2262"/>
  <c r="G2263"/>
  <c r="G2264"/>
  <c r="G2265"/>
  <c r="G2266"/>
  <c r="G2267"/>
  <c r="G2268"/>
  <c r="G2269"/>
  <c r="G2270"/>
  <c r="G2271"/>
  <c r="G2272"/>
  <c r="G2273"/>
  <c r="G2274"/>
  <c r="G2275"/>
  <c r="G2276"/>
  <c r="G2277"/>
  <c r="G2278"/>
  <c r="G2279"/>
  <c r="G2280"/>
  <c r="G2281"/>
  <c r="G2282"/>
  <c r="G2283"/>
  <c r="G2284"/>
  <c r="G2285"/>
  <c r="G2286"/>
  <c r="G2287"/>
  <c r="G2288"/>
  <c r="G2289"/>
  <c r="G2290"/>
  <c r="G2291"/>
  <c r="G2292"/>
  <c r="G2293"/>
  <c r="G2294"/>
  <c r="G2295"/>
  <c r="G2296"/>
  <c r="G2297"/>
  <c r="G2298"/>
  <c r="G2299"/>
  <c r="G2300"/>
  <c r="G2301"/>
  <c r="G2302"/>
  <c r="G2303"/>
  <c r="G2304"/>
  <c r="G2305"/>
  <c r="G2306"/>
  <c r="G2307"/>
  <c r="G2308"/>
  <c r="G2309"/>
  <c r="G2310"/>
  <c r="G2311"/>
  <c r="G2312"/>
  <c r="G2313"/>
  <c r="G2314"/>
  <c r="G2315"/>
  <c r="G2316"/>
  <c r="G2317"/>
  <c r="G2318"/>
  <c r="G2319"/>
  <c r="G2320"/>
  <c r="G2321"/>
  <c r="G2322"/>
  <c r="G2323"/>
  <c r="G2324"/>
  <c r="G2325"/>
  <c r="G2326"/>
  <c r="G2327"/>
  <c r="G2328"/>
  <c r="G2329"/>
  <c r="G2330"/>
  <c r="G2331"/>
  <c r="G2332"/>
  <c r="G2333"/>
  <c r="G2334"/>
  <c r="G2335"/>
  <c r="G2336"/>
  <c r="G2337"/>
  <c r="G2338"/>
  <c r="G2339"/>
  <c r="G2340"/>
  <c r="G2341"/>
  <c r="G2342"/>
  <c r="G2343"/>
  <c r="G2344"/>
  <c r="G2345"/>
  <c r="G2346"/>
  <c r="G2347"/>
  <c r="G2348"/>
  <c r="G2349"/>
  <c r="G2350"/>
  <c r="G2351"/>
  <c r="G2352"/>
  <c r="G2353"/>
  <c r="G2354"/>
  <c r="G2355"/>
  <c r="G2356"/>
  <c r="G2357"/>
  <c r="G2358"/>
  <c r="G2359"/>
  <c r="G2360"/>
  <c r="G2361"/>
  <c r="G2362"/>
  <c r="G2363"/>
  <c r="G2364"/>
  <c r="G2365"/>
  <c r="G2366"/>
  <c r="G2367"/>
  <c r="G2368"/>
  <c r="G2369"/>
  <c r="G2370"/>
  <c r="G2371"/>
  <c r="G2372"/>
  <c r="G2373"/>
  <c r="G2374"/>
  <c r="G2375"/>
  <c r="G2376"/>
  <c r="G2377"/>
  <c r="G2378"/>
  <c r="G2379"/>
  <c r="G2380"/>
  <c r="G2381"/>
  <c r="G2382"/>
  <c r="G2383"/>
  <c r="G2384"/>
  <c r="G2385"/>
  <c r="G2386"/>
  <c r="G2387"/>
  <c r="G2388"/>
  <c r="G2389"/>
  <c r="G2390"/>
  <c r="G2391"/>
  <c r="G2392"/>
  <c r="G2393"/>
  <c r="G2394"/>
  <c r="G2395"/>
  <c r="G2396"/>
  <c r="G2397"/>
  <c r="G2398"/>
  <c r="G2399"/>
  <c r="G2400"/>
  <c r="G2401"/>
  <c r="G2402"/>
  <c r="G2403"/>
  <c r="G2404"/>
  <c r="G2405"/>
  <c r="G2406"/>
  <c r="G2407"/>
  <c r="G2408"/>
  <c r="G2409"/>
  <c r="G2410"/>
  <c r="G2411"/>
  <c r="G2412"/>
  <c r="G2413"/>
  <c r="G2414"/>
  <c r="G2415"/>
  <c r="G2416"/>
  <c r="G2417"/>
  <c r="G2418"/>
  <c r="G2419"/>
  <c r="G2420"/>
  <c r="G2421"/>
  <c r="G2422"/>
  <c r="G2423"/>
  <c r="G2424"/>
  <c r="G2425"/>
  <c r="G2426"/>
  <c r="G2427"/>
  <c r="G2428"/>
  <c r="G2429"/>
  <c r="G2430"/>
  <c r="G2431"/>
  <c r="G2432"/>
  <c r="G2433"/>
  <c r="G2434"/>
  <c r="G2435"/>
  <c r="G2436"/>
  <c r="G2437"/>
  <c r="G2438"/>
  <c r="G2439"/>
  <c r="G2440"/>
  <c r="G2441"/>
  <c r="G2442"/>
  <c r="G2444"/>
  <c r="G2445"/>
  <c r="G2446"/>
  <c r="G2447"/>
  <c r="G2448"/>
  <c r="G2449"/>
  <c r="G2450"/>
  <c r="G2451"/>
  <c r="G2452"/>
  <c r="G2453"/>
  <c r="G2454"/>
  <c r="G2455"/>
  <c r="G2456"/>
  <c r="G2457"/>
  <c r="G2458"/>
  <c r="G2459"/>
  <c r="G2460"/>
  <c r="G2461"/>
  <c r="G2462"/>
  <c r="G2463"/>
  <c r="G2464"/>
  <c r="G2465"/>
  <c r="G2466"/>
  <c r="G2467"/>
  <c r="G2468"/>
  <c r="G2469"/>
  <c r="G2470"/>
  <c r="G2471"/>
  <c r="G2472"/>
  <c r="G2473"/>
  <c r="G2474"/>
  <c r="G2475"/>
  <c r="G2476"/>
  <c r="G2477"/>
  <c r="G2478"/>
  <c r="G2479"/>
  <c r="G2480"/>
  <c r="G2481"/>
  <c r="G2482"/>
  <c r="G2483"/>
  <c r="G2484"/>
  <c r="G2485"/>
  <c r="G2486"/>
  <c r="G2487"/>
  <c r="G2488"/>
  <c r="G2489"/>
  <c r="G2490"/>
  <c r="G2491"/>
  <c r="G2492"/>
  <c r="G2493"/>
  <c r="G2494"/>
  <c r="G2495"/>
  <c r="G2496"/>
  <c r="G2497"/>
  <c r="G2498"/>
  <c r="G2499"/>
  <c r="G2500"/>
  <c r="G2501"/>
  <c r="G2502"/>
  <c r="G2503"/>
  <c r="G2504"/>
  <c r="G2505"/>
  <c r="G2506"/>
  <c r="G2507"/>
  <c r="G2508"/>
  <c r="G2509"/>
  <c r="G2510"/>
  <c r="G2511"/>
  <c r="G2512"/>
  <c r="G2513"/>
  <c r="G2514"/>
  <c r="G2515"/>
  <c r="G2516"/>
  <c r="G2517"/>
  <c r="G2518"/>
  <c r="G2519"/>
  <c r="G2520"/>
  <c r="G2521"/>
  <c r="G2522"/>
  <c r="G2523"/>
  <c r="G2524"/>
  <c r="G2525"/>
  <c r="G2526"/>
  <c r="G2527"/>
  <c r="G2528"/>
  <c r="G2529"/>
  <c r="G2530"/>
  <c r="G2531"/>
  <c r="G2532"/>
  <c r="G2533"/>
  <c r="G2534"/>
  <c r="G2535"/>
  <c r="G2536"/>
  <c r="G2537"/>
  <c r="G2538"/>
  <c r="G2539"/>
  <c r="G2540"/>
  <c r="G2541"/>
  <c r="G2542"/>
  <c r="G2543"/>
  <c r="G2544"/>
  <c r="G2545"/>
  <c r="G2546"/>
  <c r="G2547"/>
  <c r="G2548"/>
  <c r="G2549"/>
  <c r="G2550"/>
  <c r="G2551"/>
  <c r="G2552"/>
  <c r="G2553"/>
  <c r="G2554"/>
  <c r="G2555"/>
  <c r="G2556"/>
  <c r="G2557"/>
  <c r="G2558"/>
  <c r="G2559"/>
  <c r="G2560"/>
  <c r="G2561"/>
  <c r="G2562"/>
  <c r="G2563"/>
  <c r="G2564"/>
  <c r="G2565"/>
  <c r="G2566"/>
  <c r="G2567"/>
  <c r="G2568"/>
  <c r="G2569"/>
  <c r="G2570"/>
  <c r="G2571"/>
  <c r="G2572"/>
  <c r="G2573"/>
  <c r="G2574"/>
  <c r="G2575"/>
  <c r="G2576"/>
  <c r="G2577"/>
  <c r="G2578"/>
  <c r="G2579"/>
  <c r="G2580"/>
  <c r="G2581"/>
  <c r="G2582"/>
  <c r="G2583"/>
  <c r="G2584"/>
  <c r="G2585"/>
  <c r="G2586"/>
  <c r="G2587"/>
  <c r="G2588"/>
  <c r="G2589"/>
  <c r="G2590"/>
  <c r="G2591"/>
  <c r="G2592"/>
  <c r="G2593"/>
  <c r="G2594"/>
  <c r="G2595"/>
  <c r="G2596"/>
  <c r="G2597"/>
  <c r="G2598"/>
  <c r="G2599"/>
  <c r="G2600"/>
  <c r="G2601"/>
  <c r="G2602"/>
  <c r="G2603"/>
  <c r="G2604"/>
  <c r="G2605"/>
  <c r="G2606"/>
  <c r="G2607"/>
  <c r="G2608"/>
  <c r="G2609"/>
  <c r="G2610"/>
  <c r="G2611"/>
  <c r="G2612"/>
  <c r="G2613"/>
  <c r="G2615"/>
  <c r="G2616"/>
  <c r="G2617"/>
  <c r="G2618"/>
  <c r="G2619"/>
  <c r="G2620"/>
  <c r="G2621"/>
  <c r="G2622"/>
  <c r="G2623"/>
  <c r="G2624"/>
  <c r="G2625"/>
  <c r="G2626"/>
  <c r="G2627"/>
  <c r="G2628"/>
  <c r="G2629"/>
  <c r="G2630"/>
  <c r="G2631"/>
  <c r="G2632"/>
  <c r="G2633"/>
  <c r="G2634"/>
  <c r="G2635"/>
  <c r="G2636"/>
  <c r="G2637"/>
  <c r="G2638"/>
  <c r="G2639"/>
  <c r="G2640"/>
  <c r="G2641"/>
  <c r="G2642"/>
  <c r="G2643"/>
  <c r="G2644"/>
  <c r="G2645"/>
  <c r="G2646"/>
  <c r="G2647"/>
  <c r="G2648"/>
  <c r="G2649"/>
  <c r="G2650"/>
  <c r="G2651"/>
  <c r="G2652"/>
  <c r="G2653"/>
  <c r="G2654"/>
  <c r="G2655"/>
  <c r="G2656"/>
  <c r="G2657"/>
  <c r="G2658"/>
  <c r="G2659"/>
  <c r="G2660"/>
  <c r="G2661"/>
  <c r="G2662"/>
  <c r="G2663"/>
  <c r="G2664"/>
  <c r="G2665"/>
  <c r="G2666"/>
  <c r="G2667"/>
  <c r="G2668"/>
  <c r="G2669"/>
  <c r="G2670"/>
  <c r="G2671"/>
  <c r="G2672"/>
  <c r="G2673"/>
  <c r="G2674"/>
  <c r="G2675"/>
  <c r="G2676"/>
  <c r="G2677"/>
  <c r="G2678"/>
  <c r="G2679"/>
  <c r="G2680"/>
  <c r="G2681"/>
  <c r="G2682"/>
  <c r="G2683"/>
  <c r="G2684"/>
  <c r="G2685"/>
  <c r="G2686"/>
  <c r="G2687"/>
  <c r="G2688"/>
  <c r="G2689"/>
  <c r="G2690"/>
  <c r="G2691"/>
  <c r="G2692"/>
  <c r="G2693"/>
  <c r="G2694"/>
  <c r="G2695"/>
  <c r="G2696"/>
  <c r="G2697"/>
  <c r="G2698"/>
  <c r="G2699"/>
  <c r="G2700"/>
  <c r="G2701"/>
  <c r="G2702"/>
  <c r="G2703"/>
  <c r="G2704"/>
  <c r="G2705"/>
  <c r="G2706"/>
  <c r="G2707"/>
  <c r="G2708"/>
  <c r="G2709"/>
  <c r="G2710"/>
  <c r="G2711"/>
  <c r="G2712"/>
  <c r="G2713"/>
  <c r="G2714"/>
  <c r="G2715"/>
  <c r="G2716"/>
  <c r="G2717"/>
  <c r="G2718"/>
  <c r="G2719"/>
  <c r="G2720"/>
  <c r="G2721"/>
  <c r="G2722"/>
  <c r="G2723"/>
  <c r="G2724"/>
  <c r="G2725"/>
  <c r="G2726"/>
  <c r="G2727"/>
  <c r="G2728"/>
  <c r="G2729"/>
  <c r="G2730"/>
  <c r="G2731"/>
  <c r="G2732"/>
  <c r="G2733"/>
  <c r="G2734"/>
  <c r="G2735"/>
  <c r="G2736"/>
  <c r="G2737"/>
  <c r="G2738"/>
  <c r="G2739"/>
  <c r="G2740"/>
  <c r="G2741"/>
  <c r="G2742"/>
  <c r="G2743"/>
  <c r="G2744"/>
  <c r="G2745"/>
  <c r="G2746"/>
  <c r="G2747"/>
  <c r="G2748"/>
  <c r="G2749"/>
  <c r="G2750"/>
  <c r="G2751"/>
  <c r="G2752"/>
  <c r="G2753"/>
  <c r="G2754"/>
  <c r="G2755"/>
  <c r="G2756"/>
  <c r="G2757"/>
  <c r="G2758"/>
  <c r="G2759"/>
  <c r="G2760"/>
  <c r="G2761"/>
  <c r="G2762"/>
  <c r="G2763"/>
  <c r="G2764"/>
  <c r="G2765"/>
  <c r="G2766"/>
  <c r="G2767"/>
  <c r="G2768"/>
  <c r="G2769"/>
  <c r="G2770"/>
  <c r="G2771"/>
  <c r="G2772"/>
  <c r="G2773"/>
  <c r="G2774"/>
  <c r="G2775"/>
  <c r="G2776"/>
  <c r="G2777"/>
  <c r="G2778"/>
  <c r="G2781"/>
  <c r="G2782"/>
  <c r="G2783"/>
  <c r="G2784"/>
  <c r="G2785"/>
  <c r="G2786"/>
  <c r="G2787"/>
  <c r="G2788"/>
  <c r="G2789"/>
  <c r="G2790"/>
  <c r="G2791"/>
  <c r="G2792"/>
  <c r="G2793"/>
  <c r="G2794"/>
  <c r="G2795"/>
  <c r="G2796"/>
  <c r="G2798"/>
  <c r="G2799"/>
  <c r="G2800"/>
  <c r="G2801"/>
  <c r="G2802"/>
  <c r="G2803"/>
  <c r="G2804"/>
  <c r="G2805"/>
  <c r="G2806"/>
  <c r="G2807"/>
  <c r="G2808"/>
  <c r="G2809"/>
  <c r="G2810"/>
  <c r="G2811"/>
  <c r="G2812"/>
  <c r="G2813"/>
  <c r="G2814"/>
  <c r="G2815"/>
  <c r="G2816"/>
  <c r="G2817"/>
  <c r="G2818"/>
  <c r="G2819"/>
  <c r="G2820"/>
  <c r="G2821"/>
  <c r="G2822"/>
  <c r="G2823"/>
  <c r="G2824"/>
  <c r="G2825"/>
  <c r="G2826"/>
  <c r="G2827"/>
  <c r="G2828"/>
  <c r="G2829"/>
  <c r="G2830"/>
  <c r="G2831"/>
  <c r="G2832"/>
  <c r="G2833"/>
  <c r="G2834"/>
  <c r="G2835"/>
  <c r="G2836"/>
  <c r="G2837"/>
  <c r="G2838"/>
  <c r="G2839"/>
  <c r="G2840"/>
  <c r="G2841"/>
  <c r="G2842"/>
  <c r="G2843"/>
  <c r="G2844"/>
  <c r="G2845"/>
  <c r="G2846"/>
  <c r="G2847"/>
  <c r="G2848"/>
  <c r="G2849"/>
  <c r="G2850"/>
  <c r="G2851"/>
  <c r="G2852"/>
  <c r="G2853"/>
  <c r="G2854"/>
  <c r="G2855"/>
  <c r="G2856"/>
  <c r="G2857"/>
  <c r="G2858"/>
  <c r="G2859"/>
  <c r="G2860"/>
  <c r="G2861"/>
  <c r="G2862"/>
  <c r="G2863"/>
  <c r="G2864"/>
  <c r="G2865"/>
  <c r="G2866"/>
  <c r="G2867"/>
  <c r="G2868"/>
  <c r="G2869"/>
  <c r="G2870"/>
  <c r="G2871"/>
  <c r="G2872"/>
  <c r="G2873"/>
  <c r="G2874"/>
  <c r="G2875"/>
  <c r="G2876"/>
  <c r="G2877"/>
  <c r="G2878"/>
  <c r="G2879"/>
  <c r="G2880"/>
  <c r="G2881"/>
  <c r="G2882"/>
  <c r="G2883"/>
  <c r="G2884"/>
  <c r="G2885"/>
  <c r="G2886"/>
  <c r="G2887"/>
  <c r="G2888"/>
  <c r="G2889"/>
  <c r="G2890"/>
  <c r="G2891"/>
  <c r="G2892"/>
  <c r="G2893"/>
  <c r="G2894"/>
  <c r="G2895"/>
  <c r="G2896"/>
  <c r="G2897"/>
  <c r="G2899"/>
  <c r="G2900"/>
  <c r="G2901"/>
  <c r="G2902"/>
  <c r="G2903"/>
  <c r="G2904"/>
  <c r="G2905"/>
  <c r="G2906"/>
  <c r="G2908"/>
  <c r="G2909"/>
  <c r="G2910"/>
  <c r="G2911"/>
  <c r="G2912"/>
  <c r="G2913"/>
  <c r="G2915"/>
  <c r="G2916"/>
  <c r="G2917"/>
  <c r="G2920"/>
  <c r="G2921"/>
  <c r="G2922"/>
  <c r="G2923"/>
  <c r="G2924"/>
  <c r="G2925"/>
  <c r="G2926"/>
  <c r="G2927"/>
  <c r="G2928"/>
  <c r="G2929"/>
  <c r="G2930"/>
  <c r="G2931"/>
  <c r="G2932"/>
  <c r="G2933"/>
  <c r="G2934"/>
  <c r="G2935"/>
  <c r="G2936"/>
  <c r="G2937"/>
  <c r="G2938"/>
  <c r="G2939"/>
  <c r="G2940"/>
  <c r="G2941"/>
  <c r="G2942"/>
  <c r="G2943"/>
  <c r="G2944"/>
  <c r="G2945"/>
  <c r="G2946"/>
  <c r="G2947"/>
  <c r="G2948"/>
  <c r="G2949"/>
  <c r="G2950"/>
  <c r="G2951"/>
  <c r="G2952"/>
  <c r="G2953"/>
  <c r="G2954"/>
  <c r="G2955"/>
  <c r="G2956"/>
  <c r="G2957"/>
  <c r="G2958"/>
  <c r="G2960"/>
  <c r="G2961"/>
  <c r="G2962"/>
  <c r="G2963"/>
  <c r="G2964"/>
  <c r="G2965"/>
  <c r="G2966"/>
  <c r="G2967"/>
  <c r="G2968"/>
  <c r="G2969"/>
  <c r="G2970"/>
  <c r="G2971"/>
  <c r="G2972"/>
  <c r="G2973"/>
  <c r="G2974"/>
  <c r="G2975"/>
  <c r="G2976"/>
  <c r="G2977"/>
  <c r="G2978"/>
  <c r="G2979"/>
  <c r="G2980"/>
  <c r="G2981"/>
  <c r="G2982"/>
  <c r="G2983"/>
  <c r="G2984"/>
  <c r="G2985"/>
  <c r="G2986"/>
  <c r="G2987"/>
  <c r="G2988"/>
  <c r="G2989"/>
  <c r="G2990"/>
  <c r="G2991"/>
  <c r="G2992"/>
  <c r="G2993"/>
  <c r="G2994"/>
  <c r="G2995"/>
  <c r="G2996"/>
  <c r="G2997"/>
  <c r="G2998"/>
  <c r="G3000"/>
  <c r="G3001"/>
  <c r="G3002"/>
  <c r="G3003"/>
  <c r="G3004"/>
  <c r="G3005"/>
  <c r="G3006"/>
  <c r="G3007"/>
  <c r="G3008"/>
  <c r="G3009"/>
  <c r="G3010"/>
  <c r="G3011"/>
  <c r="G3012"/>
  <c r="G3013"/>
  <c r="G3014"/>
  <c r="G3015"/>
  <c r="G3016"/>
  <c r="G3017"/>
  <c r="G3018"/>
  <c r="G3019"/>
  <c r="G3020"/>
  <c r="G3021"/>
  <c r="G3022"/>
  <c r="G3023"/>
  <c r="G3024"/>
  <c r="G3025"/>
  <c r="G3026"/>
  <c r="G3027"/>
  <c r="G3028"/>
  <c r="G3029"/>
  <c r="G3030"/>
  <c r="G3031"/>
  <c r="G3032"/>
  <c r="G3033"/>
  <c r="G3034"/>
  <c r="G3035"/>
  <c r="G3036"/>
  <c r="G3037"/>
  <c r="G3038"/>
  <c r="G3041"/>
  <c r="G3042"/>
  <c r="G3043"/>
  <c r="G3044"/>
  <c r="G3045"/>
  <c r="G3046"/>
  <c r="G3047"/>
  <c r="G3048"/>
  <c r="G3049"/>
  <c r="G3050"/>
  <c r="G3051"/>
  <c r="G3052"/>
  <c r="G3053"/>
  <c r="G3054"/>
  <c r="G3055"/>
  <c r="G3056"/>
  <c r="G3057"/>
  <c r="G3058"/>
  <c r="G3059"/>
  <c r="G3060"/>
  <c r="G3061"/>
  <c r="G3062"/>
  <c r="G3064"/>
  <c r="G3065"/>
  <c r="G3066"/>
  <c r="G3067"/>
  <c r="G3068"/>
  <c r="G3069"/>
  <c r="G3070"/>
  <c r="G3071"/>
  <c r="G3072"/>
  <c r="G3073"/>
  <c r="G3074"/>
  <c r="G3075"/>
  <c r="G3076"/>
  <c r="G3077"/>
  <c r="G3078"/>
  <c r="G3079"/>
  <c r="G3080"/>
  <c r="G3082"/>
  <c r="G3083"/>
  <c r="G3084"/>
  <c r="G3085"/>
  <c r="G3088"/>
  <c r="G3089"/>
  <c r="G3090"/>
  <c r="G3092"/>
  <c r="G3093"/>
  <c r="G3094"/>
  <c r="G3095"/>
  <c r="G3098"/>
  <c r="G3099"/>
  <c r="G3100"/>
  <c r="G3101"/>
  <c r="G3102"/>
  <c r="G3103"/>
  <c r="G3104"/>
  <c r="G3105"/>
  <c r="G3106"/>
  <c r="G3107"/>
  <c r="G3108"/>
  <c r="G3109"/>
  <c r="G3110"/>
  <c r="G3111"/>
  <c r="G3112"/>
  <c r="G3113"/>
  <c r="G3114"/>
  <c r="G3115"/>
  <c r="G3116"/>
  <c r="G3117"/>
  <c r="G3118"/>
  <c r="G3119"/>
  <c r="G3121"/>
  <c r="G3122"/>
  <c r="G3123"/>
  <c r="G3124"/>
  <c r="G3125"/>
  <c r="G3126"/>
  <c r="G3127"/>
  <c r="G3128"/>
  <c r="G3129"/>
  <c r="G3130"/>
  <c r="G3131"/>
  <c r="G3132"/>
  <c r="G3133"/>
  <c r="G3134"/>
  <c r="G3135"/>
  <c r="G3136"/>
  <c r="G3137"/>
  <c r="G3138"/>
  <c r="G3139"/>
  <c r="G3140"/>
  <c r="G3141"/>
  <c r="G3142"/>
  <c r="G3144"/>
  <c r="G3143" s="1"/>
  <c r="G3147"/>
  <c r="G3148"/>
  <c r="G3149"/>
  <c r="G3150"/>
  <c r="G3151"/>
  <c r="G3152"/>
  <c r="G3154"/>
  <c r="G3155"/>
  <c r="G3156"/>
  <c r="G3159"/>
  <c r="G3160"/>
  <c r="G3161"/>
  <c r="G3162"/>
  <c r="G3163"/>
  <c r="G3164"/>
  <c r="G3165"/>
  <c r="G3166"/>
  <c r="G3167"/>
  <c r="G3168"/>
  <c r="G3169"/>
  <c r="G3170"/>
  <c r="G3171"/>
  <c r="G3172"/>
  <c r="G3174"/>
  <c r="G3175"/>
  <c r="G3176"/>
  <c r="G3177"/>
  <c r="G3178"/>
  <c r="G3179"/>
  <c r="G3180"/>
  <c r="G3181"/>
  <c r="G3182"/>
  <c r="G3183"/>
  <c r="G3184"/>
  <c r="G3185"/>
  <c r="G3186"/>
  <c r="G3187"/>
  <c r="G3189"/>
  <c r="G3190"/>
  <c r="G3191"/>
  <c r="G3192"/>
  <c r="G3193"/>
  <c r="G3194"/>
  <c r="G3195"/>
  <c r="G3196"/>
  <c r="G3197"/>
  <c r="G3198"/>
  <c r="G3199"/>
  <c r="G3200"/>
  <c r="G3201"/>
  <c r="G3202"/>
  <c r="G3205"/>
  <c r="G3206"/>
  <c r="G3207"/>
  <c r="G3208"/>
  <c r="G3210"/>
  <c r="G3211"/>
  <c r="G3212"/>
  <c r="G3213"/>
  <c r="G3214"/>
  <c r="G3215"/>
  <c r="G3216"/>
  <c r="G3217"/>
  <c r="G3220"/>
  <c r="G3221"/>
  <c r="G3222"/>
  <c r="G3223"/>
  <c r="G3224"/>
  <c r="G3225"/>
  <c r="G3226"/>
  <c r="G3227"/>
  <c r="G3228"/>
  <c r="G3229"/>
  <c r="G3230"/>
  <c r="G3231"/>
  <c r="G3232"/>
  <c r="G3233"/>
  <c r="G3234"/>
  <c r="G3235"/>
  <c r="G3236"/>
  <c r="G3237"/>
  <c r="G3238"/>
  <c r="G3239"/>
  <c r="G3240"/>
  <c r="G3242"/>
  <c r="G3243"/>
  <c r="G3244"/>
  <c r="G3245"/>
  <c r="G3246"/>
  <c r="G3247"/>
  <c r="G3248"/>
  <c r="G3249"/>
  <c r="G3250"/>
  <c r="G3251"/>
  <c r="G3252"/>
  <c r="G3253"/>
  <c r="G3254"/>
  <c r="G3255"/>
  <c r="G3256"/>
  <c r="G3257"/>
  <c r="G3258"/>
  <c r="G3259"/>
  <c r="G3260"/>
  <c r="G3261"/>
  <c r="G3262"/>
  <c r="G3264"/>
  <c r="G3265"/>
  <c r="G3268"/>
  <c r="G3269"/>
  <c r="G3270"/>
  <c r="G3271"/>
  <c r="G3272"/>
  <c r="G3273"/>
  <c r="G3274"/>
  <c r="G3275"/>
  <c r="G3276"/>
  <c r="G3277"/>
  <c r="G3278"/>
  <c r="G3279"/>
  <c r="G3280"/>
  <c r="G3281"/>
  <c r="G3282"/>
  <c r="G3283"/>
  <c r="G3284"/>
  <c r="G3285"/>
  <c r="G3288"/>
  <c r="G3289"/>
  <c r="G3290"/>
  <c r="G3291"/>
  <c r="G3292"/>
  <c r="G3293"/>
  <c r="G3294"/>
  <c r="G3295"/>
  <c r="G3296"/>
  <c r="G3297"/>
  <c r="G3299"/>
  <c r="G3300"/>
  <c r="G3301"/>
  <c r="G3302"/>
  <c r="G3303"/>
  <c r="G3304"/>
  <c r="G3305"/>
  <c r="G3306"/>
  <c r="G3307"/>
  <c r="G3308"/>
  <c r="G3310"/>
  <c r="G3311"/>
  <c r="G3315"/>
  <c r="G3316"/>
  <c r="G3317"/>
  <c r="G3318"/>
  <c r="G3319"/>
  <c r="G3320"/>
  <c r="G3321"/>
  <c r="G3322"/>
  <c r="G3323"/>
  <c r="G3324"/>
  <c r="G3325"/>
  <c r="G3326"/>
  <c r="G3327"/>
  <c r="G3328"/>
  <c r="G3329"/>
  <c r="G3330"/>
  <c r="G3331"/>
  <c r="G3332"/>
  <c r="G3333"/>
  <c r="G3334"/>
  <c r="G3335"/>
  <c r="G3336"/>
  <c r="G3337"/>
  <c r="G3338"/>
  <c r="G3339"/>
  <c r="G3340"/>
  <c r="G3341"/>
  <c r="G3342"/>
  <c r="G3343"/>
  <c r="G3344"/>
  <c r="G3345"/>
  <c r="G3346"/>
  <c r="G3347"/>
  <c r="G3348"/>
  <c r="G3349"/>
  <c r="G3350"/>
  <c r="G3351"/>
  <c r="G3352"/>
  <c r="G3353"/>
  <c r="G3354"/>
  <c r="G3355"/>
  <c r="G3356"/>
  <c r="G3357"/>
  <c r="G3358"/>
  <c r="G3359"/>
  <c r="G3360"/>
  <c r="G3361"/>
  <c r="G3362"/>
  <c r="G3363"/>
  <c r="G3364"/>
  <c r="G3365"/>
  <c r="G3367"/>
  <c r="G3368"/>
  <c r="G3369"/>
  <c r="G3370"/>
  <c r="G3371"/>
  <c r="G3372"/>
  <c r="G3373"/>
  <c r="G3374"/>
  <c r="G3375"/>
  <c r="G3376"/>
  <c r="G3377"/>
  <c r="G3378"/>
  <c r="G3379"/>
  <c r="G3380"/>
  <c r="G3381"/>
  <c r="G3382"/>
  <c r="G3383"/>
  <c r="G3384"/>
  <c r="G3385"/>
  <c r="G3386"/>
  <c r="G3387"/>
  <c r="G3388"/>
  <c r="G3389"/>
  <c r="G3390"/>
  <c r="G3391"/>
  <c r="G3392"/>
  <c r="G3393"/>
  <c r="G3394"/>
  <c r="G3395"/>
  <c r="G3396"/>
  <c r="G3397"/>
  <c r="G3398"/>
  <c r="G3399"/>
  <c r="G3400"/>
  <c r="G3401"/>
  <c r="G3402"/>
  <c r="G3403"/>
  <c r="G3404"/>
  <c r="G3405"/>
  <c r="G3406"/>
  <c r="G3407"/>
  <c r="G3408"/>
  <c r="G3409"/>
  <c r="G3410"/>
  <c r="G3411"/>
  <c r="G3412"/>
  <c r="G3413"/>
  <c r="G3414"/>
  <c r="G3415"/>
  <c r="G3416"/>
  <c r="G3418"/>
  <c r="G3419"/>
  <c r="G3420"/>
  <c r="G3423"/>
  <c r="G3424"/>
  <c r="G3425"/>
  <c r="G3426"/>
  <c r="G3427"/>
  <c r="G3428"/>
  <c r="G3429"/>
  <c r="G3430"/>
  <c r="G3431"/>
  <c r="G3432"/>
  <c r="G3433"/>
  <c r="G3434"/>
  <c r="G3435"/>
  <c r="G3436"/>
  <c r="G3438"/>
  <c r="G3439"/>
  <c r="G3440"/>
  <c r="G3441"/>
  <c r="G3442"/>
  <c r="G3443"/>
  <c r="G3444"/>
  <c r="G3445"/>
  <c r="G3446"/>
  <c r="G3447"/>
  <c r="G3448"/>
  <c r="G3450"/>
  <c r="G3451"/>
  <c r="G3452"/>
  <c r="G3455"/>
  <c r="G3456"/>
  <c r="G3457"/>
  <c r="G3458"/>
  <c r="G3459"/>
  <c r="G3460"/>
  <c r="G3461"/>
  <c r="G3462"/>
  <c r="G3463"/>
  <c r="G3464"/>
  <c r="G3465"/>
  <c r="G3466"/>
  <c r="G3467"/>
  <c r="G3468"/>
  <c r="G3469"/>
  <c r="G3470"/>
  <c r="G3472"/>
  <c r="G3473"/>
  <c r="G3474"/>
  <c r="G3475"/>
  <c r="G3476"/>
  <c r="G3477"/>
  <c r="G3478"/>
  <c r="G3479"/>
  <c r="G3480"/>
  <c r="G3481"/>
  <c r="G3482"/>
  <c r="G3483"/>
  <c r="G3484"/>
  <c r="G3485"/>
  <c r="G3486"/>
  <c r="G3487"/>
  <c r="G3489"/>
  <c r="G3490"/>
  <c r="G3493"/>
  <c r="G3494"/>
  <c r="G3495"/>
  <c r="G3497"/>
  <c r="G3498"/>
  <c r="G3499"/>
  <c r="G3500"/>
  <c r="G3501"/>
  <c r="G3502"/>
  <c r="G3503"/>
  <c r="G3504"/>
  <c r="G3505"/>
  <c r="G3506"/>
  <c r="G3507"/>
  <c r="G3508"/>
  <c r="G3509"/>
  <c r="G3510"/>
  <c r="G3511"/>
  <c r="G3512"/>
  <c r="G3513"/>
  <c r="G3514"/>
  <c r="G3515"/>
  <c r="G3516"/>
  <c r="G3517"/>
  <c r="G3520"/>
  <c r="G3521"/>
  <c r="G3522"/>
  <c r="G3523"/>
  <c r="G3524"/>
  <c r="G3525"/>
  <c r="G3526"/>
  <c r="G3527"/>
  <c r="G3528"/>
  <c r="G3529"/>
  <c r="G3530"/>
  <c r="G3531"/>
  <c r="G3532"/>
  <c r="G3533"/>
  <c r="G3535"/>
  <c r="G3536"/>
  <c r="G3537"/>
  <c r="G3538"/>
  <c r="G3539"/>
  <c r="G3540"/>
  <c r="G3541"/>
  <c r="G3542"/>
  <c r="G3543"/>
  <c r="G3544"/>
  <c r="G3545"/>
  <c r="G3546"/>
  <c r="G3547"/>
  <c r="G3548"/>
  <c r="G3550"/>
  <c r="G3551"/>
  <c r="G3554"/>
  <c r="G3555"/>
  <c r="G3557"/>
  <c r="G3558"/>
  <c r="G3559"/>
  <c r="G3560"/>
  <c r="G3561"/>
  <c r="G3562"/>
  <c r="G3563"/>
  <c r="G3564"/>
  <c r="G3565"/>
  <c r="G3566"/>
  <c r="G3567"/>
  <c r="G3568"/>
  <c r="G3569"/>
  <c r="G3570"/>
  <c r="G3571"/>
  <c r="G3572"/>
  <c r="G3573"/>
  <c r="G3574"/>
  <c r="G3575"/>
  <c r="G3576"/>
  <c r="G3577"/>
  <c r="G3578"/>
  <c r="G3579"/>
  <c r="G3580"/>
  <c r="G3581"/>
  <c r="G3582"/>
  <c r="G3583"/>
  <c r="G3584"/>
  <c r="G3585"/>
  <c r="G3586"/>
  <c r="G3587"/>
  <c r="G3588"/>
  <c r="G3589"/>
  <c r="G3590"/>
  <c r="G3591"/>
  <c r="G3592"/>
  <c r="G3593"/>
  <c r="G3594"/>
  <c r="G3595"/>
  <c r="G3596"/>
  <c r="G3597"/>
  <c r="G3599"/>
  <c r="G3600"/>
  <c r="G3601"/>
  <c r="G3602"/>
  <c r="G3603"/>
  <c r="G3604"/>
  <c r="G3605"/>
  <c r="G3606"/>
  <c r="G3607"/>
  <c r="G3610"/>
  <c r="G3611"/>
  <c r="G3612"/>
  <c r="G3613"/>
  <c r="G3614"/>
  <c r="G3615"/>
  <c r="G3617"/>
  <c r="G3618"/>
  <c r="G3619"/>
  <c r="G3620"/>
  <c r="G3621"/>
  <c r="G3622"/>
  <c r="G3624"/>
  <c r="G3623" s="1"/>
  <c r="G3627"/>
  <c r="G3628"/>
  <c r="G3630"/>
  <c r="G3631"/>
  <c r="G3632"/>
  <c r="G3633"/>
  <c r="G3635"/>
  <c r="G3634" s="1"/>
  <c r="G3638"/>
  <c r="G3639"/>
  <c r="G3640"/>
  <c r="G3641"/>
  <c r="G3642"/>
  <c r="G3643"/>
  <c r="G3644"/>
  <c r="G3645"/>
  <c r="G3646"/>
  <c r="G3647"/>
  <c r="G3648"/>
  <c r="G3649"/>
  <c r="G3650"/>
  <c r="G3651"/>
  <c r="G3652"/>
  <c r="G3653"/>
  <c r="G3654"/>
  <c r="G3655"/>
  <c r="G3656"/>
  <c r="G3657"/>
  <c r="G3658"/>
  <c r="G3659"/>
  <c r="G3660"/>
  <c r="G3662"/>
  <c r="G3663"/>
  <c r="G3664"/>
  <c r="G3665"/>
  <c r="G3666"/>
  <c r="G3667"/>
  <c r="G3668"/>
  <c r="G3669"/>
  <c r="G3670"/>
  <c r="G3671"/>
  <c r="G3672"/>
  <c r="G3673"/>
  <c r="G3674"/>
  <c r="G3675"/>
  <c r="G3676"/>
  <c r="G3677"/>
  <c r="G3678"/>
  <c r="G3679"/>
  <c r="G3680"/>
  <c r="G3681"/>
  <c r="G3682"/>
  <c r="G3683"/>
  <c r="G3684"/>
  <c r="G3686"/>
  <c r="G3687"/>
  <c r="G3690"/>
  <c r="G3691"/>
  <c r="G3692"/>
  <c r="G3693"/>
  <c r="G3695"/>
  <c r="G3694" s="1"/>
  <c r="G3697"/>
  <c r="G3696" s="1"/>
  <c r="G3700"/>
  <c r="G3701"/>
  <c r="G3702"/>
  <c r="G3703"/>
  <c r="G3704"/>
  <c r="G3705"/>
  <c r="G3706"/>
  <c r="G3707"/>
  <c r="G3708"/>
  <c r="G3709"/>
  <c r="G3710"/>
  <c r="G3711"/>
  <c r="G3713"/>
  <c r="G3714"/>
  <c r="G3715"/>
  <c r="G3716"/>
  <c r="G3717"/>
  <c r="G3718"/>
  <c r="G3719"/>
  <c r="G3720"/>
  <c r="G3721"/>
  <c r="G3722"/>
  <c r="G3723"/>
  <c r="G3724"/>
  <c r="G3726"/>
  <c r="G3727"/>
  <c r="G3728"/>
  <c r="G3729"/>
  <c r="G3730"/>
  <c r="G3731"/>
  <c r="G3732"/>
  <c r="G3733"/>
  <c r="G3734"/>
  <c r="G3735"/>
  <c r="G3736"/>
  <c r="G3737"/>
  <c r="G3738"/>
  <c r="G3741"/>
  <c r="G3742"/>
  <c r="G3743"/>
  <c r="G3744"/>
  <c r="G3745"/>
  <c r="G3746"/>
  <c r="G3747"/>
  <c r="G3748"/>
  <c r="G3749"/>
  <c r="G3750"/>
  <c r="G3752"/>
  <c r="G3753"/>
  <c r="G3754"/>
  <c r="G3755"/>
  <c r="G3756"/>
  <c r="G3757"/>
  <c r="G3758"/>
  <c r="G3759"/>
  <c r="G3760"/>
  <c r="G3761"/>
  <c r="G3763"/>
  <c r="G3764"/>
  <c r="G3765"/>
  <c r="G3766"/>
  <c r="G3767"/>
  <c r="G3768"/>
  <c r="G3769"/>
  <c r="G3770"/>
  <c r="G3771"/>
  <c r="G3772"/>
  <c r="G3782"/>
  <c r="G3781" s="1"/>
  <c r="G3780"/>
  <c r="G3779"/>
  <c r="G3778"/>
  <c r="G3777"/>
  <c r="G3775"/>
  <c r="G3774"/>
  <c r="J155" l="1"/>
  <c r="J753"/>
  <c r="J984"/>
  <c r="J1117"/>
  <c r="J751"/>
  <c r="J1234"/>
  <c r="J3696"/>
  <c r="J1690"/>
  <c r="J3143"/>
  <c r="J3623"/>
  <c r="J3694"/>
  <c r="J3634"/>
  <c r="J3781"/>
  <c r="J3553"/>
  <c r="J3773"/>
  <c r="J3776"/>
  <c r="J3488"/>
  <c r="G3685"/>
  <c r="G3549"/>
  <c r="G3309"/>
  <c r="G1945"/>
  <c r="G3087"/>
  <c r="G1902"/>
  <c r="G170"/>
  <c r="G72"/>
  <c r="J1556"/>
  <c r="J2014"/>
  <c r="J43"/>
  <c r="J1777"/>
  <c r="J1797"/>
  <c r="J1857"/>
  <c r="J1902"/>
  <c r="J3496"/>
  <c r="G3492"/>
  <c r="G151"/>
  <c r="J835"/>
  <c r="J1715"/>
  <c r="J34"/>
  <c r="J744"/>
  <c r="J1618"/>
  <c r="J1640"/>
  <c r="J1873"/>
  <c r="J3712"/>
  <c r="J1755"/>
  <c r="J1883"/>
  <c r="J2023"/>
  <c r="G3553"/>
  <c r="G3488"/>
  <c r="J1841"/>
  <c r="J1917"/>
  <c r="J12"/>
  <c r="G3689"/>
  <c r="J986"/>
  <c r="J3740"/>
  <c r="G3449"/>
  <c r="G3417"/>
  <c r="J72"/>
  <c r="J151"/>
  <c r="J161"/>
  <c r="J210"/>
  <c r="J510"/>
  <c r="J558"/>
  <c r="J705"/>
  <c r="J704" s="1"/>
  <c r="J1120"/>
  <c r="J1280"/>
  <c r="J2140"/>
  <c r="J2780"/>
  <c r="J2898"/>
  <c r="J2907"/>
  <c r="J2959"/>
  <c r="J3063"/>
  <c r="J3091"/>
  <c r="J3153"/>
  <c r="J3219"/>
  <c r="J3267"/>
  <c r="J3298"/>
  <c r="J3314"/>
  <c r="J3422"/>
  <c r="J3454"/>
  <c r="J3471"/>
  <c r="J3556"/>
  <c r="J3685"/>
  <c r="J756"/>
  <c r="G3091"/>
  <c r="G2907"/>
  <c r="G1950"/>
  <c r="G1949" s="1"/>
  <c r="G1909"/>
  <c r="G1889"/>
  <c r="G1849"/>
  <c r="G1846"/>
  <c r="G1827"/>
  <c r="G1805"/>
  <c r="G1761"/>
  <c r="G1624"/>
  <c r="J80"/>
  <c r="J1312"/>
  <c r="J1346"/>
  <c r="J1367"/>
  <c r="J3309"/>
  <c r="J3492"/>
  <c r="J3616"/>
  <c r="J3699"/>
  <c r="G3751"/>
  <c r="G3598"/>
  <c r="G3298"/>
  <c r="G3219"/>
  <c r="G3063"/>
  <c r="G2898"/>
  <c r="G2614"/>
  <c r="G1970"/>
  <c r="G1656"/>
  <c r="G1556"/>
  <c r="G1251"/>
  <c r="G684"/>
  <c r="G587"/>
  <c r="G441"/>
  <c r="G440" s="1"/>
  <c r="G175"/>
  <c r="G3740"/>
  <c r="G3699"/>
  <c r="G3454"/>
  <c r="G3146"/>
  <c r="G2105"/>
  <c r="G1905"/>
  <c r="G1861"/>
  <c r="G1817"/>
  <c r="G1801"/>
  <c r="G1785"/>
  <c r="G1640"/>
  <c r="G1312"/>
  <c r="G1103"/>
  <c r="G962"/>
  <c r="G558"/>
  <c r="G210"/>
  <c r="G51"/>
  <c r="J109"/>
  <c r="J170"/>
  <c r="J684"/>
  <c r="J1296"/>
  <c r="J1379"/>
  <c r="J1624"/>
  <c r="J1785"/>
  <c r="J1846"/>
  <c r="J1861"/>
  <c r="J1905"/>
  <c r="J2222"/>
  <c r="J2614"/>
  <c r="J3204"/>
  <c r="J3366"/>
  <c r="J3437"/>
  <c r="J3534"/>
  <c r="J3598"/>
  <c r="J3762"/>
  <c r="G3762"/>
  <c r="G3661"/>
  <c r="G3629"/>
  <c r="G3626"/>
  <c r="G3616"/>
  <c r="G3556"/>
  <c r="G3287"/>
  <c r="G3263"/>
  <c r="G3209"/>
  <c r="G3173"/>
  <c r="G3158"/>
  <c r="G3097"/>
  <c r="G2914"/>
  <c r="G2797"/>
  <c r="G2443"/>
  <c r="G2212"/>
  <c r="G2023"/>
  <c r="G2014"/>
  <c r="G1917"/>
  <c r="G1873"/>
  <c r="G1857"/>
  <c r="G1841"/>
  <c r="G1811"/>
  <c r="G1797"/>
  <c r="G1777"/>
  <c r="G1692"/>
  <c r="G1413"/>
  <c r="G1367"/>
  <c r="G1346"/>
  <c r="G1296"/>
  <c r="G1177"/>
  <c r="G1087"/>
  <c r="G853"/>
  <c r="G705"/>
  <c r="G704" s="1"/>
  <c r="G623"/>
  <c r="G490"/>
  <c r="G468"/>
  <c r="G198"/>
  <c r="G161"/>
  <c r="G144"/>
  <c r="J51"/>
  <c r="J122"/>
  <c r="J127"/>
  <c r="J265"/>
  <c r="J427"/>
  <c r="J441"/>
  <c r="J440" s="1"/>
  <c r="J538"/>
  <c r="J537" s="1"/>
  <c r="J853"/>
  <c r="J962"/>
  <c r="J1103"/>
  <c r="J1177"/>
  <c r="J1238"/>
  <c r="J1237" s="1"/>
  <c r="J1387"/>
  <c r="J1608"/>
  <c r="J1632"/>
  <c r="J1725"/>
  <c r="J1761"/>
  <c r="J1771"/>
  <c r="J1790"/>
  <c r="J1805"/>
  <c r="J1849"/>
  <c r="J1867"/>
  <c r="J1889"/>
  <c r="J1909"/>
  <c r="J1950"/>
  <c r="J1949" s="1"/>
  <c r="J1970"/>
  <c r="J2105"/>
  <c r="J2123"/>
  <c r="J2247"/>
  <c r="J2914"/>
  <c r="J3081"/>
  <c r="J3158"/>
  <c r="J3241"/>
  <c r="J3263"/>
  <c r="J3287"/>
  <c r="J3417"/>
  <c r="J3449"/>
  <c r="J3549"/>
  <c r="J3626"/>
  <c r="J3637"/>
  <c r="J3689"/>
  <c r="J3725"/>
  <c r="G3712"/>
  <c r="G3366"/>
  <c r="G3267"/>
  <c r="G2959"/>
  <c r="G2222"/>
  <c r="G2123"/>
  <c r="G1981"/>
  <c r="G1923"/>
  <c r="G1725"/>
  <c r="G1387"/>
  <c r="G932"/>
  <c r="G886"/>
  <c r="G779"/>
  <c r="G634"/>
  <c r="G479"/>
  <c r="G265"/>
  <c r="G22"/>
  <c r="G3519"/>
  <c r="G3471"/>
  <c r="G3437"/>
  <c r="G3422"/>
  <c r="G3314"/>
  <c r="G3188"/>
  <c r="G3153"/>
  <c r="G3120"/>
  <c r="G3040"/>
  <c r="G2919"/>
  <c r="G1883"/>
  <c r="G1755"/>
  <c r="G1715"/>
  <c r="G1618"/>
  <c r="G1455"/>
  <c r="G1379"/>
  <c r="G1238"/>
  <c r="G1237" s="1"/>
  <c r="G973"/>
  <c r="G756"/>
  <c r="G744"/>
  <c r="G569"/>
  <c r="G510"/>
  <c r="G233"/>
  <c r="G109"/>
  <c r="J175"/>
  <c r="J233"/>
  <c r="J479"/>
  <c r="J569"/>
  <c r="J587"/>
  <c r="J634"/>
  <c r="J1029"/>
  <c r="J1087"/>
  <c r="J1413"/>
  <c r="J1455"/>
  <c r="J1656"/>
  <c r="J1801"/>
  <c r="J1817"/>
  <c r="J1827"/>
  <c r="J1923"/>
  <c r="J2999"/>
  <c r="G3725"/>
  <c r="G3637"/>
  <c r="G3609"/>
  <c r="G3534"/>
  <c r="G3496"/>
  <c r="G3241"/>
  <c r="G3204"/>
  <c r="G3081"/>
  <c r="G2999"/>
  <c r="G2780"/>
  <c r="G2247"/>
  <c r="G2140"/>
  <c r="G1959"/>
  <c r="G1958" s="1"/>
  <c r="G1913"/>
  <c r="G1897"/>
  <c r="G1867"/>
  <c r="G1853"/>
  <c r="G1833"/>
  <c r="G1793"/>
  <c r="G1790"/>
  <c r="G1771"/>
  <c r="G1632"/>
  <c r="G1608"/>
  <c r="G1280"/>
  <c r="G1120"/>
  <c r="G1029"/>
  <c r="G986"/>
  <c r="G835"/>
  <c r="G750"/>
  <c r="G605"/>
  <c r="G538"/>
  <c r="G537" s="1"/>
  <c r="G461"/>
  <c r="G427"/>
  <c r="G157"/>
  <c r="G127"/>
  <c r="G122"/>
  <c r="G80"/>
  <c r="G43"/>
  <c r="G34"/>
  <c r="G12"/>
  <c r="J22"/>
  <c r="J144"/>
  <c r="J157"/>
  <c r="J198"/>
  <c r="J461"/>
  <c r="J468"/>
  <c r="J490"/>
  <c r="J605"/>
  <c r="J623"/>
  <c r="J779"/>
  <c r="J886"/>
  <c r="J932"/>
  <c r="J973"/>
  <c r="J1251"/>
  <c r="J1692"/>
  <c r="J1793"/>
  <c r="J1811"/>
  <c r="J1833"/>
  <c r="J1853"/>
  <c r="J1897"/>
  <c r="J1913"/>
  <c r="J1945"/>
  <c r="J1959"/>
  <c r="J1958" s="1"/>
  <c r="J1981"/>
  <c r="J2212"/>
  <c r="J2443"/>
  <c r="J2797"/>
  <c r="J2919"/>
  <c r="J3040"/>
  <c r="J3087"/>
  <c r="J3097"/>
  <c r="J3120"/>
  <c r="J3146"/>
  <c r="J3173"/>
  <c r="J3188"/>
  <c r="J3209"/>
  <c r="J3519"/>
  <c r="J3609"/>
  <c r="J3629"/>
  <c r="J3661"/>
  <c r="J3751"/>
  <c r="G3776"/>
  <c r="G3773"/>
  <c r="J750" l="1"/>
  <c r="J2918"/>
  <c r="G50"/>
  <c r="J3698"/>
  <c r="J3688" s="1"/>
  <c r="J3039"/>
  <c r="G1119"/>
  <c r="G961"/>
  <c r="J3096"/>
  <c r="J3086" s="1"/>
  <c r="G2246"/>
  <c r="G1969" s="1"/>
  <c r="J3218"/>
  <c r="J3203" s="1"/>
  <c r="J3313"/>
  <c r="J3312" s="1"/>
  <c r="G1250"/>
  <c r="J3608"/>
  <c r="J3552" s="1"/>
  <c r="J2246"/>
  <c r="J1969" s="1"/>
  <c r="G1623"/>
  <c r="G3218"/>
  <c r="G3203" s="1"/>
  <c r="G3636"/>
  <c r="G3625" s="1"/>
  <c r="J478"/>
  <c r="J3636"/>
  <c r="J3625" s="1"/>
  <c r="G478"/>
  <c r="G3096"/>
  <c r="G3086" s="1"/>
  <c r="G1639"/>
  <c r="J3518"/>
  <c r="J3491" s="1"/>
  <c r="J21"/>
  <c r="G1948"/>
  <c r="G1922" s="1"/>
  <c r="G1754"/>
  <c r="J3739"/>
  <c r="J1412"/>
  <c r="J3286"/>
  <c r="J3266" s="1"/>
  <c r="J1119"/>
  <c r="G1810"/>
  <c r="G3157"/>
  <c r="G3145" s="1"/>
  <c r="J3453"/>
  <c r="J3421" s="1"/>
  <c r="J2779"/>
  <c r="J1810"/>
  <c r="J1345"/>
  <c r="J961"/>
  <c r="G1412"/>
  <c r="J1250"/>
  <c r="J108"/>
  <c r="J1866"/>
  <c r="J1639"/>
  <c r="J557"/>
  <c r="J1948"/>
  <c r="J1922" s="1"/>
  <c r="J1754"/>
  <c r="J50"/>
  <c r="G1345"/>
  <c r="G3608"/>
  <c r="G3552" s="1"/>
  <c r="J3157"/>
  <c r="J3145" s="1"/>
  <c r="G1866"/>
  <c r="J1623"/>
  <c r="G557"/>
  <c r="G3453"/>
  <c r="G3421" s="1"/>
  <c r="G2918"/>
  <c r="G2779" s="1"/>
  <c r="G3039"/>
  <c r="G3313"/>
  <c r="G3312" s="1"/>
  <c r="G3518"/>
  <c r="G3491" s="1"/>
  <c r="G3286"/>
  <c r="G3266" s="1"/>
  <c r="G3698"/>
  <c r="G3688" s="1"/>
  <c r="G21"/>
  <c r="G108"/>
  <c r="G3739"/>
  <c r="J3748" i="14"/>
  <c r="J3747"/>
  <c r="J3746"/>
  <c r="J3745"/>
  <c r="J3743"/>
  <c r="J3742"/>
  <c r="J3740"/>
  <c r="J3739"/>
  <c r="J3738"/>
  <c r="J3737"/>
  <c r="J3736"/>
  <c r="J3735"/>
  <c r="J3734"/>
  <c r="J3733"/>
  <c r="J3732"/>
  <c r="J3731"/>
  <c r="J3728"/>
  <c r="J3727"/>
  <c r="J3726"/>
  <c r="J3725"/>
  <c r="J3724"/>
  <c r="J3723"/>
  <c r="J3722"/>
  <c r="J3721"/>
  <c r="J3720"/>
  <c r="J3719"/>
  <c r="J3718"/>
  <c r="J3717"/>
  <c r="J3716"/>
  <c r="J3714"/>
  <c r="J3713"/>
  <c r="J3712"/>
  <c r="J3711"/>
  <c r="J3710"/>
  <c r="J3709"/>
  <c r="J3708"/>
  <c r="J3707"/>
  <c r="J3706"/>
  <c r="J3705"/>
  <c r="J3704"/>
  <c r="J3703"/>
  <c r="J3701"/>
  <c r="J3700"/>
  <c r="J3699"/>
  <c r="J3698"/>
  <c r="J3697"/>
  <c r="J3696"/>
  <c r="J3695"/>
  <c r="J3694"/>
  <c r="J3693"/>
  <c r="J3692"/>
  <c r="J3691"/>
  <c r="J3690"/>
  <c r="J3687"/>
  <c r="J3686" s="1"/>
  <c r="J3685"/>
  <c r="J3684" s="1"/>
  <c r="J3683"/>
  <c r="J3682"/>
  <c r="J3681"/>
  <c r="J3680"/>
  <c r="J3677"/>
  <c r="J3676"/>
  <c r="J3674"/>
  <c r="J3673"/>
  <c r="J3672"/>
  <c r="J3671"/>
  <c r="J3670"/>
  <c r="J3669"/>
  <c r="J3668"/>
  <c r="J3667"/>
  <c r="J3666"/>
  <c r="J3665"/>
  <c r="J3664"/>
  <c r="J3663"/>
  <c r="J3662"/>
  <c r="J3661"/>
  <c r="J3660"/>
  <c r="J3659"/>
  <c r="J3658"/>
  <c r="J3657"/>
  <c r="J3656"/>
  <c r="J3655"/>
  <c r="J3654"/>
  <c r="J3653"/>
  <c r="J3652"/>
  <c r="J3650"/>
  <c r="J3649"/>
  <c r="J3648"/>
  <c r="J3647"/>
  <c r="J3646"/>
  <c r="J3645"/>
  <c r="J3644"/>
  <c r="J3643"/>
  <c r="J3642"/>
  <c r="J3641"/>
  <c r="J3640"/>
  <c r="J3639"/>
  <c r="J3638"/>
  <c r="J3637"/>
  <c r="J3636"/>
  <c r="J3635"/>
  <c r="J3634"/>
  <c r="J3633"/>
  <c r="J3632"/>
  <c r="J3631"/>
  <c r="J3630"/>
  <c r="J3629"/>
  <c r="J3628"/>
  <c r="J3625"/>
  <c r="J3624" s="1"/>
  <c r="J3623"/>
  <c r="J3622"/>
  <c r="J3621"/>
  <c r="J3620"/>
  <c r="J3618"/>
  <c r="J3617"/>
  <c r="J3614"/>
  <c r="J3613"/>
  <c r="J3612"/>
  <c r="J3611"/>
  <c r="J3610"/>
  <c r="J3609"/>
  <c r="J3608"/>
  <c r="J3607"/>
  <c r="J3606"/>
  <c r="J3604"/>
  <c r="J3603"/>
  <c r="J3602"/>
  <c r="J3601"/>
  <c r="J3600"/>
  <c r="J3599"/>
  <c r="J3598"/>
  <c r="J3597"/>
  <c r="J3596"/>
  <c r="J3595"/>
  <c r="J3594"/>
  <c r="J3593"/>
  <c r="J3592"/>
  <c r="J3591"/>
  <c r="J3590"/>
  <c r="J3589"/>
  <c r="J3588"/>
  <c r="J3587"/>
  <c r="J3586"/>
  <c r="J3585"/>
  <c r="J3584"/>
  <c r="J3583"/>
  <c r="J3582"/>
  <c r="J3581"/>
  <c r="J3580"/>
  <c r="J3579"/>
  <c r="J3578"/>
  <c r="J3577"/>
  <c r="J3576"/>
  <c r="J3575"/>
  <c r="J3574"/>
  <c r="J3573"/>
  <c r="J3572"/>
  <c r="J3571"/>
  <c r="J3570"/>
  <c r="J3569"/>
  <c r="J3568"/>
  <c r="J3567"/>
  <c r="J3566"/>
  <c r="J3565"/>
  <c r="J3564"/>
  <c r="J3562"/>
  <c r="J3561"/>
  <c r="J3560"/>
  <c r="J3559"/>
  <c r="J3558"/>
  <c r="J3557"/>
  <c r="J3556"/>
  <c r="J3555"/>
  <c r="J3552"/>
  <c r="J3551"/>
  <c r="J3549"/>
  <c r="J3548"/>
  <c r="J3547"/>
  <c r="J3546"/>
  <c r="J3545"/>
  <c r="J3544"/>
  <c r="J3543"/>
  <c r="J3542"/>
  <c r="J3541"/>
  <c r="J3540"/>
  <c r="J3539"/>
  <c r="J3538"/>
  <c r="J3537"/>
  <c r="J3536"/>
  <c r="J3534"/>
  <c r="J3533"/>
  <c r="J3532"/>
  <c r="J3531"/>
  <c r="J3530"/>
  <c r="J3529"/>
  <c r="J3528"/>
  <c r="J3527"/>
  <c r="J3526"/>
  <c r="J3525"/>
  <c r="J3524"/>
  <c r="J3523"/>
  <c r="J3522"/>
  <c r="J3521"/>
  <c r="J3518"/>
  <c r="J3517"/>
  <c r="J3516"/>
  <c r="J3515"/>
  <c r="J3514"/>
  <c r="J3513"/>
  <c r="J3512"/>
  <c r="J3511"/>
  <c r="J3510"/>
  <c r="J3509"/>
  <c r="J3508"/>
  <c r="J3507"/>
  <c r="J3506"/>
  <c r="J3505"/>
  <c r="J3504"/>
  <c r="J3503"/>
  <c r="J3502"/>
  <c r="J3501"/>
  <c r="J3500"/>
  <c r="J3499"/>
  <c r="J3498"/>
  <c r="J3496"/>
  <c r="J3495"/>
  <c r="J3494"/>
  <c r="J3491"/>
  <c r="J3490"/>
  <c r="J3488"/>
  <c r="J3487"/>
  <c r="J3486"/>
  <c r="J3485"/>
  <c r="J3484"/>
  <c r="J3483"/>
  <c r="J3482"/>
  <c r="J3481"/>
  <c r="J3480"/>
  <c r="J3479"/>
  <c r="J3478"/>
  <c r="J3477"/>
  <c r="J3476"/>
  <c r="J3475"/>
  <c r="J3474"/>
  <c r="J3473"/>
  <c r="J3471"/>
  <c r="J3470"/>
  <c r="J3469"/>
  <c r="J3468"/>
  <c r="J3467"/>
  <c r="J3466"/>
  <c r="J3465"/>
  <c r="J3464"/>
  <c r="J3463"/>
  <c r="J3462"/>
  <c r="J3461"/>
  <c r="J3460"/>
  <c r="J3459"/>
  <c r="J3458"/>
  <c r="J3457"/>
  <c r="J3456"/>
  <c r="J3453"/>
  <c r="J3452"/>
  <c r="J3451"/>
  <c r="J3449"/>
  <c r="J3448"/>
  <c r="J3447"/>
  <c r="J3446"/>
  <c r="J3445"/>
  <c r="J3444"/>
  <c r="J3443"/>
  <c r="J3442"/>
  <c r="J3441"/>
  <c r="J3440"/>
  <c r="J3439"/>
  <c r="J3437"/>
  <c r="J3436"/>
  <c r="J3435"/>
  <c r="J3434"/>
  <c r="J3433"/>
  <c r="J3432"/>
  <c r="J3431"/>
  <c r="J3430"/>
  <c r="J3429"/>
  <c r="J3428"/>
  <c r="J3427"/>
  <c r="J3426"/>
  <c r="J3425"/>
  <c r="J3424"/>
  <c r="J3421"/>
  <c r="J3420"/>
  <c r="J3419"/>
  <c r="J3417"/>
  <c r="J3416"/>
  <c r="J3415"/>
  <c r="J3414"/>
  <c r="J3413"/>
  <c r="J3412"/>
  <c r="J3411"/>
  <c r="J3410"/>
  <c r="J3409"/>
  <c r="J3408"/>
  <c r="J3407"/>
  <c r="J3406"/>
  <c r="J3405"/>
  <c r="J3404"/>
  <c r="J3403"/>
  <c r="J3402"/>
  <c r="J3401"/>
  <c r="J3400"/>
  <c r="J3399"/>
  <c r="J3398"/>
  <c r="J3397"/>
  <c r="J3396"/>
  <c r="J3395"/>
  <c r="J3394"/>
  <c r="J3393"/>
  <c r="J3392"/>
  <c r="J3391"/>
  <c r="J3390"/>
  <c r="J3389"/>
  <c r="J3388"/>
  <c r="J3387"/>
  <c r="J3386"/>
  <c r="J3385"/>
  <c r="J3384"/>
  <c r="J3383"/>
  <c r="J3382"/>
  <c r="J3381"/>
  <c r="J3380"/>
  <c r="J3379"/>
  <c r="J3378"/>
  <c r="J3377"/>
  <c r="J3376"/>
  <c r="J3375"/>
  <c r="J3374"/>
  <c r="J3373"/>
  <c r="J3372"/>
  <c r="J3371"/>
  <c r="J3370"/>
  <c r="J3369"/>
  <c r="J3368"/>
  <c r="J3366"/>
  <c r="J3365"/>
  <c r="J3364"/>
  <c r="J3363"/>
  <c r="J3362"/>
  <c r="J3361"/>
  <c r="J3360"/>
  <c r="J3359"/>
  <c r="J3358"/>
  <c r="J3357"/>
  <c r="J3356"/>
  <c r="J3355"/>
  <c r="J3354"/>
  <c r="J3353"/>
  <c r="J3352"/>
  <c r="J3351"/>
  <c r="J3350"/>
  <c r="J3349"/>
  <c r="J3348"/>
  <c r="J3347"/>
  <c r="J3346"/>
  <c r="J3345"/>
  <c r="J3344"/>
  <c r="J3343"/>
  <c r="J3342"/>
  <c r="J3341"/>
  <c r="J3340"/>
  <c r="J3339"/>
  <c r="J3338"/>
  <c r="J3337"/>
  <c r="J3336"/>
  <c r="J3335"/>
  <c r="J3334"/>
  <c r="J3333"/>
  <c r="J3332"/>
  <c r="J3331"/>
  <c r="J3330"/>
  <c r="J3329"/>
  <c r="J3328"/>
  <c r="J3327"/>
  <c r="J3326"/>
  <c r="J3325"/>
  <c r="J3324"/>
  <c r="J3323"/>
  <c r="J3322"/>
  <c r="J3321"/>
  <c r="J3320"/>
  <c r="J3319"/>
  <c r="J3318"/>
  <c r="J3317"/>
  <c r="J3316"/>
  <c r="J3312"/>
  <c r="J3311"/>
  <c r="J3309"/>
  <c r="J3308"/>
  <c r="J3307"/>
  <c r="J3306"/>
  <c r="J3305"/>
  <c r="J3304"/>
  <c r="J3303"/>
  <c r="J3302"/>
  <c r="J3301"/>
  <c r="J3300"/>
  <c r="J3298"/>
  <c r="J3297"/>
  <c r="J3296"/>
  <c r="J3295"/>
  <c r="J3294"/>
  <c r="J3293"/>
  <c r="J3292"/>
  <c r="J3291"/>
  <c r="J3290"/>
  <c r="J3289"/>
  <c r="J3286"/>
  <c r="J3285"/>
  <c r="J3284"/>
  <c r="J3283"/>
  <c r="J3282"/>
  <c r="J3281"/>
  <c r="J3280"/>
  <c r="J3279"/>
  <c r="J3278"/>
  <c r="J3277"/>
  <c r="J3276"/>
  <c r="J3275"/>
  <c r="J3274"/>
  <c r="J3273"/>
  <c r="J3272"/>
  <c r="J3271"/>
  <c r="J3270"/>
  <c r="J3269"/>
  <c r="J3266"/>
  <c r="J3265"/>
  <c r="J3263"/>
  <c r="J3262"/>
  <c r="J3261"/>
  <c r="J3260"/>
  <c r="J3259"/>
  <c r="J3258"/>
  <c r="J3257"/>
  <c r="J3256"/>
  <c r="J3255"/>
  <c r="J3254"/>
  <c r="J3253"/>
  <c r="J3252"/>
  <c r="J3251"/>
  <c r="J3250"/>
  <c r="J3249"/>
  <c r="J3248"/>
  <c r="J3247"/>
  <c r="J3246"/>
  <c r="J3245"/>
  <c r="J3244"/>
  <c r="J3243"/>
  <c r="J3241"/>
  <c r="J3240"/>
  <c r="J3239"/>
  <c r="J3238"/>
  <c r="J3237"/>
  <c r="J3236"/>
  <c r="J3235"/>
  <c r="J3234"/>
  <c r="J3233"/>
  <c r="J3232"/>
  <c r="J3231"/>
  <c r="J3230"/>
  <c r="J3229"/>
  <c r="J3228"/>
  <c r="J3227"/>
  <c r="J3226"/>
  <c r="J3225"/>
  <c r="J3224"/>
  <c r="J3223"/>
  <c r="J3222"/>
  <c r="J3221"/>
  <c r="J3218"/>
  <c r="J3217"/>
  <c r="J3216"/>
  <c r="J3215"/>
  <c r="J3214"/>
  <c r="J3213"/>
  <c r="J3212"/>
  <c r="J3211"/>
  <c r="J3209"/>
  <c r="J3208"/>
  <c r="J3207"/>
  <c r="J3206"/>
  <c r="J3203"/>
  <c r="J3202"/>
  <c r="J3201"/>
  <c r="J3200"/>
  <c r="J3199"/>
  <c r="J3198"/>
  <c r="J3197"/>
  <c r="J3196"/>
  <c r="J3195"/>
  <c r="J3194"/>
  <c r="J3193"/>
  <c r="J3192"/>
  <c r="J3191"/>
  <c r="J3190"/>
  <c r="J3188"/>
  <c r="J3187"/>
  <c r="J3186"/>
  <c r="J3185"/>
  <c r="J3184"/>
  <c r="J3183"/>
  <c r="J3182"/>
  <c r="J3181"/>
  <c r="J3180"/>
  <c r="J3179"/>
  <c r="J3178"/>
  <c r="J3177"/>
  <c r="J3176"/>
  <c r="J3175"/>
  <c r="J3173"/>
  <c r="J3172"/>
  <c r="J3171"/>
  <c r="J3170"/>
  <c r="J3169"/>
  <c r="J3168"/>
  <c r="J3167"/>
  <c r="J3166"/>
  <c r="J3165"/>
  <c r="J3164"/>
  <c r="J3163"/>
  <c r="J3162"/>
  <c r="J3161"/>
  <c r="J3160"/>
  <c r="J3157"/>
  <c r="J3156"/>
  <c r="J3155"/>
  <c r="J3153"/>
  <c r="J3152"/>
  <c r="J3151"/>
  <c r="J3150"/>
  <c r="J3149"/>
  <c r="J3148"/>
  <c r="J3145"/>
  <c r="J3144" s="1"/>
  <c r="J3143"/>
  <c r="J3142"/>
  <c r="J3141"/>
  <c r="J3140"/>
  <c r="J3139"/>
  <c r="J3138"/>
  <c r="J3137"/>
  <c r="J3136"/>
  <c r="J3135"/>
  <c r="J3134"/>
  <c r="J3133"/>
  <c r="J3132"/>
  <c r="J3131"/>
  <c r="J3130"/>
  <c r="J3129"/>
  <c r="J3128"/>
  <c r="J3127"/>
  <c r="J3126"/>
  <c r="J3125"/>
  <c r="J3124"/>
  <c r="J3123"/>
  <c r="J3122"/>
  <c r="J3120"/>
  <c r="J3119"/>
  <c r="J3118"/>
  <c r="J3117"/>
  <c r="J3116"/>
  <c r="J3115"/>
  <c r="J3114"/>
  <c r="J3113"/>
  <c r="J3112"/>
  <c r="J3111"/>
  <c r="J3110"/>
  <c r="J3109"/>
  <c r="J3108"/>
  <c r="J3107"/>
  <c r="J3106"/>
  <c r="J3105"/>
  <c r="J3104"/>
  <c r="J3103"/>
  <c r="J3102"/>
  <c r="J3101"/>
  <c r="J3100"/>
  <c r="J3099"/>
  <c r="J3096"/>
  <c r="J3095"/>
  <c r="J3094"/>
  <c r="J3093"/>
  <c r="J3091"/>
  <c r="J3090"/>
  <c r="J3089"/>
  <c r="J3086"/>
  <c r="J3085"/>
  <c r="J3084"/>
  <c r="J3083"/>
  <c r="J3081"/>
  <c r="J3080"/>
  <c r="J3079"/>
  <c r="J3078"/>
  <c r="J3077"/>
  <c r="J3076"/>
  <c r="J3075"/>
  <c r="J3074"/>
  <c r="J3073"/>
  <c r="J3072"/>
  <c r="J3071"/>
  <c r="J3070"/>
  <c r="J3069"/>
  <c r="J3068"/>
  <c r="J3067"/>
  <c r="J3066"/>
  <c r="J3065"/>
  <c r="J3063"/>
  <c r="J3062"/>
  <c r="J3061"/>
  <c r="J3060"/>
  <c r="J3059"/>
  <c r="J3058"/>
  <c r="J3057"/>
  <c r="J3056"/>
  <c r="J3055"/>
  <c r="J3054"/>
  <c r="J3053"/>
  <c r="J3052"/>
  <c r="J3051"/>
  <c r="J3050"/>
  <c r="J3049"/>
  <c r="J3048"/>
  <c r="J3047"/>
  <c r="J3046"/>
  <c r="J3045"/>
  <c r="J3044"/>
  <c r="J3043"/>
  <c r="J3042"/>
  <c r="J3039"/>
  <c r="J3038"/>
  <c r="J3037"/>
  <c r="J3036"/>
  <c r="J3035"/>
  <c r="J3034"/>
  <c r="J3033"/>
  <c r="J3032"/>
  <c r="J3031"/>
  <c r="J3030"/>
  <c r="J3029"/>
  <c r="J3028"/>
  <c r="J3027"/>
  <c r="J3026"/>
  <c r="J3025"/>
  <c r="J3024"/>
  <c r="J3023"/>
  <c r="J3022"/>
  <c r="J3021"/>
  <c r="J3020"/>
  <c r="J3019"/>
  <c r="J3018"/>
  <c r="J3017"/>
  <c r="J3016"/>
  <c r="J3015"/>
  <c r="J3014"/>
  <c r="J3013"/>
  <c r="J3012"/>
  <c r="J3011"/>
  <c r="J3010"/>
  <c r="J3009"/>
  <c r="J3008"/>
  <c r="J3007"/>
  <c r="J3006"/>
  <c r="J3005"/>
  <c r="J3004"/>
  <c r="J3003"/>
  <c r="J3002"/>
  <c r="J3001"/>
  <c r="J2999"/>
  <c r="J2998"/>
  <c r="J2997"/>
  <c r="J2996"/>
  <c r="J2995"/>
  <c r="J2994"/>
  <c r="J2993"/>
  <c r="J2992"/>
  <c r="J2991"/>
  <c r="J2990"/>
  <c r="J2989"/>
  <c r="J2988"/>
  <c r="J2987"/>
  <c r="J2986"/>
  <c r="J2985"/>
  <c r="J2984"/>
  <c r="J2983"/>
  <c r="J2982"/>
  <c r="J2981"/>
  <c r="J2980"/>
  <c r="J2979"/>
  <c r="J2978"/>
  <c r="J2977"/>
  <c r="J2976"/>
  <c r="J2975"/>
  <c r="J2974"/>
  <c r="J2973"/>
  <c r="J2972"/>
  <c r="J2971"/>
  <c r="J2970"/>
  <c r="J2969"/>
  <c r="J2968"/>
  <c r="J2967"/>
  <c r="J2966"/>
  <c r="J2965"/>
  <c r="J2964"/>
  <c r="J2963"/>
  <c r="J2962"/>
  <c r="J2961"/>
  <c r="J2959"/>
  <c r="J2958"/>
  <c r="J2957"/>
  <c r="J2956"/>
  <c r="J2955"/>
  <c r="J2954"/>
  <c r="J2953"/>
  <c r="J2952"/>
  <c r="J2951"/>
  <c r="J2950"/>
  <c r="J2949"/>
  <c r="J2948"/>
  <c r="J2947"/>
  <c r="J2946"/>
  <c r="J2945"/>
  <c r="J2944"/>
  <c r="J2943"/>
  <c r="J2942"/>
  <c r="J2941"/>
  <c r="J2940"/>
  <c r="J2939"/>
  <c r="J2938"/>
  <c r="J2937"/>
  <c r="J2936"/>
  <c r="J2935"/>
  <c r="J2934"/>
  <c r="J2933"/>
  <c r="J2932"/>
  <c r="J2931"/>
  <c r="J2930"/>
  <c r="J2929"/>
  <c r="J2928"/>
  <c r="J2927"/>
  <c r="J2926"/>
  <c r="J2925"/>
  <c r="J2924"/>
  <c r="J2923"/>
  <c r="J2922"/>
  <c r="J2921"/>
  <c r="J2918"/>
  <c r="J2917"/>
  <c r="J2916"/>
  <c r="J2914"/>
  <c r="J2913"/>
  <c r="J2912"/>
  <c r="J2911"/>
  <c r="J2910"/>
  <c r="J2909"/>
  <c r="J2907"/>
  <c r="J2906"/>
  <c r="J2905"/>
  <c r="J2904"/>
  <c r="J2903"/>
  <c r="J2902"/>
  <c r="J2901"/>
  <c r="J2900"/>
  <c r="J2898"/>
  <c r="J2897"/>
  <c r="J2896"/>
  <c r="J2895"/>
  <c r="J2894"/>
  <c r="J2893"/>
  <c r="J2892"/>
  <c r="J2891"/>
  <c r="J2890"/>
  <c r="J2889"/>
  <c r="J2888"/>
  <c r="J2887"/>
  <c r="J2886"/>
  <c r="J2885"/>
  <c r="J2884"/>
  <c r="J2883"/>
  <c r="J2882"/>
  <c r="J2881"/>
  <c r="J2880"/>
  <c r="J2879"/>
  <c r="J2878"/>
  <c r="J2877"/>
  <c r="J2876"/>
  <c r="J2875"/>
  <c r="J2874"/>
  <c r="J2873"/>
  <c r="J2872"/>
  <c r="J2871"/>
  <c r="J2870"/>
  <c r="J2869"/>
  <c r="J2868"/>
  <c r="J2867"/>
  <c r="J2866"/>
  <c r="J2865"/>
  <c r="J2864"/>
  <c r="J2863"/>
  <c r="J2862"/>
  <c r="J2861"/>
  <c r="J2860"/>
  <c r="J2859"/>
  <c r="J2858"/>
  <c r="J2857"/>
  <c r="J2856"/>
  <c r="J2855"/>
  <c r="J2854"/>
  <c r="J2853"/>
  <c r="J2852"/>
  <c r="J2851"/>
  <c r="J2850"/>
  <c r="J2849"/>
  <c r="J2848"/>
  <c r="J2847"/>
  <c r="J2846"/>
  <c r="J2845"/>
  <c r="J2844"/>
  <c r="J2843"/>
  <c r="J2842"/>
  <c r="J2841"/>
  <c r="J2840"/>
  <c r="J2839"/>
  <c r="J2838"/>
  <c r="J2837"/>
  <c r="J2836"/>
  <c r="J2835"/>
  <c r="J2834"/>
  <c r="J2833"/>
  <c r="J2832"/>
  <c r="J2831"/>
  <c r="J2830"/>
  <c r="J2829"/>
  <c r="J2828"/>
  <c r="J2827"/>
  <c r="J2826"/>
  <c r="J2825"/>
  <c r="J2824"/>
  <c r="J2823"/>
  <c r="J2822"/>
  <c r="J2821"/>
  <c r="J2820"/>
  <c r="J2819"/>
  <c r="J2818"/>
  <c r="J2817"/>
  <c r="J2816"/>
  <c r="J2815"/>
  <c r="J2814"/>
  <c r="J2813"/>
  <c r="J2812"/>
  <c r="J2811"/>
  <c r="J2810"/>
  <c r="J2809"/>
  <c r="J2808"/>
  <c r="J2807"/>
  <c r="J2806"/>
  <c r="J2805"/>
  <c r="J2804"/>
  <c r="J2803"/>
  <c r="J2802"/>
  <c r="J2801"/>
  <c r="J2800"/>
  <c r="J2799"/>
  <c r="J2797"/>
  <c r="J2796"/>
  <c r="J2795"/>
  <c r="J2794"/>
  <c r="J2793"/>
  <c r="J2792"/>
  <c r="J2791"/>
  <c r="J2790"/>
  <c r="J2789"/>
  <c r="J2788"/>
  <c r="J2787"/>
  <c r="J2786"/>
  <c r="J2785"/>
  <c r="J2784"/>
  <c r="J2783"/>
  <c r="J2782"/>
  <c r="J2779"/>
  <c r="J2778"/>
  <c r="J2777"/>
  <c r="J2776"/>
  <c r="J2775"/>
  <c r="J2774"/>
  <c r="J2773"/>
  <c r="J2772"/>
  <c r="J2771"/>
  <c r="J2770"/>
  <c r="J2769"/>
  <c r="J2768"/>
  <c r="J2767"/>
  <c r="J2766"/>
  <c r="J2765"/>
  <c r="J2764"/>
  <c r="J2763"/>
  <c r="J2762"/>
  <c r="J2761"/>
  <c r="J2760"/>
  <c r="J2759"/>
  <c r="J2758"/>
  <c r="J2757"/>
  <c r="J2756"/>
  <c r="J2755"/>
  <c r="J2754"/>
  <c r="J2753"/>
  <c r="J2752"/>
  <c r="J2751"/>
  <c r="J2750"/>
  <c r="J2749"/>
  <c r="J2748"/>
  <c r="J2747"/>
  <c r="J2746"/>
  <c r="J2745"/>
  <c r="J2744"/>
  <c r="J2743"/>
  <c r="J2742"/>
  <c r="J2741"/>
  <c r="J2740"/>
  <c r="J2739"/>
  <c r="J2738"/>
  <c r="J2737"/>
  <c r="J2736"/>
  <c r="J2735"/>
  <c r="J2734"/>
  <c r="J2733"/>
  <c r="J2732"/>
  <c r="J2731"/>
  <c r="J2730"/>
  <c r="J2729"/>
  <c r="J2728"/>
  <c r="J2727"/>
  <c r="J2726"/>
  <c r="J2725"/>
  <c r="J2724"/>
  <c r="J2723"/>
  <c r="J2722"/>
  <c r="J2721"/>
  <c r="J2720"/>
  <c r="J2719"/>
  <c r="J2718"/>
  <c r="J2717"/>
  <c r="J2716"/>
  <c r="J2715"/>
  <c r="J2714"/>
  <c r="J2713"/>
  <c r="J2712"/>
  <c r="J2711"/>
  <c r="J2710"/>
  <c r="J2709"/>
  <c r="J2708"/>
  <c r="J2707"/>
  <c r="J2706"/>
  <c r="J2705"/>
  <c r="J2704"/>
  <c r="J2703"/>
  <c r="J2702"/>
  <c r="J2701"/>
  <c r="J2700"/>
  <c r="J2699"/>
  <c r="J2698"/>
  <c r="J2697"/>
  <c r="J2696"/>
  <c r="J2695"/>
  <c r="J2694"/>
  <c r="J2693"/>
  <c r="J2692"/>
  <c r="J2691"/>
  <c r="J2690"/>
  <c r="J2689"/>
  <c r="J2688"/>
  <c r="J2687"/>
  <c r="J2686"/>
  <c r="J2685"/>
  <c r="J2684"/>
  <c r="J2683"/>
  <c r="J2682"/>
  <c r="J2681"/>
  <c r="J2680"/>
  <c r="J2679"/>
  <c r="J2678"/>
  <c r="J2677"/>
  <c r="J2676"/>
  <c r="J2675"/>
  <c r="J2674"/>
  <c r="J2673"/>
  <c r="J2672"/>
  <c r="J2671"/>
  <c r="J2670"/>
  <c r="J2669"/>
  <c r="J2668"/>
  <c r="J2667"/>
  <c r="J2666"/>
  <c r="J2665"/>
  <c r="J2664"/>
  <c r="J2663"/>
  <c r="J2662"/>
  <c r="J2661"/>
  <c r="J2660"/>
  <c r="J2659"/>
  <c r="J2658"/>
  <c r="J2657"/>
  <c r="J2656"/>
  <c r="J2655"/>
  <c r="J2654"/>
  <c r="J2653"/>
  <c r="J2652"/>
  <c r="J2651"/>
  <c r="J2650"/>
  <c r="J2649"/>
  <c r="J2648"/>
  <c r="J2647"/>
  <c r="J2646"/>
  <c r="J2645"/>
  <c r="J2644"/>
  <c r="J2643"/>
  <c r="J2642"/>
  <c r="J2641"/>
  <c r="J2640"/>
  <c r="J2639"/>
  <c r="J2638"/>
  <c r="J2637"/>
  <c r="J2636"/>
  <c r="J2635"/>
  <c r="J2634"/>
  <c r="J2633"/>
  <c r="J2632"/>
  <c r="J2631"/>
  <c r="J2630"/>
  <c r="J2629"/>
  <c r="J2628"/>
  <c r="J2627"/>
  <c r="J2626"/>
  <c r="J2625"/>
  <c r="J2624"/>
  <c r="J2623"/>
  <c r="J2622"/>
  <c r="J2621"/>
  <c r="J2620"/>
  <c r="J2619"/>
  <c r="J2618"/>
  <c r="J2617"/>
  <c r="J2616"/>
  <c r="J2614"/>
  <c r="J2613"/>
  <c r="J2612"/>
  <c r="J2611"/>
  <c r="J2610"/>
  <c r="J2609"/>
  <c r="J2608"/>
  <c r="J2607"/>
  <c r="J2606"/>
  <c r="J2605"/>
  <c r="J2604"/>
  <c r="J2603"/>
  <c r="J2602"/>
  <c r="J2601"/>
  <c r="J2600"/>
  <c r="J2599"/>
  <c r="J2598"/>
  <c r="J2597"/>
  <c r="J2596"/>
  <c r="J2595"/>
  <c r="J2594"/>
  <c r="J2593"/>
  <c r="J2592"/>
  <c r="J2591"/>
  <c r="J2590"/>
  <c r="J2589"/>
  <c r="J2588"/>
  <c r="J2587"/>
  <c r="J2586"/>
  <c r="J2585"/>
  <c r="J2584"/>
  <c r="J2583"/>
  <c r="J2582"/>
  <c r="J2581"/>
  <c r="J2580"/>
  <c r="J2579"/>
  <c r="J2578"/>
  <c r="J2577"/>
  <c r="J2576"/>
  <c r="J2575"/>
  <c r="J2574"/>
  <c r="J2573"/>
  <c r="J2572"/>
  <c r="J2571"/>
  <c r="J2570"/>
  <c r="J2569"/>
  <c r="J2568"/>
  <c r="J2567"/>
  <c r="J2566"/>
  <c r="J2565"/>
  <c r="J2564"/>
  <c r="J2563"/>
  <c r="J2562"/>
  <c r="J2561"/>
  <c r="J2560"/>
  <c r="J2559"/>
  <c r="J2558"/>
  <c r="J2557"/>
  <c r="J2556"/>
  <c r="J2555"/>
  <c r="J2554"/>
  <c r="J2553"/>
  <c r="J2552"/>
  <c r="J2551"/>
  <c r="J2550"/>
  <c r="J2549"/>
  <c r="J2548"/>
  <c r="J2547"/>
  <c r="J2546"/>
  <c r="J2545"/>
  <c r="J2544"/>
  <c r="J2543"/>
  <c r="J2542"/>
  <c r="J2541"/>
  <c r="J2540"/>
  <c r="J2539"/>
  <c r="J2538"/>
  <c r="J2537"/>
  <c r="J2536"/>
  <c r="J2535"/>
  <c r="J2534"/>
  <c r="J2533"/>
  <c r="J2532"/>
  <c r="J2531"/>
  <c r="J2530"/>
  <c r="J2529"/>
  <c r="J2528"/>
  <c r="J2527"/>
  <c r="J2526"/>
  <c r="J2525"/>
  <c r="J2524"/>
  <c r="J2523"/>
  <c r="J2522"/>
  <c r="J2521"/>
  <c r="J2520"/>
  <c r="J2519"/>
  <c r="J2518"/>
  <c r="J2517"/>
  <c r="J2516"/>
  <c r="J2515"/>
  <c r="J2514"/>
  <c r="J2513"/>
  <c r="J2512"/>
  <c r="J2511"/>
  <c r="J2510"/>
  <c r="J2509"/>
  <c r="J2508"/>
  <c r="J2507"/>
  <c r="J2506"/>
  <c r="J2505"/>
  <c r="J2504"/>
  <c r="J2503"/>
  <c r="J2502"/>
  <c r="J2501"/>
  <c r="J2500"/>
  <c r="J2499"/>
  <c r="J2498"/>
  <c r="J2497"/>
  <c r="J2496"/>
  <c r="J2495"/>
  <c r="J2494"/>
  <c r="J2493"/>
  <c r="J2492"/>
  <c r="J2491"/>
  <c r="J2490"/>
  <c r="J2489"/>
  <c r="J2488"/>
  <c r="J2487"/>
  <c r="J2486"/>
  <c r="J2485"/>
  <c r="J2484"/>
  <c r="J2483"/>
  <c r="J2482"/>
  <c r="J2481"/>
  <c r="J2480"/>
  <c r="J2479"/>
  <c r="J2478"/>
  <c r="J2477"/>
  <c r="J2476"/>
  <c r="J2475"/>
  <c r="J2474"/>
  <c r="J2473"/>
  <c r="J2472"/>
  <c r="J2471"/>
  <c r="J2470"/>
  <c r="J2469"/>
  <c r="J2468"/>
  <c r="J2467"/>
  <c r="J2466"/>
  <c r="J2465"/>
  <c r="J2464"/>
  <c r="J2463"/>
  <c r="J2462"/>
  <c r="J2461"/>
  <c r="J2460"/>
  <c r="J2459"/>
  <c r="J2458"/>
  <c r="J2457"/>
  <c r="J2456"/>
  <c r="J2455"/>
  <c r="J2454"/>
  <c r="J2453"/>
  <c r="J2452"/>
  <c r="J2451"/>
  <c r="J2450"/>
  <c r="J2449"/>
  <c r="J2448"/>
  <c r="J2447"/>
  <c r="J2446"/>
  <c r="J2445"/>
  <c r="J2443"/>
  <c r="J2442"/>
  <c r="J2441"/>
  <c r="J2440"/>
  <c r="J2439"/>
  <c r="J2438"/>
  <c r="J2437"/>
  <c r="J2436"/>
  <c r="J2435"/>
  <c r="J2434"/>
  <c r="J2433"/>
  <c r="J2432"/>
  <c r="J2431"/>
  <c r="J2430"/>
  <c r="J2429"/>
  <c r="J2428"/>
  <c r="J2427"/>
  <c r="J2426"/>
  <c r="J2425"/>
  <c r="J2424"/>
  <c r="J2423"/>
  <c r="J2422"/>
  <c r="J2421"/>
  <c r="J2420"/>
  <c r="J2419"/>
  <c r="J2418"/>
  <c r="J2417"/>
  <c r="J2416"/>
  <c r="J2415"/>
  <c r="J2414"/>
  <c r="J2413"/>
  <c r="J2412"/>
  <c r="J2411"/>
  <c r="J2410"/>
  <c r="J2409"/>
  <c r="J2408"/>
  <c r="J2407"/>
  <c r="J2406"/>
  <c r="J2405"/>
  <c r="J2404"/>
  <c r="J2403"/>
  <c r="J2402"/>
  <c r="J2401"/>
  <c r="J2400"/>
  <c r="J2399"/>
  <c r="J2398"/>
  <c r="J2397"/>
  <c r="J2396"/>
  <c r="J2395"/>
  <c r="J2394"/>
  <c r="J2393"/>
  <c r="J2392"/>
  <c r="J2391"/>
  <c r="J2390"/>
  <c r="J2389"/>
  <c r="J2388"/>
  <c r="J2387"/>
  <c r="J2386"/>
  <c r="J2385"/>
  <c r="J2384"/>
  <c r="J2383"/>
  <c r="J2382"/>
  <c r="J2381"/>
  <c r="J2380"/>
  <c r="J2379"/>
  <c r="J2378"/>
  <c r="J2377"/>
  <c r="J2376"/>
  <c r="J2375"/>
  <c r="J2374"/>
  <c r="J2373"/>
  <c r="J2372"/>
  <c r="J2371"/>
  <c r="J2370"/>
  <c r="J2369"/>
  <c r="J2368"/>
  <c r="J2367"/>
  <c r="J2366"/>
  <c r="J2365"/>
  <c r="J2364"/>
  <c r="J2363"/>
  <c r="J2362"/>
  <c r="J2361"/>
  <c r="J2360"/>
  <c r="J2359"/>
  <c r="J2358"/>
  <c r="J2357"/>
  <c r="J2356"/>
  <c r="J2355"/>
  <c r="J2354"/>
  <c r="J2353"/>
  <c r="J2352"/>
  <c r="J2351"/>
  <c r="J2350"/>
  <c r="J2349"/>
  <c r="J2348"/>
  <c r="J2347"/>
  <c r="J2346"/>
  <c r="J2345"/>
  <c r="J2344"/>
  <c r="J2343"/>
  <c r="J2342"/>
  <c r="J2341"/>
  <c r="J2340"/>
  <c r="J2339"/>
  <c r="J2338"/>
  <c r="J2337"/>
  <c r="J2336"/>
  <c r="J2335"/>
  <c r="J2334"/>
  <c r="J2333"/>
  <c r="J2332"/>
  <c r="J2331"/>
  <c r="J2330"/>
  <c r="J2329"/>
  <c r="J2328"/>
  <c r="J2327"/>
  <c r="J2326"/>
  <c r="J2325"/>
  <c r="J2324"/>
  <c r="J2323"/>
  <c r="J2322"/>
  <c r="J2321"/>
  <c r="J2320"/>
  <c r="J2319"/>
  <c r="J2318"/>
  <c r="J2317"/>
  <c r="J2316"/>
  <c r="J2315"/>
  <c r="J2314"/>
  <c r="J2313"/>
  <c r="J2312"/>
  <c r="J2311"/>
  <c r="J2310"/>
  <c r="J2309"/>
  <c r="J2308"/>
  <c r="J2307"/>
  <c r="J2306"/>
  <c r="J2305"/>
  <c r="J2304"/>
  <c r="J2303"/>
  <c r="J2302"/>
  <c r="J2301"/>
  <c r="J2300"/>
  <c r="J2299"/>
  <c r="J2298"/>
  <c r="J2297"/>
  <c r="J2296"/>
  <c r="J2295"/>
  <c r="J2294"/>
  <c r="J2293"/>
  <c r="J2292"/>
  <c r="J2291"/>
  <c r="J2290"/>
  <c r="J2289"/>
  <c r="J2288"/>
  <c r="J2287"/>
  <c r="J2286"/>
  <c r="J2285"/>
  <c r="J2284"/>
  <c r="J2283"/>
  <c r="J2282"/>
  <c r="J2281"/>
  <c r="J2280"/>
  <c r="J2279"/>
  <c r="J2278"/>
  <c r="J2277"/>
  <c r="J2276"/>
  <c r="J2275"/>
  <c r="J2274"/>
  <c r="J2273"/>
  <c r="J2272"/>
  <c r="J2271"/>
  <c r="J2270"/>
  <c r="J2269"/>
  <c r="J2268"/>
  <c r="J2267"/>
  <c r="J2266"/>
  <c r="J2265"/>
  <c r="J2264"/>
  <c r="J2263"/>
  <c r="J2262"/>
  <c r="J2261"/>
  <c r="J2260"/>
  <c r="J2259"/>
  <c r="J2258"/>
  <c r="J2257"/>
  <c r="J2256"/>
  <c r="J2255"/>
  <c r="J2254"/>
  <c r="J2253"/>
  <c r="J2252"/>
  <c r="J2251"/>
  <c r="J2250"/>
  <c r="J2249"/>
  <c r="J2246"/>
  <c r="J2245"/>
  <c r="J2244"/>
  <c r="J2243"/>
  <c r="J2242"/>
  <c r="J2241"/>
  <c r="J2240"/>
  <c r="J2239"/>
  <c r="J2238"/>
  <c r="J2237"/>
  <c r="J2236"/>
  <c r="J2235"/>
  <c r="J2234"/>
  <c r="J2233"/>
  <c r="J2232"/>
  <c r="J2231"/>
  <c r="J2230"/>
  <c r="J2229"/>
  <c r="J2228"/>
  <c r="J2227"/>
  <c r="J2226"/>
  <c r="J2225"/>
  <c r="J2224"/>
  <c r="J2222"/>
  <c r="J2221"/>
  <c r="J2220"/>
  <c r="J2219"/>
  <c r="J2218"/>
  <c r="J2217"/>
  <c r="J2216"/>
  <c r="J2215"/>
  <c r="J2214"/>
  <c r="J2212"/>
  <c r="J2211"/>
  <c r="J2210"/>
  <c r="J2209"/>
  <c r="J2208"/>
  <c r="J2207"/>
  <c r="J2206"/>
  <c r="J2205"/>
  <c r="J2204"/>
  <c r="J2203"/>
  <c r="J2202"/>
  <c r="J2201"/>
  <c r="J2200"/>
  <c r="J2199"/>
  <c r="J2198"/>
  <c r="J2197"/>
  <c r="J2196"/>
  <c r="J2195"/>
  <c r="J2194"/>
  <c r="J2193"/>
  <c r="J2192"/>
  <c r="J2191"/>
  <c r="J2190"/>
  <c r="J2189"/>
  <c r="J2188"/>
  <c r="J2187"/>
  <c r="J2186"/>
  <c r="J2185"/>
  <c r="J2184"/>
  <c r="J2183"/>
  <c r="J2182"/>
  <c r="J2181"/>
  <c r="J2180"/>
  <c r="J2179"/>
  <c r="J2178"/>
  <c r="J2177"/>
  <c r="J2176"/>
  <c r="J2175"/>
  <c r="J2174"/>
  <c r="J2173"/>
  <c r="J2172"/>
  <c r="J2171"/>
  <c r="J2170"/>
  <c r="J2169"/>
  <c r="J2168"/>
  <c r="J2167"/>
  <c r="J2166"/>
  <c r="J2165"/>
  <c r="J2164"/>
  <c r="J2163"/>
  <c r="J2162"/>
  <c r="J2161"/>
  <c r="J2160"/>
  <c r="J2159"/>
  <c r="J2158"/>
  <c r="J2157"/>
  <c r="J2156"/>
  <c r="J2155"/>
  <c r="J2154"/>
  <c r="J2153"/>
  <c r="J2152"/>
  <c r="J2151"/>
  <c r="J2150"/>
  <c r="J2149"/>
  <c r="J2148"/>
  <c r="J2147"/>
  <c r="J2146"/>
  <c r="J2145"/>
  <c r="J2144"/>
  <c r="J2143"/>
  <c r="J2142"/>
  <c r="J2140"/>
  <c r="J2139"/>
  <c r="J2138"/>
  <c r="J2137"/>
  <c r="J2136"/>
  <c r="J2135"/>
  <c r="J2134"/>
  <c r="J2133"/>
  <c r="J2132"/>
  <c r="J2131"/>
  <c r="J2130"/>
  <c r="J2129"/>
  <c r="J2128"/>
  <c r="J2127"/>
  <c r="J2126"/>
  <c r="J2125"/>
  <c r="J2123"/>
  <c r="J2122"/>
  <c r="J2121"/>
  <c r="J2120"/>
  <c r="J2119"/>
  <c r="J2118"/>
  <c r="J2117"/>
  <c r="J2116"/>
  <c r="J2115"/>
  <c r="J2114"/>
  <c r="J2113"/>
  <c r="J2112"/>
  <c r="J2111"/>
  <c r="J2110"/>
  <c r="J2109"/>
  <c r="J2108"/>
  <c r="J2107"/>
  <c r="J2105"/>
  <c r="J2104"/>
  <c r="J2103"/>
  <c r="J2102"/>
  <c r="J2101"/>
  <c r="J2100"/>
  <c r="J2099"/>
  <c r="J2098"/>
  <c r="J2097"/>
  <c r="J2096"/>
  <c r="J2095"/>
  <c r="J2094"/>
  <c r="J2093"/>
  <c r="J2092"/>
  <c r="J2091"/>
  <c r="J2090"/>
  <c r="J2089"/>
  <c r="J2088"/>
  <c r="J2087"/>
  <c r="J2086"/>
  <c r="J2085"/>
  <c r="J2084"/>
  <c r="J2083"/>
  <c r="J2082"/>
  <c r="J2081"/>
  <c r="J2080"/>
  <c r="J2079"/>
  <c r="J2078"/>
  <c r="J2077"/>
  <c r="J2076"/>
  <c r="J2075"/>
  <c r="J2074"/>
  <c r="J2073"/>
  <c r="J2072"/>
  <c r="J2071"/>
  <c r="J2070"/>
  <c r="J2069"/>
  <c r="J2068"/>
  <c r="J2067"/>
  <c r="J2066"/>
  <c r="J2065"/>
  <c r="J2064"/>
  <c r="J2063"/>
  <c r="J2062"/>
  <c r="J2061"/>
  <c r="J2060"/>
  <c r="J2059"/>
  <c r="J2058"/>
  <c r="J2057"/>
  <c r="J2056"/>
  <c r="J2055"/>
  <c r="J2054"/>
  <c r="J2053"/>
  <c r="J2052"/>
  <c r="J2051"/>
  <c r="J2050"/>
  <c r="J2049"/>
  <c r="J2048"/>
  <c r="J2047"/>
  <c r="J2046"/>
  <c r="J2045"/>
  <c r="J2044"/>
  <c r="J2043"/>
  <c r="J2042"/>
  <c r="J2041"/>
  <c r="J2040"/>
  <c r="J2039"/>
  <c r="J2038"/>
  <c r="J2037"/>
  <c r="J2036"/>
  <c r="J2035"/>
  <c r="J2034"/>
  <c r="J2033"/>
  <c r="J2032"/>
  <c r="J2031"/>
  <c r="J2030"/>
  <c r="J2029"/>
  <c r="J2028"/>
  <c r="J2027"/>
  <c r="J2026"/>
  <c r="J2025"/>
  <c r="J2023"/>
  <c r="J2022"/>
  <c r="J2021"/>
  <c r="J2020"/>
  <c r="J2019"/>
  <c r="J2018"/>
  <c r="J2017"/>
  <c r="J2016"/>
  <c r="J2014"/>
  <c r="J2013"/>
  <c r="J2012"/>
  <c r="J2011"/>
  <c r="J2010"/>
  <c r="J2009"/>
  <c r="J2008"/>
  <c r="J2007"/>
  <c r="J2006"/>
  <c r="J2005"/>
  <c r="J2004"/>
  <c r="J2003"/>
  <c r="J2002"/>
  <c r="J2001"/>
  <c r="J2000"/>
  <c r="J1999"/>
  <c r="J1998"/>
  <c r="J1997"/>
  <c r="J1996"/>
  <c r="J1995"/>
  <c r="J1994"/>
  <c r="J1993"/>
  <c r="J1992"/>
  <c r="J1991"/>
  <c r="J1990"/>
  <c r="J1989"/>
  <c r="J1988"/>
  <c r="J1987"/>
  <c r="J1986"/>
  <c r="J1985"/>
  <c r="J1984"/>
  <c r="J1983"/>
  <c r="J1981"/>
  <c r="J1980"/>
  <c r="J1979"/>
  <c r="J1978"/>
  <c r="J1977"/>
  <c r="J1976"/>
  <c r="J1975"/>
  <c r="J1974"/>
  <c r="J1973"/>
  <c r="J1972"/>
  <c r="J1969"/>
  <c r="J1968"/>
  <c r="J1967"/>
  <c r="J1966"/>
  <c r="J1965"/>
  <c r="J1964"/>
  <c r="J1963"/>
  <c r="J1962"/>
  <c r="J1961"/>
  <c r="J1958"/>
  <c r="J1957"/>
  <c r="J1956"/>
  <c r="J1955"/>
  <c r="J1954"/>
  <c r="J1953"/>
  <c r="J1952"/>
  <c r="J1948"/>
  <c r="J1947"/>
  <c r="J1945"/>
  <c r="J1944"/>
  <c r="J1943"/>
  <c r="J1942"/>
  <c r="J1941"/>
  <c r="J1940"/>
  <c r="J1939"/>
  <c r="J1938"/>
  <c r="J1937"/>
  <c r="J1936"/>
  <c r="J1935"/>
  <c r="J1934"/>
  <c r="J1933"/>
  <c r="J1932"/>
  <c r="J1931"/>
  <c r="J1930"/>
  <c r="J1929"/>
  <c r="J1928"/>
  <c r="J1927"/>
  <c r="J1926"/>
  <c r="J1925"/>
  <c r="J1922"/>
  <c r="J1921"/>
  <c r="J1920"/>
  <c r="J1919"/>
  <c r="J1917"/>
  <c r="J1916"/>
  <c r="J1915"/>
  <c r="J1913"/>
  <c r="J1912"/>
  <c r="J1911"/>
  <c r="J1909"/>
  <c r="J1908"/>
  <c r="J1907"/>
  <c r="J1905"/>
  <c r="J1904"/>
  <c r="J1902"/>
  <c r="J1901"/>
  <c r="J1900"/>
  <c r="J1899"/>
  <c r="J1897"/>
  <c r="J1896"/>
  <c r="J1895"/>
  <c r="J1894"/>
  <c r="J1893"/>
  <c r="J1892"/>
  <c r="J1891"/>
  <c r="J1889"/>
  <c r="J1888"/>
  <c r="J1887"/>
  <c r="J1886"/>
  <c r="J1885"/>
  <c r="J1883"/>
  <c r="J1882"/>
  <c r="J1881"/>
  <c r="J1880"/>
  <c r="J1879"/>
  <c r="J1878"/>
  <c r="J1877"/>
  <c r="J1876"/>
  <c r="J1875"/>
  <c r="J1873"/>
  <c r="J1872"/>
  <c r="J1871"/>
  <c r="J1870"/>
  <c r="J1869"/>
  <c r="J1866"/>
  <c r="J1865"/>
  <c r="J1864"/>
  <c r="J1863"/>
  <c r="J1861"/>
  <c r="J1860"/>
  <c r="J1859"/>
  <c r="J1857"/>
  <c r="J1856"/>
  <c r="J1855"/>
  <c r="J1853"/>
  <c r="J1852"/>
  <c r="J1851"/>
  <c r="J1849"/>
  <c r="J1848"/>
  <c r="J1846"/>
  <c r="J1845"/>
  <c r="J1844"/>
  <c r="J1843"/>
  <c r="J1841"/>
  <c r="J1840"/>
  <c r="J1839"/>
  <c r="J1838"/>
  <c r="J1837"/>
  <c r="J1836"/>
  <c r="J1835"/>
  <c r="J1833"/>
  <c r="J1832"/>
  <c r="J1831"/>
  <c r="J1830"/>
  <c r="J1829"/>
  <c r="J1827"/>
  <c r="J1826"/>
  <c r="J1825"/>
  <c r="J1824"/>
  <c r="J1823"/>
  <c r="J1822"/>
  <c r="J1821"/>
  <c r="J1820"/>
  <c r="J1819"/>
  <c r="J1817"/>
  <c r="J1816"/>
  <c r="J1815"/>
  <c r="J1814"/>
  <c r="J1813"/>
  <c r="J1810"/>
  <c r="J1809"/>
  <c r="J1808"/>
  <c r="J1807"/>
  <c r="J1805"/>
  <c r="J1804"/>
  <c r="J1803"/>
  <c r="J1801"/>
  <c r="J1800"/>
  <c r="J1799"/>
  <c r="J1797"/>
  <c r="J1796"/>
  <c r="J1795"/>
  <c r="J1793"/>
  <c r="J1792"/>
  <c r="J1790"/>
  <c r="J1789"/>
  <c r="J1788"/>
  <c r="J1787"/>
  <c r="J1785"/>
  <c r="J1784"/>
  <c r="J1783"/>
  <c r="J1782"/>
  <c r="J1781"/>
  <c r="J1780"/>
  <c r="J1779"/>
  <c r="J1777"/>
  <c r="J1776"/>
  <c r="J1775"/>
  <c r="J1774"/>
  <c r="J1773"/>
  <c r="J1771"/>
  <c r="J1770"/>
  <c r="J1769"/>
  <c r="J1768"/>
  <c r="J1767"/>
  <c r="J1766"/>
  <c r="J1765"/>
  <c r="J1764"/>
  <c r="J1763"/>
  <c r="J1761"/>
  <c r="J1760"/>
  <c r="J1759"/>
  <c r="J1758"/>
  <c r="J1757"/>
  <c r="J1753"/>
  <c r="J1752"/>
  <c r="J1751"/>
  <c r="J1750"/>
  <c r="J1749"/>
  <c r="J1748"/>
  <c r="J1747"/>
  <c r="J1746"/>
  <c r="J1745"/>
  <c r="J1744"/>
  <c r="J1743"/>
  <c r="J1742"/>
  <c r="J1741"/>
  <c r="J1740"/>
  <c r="J1739"/>
  <c r="J1738"/>
  <c r="J1737"/>
  <c r="J1736"/>
  <c r="J1735"/>
  <c r="J1734"/>
  <c r="J1733"/>
  <c r="J1732"/>
  <c r="J1731"/>
  <c r="J1730"/>
  <c r="J1729"/>
  <c r="J1728"/>
  <c r="J1727"/>
  <c r="J1725"/>
  <c r="J1724"/>
  <c r="J1723"/>
  <c r="J1722"/>
  <c r="J1721"/>
  <c r="J1720"/>
  <c r="J1719"/>
  <c r="J1718"/>
  <c r="J1717"/>
  <c r="J1715"/>
  <c r="J1714"/>
  <c r="J1713"/>
  <c r="J1712"/>
  <c r="J1711"/>
  <c r="J1710"/>
  <c r="J1709"/>
  <c r="J1708"/>
  <c r="J1707"/>
  <c r="J1706"/>
  <c r="J1705"/>
  <c r="J1704"/>
  <c r="J1703"/>
  <c r="J1702"/>
  <c r="J1701"/>
  <c r="J1700"/>
  <c r="J1699"/>
  <c r="J1698"/>
  <c r="J1697"/>
  <c r="J1696"/>
  <c r="J1695"/>
  <c r="J1694"/>
  <c r="J1692"/>
  <c r="J1691" s="1"/>
  <c r="J1690"/>
  <c r="J1689"/>
  <c r="J1688"/>
  <c r="J1687"/>
  <c r="J1686"/>
  <c r="J1685"/>
  <c r="J1684"/>
  <c r="J1683"/>
  <c r="J1682"/>
  <c r="J1681"/>
  <c r="J1680"/>
  <c r="J1679"/>
  <c r="J1678"/>
  <c r="J1677"/>
  <c r="J1676"/>
  <c r="J1675"/>
  <c r="J1674"/>
  <c r="J1673"/>
  <c r="J1672"/>
  <c r="J1671"/>
  <c r="J1670"/>
  <c r="J1669"/>
  <c r="J1668"/>
  <c r="J1667"/>
  <c r="J1666"/>
  <c r="J1665"/>
  <c r="J1664"/>
  <c r="J1663"/>
  <c r="J1662"/>
  <c r="J1661"/>
  <c r="J1660"/>
  <c r="J1659"/>
  <c r="J1658"/>
  <c r="J1656"/>
  <c r="J1655"/>
  <c r="J1654"/>
  <c r="J1653"/>
  <c r="J1652"/>
  <c r="J1651"/>
  <c r="J1650"/>
  <c r="J1649"/>
  <c r="J1648"/>
  <c r="J1647"/>
  <c r="J1646"/>
  <c r="J1645"/>
  <c r="J1644"/>
  <c r="J1643"/>
  <c r="J1642"/>
  <c r="J1639"/>
  <c r="J1638"/>
  <c r="J1637"/>
  <c r="J1636"/>
  <c r="J1635"/>
  <c r="J1634"/>
  <c r="J1632"/>
  <c r="J1631"/>
  <c r="J1630"/>
  <c r="J1629"/>
  <c r="J1628"/>
  <c r="J1627"/>
  <c r="J1626"/>
  <c r="J1623"/>
  <c r="J1622"/>
  <c r="J1621"/>
  <c r="J1620"/>
  <c r="J1618"/>
  <c r="J1617"/>
  <c r="J1616"/>
  <c r="J1615"/>
  <c r="J1614"/>
  <c r="J1613"/>
  <c r="J1612"/>
  <c r="J1611"/>
  <c r="J1610"/>
  <c r="J1608"/>
  <c r="J1607"/>
  <c r="J1606"/>
  <c r="J1605"/>
  <c r="J1604"/>
  <c r="J1603"/>
  <c r="J1602"/>
  <c r="J1601"/>
  <c r="J1600"/>
  <c r="J1599"/>
  <c r="J1598"/>
  <c r="J1597"/>
  <c r="J1596"/>
  <c r="J1595"/>
  <c r="J1594"/>
  <c r="J1593"/>
  <c r="J1592"/>
  <c r="J1591"/>
  <c r="J1590"/>
  <c r="J1589"/>
  <c r="J1588"/>
  <c r="J1587"/>
  <c r="J1586"/>
  <c r="J1585"/>
  <c r="J1584"/>
  <c r="J1583"/>
  <c r="J1582"/>
  <c r="J1581"/>
  <c r="J1580"/>
  <c r="J1579"/>
  <c r="J1578"/>
  <c r="J1577"/>
  <c r="J1576"/>
  <c r="J1575"/>
  <c r="J1574"/>
  <c r="J1573"/>
  <c r="J1572"/>
  <c r="J1571"/>
  <c r="J1570"/>
  <c r="J1569"/>
  <c r="J1568"/>
  <c r="J1567"/>
  <c r="J1566"/>
  <c r="J1565"/>
  <c r="J1564"/>
  <c r="J1563"/>
  <c r="J1562"/>
  <c r="J1561"/>
  <c r="J1560"/>
  <c r="J1559"/>
  <c r="J1558"/>
  <c r="J1556"/>
  <c r="J1555"/>
  <c r="J1554"/>
  <c r="J1553"/>
  <c r="J1552"/>
  <c r="J1551"/>
  <c r="J1550"/>
  <c r="J1549"/>
  <c r="J1548"/>
  <c r="J1547"/>
  <c r="J1546"/>
  <c r="J1545"/>
  <c r="J1544"/>
  <c r="J1543"/>
  <c r="J1542"/>
  <c r="J1541"/>
  <c r="J1540"/>
  <c r="J1539"/>
  <c r="J1538"/>
  <c r="J1537"/>
  <c r="J1536"/>
  <c r="J1535"/>
  <c r="J1534"/>
  <c r="J1533"/>
  <c r="J1532"/>
  <c r="J1531"/>
  <c r="J1530"/>
  <c r="J1529"/>
  <c r="J1528"/>
  <c r="J1527"/>
  <c r="J1526"/>
  <c r="J1525"/>
  <c r="J1524"/>
  <c r="J1523"/>
  <c r="J1522"/>
  <c r="J1521"/>
  <c r="J1520"/>
  <c r="J1519"/>
  <c r="J1518"/>
  <c r="J1517"/>
  <c r="J1516"/>
  <c r="J1515"/>
  <c r="J1514"/>
  <c r="J1513"/>
  <c r="J1512"/>
  <c r="J1511"/>
  <c r="J1510"/>
  <c r="J1509"/>
  <c r="J1508"/>
  <c r="J1507"/>
  <c r="J1506"/>
  <c r="J1505"/>
  <c r="J1504"/>
  <c r="J1503"/>
  <c r="J1502"/>
  <c r="J1501"/>
  <c r="J1500"/>
  <c r="J1499"/>
  <c r="J1498"/>
  <c r="J1497"/>
  <c r="J1496"/>
  <c r="J1495"/>
  <c r="J1494"/>
  <c r="J1493"/>
  <c r="J1492"/>
  <c r="J1491"/>
  <c r="J1490"/>
  <c r="J1489"/>
  <c r="J1488"/>
  <c r="J1487"/>
  <c r="J1486"/>
  <c r="J1485"/>
  <c r="J1484"/>
  <c r="J1483"/>
  <c r="J1482"/>
  <c r="J1481"/>
  <c r="J1480"/>
  <c r="J1479"/>
  <c r="J1478"/>
  <c r="J1477"/>
  <c r="J1476"/>
  <c r="J1475"/>
  <c r="J1474"/>
  <c r="J1473"/>
  <c r="J1472"/>
  <c r="J1471"/>
  <c r="J1470"/>
  <c r="J1469"/>
  <c r="J1468"/>
  <c r="J1467"/>
  <c r="J1466"/>
  <c r="J1465"/>
  <c r="J1464"/>
  <c r="J1463"/>
  <c r="J1462"/>
  <c r="J1461"/>
  <c r="J1460"/>
  <c r="J1459"/>
  <c r="J1458"/>
  <c r="J1457"/>
  <c r="J1455"/>
  <c r="J1454"/>
  <c r="J1453"/>
  <c r="J1452"/>
  <c r="J1451"/>
  <c r="J1450"/>
  <c r="J1449"/>
  <c r="J1448"/>
  <c r="J1447"/>
  <c r="J1446"/>
  <c r="J1445"/>
  <c r="J1444"/>
  <c r="J1443"/>
  <c r="J1442"/>
  <c r="J1441"/>
  <c r="J1440"/>
  <c r="J1439"/>
  <c r="J1438"/>
  <c r="J1437"/>
  <c r="J1436"/>
  <c r="J1435"/>
  <c r="J1434"/>
  <c r="J1433"/>
  <c r="J1432"/>
  <c r="J1431"/>
  <c r="J1430"/>
  <c r="J1429"/>
  <c r="J1428"/>
  <c r="J1427"/>
  <c r="J1426"/>
  <c r="J1425"/>
  <c r="J1424"/>
  <c r="J1423"/>
  <c r="J1422"/>
  <c r="J1421"/>
  <c r="J1420"/>
  <c r="J1419"/>
  <c r="J1418"/>
  <c r="J1417"/>
  <c r="J1416"/>
  <c r="J1415"/>
  <c r="J1412"/>
  <c r="J1411"/>
  <c r="J1410"/>
  <c r="J1409"/>
  <c r="J1408"/>
  <c r="J1407"/>
  <c r="J1406"/>
  <c r="J1405"/>
  <c r="J1404"/>
  <c r="J1403"/>
  <c r="J1402"/>
  <c r="J1401"/>
  <c r="J1400"/>
  <c r="J1399"/>
  <c r="J1398"/>
  <c r="J1397"/>
  <c r="J1396"/>
  <c r="J1395"/>
  <c r="J1394"/>
  <c r="J1393"/>
  <c r="J1392"/>
  <c r="J1391"/>
  <c r="J1390"/>
  <c r="J1389"/>
  <c r="J1387"/>
  <c r="J1386"/>
  <c r="J1385"/>
  <c r="J1384"/>
  <c r="J1383"/>
  <c r="J1382"/>
  <c r="J1381"/>
  <c r="J1379"/>
  <c r="J1378"/>
  <c r="J1377"/>
  <c r="J1376"/>
  <c r="J1375"/>
  <c r="J1374"/>
  <c r="J1373"/>
  <c r="J1372"/>
  <c r="J1371"/>
  <c r="J1370"/>
  <c r="J1369"/>
  <c r="J1367"/>
  <c r="J1366"/>
  <c r="J1365"/>
  <c r="J1364"/>
  <c r="J1363"/>
  <c r="J1362"/>
  <c r="J1361"/>
  <c r="J1360"/>
  <c r="J1359"/>
  <c r="J1358"/>
  <c r="J1357"/>
  <c r="J1356"/>
  <c r="J1355"/>
  <c r="J1354"/>
  <c r="J1353"/>
  <c r="J1352"/>
  <c r="J1351"/>
  <c r="J1350"/>
  <c r="J1349"/>
  <c r="J1348"/>
  <c r="J1345"/>
  <c r="J1344"/>
  <c r="J1343"/>
  <c r="J1342"/>
  <c r="J1341"/>
  <c r="J1340"/>
  <c r="J1339"/>
  <c r="J1338"/>
  <c r="J1337"/>
  <c r="J1336"/>
  <c r="J1335"/>
  <c r="J1334"/>
  <c r="J1333"/>
  <c r="J1332"/>
  <c r="J1331"/>
  <c r="J1330"/>
  <c r="J1329"/>
  <c r="J1328"/>
  <c r="J1327"/>
  <c r="J1326"/>
  <c r="J1325"/>
  <c r="J1324"/>
  <c r="J1323"/>
  <c r="J1322"/>
  <c r="J1321"/>
  <c r="J1320"/>
  <c r="J1319"/>
  <c r="J1318"/>
  <c r="J1317"/>
  <c r="J1316"/>
  <c r="J1315"/>
  <c r="J1314"/>
  <c r="J1312"/>
  <c r="J1311"/>
  <c r="J1310"/>
  <c r="J1309"/>
  <c r="J1308"/>
  <c r="J1307"/>
  <c r="J1306"/>
  <c r="J1305"/>
  <c r="J1304"/>
  <c r="J1303"/>
  <c r="J1302"/>
  <c r="J1301"/>
  <c r="J1300"/>
  <c r="J1299"/>
  <c r="J1298"/>
  <c r="J1296"/>
  <c r="J1295"/>
  <c r="J1294"/>
  <c r="J1293"/>
  <c r="J1292"/>
  <c r="J1291"/>
  <c r="J1290"/>
  <c r="J1289"/>
  <c r="J1288"/>
  <c r="J1287"/>
  <c r="J1286"/>
  <c r="J1285"/>
  <c r="J1284"/>
  <c r="J1283"/>
  <c r="J1282"/>
  <c r="J1280"/>
  <c r="J1279"/>
  <c r="J1278"/>
  <c r="J1277"/>
  <c r="J1276"/>
  <c r="J1275"/>
  <c r="J1274"/>
  <c r="J1273"/>
  <c r="J1272"/>
  <c r="J1271"/>
  <c r="J1270"/>
  <c r="J1269"/>
  <c r="J1268"/>
  <c r="J1267"/>
  <c r="J1266"/>
  <c r="J1265"/>
  <c r="J1264"/>
  <c r="J1263"/>
  <c r="J1262"/>
  <c r="J1261"/>
  <c r="J1260"/>
  <c r="J1259"/>
  <c r="J1258"/>
  <c r="J1257"/>
  <c r="J1256"/>
  <c r="J1255"/>
  <c r="J1254"/>
  <c r="J1253"/>
  <c r="J1250"/>
  <c r="J1249"/>
  <c r="J1248"/>
  <c r="J1247"/>
  <c r="J1246"/>
  <c r="J1245"/>
  <c r="J1244"/>
  <c r="J1243"/>
  <c r="J1242"/>
  <c r="J1241"/>
  <c r="J1240"/>
  <c r="J1236"/>
  <c r="J1235" s="1"/>
  <c r="J1234"/>
  <c r="J1233"/>
  <c r="J1232"/>
  <c r="J1231"/>
  <c r="J1230"/>
  <c r="J1229"/>
  <c r="J1228"/>
  <c r="J1227"/>
  <c r="J1226"/>
  <c r="J1225"/>
  <c r="J1224"/>
  <c r="J1223"/>
  <c r="J1222"/>
  <c r="J1221"/>
  <c r="J1220"/>
  <c r="J1219"/>
  <c r="J1218"/>
  <c r="J1217"/>
  <c r="J1216"/>
  <c r="J1215"/>
  <c r="J1214"/>
  <c r="J1213"/>
  <c r="J1212"/>
  <c r="J1211"/>
  <c r="J1210"/>
  <c r="J1209"/>
  <c r="J1208"/>
  <c r="J1207"/>
  <c r="J1206"/>
  <c r="J1205"/>
  <c r="J1204"/>
  <c r="J1203"/>
  <c r="J1202"/>
  <c r="J1201"/>
  <c r="J1200"/>
  <c r="J1199"/>
  <c r="J1198"/>
  <c r="J1197"/>
  <c r="J1196"/>
  <c r="J1195"/>
  <c r="J1194"/>
  <c r="J1193"/>
  <c r="J1192"/>
  <c r="J1191"/>
  <c r="J1190"/>
  <c r="J1189"/>
  <c r="J1188"/>
  <c r="J1187"/>
  <c r="J1186"/>
  <c r="J1185"/>
  <c r="J1184"/>
  <c r="J1183"/>
  <c r="J1182"/>
  <c r="J1181"/>
  <c r="J1180"/>
  <c r="J1179"/>
  <c r="J1177"/>
  <c r="J1176"/>
  <c r="J1175"/>
  <c r="J1174"/>
  <c r="J1173"/>
  <c r="J1172"/>
  <c r="J1171"/>
  <c r="J1170"/>
  <c r="J1169"/>
  <c r="J1168"/>
  <c r="J1167"/>
  <c r="J1166"/>
  <c r="J1165"/>
  <c r="J1164"/>
  <c r="J1163"/>
  <c r="J1162"/>
  <c r="J1161"/>
  <c r="J1160"/>
  <c r="J1159"/>
  <c r="J1158"/>
  <c r="J1157"/>
  <c r="J1156"/>
  <c r="J1155"/>
  <c r="J1154"/>
  <c r="J1153"/>
  <c r="J1152"/>
  <c r="J1151"/>
  <c r="J1150"/>
  <c r="J1149"/>
  <c r="J1148"/>
  <c r="J1147"/>
  <c r="J1146"/>
  <c r="J1145"/>
  <c r="J1144"/>
  <c r="J1143"/>
  <c r="J1142"/>
  <c r="J1141"/>
  <c r="J1140"/>
  <c r="J1139"/>
  <c r="J1138"/>
  <c r="J1137"/>
  <c r="J1136"/>
  <c r="J1135"/>
  <c r="J1134"/>
  <c r="J1133"/>
  <c r="J1132"/>
  <c r="J1131"/>
  <c r="J1130"/>
  <c r="J1129"/>
  <c r="J1128"/>
  <c r="J1127"/>
  <c r="J1126"/>
  <c r="J1125"/>
  <c r="J1124"/>
  <c r="J1123"/>
  <c r="J1122"/>
  <c r="J1119"/>
  <c r="J1118" s="1"/>
  <c r="J1117"/>
  <c r="J1116"/>
  <c r="J1115"/>
  <c r="J1114"/>
  <c r="J1113"/>
  <c r="J1112"/>
  <c r="J1111"/>
  <c r="J1110"/>
  <c r="J1109"/>
  <c r="J1108"/>
  <c r="J1107"/>
  <c r="J1106"/>
  <c r="J1105"/>
  <c r="J1103"/>
  <c r="J1102"/>
  <c r="J1101"/>
  <c r="J1100"/>
  <c r="J1099"/>
  <c r="J1098"/>
  <c r="J1097"/>
  <c r="J1096"/>
  <c r="J1095"/>
  <c r="J1094"/>
  <c r="J1093"/>
  <c r="J1092"/>
  <c r="J1091"/>
  <c r="J1090"/>
  <c r="J1089"/>
  <c r="J1087"/>
  <c r="J1086"/>
  <c r="J1085"/>
  <c r="J1084"/>
  <c r="J1083"/>
  <c r="J1082"/>
  <c r="J1081"/>
  <c r="J1080"/>
  <c r="J1079"/>
  <c r="J1078"/>
  <c r="J1077"/>
  <c r="J1076"/>
  <c r="J1075"/>
  <c r="J1074"/>
  <c r="J1073"/>
  <c r="J1072"/>
  <c r="J1071"/>
  <c r="J1070"/>
  <c r="J1069"/>
  <c r="J1068"/>
  <c r="J1067"/>
  <c r="J1066"/>
  <c r="J1065"/>
  <c r="J1064"/>
  <c r="J1063"/>
  <c r="J1062"/>
  <c r="J1061"/>
  <c r="J1060"/>
  <c r="J1059"/>
  <c r="J1058"/>
  <c r="J1057"/>
  <c r="J1056"/>
  <c r="J1055"/>
  <c r="J1054"/>
  <c r="J1053"/>
  <c r="J1052"/>
  <c r="J1051"/>
  <c r="J1050"/>
  <c r="J1049"/>
  <c r="J1048"/>
  <c r="J1047"/>
  <c r="J1046"/>
  <c r="J1045"/>
  <c r="J1044"/>
  <c r="J1043"/>
  <c r="J1042"/>
  <c r="J1041"/>
  <c r="J1040"/>
  <c r="J1039"/>
  <c r="J1038"/>
  <c r="J1037"/>
  <c r="J1036"/>
  <c r="J1035"/>
  <c r="J1034"/>
  <c r="J1033"/>
  <c r="J1032"/>
  <c r="J1031"/>
  <c r="J1029"/>
  <c r="J1028"/>
  <c r="J1027"/>
  <c r="J1026"/>
  <c r="J1025"/>
  <c r="J1024"/>
  <c r="J1023"/>
  <c r="J1022"/>
  <c r="J1021"/>
  <c r="J1020"/>
  <c r="J1019"/>
  <c r="J1018"/>
  <c r="J1017"/>
  <c r="J1016"/>
  <c r="J1015"/>
  <c r="J1014"/>
  <c r="J1013"/>
  <c r="J1012"/>
  <c r="J1011"/>
  <c r="J1010"/>
  <c r="J1009"/>
  <c r="J1008"/>
  <c r="J1007"/>
  <c r="J1006"/>
  <c r="J1005"/>
  <c r="J1004"/>
  <c r="J1003"/>
  <c r="J1002"/>
  <c r="J1001"/>
  <c r="J1000"/>
  <c r="J999"/>
  <c r="J998"/>
  <c r="J997"/>
  <c r="J996"/>
  <c r="J995"/>
  <c r="J994"/>
  <c r="J993"/>
  <c r="J992"/>
  <c r="J991"/>
  <c r="J990"/>
  <c r="J989"/>
  <c r="J988"/>
  <c r="J986"/>
  <c r="J985"/>
  <c r="J983"/>
  <c r="J982" s="1"/>
  <c r="J981"/>
  <c r="J980"/>
  <c r="J979"/>
  <c r="J978"/>
  <c r="J977"/>
  <c r="J976"/>
  <c r="J975"/>
  <c r="J974"/>
  <c r="J973"/>
  <c r="J972"/>
  <c r="J970"/>
  <c r="J969"/>
  <c r="J968"/>
  <c r="J967"/>
  <c r="J966"/>
  <c r="J965"/>
  <c r="J964"/>
  <c r="J963"/>
  <c r="J962"/>
  <c r="J961"/>
  <c r="J958"/>
  <c r="J957"/>
  <c r="J956"/>
  <c r="J955"/>
  <c r="J954"/>
  <c r="J953"/>
  <c r="J952"/>
  <c r="J951"/>
  <c r="J950"/>
  <c r="J949"/>
  <c r="J948"/>
  <c r="J947"/>
  <c r="J946"/>
  <c r="J945"/>
  <c r="J944"/>
  <c r="J943"/>
  <c r="J942"/>
  <c r="J941"/>
  <c r="J940"/>
  <c r="J939"/>
  <c r="J938"/>
  <c r="J937"/>
  <c r="J936"/>
  <c r="J935"/>
  <c r="J934"/>
  <c r="J933"/>
  <c r="J931"/>
  <c r="J930"/>
  <c r="J929"/>
  <c r="J928"/>
  <c r="J927"/>
  <c r="J926"/>
  <c r="J925"/>
  <c r="J924"/>
  <c r="J923"/>
  <c r="J922"/>
  <c r="J921"/>
  <c r="J920"/>
  <c r="J919"/>
  <c r="J918"/>
  <c r="J917"/>
  <c r="J916"/>
  <c r="J915"/>
  <c r="J914"/>
  <c r="J913"/>
  <c r="J912"/>
  <c r="J911"/>
  <c r="J910"/>
  <c r="J909"/>
  <c r="J908"/>
  <c r="J907"/>
  <c r="J906"/>
  <c r="J905"/>
  <c r="J904"/>
  <c r="J903"/>
  <c r="J902"/>
  <c r="J901"/>
  <c r="J900"/>
  <c r="J899"/>
  <c r="J898"/>
  <c r="J897"/>
  <c r="J896"/>
  <c r="J895"/>
  <c r="J894"/>
  <c r="J893"/>
  <c r="J892"/>
  <c r="J891"/>
  <c r="J890"/>
  <c r="J889"/>
  <c r="J888"/>
  <c r="J887"/>
  <c r="J885"/>
  <c r="J884"/>
  <c r="J883"/>
  <c r="J882"/>
  <c r="J881"/>
  <c r="J880"/>
  <c r="J879"/>
  <c r="J878"/>
  <c r="J877"/>
  <c r="J876"/>
  <c r="J875"/>
  <c r="J874"/>
  <c r="J873"/>
  <c r="J872"/>
  <c r="J871"/>
  <c r="J870"/>
  <c r="J869"/>
  <c r="J868"/>
  <c r="J867"/>
  <c r="J866"/>
  <c r="J865"/>
  <c r="J864"/>
  <c r="J863"/>
  <c r="J862"/>
  <c r="J861"/>
  <c r="J860"/>
  <c r="J859"/>
  <c r="J858"/>
  <c r="J857"/>
  <c r="J856"/>
  <c r="J855"/>
  <c r="J854"/>
  <c r="J852"/>
  <c r="J851"/>
  <c r="J850"/>
  <c r="J849"/>
  <c r="J848"/>
  <c r="J847"/>
  <c r="J846"/>
  <c r="J845"/>
  <c r="J844"/>
  <c r="J843"/>
  <c r="J842"/>
  <c r="J841"/>
  <c r="J840"/>
  <c r="J839"/>
  <c r="J838"/>
  <c r="J837"/>
  <c r="J836"/>
  <c r="J834"/>
  <c r="J833"/>
  <c r="J832"/>
  <c r="J831"/>
  <c r="J830"/>
  <c r="J829"/>
  <c r="J828"/>
  <c r="J827"/>
  <c r="J826"/>
  <c r="J825"/>
  <c r="J824"/>
  <c r="J823"/>
  <c r="J822"/>
  <c r="J821"/>
  <c r="J820"/>
  <c r="J819"/>
  <c r="J818"/>
  <c r="J817"/>
  <c r="J816"/>
  <c r="J815"/>
  <c r="J814"/>
  <c r="J813"/>
  <c r="J812"/>
  <c r="J811"/>
  <c r="J810"/>
  <c r="J809"/>
  <c r="J808"/>
  <c r="J807"/>
  <c r="J806"/>
  <c r="J805"/>
  <c r="J804"/>
  <c r="J803"/>
  <c r="J802"/>
  <c r="J801"/>
  <c r="J800"/>
  <c r="J799"/>
  <c r="J798"/>
  <c r="J797"/>
  <c r="J796"/>
  <c r="J795"/>
  <c r="J794"/>
  <c r="J793"/>
  <c r="J792"/>
  <c r="J791"/>
  <c r="J790"/>
  <c r="J789"/>
  <c r="J788"/>
  <c r="J787"/>
  <c r="J786"/>
  <c r="J785"/>
  <c r="J784"/>
  <c r="J783"/>
  <c r="J782"/>
  <c r="J781"/>
  <c r="J780"/>
  <c r="J778"/>
  <c r="J777"/>
  <c r="J776"/>
  <c r="J775"/>
  <c r="J774"/>
  <c r="J773"/>
  <c r="J772"/>
  <c r="J771"/>
  <c r="J770"/>
  <c r="J769"/>
  <c r="J768"/>
  <c r="J767"/>
  <c r="J766"/>
  <c r="J765"/>
  <c r="J764"/>
  <c r="J763"/>
  <c r="J762"/>
  <c r="J761"/>
  <c r="J760"/>
  <c r="J759"/>
  <c r="J758"/>
  <c r="J757"/>
  <c r="J754"/>
  <c r="J753" s="1"/>
  <c r="J752"/>
  <c r="J751" s="1"/>
  <c r="J749"/>
  <c r="J748"/>
  <c r="J747"/>
  <c r="J746"/>
  <c r="J745"/>
  <c r="J743"/>
  <c r="J742"/>
  <c r="J741"/>
  <c r="J740"/>
  <c r="J739"/>
  <c r="J738"/>
  <c r="J737"/>
  <c r="J736"/>
  <c r="J735"/>
  <c r="J734"/>
  <c r="J733"/>
  <c r="J732"/>
  <c r="J731"/>
  <c r="J730"/>
  <c r="J729"/>
  <c r="J728"/>
  <c r="J727"/>
  <c r="J726"/>
  <c r="J725"/>
  <c r="J724"/>
  <c r="J723"/>
  <c r="J722"/>
  <c r="J721"/>
  <c r="J720"/>
  <c r="J719"/>
  <c r="J718"/>
  <c r="J717"/>
  <c r="J716"/>
  <c r="J715"/>
  <c r="J714"/>
  <c r="J713"/>
  <c r="J712"/>
  <c r="J711"/>
  <c r="J710"/>
  <c r="J709"/>
  <c r="J708"/>
  <c r="J707"/>
  <c r="J706"/>
  <c r="J703"/>
  <c r="J702"/>
  <c r="J701"/>
  <c r="J700"/>
  <c r="J699"/>
  <c r="J698"/>
  <c r="J697"/>
  <c r="J696"/>
  <c r="J695"/>
  <c r="J694"/>
  <c r="J693"/>
  <c r="J692"/>
  <c r="J691"/>
  <c r="J690"/>
  <c r="J689"/>
  <c r="J688"/>
  <c r="J687"/>
  <c r="J686"/>
  <c r="J685"/>
  <c r="J683"/>
  <c r="J682"/>
  <c r="J681"/>
  <c r="J680"/>
  <c r="J679"/>
  <c r="J678"/>
  <c r="J677"/>
  <c r="J676"/>
  <c r="J675"/>
  <c r="J674"/>
  <c r="J673"/>
  <c r="J672"/>
  <c r="J671"/>
  <c r="J670"/>
  <c r="J669"/>
  <c r="J668"/>
  <c r="J667"/>
  <c r="J666"/>
  <c r="J665"/>
  <c r="J664"/>
  <c r="J663"/>
  <c r="J662"/>
  <c r="J661"/>
  <c r="J660"/>
  <c r="J659"/>
  <c r="J658"/>
  <c r="J657"/>
  <c r="J656"/>
  <c r="J655"/>
  <c r="J654"/>
  <c r="J653"/>
  <c r="J652"/>
  <c r="J651"/>
  <c r="J650"/>
  <c r="J649"/>
  <c r="J648"/>
  <c r="J647"/>
  <c r="J646"/>
  <c r="J645"/>
  <c r="J644"/>
  <c r="J643"/>
  <c r="J642"/>
  <c r="J641"/>
  <c r="J640"/>
  <c r="J639"/>
  <c r="J638"/>
  <c r="J637"/>
  <c r="J636"/>
  <c r="J635"/>
  <c r="J633"/>
  <c r="J632"/>
  <c r="J631"/>
  <c r="J630"/>
  <c r="J629"/>
  <c r="J628"/>
  <c r="J627"/>
  <c r="J626"/>
  <c r="J625"/>
  <c r="J624"/>
  <c r="J622"/>
  <c r="J621"/>
  <c r="J620"/>
  <c r="J619"/>
  <c r="J618"/>
  <c r="J617"/>
  <c r="J616"/>
  <c r="J615"/>
  <c r="J614"/>
  <c r="J613"/>
  <c r="J612"/>
  <c r="J611"/>
  <c r="J610"/>
  <c r="J609"/>
  <c r="J608"/>
  <c r="J607"/>
  <c r="J606"/>
  <c r="J604"/>
  <c r="J603"/>
  <c r="J602"/>
  <c r="J601"/>
  <c r="J600"/>
  <c r="J599"/>
  <c r="J598"/>
  <c r="J597"/>
  <c r="J596"/>
  <c r="J595"/>
  <c r="J594"/>
  <c r="J593"/>
  <c r="J592"/>
  <c r="J591"/>
  <c r="J590"/>
  <c r="J589"/>
  <c r="J588"/>
  <c r="J586"/>
  <c r="J585"/>
  <c r="J584"/>
  <c r="J583"/>
  <c r="J582"/>
  <c r="J581"/>
  <c r="J580"/>
  <c r="J579"/>
  <c r="J578"/>
  <c r="J577"/>
  <c r="J576"/>
  <c r="J575"/>
  <c r="J574"/>
  <c r="J573"/>
  <c r="J572"/>
  <c r="J571"/>
  <c r="J570"/>
  <c r="J568"/>
  <c r="J567"/>
  <c r="J566"/>
  <c r="J565"/>
  <c r="J564"/>
  <c r="J563"/>
  <c r="J562"/>
  <c r="J561"/>
  <c r="J560"/>
  <c r="J559"/>
  <c r="J556"/>
  <c r="J555"/>
  <c r="J554"/>
  <c r="J553"/>
  <c r="J552"/>
  <c r="J551"/>
  <c r="J550"/>
  <c r="J549"/>
  <c r="J548"/>
  <c r="J547"/>
  <c r="J546"/>
  <c r="J545"/>
  <c r="J544"/>
  <c r="J543"/>
  <c r="J542"/>
  <c r="J541"/>
  <c r="J540"/>
  <c r="J539"/>
  <c r="J536"/>
  <c r="J535"/>
  <c r="J534"/>
  <c r="J533"/>
  <c r="J532"/>
  <c r="J531"/>
  <c r="J530"/>
  <c r="J529"/>
  <c r="J528"/>
  <c r="J527"/>
  <c r="J526"/>
  <c r="J525"/>
  <c r="J524"/>
  <c r="J523"/>
  <c r="J522"/>
  <c r="J521"/>
  <c r="J520"/>
  <c r="J519"/>
  <c r="J518"/>
  <c r="J517"/>
  <c r="J516"/>
  <c r="J515"/>
  <c r="J514"/>
  <c r="J513"/>
  <c r="J512"/>
  <c r="J511"/>
  <c r="J509"/>
  <c r="J508"/>
  <c r="J507"/>
  <c r="J506"/>
  <c r="J505"/>
  <c r="J504"/>
  <c r="J503"/>
  <c r="J502"/>
  <c r="J501"/>
  <c r="J500"/>
  <c r="J499"/>
  <c r="J498"/>
  <c r="J497"/>
  <c r="J496"/>
  <c r="J495"/>
  <c r="J494"/>
  <c r="J493"/>
  <c r="J492"/>
  <c r="J491"/>
  <c r="J489"/>
  <c r="J488"/>
  <c r="J487"/>
  <c r="J486"/>
  <c r="J485"/>
  <c r="J484"/>
  <c r="J483"/>
  <c r="J482"/>
  <c r="J481"/>
  <c r="J480"/>
  <c r="J477"/>
  <c r="J476"/>
  <c r="J475"/>
  <c r="J474"/>
  <c r="J473"/>
  <c r="J472"/>
  <c r="J471"/>
  <c r="J470"/>
  <c r="J469"/>
  <c r="J467"/>
  <c r="J466"/>
  <c r="J465"/>
  <c r="J464"/>
  <c r="J463"/>
  <c r="J462"/>
  <c r="J460"/>
  <c r="J459"/>
  <c r="J458"/>
  <c r="J457"/>
  <c r="J456"/>
  <c r="J455"/>
  <c r="J454"/>
  <c r="J453"/>
  <c r="J452"/>
  <c r="J451"/>
  <c r="J450"/>
  <c r="J449"/>
  <c r="J448"/>
  <c r="J447"/>
  <c r="J446"/>
  <c r="J445"/>
  <c r="J444"/>
  <c r="J443"/>
  <c r="J442"/>
  <c r="J438"/>
  <c r="J437"/>
  <c r="J436"/>
  <c r="J435"/>
  <c r="J434"/>
  <c r="J433"/>
  <c r="J432"/>
  <c r="J431"/>
  <c r="J430"/>
  <c r="J429"/>
  <c r="J428"/>
  <c r="J426"/>
  <c r="J425"/>
  <c r="J424"/>
  <c r="J423"/>
  <c r="J422"/>
  <c r="J421"/>
  <c r="J420"/>
  <c r="J419"/>
  <c r="J418"/>
  <c r="J417"/>
  <c r="J416"/>
  <c r="J415"/>
  <c r="J414"/>
  <c r="J413"/>
  <c r="J412"/>
  <c r="J411"/>
  <c r="J410"/>
  <c r="J409"/>
  <c r="J408"/>
  <c r="J407"/>
  <c r="J406"/>
  <c r="J405"/>
  <c r="J404"/>
  <c r="J403"/>
  <c r="J402"/>
  <c r="J401"/>
  <c r="J400"/>
  <c r="J399"/>
  <c r="J398"/>
  <c r="J397"/>
  <c r="J396"/>
  <c r="J395"/>
  <c r="J394"/>
  <c r="J393"/>
  <c r="J392"/>
  <c r="J391"/>
  <c r="J390"/>
  <c r="J389"/>
  <c r="J388"/>
  <c r="J387"/>
  <c r="J386"/>
  <c r="J385"/>
  <c r="J384"/>
  <c r="J383"/>
  <c r="J382"/>
  <c r="J381"/>
  <c r="J380"/>
  <c r="J379"/>
  <c r="J378"/>
  <c r="J377"/>
  <c r="J376"/>
  <c r="J375"/>
  <c r="J374"/>
  <c r="J373"/>
  <c r="J372"/>
  <c r="J371"/>
  <c r="J370"/>
  <c r="J369"/>
  <c r="J368"/>
  <c r="J367"/>
  <c r="J366"/>
  <c r="J365"/>
  <c r="J364"/>
  <c r="J363"/>
  <c r="J362"/>
  <c r="J361"/>
  <c r="J360"/>
  <c r="J359"/>
  <c r="J358"/>
  <c r="J357"/>
  <c r="J356"/>
  <c r="J355"/>
  <c r="J354"/>
  <c r="J353"/>
  <c r="J352"/>
  <c r="J351"/>
  <c r="J350"/>
  <c r="J349"/>
  <c r="J348"/>
  <c r="J347"/>
  <c r="J346"/>
  <c r="J345"/>
  <c r="J344"/>
  <c r="J343"/>
  <c r="J342"/>
  <c r="J341"/>
  <c r="J340"/>
  <c r="J339"/>
  <c r="J338"/>
  <c r="J337"/>
  <c r="J336"/>
  <c r="J335"/>
  <c r="J334"/>
  <c r="J333"/>
  <c r="J332"/>
  <c r="J331"/>
  <c r="J330"/>
  <c r="J329"/>
  <c r="J328"/>
  <c r="J327"/>
  <c r="J326"/>
  <c r="J325"/>
  <c r="J324"/>
  <c r="J323"/>
  <c r="J322"/>
  <c r="J321"/>
  <c r="J320"/>
  <c r="J319"/>
  <c r="J318"/>
  <c r="J317"/>
  <c r="J316"/>
  <c r="J315"/>
  <c r="J314"/>
  <c r="J313"/>
  <c r="J312"/>
  <c r="J311"/>
  <c r="J310"/>
  <c r="J309"/>
  <c r="J308"/>
  <c r="J307"/>
  <c r="J306"/>
  <c r="J305"/>
  <c r="J304"/>
  <c r="J303"/>
  <c r="J302"/>
  <c r="J301"/>
  <c r="J300"/>
  <c r="J299"/>
  <c r="J298"/>
  <c r="J297"/>
  <c r="J296"/>
  <c r="J295"/>
  <c r="J294"/>
  <c r="J293"/>
  <c r="J292"/>
  <c r="J291"/>
  <c r="J290"/>
  <c r="J289"/>
  <c r="J288"/>
  <c r="J287"/>
  <c r="J286"/>
  <c r="J285"/>
  <c r="J284"/>
  <c r="J283"/>
  <c r="J282"/>
  <c r="J281"/>
  <c r="J280"/>
  <c r="J279"/>
  <c r="J278"/>
  <c r="J277"/>
  <c r="J276"/>
  <c r="J275"/>
  <c r="J274"/>
  <c r="J273"/>
  <c r="J272"/>
  <c r="J271"/>
  <c r="J270"/>
  <c r="J269"/>
  <c r="J268"/>
  <c r="J267"/>
  <c r="J266"/>
  <c r="J264"/>
  <c r="J263"/>
  <c r="J262"/>
  <c r="J261"/>
  <c r="J260"/>
  <c r="J259"/>
  <c r="J258"/>
  <c r="J257"/>
  <c r="J256"/>
  <c r="J255"/>
  <c r="J254"/>
  <c r="J253"/>
  <c r="J252"/>
  <c r="J251"/>
  <c r="J250"/>
  <c r="J249"/>
  <c r="J248"/>
  <c r="J247"/>
  <c r="J246"/>
  <c r="J245"/>
  <c r="J244"/>
  <c r="J243"/>
  <c r="J242"/>
  <c r="J241"/>
  <c r="J240"/>
  <c r="J239"/>
  <c r="J238"/>
  <c r="J237"/>
  <c r="J236"/>
  <c r="J235"/>
  <c r="J234"/>
  <c r="J232"/>
  <c r="J231"/>
  <c r="J230"/>
  <c r="J229"/>
  <c r="J228"/>
  <c r="J227"/>
  <c r="J226"/>
  <c r="J225"/>
  <c r="J224"/>
  <c r="J223"/>
  <c r="J222"/>
  <c r="J221"/>
  <c r="J220"/>
  <c r="J219"/>
  <c r="J218"/>
  <c r="J217"/>
  <c r="J216"/>
  <c r="J215"/>
  <c r="J214"/>
  <c r="J213"/>
  <c r="J212"/>
  <c r="J211"/>
  <c r="J209"/>
  <c r="J208"/>
  <c r="J207"/>
  <c r="J206"/>
  <c r="J205"/>
  <c r="J204"/>
  <c r="J203"/>
  <c r="J202"/>
  <c r="J201"/>
  <c r="J200"/>
  <c r="J199"/>
  <c r="J197"/>
  <c r="J196"/>
  <c r="J195"/>
  <c r="J194"/>
  <c r="J193"/>
  <c r="J192"/>
  <c r="J191"/>
  <c r="J190"/>
  <c r="J189"/>
  <c r="J188"/>
  <c r="J187"/>
  <c r="J186"/>
  <c r="J185"/>
  <c r="J184"/>
  <c r="J183"/>
  <c r="J182"/>
  <c r="J181"/>
  <c r="J180"/>
  <c r="J179"/>
  <c r="J178"/>
  <c r="J177"/>
  <c r="J176"/>
  <c r="J174"/>
  <c r="J173"/>
  <c r="J172"/>
  <c r="J171"/>
  <c r="J169"/>
  <c r="J168"/>
  <c r="J167"/>
  <c r="J166"/>
  <c r="J165"/>
  <c r="J164"/>
  <c r="J163"/>
  <c r="J162"/>
  <c r="J160"/>
  <c r="J159"/>
  <c r="J158"/>
  <c r="J156"/>
  <c r="J155" s="1"/>
  <c r="J154"/>
  <c r="J153"/>
  <c r="J152"/>
  <c r="J150"/>
  <c r="J149"/>
  <c r="J148"/>
  <c r="J147"/>
  <c r="J146"/>
  <c r="J145"/>
  <c r="J143"/>
  <c r="J142"/>
  <c r="J141"/>
  <c r="J140"/>
  <c r="J139"/>
  <c r="J138"/>
  <c r="J137"/>
  <c r="J136"/>
  <c r="J135"/>
  <c r="J134"/>
  <c r="J133"/>
  <c r="J132"/>
  <c r="J131"/>
  <c r="J130"/>
  <c r="J129"/>
  <c r="J128"/>
  <c r="J126"/>
  <c r="J125"/>
  <c r="J124"/>
  <c r="J123"/>
  <c r="J121"/>
  <c r="J120"/>
  <c r="J119"/>
  <c r="J118"/>
  <c r="J117"/>
  <c r="J116"/>
  <c r="J115"/>
  <c r="J114"/>
  <c r="J113"/>
  <c r="J112"/>
  <c r="J111"/>
  <c r="J110"/>
  <c r="J107"/>
  <c r="J106"/>
  <c r="J105"/>
  <c r="J104"/>
  <c r="J103"/>
  <c r="J102"/>
  <c r="J101"/>
  <c r="J100"/>
  <c r="J99"/>
  <c r="J98"/>
  <c r="J97"/>
  <c r="J96"/>
  <c r="J95"/>
  <c r="J94"/>
  <c r="J93"/>
  <c r="J92"/>
  <c r="J91"/>
  <c r="J90"/>
  <c r="J89"/>
  <c r="J88"/>
  <c r="J87"/>
  <c r="J86"/>
  <c r="J85"/>
  <c r="J84"/>
  <c r="J83"/>
  <c r="J82"/>
  <c r="J81"/>
  <c r="J79"/>
  <c r="J78"/>
  <c r="J77"/>
  <c r="J76"/>
  <c r="J75"/>
  <c r="J74"/>
  <c r="J73"/>
  <c r="J71"/>
  <c r="J70"/>
  <c r="J69"/>
  <c r="J68"/>
  <c r="J67"/>
  <c r="J66"/>
  <c r="J65"/>
  <c r="J64"/>
  <c r="J63"/>
  <c r="J62"/>
  <c r="J61"/>
  <c r="J60"/>
  <c r="J59"/>
  <c r="J58"/>
  <c r="J57"/>
  <c r="J56"/>
  <c r="J55"/>
  <c r="J54"/>
  <c r="J53"/>
  <c r="J52"/>
  <c r="J49"/>
  <c r="J48"/>
  <c r="J47"/>
  <c r="J46"/>
  <c r="J45"/>
  <c r="J44"/>
  <c r="J42"/>
  <c r="J41"/>
  <c r="J40"/>
  <c r="J39"/>
  <c r="J38"/>
  <c r="J37"/>
  <c r="J36"/>
  <c r="J35"/>
  <c r="J33"/>
  <c r="J32"/>
  <c r="J31"/>
  <c r="J30"/>
  <c r="J29"/>
  <c r="J28"/>
  <c r="J27"/>
  <c r="J26"/>
  <c r="J25"/>
  <c r="J24"/>
  <c r="J23"/>
  <c r="J20"/>
  <c r="J19"/>
  <c r="J18"/>
  <c r="J17"/>
  <c r="J16"/>
  <c r="J15"/>
  <c r="J14"/>
  <c r="J13"/>
  <c r="G755" i="32" l="1"/>
  <c r="J439"/>
  <c r="J11" s="1"/>
  <c r="G439"/>
  <c r="G11" s="1"/>
  <c r="J755"/>
  <c r="G1753"/>
  <c r="G1236" s="1"/>
  <c r="J1753"/>
  <c r="J1236" s="1"/>
  <c r="J3744" i="14"/>
  <c r="J984"/>
  <c r="J3450"/>
  <c r="J3418"/>
  <c r="J3088"/>
  <c r="J1858"/>
  <c r="J1847"/>
  <c r="J1798"/>
  <c r="J157"/>
  <c r="J151"/>
  <c r="J3679"/>
  <c r="J3147"/>
  <c r="J461"/>
  <c r="J72"/>
  <c r="J3741"/>
  <c r="J3616"/>
  <c r="J3550"/>
  <c r="J3493"/>
  <c r="J3310"/>
  <c r="J3264"/>
  <c r="J1946"/>
  <c r="J1914"/>
  <c r="J1903"/>
  <c r="J1854"/>
  <c r="J3082"/>
  <c r="J1918"/>
  <c r="J1842"/>
  <c r="J3627"/>
  <c r="J3242"/>
  <c r="J1828"/>
  <c r="J1414"/>
  <c r="J1388"/>
  <c r="J1121"/>
  <c r="J756"/>
  <c r="J684"/>
  <c r="J558"/>
  <c r="J3121"/>
  <c r="J2024"/>
  <c r="J2015"/>
  <c r="J1898"/>
  <c r="J1834"/>
  <c r="J1619"/>
  <c r="J744"/>
  <c r="J490"/>
  <c r="J441"/>
  <c r="J440" s="1"/>
  <c r="J198"/>
  <c r="J3715"/>
  <c r="J3675"/>
  <c r="J3367"/>
  <c r="J1850"/>
  <c r="J1641"/>
  <c r="J1313"/>
  <c r="J853"/>
  <c r="J427"/>
  <c r="J122"/>
  <c r="J3497"/>
  <c r="J1924"/>
  <c r="J1874"/>
  <c r="J1609"/>
  <c r="J1281"/>
  <c r="J1252"/>
  <c r="J987"/>
  <c r="J510"/>
  <c r="J210"/>
  <c r="J51"/>
  <c r="J3288"/>
  <c r="J3189"/>
  <c r="J2444"/>
  <c r="J1756"/>
  <c r="J1239"/>
  <c r="J1238" s="1"/>
  <c r="J623"/>
  <c r="J3730"/>
  <c r="J3729" s="1"/>
  <c r="J3702"/>
  <c r="J3689"/>
  <c r="J3651"/>
  <c r="J3619"/>
  <c r="J3605"/>
  <c r="J3563"/>
  <c r="J3554"/>
  <c r="J3535"/>
  <c r="J3520"/>
  <c r="J3489"/>
  <c r="J3472"/>
  <c r="J3455"/>
  <c r="J3438"/>
  <c r="J3423"/>
  <c r="J3315"/>
  <c r="J3299"/>
  <c r="J3268"/>
  <c r="J3220"/>
  <c r="J3210"/>
  <c r="J3205"/>
  <c r="J3174"/>
  <c r="J3159"/>
  <c r="J3154"/>
  <c r="J3098"/>
  <c r="J3092"/>
  <c r="J3064"/>
  <c r="J3041"/>
  <c r="J3000"/>
  <c r="J2960"/>
  <c r="J2920"/>
  <c r="J2915"/>
  <c r="J2908"/>
  <c r="J2899"/>
  <c r="J2798"/>
  <c r="J2781"/>
  <c r="J2615"/>
  <c r="J2248"/>
  <c r="J2223"/>
  <c r="J2213"/>
  <c r="J2141"/>
  <c r="J2124"/>
  <c r="J2106"/>
  <c r="J1982"/>
  <c r="J1971"/>
  <c r="J1960"/>
  <c r="J1959" s="1"/>
  <c r="J1951"/>
  <c r="J1950" s="1"/>
  <c r="J1910"/>
  <c r="J1906"/>
  <c r="J1890"/>
  <c r="J1884"/>
  <c r="J1868"/>
  <c r="J1862"/>
  <c r="J1818"/>
  <c r="J1812"/>
  <c r="J1806"/>
  <c r="J1802"/>
  <c r="J1794"/>
  <c r="J1791"/>
  <c r="J1786"/>
  <c r="J1778"/>
  <c r="J1772"/>
  <c r="J1762"/>
  <c r="J1726"/>
  <c r="J1716"/>
  <c r="J1693"/>
  <c r="J1633"/>
  <c r="J1625"/>
  <c r="J1557"/>
  <c r="J1456"/>
  <c r="J1380"/>
  <c r="J1368"/>
  <c r="J1347"/>
  <c r="J1297"/>
  <c r="J1178"/>
  <c r="J1104"/>
  <c r="J1088"/>
  <c r="J1030"/>
  <c r="J971"/>
  <c r="J960"/>
  <c r="J932"/>
  <c r="J886"/>
  <c r="J835"/>
  <c r="J779"/>
  <c r="J705"/>
  <c r="J704" s="1"/>
  <c r="J634"/>
  <c r="J605"/>
  <c r="J587"/>
  <c r="J569"/>
  <c r="J538"/>
  <c r="J537" s="1"/>
  <c r="J479"/>
  <c r="J468"/>
  <c r="J265"/>
  <c r="J233"/>
  <c r="J175"/>
  <c r="J170"/>
  <c r="J161"/>
  <c r="J144"/>
  <c r="J127"/>
  <c r="J109"/>
  <c r="J80"/>
  <c r="J43"/>
  <c r="J34"/>
  <c r="J22"/>
  <c r="J12"/>
  <c r="J1657"/>
  <c r="J750"/>
  <c r="G10" i="32" l="1"/>
  <c r="J10"/>
  <c r="J1624" i="14"/>
  <c r="J3287"/>
  <c r="J3267" s="1"/>
  <c r="J3219"/>
  <c r="J3204" s="1"/>
  <c r="J1949"/>
  <c r="J1923" s="1"/>
  <c r="J50"/>
  <c r="J959"/>
  <c r="J1867"/>
  <c r="J3040"/>
  <c r="J3553"/>
  <c r="J1413"/>
  <c r="J2919"/>
  <c r="J2780" s="1"/>
  <c r="J3097"/>
  <c r="J3087" s="1"/>
  <c r="J3519"/>
  <c r="J3492" s="1"/>
  <c r="J478"/>
  <c r="J1346"/>
  <c r="J3454"/>
  <c r="J3422" s="1"/>
  <c r="J1640"/>
  <c r="J21"/>
  <c r="J2247"/>
  <c r="J1970" s="1"/>
  <c r="J3158"/>
  <c r="J3146" s="1"/>
  <c r="J3688"/>
  <c r="J3678" s="1"/>
  <c r="J1755"/>
  <c r="J1251"/>
  <c r="J3314"/>
  <c r="J3313" s="1"/>
  <c r="J1120"/>
  <c r="J1811"/>
  <c r="J557"/>
  <c r="J3626"/>
  <c r="J3615" s="1"/>
  <c r="J108"/>
  <c r="J755" l="1"/>
  <c r="J1754"/>
  <c r="J1237" s="1"/>
  <c r="J439"/>
  <c r="J11" s="1"/>
  <c r="J10" l="1"/>
  <c r="G3748" l="1"/>
  <c r="G3747"/>
  <c r="G3746"/>
  <c r="G3745"/>
  <c r="G3743"/>
  <c r="G3742"/>
  <c r="G3740"/>
  <c r="G3739"/>
  <c r="G3738"/>
  <c r="G3737"/>
  <c r="G3736"/>
  <c r="G3735"/>
  <c r="G3734"/>
  <c r="G3733"/>
  <c r="G3732"/>
  <c r="G3731"/>
  <c r="G3728"/>
  <c r="G3727"/>
  <c r="G3726"/>
  <c r="G3725"/>
  <c r="G3724"/>
  <c r="G3723"/>
  <c r="G3722"/>
  <c r="G3721"/>
  <c r="G3720"/>
  <c r="G3719"/>
  <c r="G3718"/>
  <c r="G3717"/>
  <c r="G3716"/>
  <c r="G3714"/>
  <c r="G3713"/>
  <c r="G3712"/>
  <c r="G3711"/>
  <c r="G3710"/>
  <c r="G3709"/>
  <c r="G3708"/>
  <c r="G3707"/>
  <c r="G3706"/>
  <c r="G3705"/>
  <c r="G3704"/>
  <c r="G3703"/>
  <c r="G3701"/>
  <c r="G3700"/>
  <c r="G3699"/>
  <c r="G3698"/>
  <c r="G3697"/>
  <c r="G3696"/>
  <c r="G3695"/>
  <c r="G3694"/>
  <c r="G3693"/>
  <c r="G3692"/>
  <c r="G3691"/>
  <c r="G3690"/>
  <c r="G3687"/>
  <c r="G3686" s="1"/>
  <c r="G3685"/>
  <c r="G3684" s="1"/>
  <c r="G3683"/>
  <c r="G3682"/>
  <c r="G3681"/>
  <c r="G3680"/>
  <c r="G3677"/>
  <c r="G3676"/>
  <c r="G3674"/>
  <c r="G3673"/>
  <c r="G3672"/>
  <c r="G3671"/>
  <c r="G3670"/>
  <c r="G3669"/>
  <c r="G3668"/>
  <c r="G3667"/>
  <c r="G3666"/>
  <c r="G3665"/>
  <c r="G3664"/>
  <c r="G3663"/>
  <c r="G3662"/>
  <c r="G3661"/>
  <c r="G3660"/>
  <c r="G3659"/>
  <c r="G3658"/>
  <c r="G3657"/>
  <c r="G3656"/>
  <c r="G3655"/>
  <c r="G3654"/>
  <c r="G3653"/>
  <c r="G3652"/>
  <c r="G3650"/>
  <c r="G3649"/>
  <c r="G3648"/>
  <c r="G3647"/>
  <c r="G3646"/>
  <c r="G3645"/>
  <c r="G3644"/>
  <c r="G3643"/>
  <c r="G3642"/>
  <c r="G3641"/>
  <c r="G3640"/>
  <c r="G3639"/>
  <c r="G3638"/>
  <c r="G3637"/>
  <c r="G3636"/>
  <c r="G3635"/>
  <c r="G3634"/>
  <c r="G3633"/>
  <c r="G3632"/>
  <c r="G3631"/>
  <c r="G3630"/>
  <c r="G3629"/>
  <c r="G3628"/>
  <c r="G3625"/>
  <c r="G3624" s="1"/>
  <c r="G3623"/>
  <c r="G3622"/>
  <c r="G3621"/>
  <c r="G3620"/>
  <c r="G3618"/>
  <c r="G3617"/>
  <c r="G3614"/>
  <c r="G3613"/>
  <c r="G3612"/>
  <c r="G3611"/>
  <c r="G3610"/>
  <c r="G3609"/>
  <c r="G3608"/>
  <c r="G3607"/>
  <c r="G3606"/>
  <c r="G3604"/>
  <c r="G3603"/>
  <c r="G3602"/>
  <c r="G3601"/>
  <c r="G3600"/>
  <c r="G3599"/>
  <c r="G3598"/>
  <c r="G3597"/>
  <c r="G3596"/>
  <c r="G3595"/>
  <c r="G3594"/>
  <c r="G3593"/>
  <c r="G3592"/>
  <c r="G3591"/>
  <c r="G3590"/>
  <c r="G3589"/>
  <c r="G3588"/>
  <c r="G3587"/>
  <c r="G3586"/>
  <c r="G3585"/>
  <c r="G3584"/>
  <c r="G3583"/>
  <c r="G3582"/>
  <c r="G3581"/>
  <c r="G3580"/>
  <c r="G3579"/>
  <c r="G3578"/>
  <c r="G3577"/>
  <c r="G3576"/>
  <c r="G3575"/>
  <c r="G3574"/>
  <c r="G3573"/>
  <c r="G3572"/>
  <c r="G3571"/>
  <c r="G3570"/>
  <c r="G3569"/>
  <c r="G3568"/>
  <c r="G3567"/>
  <c r="G3566"/>
  <c r="G3565"/>
  <c r="G3564"/>
  <c r="G3562"/>
  <c r="G3561"/>
  <c r="G3560"/>
  <c r="G3559"/>
  <c r="G3558"/>
  <c r="G3557"/>
  <c r="G3556"/>
  <c r="G3555"/>
  <c r="G3552"/>
  <c r="G3551"/>
  <c r="G3549"/>
  <c r="G3548"/>
  <c r="G3547"/>
  <c r="G3546"/>
  <c r="G3545"/>
  <c r="G3544"/>
  <c r="G3543"/>
  <c r="G3542"/>
  <c r="G3541"/>
  <c r="G3540"/>
  <c r="G3539"/>
  <c r="G3538"/>
  <c r="G3537"/>
  <c r="G3536"/>
  <c r="G3534"/>
  <c r="G3533"/>
  <c r="G3532"/>
  <c r="G3531"/>
  <c r="G3530"/>
  <c r="G3529"/>
  <c r="G3528"/>
  <c r="G3527"/>
  <c r="G3526"/>
  <c r="G3525"/>
  <c r="G3524"/>
  <c r="G3523"/>
  <c r="G3522"/>
  <c r="G3521"/>
  <c r="G3518"/>
  <c r="G3517"/>
  <c r="G3516"/>
  <c r="G3515"/>
  <c r="G3514"/>
  <c r="G3513"/>
  <c r="G3512"/>
  <c r="G3511"/>
  <c r="G3510"/>
  <c r="G3509"/>
  <c r="G3508"/>
  <c r="G3507"/>
  <c r="G3506"/>
  <c r="G3505"/>
  <c r="G3504"/>
  <c r="G3503"/>
  <c r="G3502"/>
  <c r="G3501"/>
  <c r="G3500"/>
  <c r="G3499"/>
  <c r="G3498"/>
  <c r="G3496"/>
  <c r="G3495"/>
  <c r="G3494"/>
  <c r="G3491"/>
  <c r="G3490"/>
  <c r="G3488"/>
  <c r="G3487"/>
  <c r="G3486"/>
  <c r="G3485"/>
  <c r="G3484"/>
  <c r="G3483"/>
  <c r="G3482"/>
  <c r="G3481"/>
  <c r="G3480"/>
  <c r="G3479"/>
  <c r="G3478"/>
  <c r="G3477"/>
  <c r="G3476"/>
  <c r="G3475"/>
  <c r="G3474"/>
  <c r="G3473"/>
  <c r="G3471"/>
  <c r="G3470"/>
  <c r="G3469"/>
  <c r="G3468"/>
  <c r="G3467"/>
  <c r="G3466"/>
  <c r="G3465"/>
  <c r="G3464"/>
  <c r="G3463"/>
  <c r="G3462"/>
  <c r="G3461"/>
  <c r="G3460"/>
  <c r="G3459"/>
  <c r="G3458"/>
  <c r="G3457"/>
  <c r="G3456"/>
  <c r="G3453"/>
  <c r="G3452"/>
  <c r="G3451"/>
  <c r="G3449"/>
  <c r="G3448"/>
  <c r="G3447"/>
  <c r="G3446"/>
  <c r="G3445"/>
  <c r="G3444"/>
  <c r="G3443"/>
  <c r="G3442"/>
  <c r="G3441"/>
  <c r="G3440"/>
  <c r="G3439"/>
  <c r="G3437"/>
  <c r="G3436"/>
  <c r="G3435"/>
  <c r="G3434"/>
  <c r="G3433"/>
  <c r="G3432"/>
  <c r="G3431"/>
  <c r="G3430"/>
  <c r="G3429"/>
  <c r="G3428"/>
  <c r="G3427"/>
  <c r="G3426"/>
  <c r="G3425"/>
  <c r="G3424"/>
  <c r="G3421"/>
  <c r="G3420"/>
  <c r="G3419"/>
  <c r="G3417"/>
  <c r="G3416"/>
  <c r="G3415"/>
  <c r="G3414"/>
  <c r="G3413"/>
  <c r="G3412"/>
  <c r="G3411"/>
  <c r="G3410"/>
  <c r="G3409"/>
  <c r="G3408"/>
  <c r="G3407"/>
  <c r="G3406"/>
  <c r="G3405"/>
  <c r="G3404"/>
  <c r="G3403"/>
  <c r="G3402"/>
  <c r="G3401"/>
  <c r="G3400"/>
  <c r="G3399"/>
  <c r="G3398"/>
  <c r="G3397"/>
  <c r="G3396"/>
  <c r="G3395"/>
  <c r="G3394"/>
  <c r="G3393"/>
  <c r="G3392"/>
  <c r="G3391"/>
  <c r="G3390"/>
  <c r="G3389"/>
  <c r="G3388"/>
  <c r="G3387"/>
  <c r="G3386"/>
  <c r="G3385"/>
  <c r="G3384"/>
  <c r="G3383"/>
  <c r="G3382"/>
  <c r="G3381"/>
  <c r="G3380"/>
  <c r="G3379"/>
  <c r="G3378"/>
  <c r="G3377"/>
  <c r="G3376"/>
  <c r="G3375"/>
  <c r="G3374"/>
  <c r="G3373"/>
  <c r="G3372"/>
  <c r="G3371"/>
  <c r="G3370"/>
  <c r="G3369"/>
  <c r="G3368"/>
  <c r="G3366"/>
  <c r="G3365"/>
  <c r="G3364"/>
  <c r="G3363"/>
  <c r="G3362"/>
  <c r="G3361"/>
  <c r="G3360"/>
  <c r="G3359"/>
  <c r="G3358"/>
  <c r="G3357"/>
  <c r="G3356"/>
  <c r="G3355"/>
  <c r="G3354"/>
  <c r="G3353"/>
  <c r="G3352"/>
  <c r="G3351"/>
  <c r="G3350"/>
  <c r="G3349"/>
  <c r="G3348"/>
  <c r="G3347"/>
  <c r="G3346"/>
  <c r="G3345"/>
  <c r="G3344"/>
  <c r="G3343"/>
  <c r="G3342"/>
  <c r="G3341"/>
  <c r="G3340"/>
  <c r="G3339"/>
  <c r="G3338"/>
  <c r="G3337"/>
  <c r="G3336"/>
  <c r="G3335"/>
  <c r="G3334"/>
  <c r="G3333"/>
  <c r="G3332"/>
  <c r="G3331"/>
  <c r="G3330"/>
  <c r="G3329"/>
  <c r="G3328"/>
  <c r="G3327"/>
  <c r="G3326"/>
  <c r="G3325"/>
  <c r="G3324"/>
  <c r="G3323"/>
  <c r="G3322"/>
  <c r="G3321"/>
  <c r="G3320"/>
  <c r="G3319"/>
  <c r="G3318"/>
  <c r="G3317"/>
  <c r="G3316"/>
  <c r="G3312"/>
  <c r="G3311"/>
  <c r="G3309"/>
  <c r="G3308"/>
  <c r="G3307"/>
  <c r="G3306"/>
  <c r="G3305"/>
  <c r="G3304"/>
  <c r="G3303"/>
  <c r="G3302"/>
  <c r="G3301"/>
  <c r="G3300"/>
  <c r="G3298"/>
  <c r="G3297"/>
  <c r="G3296"/>
  <c r="G3295"/>
  <c r="G3294"/>
  <c r="G3293"/>
  <c r="G3292"/>
  <c r="G3291"/>
  <c r="G3290"/>
  <c r="G3289"/>
  <c r="G3286"/>
  <c r="G3285"/>
  <c r="G3284"/>
  <c r="G3283"/>
  <c r="G3282"/>
  <c r="G3281"/>
  <c r="G3280"/>
  <c r="G3279"/>
  <c r="G3278"/>
  <c r="G3277"/>
  <c r="G3276"/>
  <c r="G3275"/>
  <c r="G3274"/>
  <c r="G3273"/>
  <c r="G3272"/>
  <c r="G3271"/>
  <c r="G3270"/>
  <c r="G3269"/>
  <c r="G3266"/>
  <c r="G3265"/>
  <c r="G3263"/>
  <c r="G3262"/>
  <c r="G3261"/>
  <c r="G3260"/>
  <c r="G3259"/>
  <c r="G3258"/>
  <c r="G3257"/>
  <c r="G3256"/>
  <c r="G3255"/>
  <c r="G3254"/>
  <c r="G3253"/>
  <c r="G3252"/>
  <c r="G3251"/>
  <c r="G3250"/>
  <c r="G3249"/>
  <c r="G3248"/>
  <c r="G3247"/>
  <c r="G3246"/>
  <c r="G3245"/>
  <c r="G3244"/>
  <c r="G3243"/>
  <c r="G3241"/>
  <c r="G3240"/>
  <c r="G3239"/>
  <c r="G3238"/>
  <c r="G3237"/>
  <c r="G3236"/>
  <c r="G3235"/>
  <c r="G3234"/>
  <c r="G3233"/>
  <c r="G3232"/>
  <c r="G3231"/>
  <c r="G3230"/>
  <c r="G3229"/>
  <c r="G3228"/>
  <c r="G3227"/>
  <c r="G3226"/>
  <c r="G3225"/>
  <c r="G3224"/>
  <c r="G3223"/>
  <c r="G3222"/>
  <c r="G3221"/>
  <c r="G3218"/>
  <c r="G3217"/>
  <c r="G3216"/>
  <c r="G3215"/>
  <c r="G3214"/>
  <c r="G3213"/>
  <c r="G3212"/>
  <c r="G3211"/>
  <c r="G3209"/>
  <c r="G3208"/>
  <c r="G3207"/>
  <c r="G3206"/>
  <c r="G3203"/>
  <c r="G3202"/>
  <c r="G3201"/>
  <c r="G3200"/>
  <c r="G3199"/>
  <c r="G3198"/>
  <c r="G3197"/>
  <c r="G3196"/>
  <c r="G3195"/>
  <c r="G3194"/>
  <c r="G3193"/>
  <c r="G3192"/>
  <c r="G3191"/>
  <c r="G3190"/>
  <c r="G3188"/>
  <c r="G3187"/>
  <c r="G3186"/>
  <c r="G3185"/>
  <c r="G3184"/>
  <c r="G3183"/>
  <c r="G3182"/>
  <c r="G3181"/>
  <c r="G3180"/>
  <c r="G3179"/>
  <c r="G3178"/>
  <c r="G3177"/>
  <c r="G3176"/>
  <c r="G3175"/>
  <c r="G3173"/>
  <c r="G3172"/>
  <c r="G3171"/>
  <c r="G3170"/>
  <c r="G3169"/>
  <c r="G3168"/>
  <c r="G3167"/>
  <c r="G3166"/>
  <c r="G3165"/>
  <c r="G3164"/>
  <c r="G3163"/>
  <c r="G3162"/>
  <c r="G3161"/>
  <c r="G3160"/>
  <c r="G3157"/>
  <c r="G3156"/>
  <c r="G3155"/>
  <c r="G3153"/>
  <c r="G3152"/>
  <c r="G3151"/>
  <c r="G3150"/>
  <c r="G3149"/>
  <c r="G3148"/>
  <c r="G3145"/>
  <c r="G3144" s="1"/>
  <c r="G3143"/>
  <c r="G3142"/>
  <c r="G3141"/>
  <c r="G3140"/>
  <c r="G3139"/>
  <c r="G3138"/>
  <c r="G3137"/>
  <c r="G3136"/>
  <c r="G3135"/>
  <c r="G3134"/>
  <c r="G3133"/>
  <c r="G3132"/>
  <c r="G3131"/>
  <c r="G3130"/>
  <c r="G3129"/>
  <c r="G3128"/>
  <c r="G3127"/>
  <c r="G3126"/>
  <c r="G3125"/>
  <c r="G3124"/>
  <c r="G3123"/>
  <c r="G3122"/>
  <c r="G3120"/>
  <c r="G3119"/>
  <c r="G3118"/>
  <c r="G3117"/>
  <c r="G3116"/>
  <c r="G3115"/>
  <c r="G3114"/>
  <c r="G3113"/>
  <c r="G3112"/>
  <c r="G3111"/>
  <c r="G3110"/>
  <c r="G3109"/>
  <c r="G3108"/>
  <c r="G3107"/>
  <c r="G3106"/>
  <c r="G3105"/>
  <c r="G3104"/>
  <c r="G3103"/>
  <c r="G3102"/>
  <c r="G3101"/>
  <c r="G3100"/>
  <c r="G3099"/>
  <c r="G3096"/>
  <c r="G3095"/>
  <c r="G3094"/>
  <c r="G3093"/>
  <c r="G3091"/>
  <c r="G3090"/>
  <c r="G3089"/>
  <c r="G3086"/>
  <c r="G3085"/>
  <c r="G3084"/>
  <c r="G3083"/>
  <c r="G3081"/>
  <c r="G3080"/>
  <c r="G3079"/>
  <c r="G3078"/>
  <c r="G3077"/>
  <c r="G3076"/>
  <c r="G3075"/>
  <c r="G3074"/>
  <c r="G3073"/>
  <c r="G3072"/>
  <c r="G3071"/>
  <c r="G3070"/>
  <c r="G3069"/>
  <c r="G3068"/>
  <c r="G3067"/>
  <c r="G3066"/>
  <c r="G3065"/>
  <c r="G3063"/>
  <c r="G3062"/>
  <c r="G3061"/>
  <c r="G3060"/>
  <c r="G3059"/>
  <c r="G3058"/>
  <c r="G3057"/>
  <c r="G3056"/>
  <c r="G3055"/>
  <c r="G3054"/>
  <c r="G3053"/>
  <c r="G3052"/>
  <c r="G3051"/>
  <c r="G3050"/>
  <c r="G3049"/>
  <c r="G3048"/>
  <c r="G3047"/>
  <c r="G3046"/>
  <c r="G3045"/>
  <c r="G3044"/>
  <c r="G3043"/>
  <c r="G3042"/>
  <c r="G3039"/>
  <c r="G3038"/>
  <c r="G3037"/>
  <c r="G3036"/>
  <c r="G3035"/>
  <c r="G3034"/>
  <c r="G3033"/>
  <c r="G3032"/>
  <c r="G3031"/>
  <c r="G3030"/>
  <c r="G3029"/>
  <c r="G3028"/>
  <c r="G3027"/>
  <c r="G3026"/>
  <c r="G3025"/>
  <c r="G3024"/>
  <c r="G3023"/>
  <c r="G3022"/>
  <c r="G3021"/>
  <c r="G3020"/>
  <c r="G3019"/>
  <c r="G3018"/>
  <c r="G3017"/>
  <c r="G3016"/>
  <c r="G3015"/>
  <c r="G3014"/>
  <c r="G3013"/>
  <c r="G3012"/>
  <c r="G3011"/>
  <c r="G3010"/>
  <c r="G3009"/>
  <c r="G3008"/>
  <c r="G3007"/>
  <c r="G3006"/>
  <c r="G3005"/>
  <c r="G3004"/>
  <c r="G3003"/>
  <c r="G3002"/>
  <c r="G3001"/>
  <c r="G2999"/>
  <c r="G2998"/>
  <c r="G2997"/>
  <c r="G2996"/>
  <c r="G2995"/>
  <c r="G2994"/>
  <c r="G2993"/>
  <c r="G2992"/>
  <c r="G2991"/>
  <c r="G2990"/>
  <c r="G2989"/>
  <c r="G2988"/>
  <c r="G2987"/>
  <c r="G2986"/>
  <c r="G2985"/>
  <c r="G2984"/>
  <c r="G2983"/>
  <c r="G2982"/>
  <c r="G2981"/>
  <c r="G2980"/>
  <c r="G2979"/>
  <c r="G2978"/>
  <c r="G2977"/>
  <c r="G2976"/>
  <c r="G2975"/>
  <c r="G2974"/>
  <c r="G2973"/>
  <c r="G2972"/>
  <c r="G2971"/>
  <c r="G2970"/>
  <c r="G2969"/>
  <c r="G2968"/>
  <c r="G2967"/>
  <c r="G2966"/>
  <c r="G2965"/>
  <c r="G2964"/>
  <c r="G2963"/>
  <c r="G2962"/>
  <c r="G2961"/>
  <c r="G2959"/>
  <c r="G2958"/>
  <c r="G2957"/>
  <c r="G2956"/>
  <c r="G2955"/>
  <c r="G2954"/>
  <c r="G2953"/>
  <c r="G2952"/>
  <c r="G2951"/>
  <c r="G2950"/>
  <c r="G2949"/>
  <c r="G2948"/>
  <c r="G2947"/>
  <c r="G2946"/>
  <c r="G2945"/>
  <c r="G2944"/>
  <c r="G2943"/>
  <c r="G2942"/>
  <c r="G2941"/>
  <c r="G2940"/>
  <c r="G2939"/>
  <c r="G2938"/>
  <c r="G2937"/>
  <c r="G2936"/>
  <c r="G2935"/>
  <c r="G2934"/>
  <c r="G2933"/>
  <c r="G2932"/>
  <c r="G2931"/>
  <c r="G2930"/>
  <c r="G2929"/>
  <c r="G2928"/>
  <c r="G2927"/>
  <c r="G2926"/>
  <c r="G2925"/>
  <c r="G2924"/>
  <c r="G2923"/>
  <c r="G2922"/>
  <c r="G2921"/>
  <c r="G2918"/>
  <c r="G2917"/>
  <c r="G2916"/>
  <c r="G2914"/>
  <c r="G2913"/>
  <c r="G2912"/>
  <c r="G2911"/>
  <c r="G2910"/>
  <c r="G2909"/>
  <c r="G2907"/>
  <c r="G2906"/>
  <c r="G2905"/>
  <c r="G2904"/>
  <c r="G2903"/>
  <c r="G2902"/>
  <c r="G2901"/>
  <c r="G2900"/>
  <c r="G2898"/>
  <c r="G2897"/>
  <c r="G2896"/>
  <c r="G2895"/>
  <c r="G2894"/>
  <c r="G2893"/>
  <c r="G2892"/>
  <c r="G2891"/>
  <c r="G2890"/>
  <c r="G2889"/>
  <c r="G2888"/>
  <c r="G2887"/>
  <c r="G2886"/>
  <c r="G2885"/>
  <c r="G2884"/>
  <c r="G2883"/>
  <c r="G2882"/>
  <c r="G2881"/>
  <c r="G2880"/>
  <c r="G2879"/>
  <c r="G2878"/>
  <c r="G2877"/>
  <c r="G2876"/>
  <c r="G2875"/>
  <c r="G2874"/>
  <c r="G2873"/>
  <c r="G2872"/>
  <c r="G2871"/>
  <c r="G2870"/>
  <c r="G2869"/>
  <c r="G2868"/>
  <c r="G2867"/>
  <c r="G2866"/>
  <c r="G2865"/>
  <c r="G2864"/>
  <c r="G2863"/>
  <c r="G2862"/>
  <c r="G2861"/>
  <c r="G2860"/>
  <c r="G2859"/>
  <c r="G2858"/>
  <c r="G2857"/>
  <c r="G2856"/>
  <c r="G2855"/>
  <c r="G2854"/>
  <c r="G2853"/>
  <c r="G2852"/>
  <c r="G2851"/>
  <c r="G2850"/>
  <c r="G2849"/>
  <c r="G2848"/>
  <c r="G2847"/>
  <c r="G2846"/>
  <c r="G2845"/>
  <c r="G2844"/>
  <c r="G2843"/>
  <c r="G2842"/>
  <c r="G2841"/>
  <c r="G2840"/>
  <c r="G2839"/>
  <c r="G2838"/>
  <c r="G2837"/>
  <c r="G2836"/>
  <c r="G2835"/>
  <c r="G2834"/>
  <c r="G2833"/>
  <c r="G2832"/>
  <c r="G2831"/>
  <c r="G2830"/>
  <c r="G2829"/>
  <c r="G2828"/>
  <c r="G2827"/>
  <c r="G2826"/>
  <c r="G2825"/>
  <c r="G2824"/>
  <c r="G2823"/>
  <c r="G2822"/>
  <c r="G2821"/>
  <c r="G2820"/>
  <c r="G2819"/>
  <c r="G2818"/>
  <c r="G2817"/>
  <c r="G2816"/>
  <c r="G2815"/>
  <c r="G2814"/>
  <c r="G2813"/>
  <c r="G2812"/>
  <c r="G2811"/>
  <c r="G2810"/>
  <c r="G2809"/>
  <c r="G2808"/>
  <c r="G2807"/>
  <c r="G2806"/>
  <c r="G2805"/>
  <c r="G2804"/>
  <c r="G2803"/>
  <c r="G2802"/>
  <c r="G2801"/>
  <c r="G2800"/>
  <c r="G2799"/>
  <c r="G2797"/>
  <c r="G2796"/>
  <c r="G2795"/>
  <c r="G2794"/>
  <c r="G2793"/>
  <c r="G2792"/>
  <c r="G2791"/>
  <c r="G2790"/>
  <c r="G2789"/>
  <c r="G2788"/>
  <c r="G2787"/>
  <c r="G2786"/>
  <c r="G2785"/>
  <c r="G2784"/>
  <c r="G2783"/>
  <c r="G2782"/>
  <c r="G2779"/>
  <c r="G2778"/>
  <c r="G2777"/>
  <c r="G2776"/>
  <c r="G2775"/>
  <c r="G2774"/>
  <c r="G2773"/>
  <c r="G2772"/>
  <c r="G2771"/>
  <c r="G2770"/>
  <c r="G2769"/>
  <c r="G2768"/>
  <c r="G2767"/>
  <c r="G2766"/>
  <c r="G2765"/>
  <c r="G2764"/>
  <c r="G2763"/>
  <c r="G2762"/>
  <c r="G2761"/>
  <c r="G2760"/>
  <c r="G2759"/>
  <c r="G2758"/>
  <c r="G2757"/>
  <c r="G2756"/>
  <c r="G2755"/>
  <c r="G2754"/>
  <c r="G2753"/>
  <c r="G2752"/>
  <c r="G2751"/>
  <c r="G2750"/>
  <c r="G2749"/>
  <c r="G2748"/>
  <c r="G2747"/>
  <c r="G2746"/>
  <c r="G2745"/>
  <c r="G2744"/>
  <c r="G2743"/>
  <c r="G2742"/>
  <c r="G2741"/>
  <c r="G2740"/>
  <c r="G2739"/>
  <c r="G2738"/>
  <c r="G2737"/>
  <c r="G2736"/>
  <c r="G2735"/>
  <c r="G2734"/>
  <c r="G2733"/>
  <c r="G2732"/>
  <c r="G2731"/>
  <c r="G2730"/>
  <c r="G2729"/>
  <c r="G2728"/>
  <c r="G2727"/>
  <c r="G2726"/>
  <c r="G2725"/>
  <c r="G2724"/>
  <c r="G2723"/>
  <c r="G2722"/>
  <c r="G2721"/>
  <c r="G2720"/>
  <c r="G2719"/>
  <c r="G2718"/>
  <c r="G2717"/>
  <c r="G2716"/>
  <c r="G2715"/>
  <c r="G2714"/>
  <c r="G2713"/>
  <c r="G2712"/>
  <c r="G2711"/>
  <c r="G2710"/>
  <c r="G2709"/>
  <c r="G2708"/>
  <c r="G2707"/>
  <c r="G2706"/>
  <c r="G2705"/>
  <c r="G2704"/>
  <c r="G2703"/>
  <c r="G2702"/>
  <c r="G2701"/>
  <c r="G2700"/>
  <c r="G2699"/>
  <c r="G2698"/>
  <c r="G2697"/>
  <c r="G2696"/>
  <c r="G2695"/>
  <c r="G2694"/>
  <c r="G2693"/>
  <c r="G2692"/>
  <c r="G2691"/>
  <c r="G2690"/>
  <c r="G2689"/>
  <c r="G2688"/>
  <c r="G2687"/>
  <c r="G2686"/>
  <c r="G2685"/>
  <c r="G2684"/>
  <c r="G2683"/>
  <c r="G2682"/>
  <c r="G2681"/>
  <c r="G2680"/>
  <c r="G2679"/>
  <c r="G2678"/>
  <c r="G2677"/>
  <c r="G2676"/>
  <c r="G2675"/>
  <c r="G2674"/>
  <c r="G2673"/>
  <c r="G2672"/>
  <c r="G2671"/>
  <c r="G2670"/>
  <c r="G2669"/>
  <c r="G2668"/>
  <c r="G2667"/>
  <c r="G2666"/>
  <c r="G2665"/>
  <c r="G2664"/>
  <c r="G2663"/>
  <c r="G2662"/>
  <c r="G2661"/>
  <c r="G2660"/>
  <c r="G2659"/>
  <c r="G2658"/>
  <c r="G2657"/>
  <c r="G2656"/>
  <c r="G2655"/>
  <c r="G2654"/>
  <c r="G2653"/>
  <c r="G2652"/>
  <c r="G2651"/>
  <c r="G2650"/>
  <c r="G2649"/>
  <c r="G2648"/>
  <c r="G2647"/>
  <c r="G2646"/>
  <c r="G2645"/>
  <c r="G2644"/>
  <c r="G2643"/>
  <c r="G2642"/>
  <c r="G2641"/>
  <c r="G2640"/>
  <c r="G2639"/>
  <c r="G2638"/>
  <c r="G2637"/>
  <c r="G2636"/>
  <c r="G2635"/>
  <c r="G2634"/>
  <c r="G2633"/>
  <c r="G2632"/>
  <c r="G2631"/>
  <c r="G2630"/>
  <c r="G2629"/>
  <c r="G2628"/>
  <c r="G2627"/>
  <c r="G2626"/>
  <c r="G2625"/>
  <c r="G2624"/>
  <c r="G2623"/>
  <c r="G2622"/>
  <c r="G2621"/>
  <c r="G2620"/>
  <c r="G2619"/>
  <c r="G2618"/>
  <c r="G2617"/>
  <c r="G2616"/>
  <c r="G2614"/>
  <c r="G2613"/>
  <c r="G2612"/>
  <c r="G2611"/>
  <c r="G2610"/>
  <c r="G2609"/>
  <c r="G2608"/>
  <c r="G2607"/>
  <c r="G2606"/>
  <c r="G2605"/>
  <c r="G2604"/>
  <c r="G2603"/>
  <c r="G2602"/>
  <c r="G2601"/>
  <c r="G2600"/>
  <c r="G2599"/>
  <c r="G2598"/>
  <c r="G2597"/>
  <c r="G2596"/>
  <c r="G2595"/>
  <c r="G2594"/>
  <c r="G2593"/>
  <c r="G2592"/>
  <c r="G2591"/>
  <c r="G2590"/>
  <c r="G2589"/>
  <c r="G2588"/>
  <c r="G2587"/>
  <c r="G2586"/>
  <c r="G2585"/>
  <c r="G2584"/>
  <c r="G2583"/>
  <c r="G2582"/>
  <c r="G2581"/>
  <c r="G2580"/>
  <c r="G2579"/>
  <c r="G2578"/>
  <c r="G2577"/>
  <c r="G2576"/>
  <c r="G2575"/>
  <c r="G2574"/>
  <c r="G2573"/>
  <c r="G2572"/>
  <c r="G2571"/>
  <c r="G2570"/>
  <c r="G2569"/>
  <c r="G2568"/>
  <c r="G2567"/>
  <c r="G2566"/>
  <c r="G2565"/>
  <c r="G2564"/>
  <c r="G2563"/>
  <c r="G2562"/>
  <c r="G2561"/>
  <c r="G2560"/>
  <c r="G2559"/>
  <c r="G2558"/>
  <c r="G2557"/>
  <c r="G2556"/>
  <c r="G2555"/>
  <c r="G2554"/>
  <c r="G2553"/>
  <c r="G2552"/>
  <c r="G2551"/>
  <c r="G2550"/>
  <c r="G2549"/>
  <c r="G2548"/>
  <c r="G2547"/>
  <c r="G2546"/>
  <c r="G2545"/>
  <c r="G2544"/>
  <c r="G2543"/>
  <c r="G2542"/>
  <c r="G2541"/>
  <c r="G2540"/>
  <c r="G2539"/>
  <c r="G2538"/>
  <c r="G2537"/>
  <c r="G2536"/>
  <c r="G2535"/>
  <c r="G2534"/>
  <c r="G2533"/>
  <c r="G2532"/>
  <c r="G2531"/>
  <c r="G2530"/>
  <c r="G2529"/>
  <c r="G2528"/>
  <c r="G2527"/>
  <c r="G2526"/>
  <c r="G2525"/>
  <c r="G2524"/>
  <c r="G2523"/>
  <c r="G2522"/>
  <c r="G2521"/>
  <c r="G2520"/>
  <c r="G2519"/>
  <c r="G2518"/>
  <c r="G2517"/>
  <c r="G2516"/>
  <c r="G2515"/>
  <c r="G2514"/>
  <c r="G2513"/>
  <c r="G2512"/>
  <c r="G2511"/>
  <c r="G2510"/>
  <c r="G2509"/>
  <c r="G2508"/>
  <c r="G2507"/>
  <c r="G2506"/>
  <c r="G2505"/>
  <c r="G2504"/>
  <c r="G2503"/>
  <c r="G2502"/>
  <c r="G2501"/>
  <c r="G2500"/>
  <c r="G2499"/>
  <c r="G2498"/>
  <c r="G2497"/>
  <c r="G2496"/>
  <c r="G2495"/>
  <c r="G2494"/>
  <c r="G2493"/>
  <c r="G2492"/>
  <c r="G2491"/>
  <c r="G2490"/>
  <c r="G2489"/>
  <c r="G2488"/>
  <c r="G2487"/>
  <c r="G2486"/>
  <c r="G2485"/>
  <c r="G2484"/>
  <c r="G2483"/>
  <c r="G2482"/>
  <c r="G2481"/>
  <c r="G2480"/>
  <c r="G2479"/>
  <c r="G2478"/>
  <c r="G2477"/>
  <c r="G2476"/>
  <c r="G2475"/>
  <c r="G2474"/>
  <c r="G2473"/>
  <c r="G2472"/>
  <c r="G2471"/>
  <c r="G2470"/>
  <c r="G2469"/>
  <c r="G2468"/>
  <c r="G2467"/>
  <c r="G2466"/>
  <c r="G2465"/>
  <c r="G2464"/>
  <c r="G2463"/>
  <c r="G2462"/>
  <c r="G2461"/>
  <c r="G2460"/>
  <c r="G2459"/>
  <c r="G2458"/>
  <c r="G2457"/>
  <c r="G2456"/>
  <c r="G2455"/>
  <c r="G2454"/>
  <c r="G2453"/>
  <c r="G2452"/>
  <c r="G2451"/>
  <c r="G2450"/>
  <c r="G2449"/>
  <c r="G2448"/>
  <c r="G2447"/>
  <c r="G2446"/>
  <c r="G2445"/>
  <c r="G2443"/>
  <c r="G2442"/>
  <c r="G2441"/>
  <c r="G2440"/>
  <c r="G2439"/>
  <c r="G2438"/>
  <c r="G2437"/>
  <c r="G2436"/>
  <c r="G2435"/>
  <c r="G2434"/>
  <c r="G2433"/>
  <c r="G2432"/>
  <c r="G2431"/>
  <c r="G2430"/>
  <c r="G2429"/>
  <c r="G2428"/>
  <c r="G2427"/>
  <c r="G2426"/>
  <c r="G2425"/>
  <c r="G2424"/>
  <c r="G2423"/>
  <c r="G2422"/>
  <c r="G2421"/>
  <c r="G2420"/>
  <c r="G2419"/>
  <c r="G2418"/>
  <c r="G2417"/>
  <c r="G2416"/>
  <c r="G2415"/>
  <c r="G2414"/>
  <c r="G2413"/>
  <c r="G2412"/>
  <c r="G2411"/>
  <c r="G2410"/>
  <c r="G2409"/>
  <c r="G2408"/>
  <c r="G2407"/>
  <c r="G2406"/>
  <c r="G2405"/>
  <c r="G2404"/>
  <c r="G2403"/>
  <c r="G2402"/>
  <c r="G2401"/>
  <c r="G2400"/>
  <c r="G2399"/>
  <c r="G2398"/>
  <c r="G2397"/>
  <c r="G2396"/>
  <c r="G2395"/>
  <c r="G2394"/>
  <c r="G2393"/>
  <c r="G2392"/>
  <c r="G2391"/>
  <c r="G2390"/>
  <c r="G2389"/>
  <c r="G2388"/>
  <c r="G2387"/>
  <c r="G2386"/>
  <c r="G2385"/>
  <c r="G2384"/>
  <c r="G2383"/>
  <c r="G2382"/>
  <c r="G2381"/>
  <c r="G2380"/>
  <c r="G2379"/>
  <c r="G2378"/>
  <c r="G2377"/>
  <c r="G2376"/>
  <c r="G2375"/>
  <c r="G2374"/>
  <c r="G2373"/>
  <c r="G2372"/>
  <c r="G2371"/>
  <c r="G2370"/>
  <c r="G2369"/>
  <c r="G2368"/>
  <c r="G2367"/>
  <c r="G2366"/>
  <c r="G2365"/>
  <c r="G2364"/>
  <c r="G2363"/>
  <c r="G2362"/>
  <c r="G2361"/>
  <c r="G2360"/>
  <c r="G2359"/>
  <c r="G2358"/>
  <c r="G2357"/>
  <c r="G2356"/>
  <c r="G2355"/>
  <c r="G2354"/>
  <c r="G2353"/>
  <c r="G2352"/>
  <c r="G2351"/>
  <c r="G2350"/>
  <c r="G2349"/>
  <c r="G2348"/>
  <c r="G2347"/>
  <c r="G2346"/>
  <c r="G2345"/>
  <c r="G2344"/>
  <c r="G2343"/>
  <c r="G2342"/>
  <c r="G2341"/>
  <c r="G2340"/>
  <c r="G2339"/>
  <c r="G2338"/>
  <c r="G2337"/>
  <c r="G2336"/>
  <c r="G2335"/>
  <c r="G2334"/>
  <c r="G2333"/>
  <c r="G2332"/>
  <c r="G2331"/>
  <c r="G2330"/>
  <c r="G2329"/>
  <c r="G2328"/>
  <c r="G2327"/>
  <c r="G2326"/>
  <c r="G2325"/>
  <c r="G2324"/>
  <c r="G2323"/>
  <c r="G2322"/>
  <c r="G2321"/>
  <c r="G2320"/>
  <c r="G2319"/>
  <c r="G2318"/>
  <c r="G2317"/>
  <c r="G2316"/>
  <c r="G2315"/>
  <c r="G2314"/>
  <c r="G2313"/>
  <c r="G2312"/>
  <c r="G2311"/>
  <c r="G2310"/>
  <c r="G2309"/>
  <c r="G2308"/>
  <c r="G2307"/>
  <c r="G2306"/>
  <c r="G2305"/>
  <c r="G2304"/>
  <c r="G2303"/>
  <c r="G2302"/>
  <c r="G2301"/>
  <c r="G2300"/>
  <c r="G2299"/>
  <c r="G2298"/>
  <c r="G2297"/>
  <c r="G2296"/>
  <c r="G2295"/>
  <c r="G2294"/>
  <c r="G2293"/>
  <c r="G2292"/>
  <c r="G2291"/>
  <c r="G2290"/>
  <c r="G2289"/>
  <c r="G2288"/>
  <c r="G2287"/>
  <c r="G2286"/>
  <c r="G2285"/>
  <c r="G2284"/>
  <c r="G2283"/>
  <c r="G2282"/>
  <c r="G2281"/>
  <c r="G2280"/>
  <c r="G2279"/>
  <c r="G2278"/>
  <c r="G2277"/>
  <c r="G2276"/>
  <c r="G2275"/>
  <c r="G2274"/>
  <c r="G2273"/>
  <c r="G2272"/>
  <c r="G2271"/>
  <c r="G2270"/>
  <c r="G2269"/>
  <c r="G2268"/>
  <c r="G2267"/>
  <c r="G2266"/>
  <c r="G2265"/>
  <c r="G2264"/>
  <c r="G2263"/>
  <c r="G2262"/>
  <c r="G2261"/>
  <c r="G2260"/>
  <c r="G2259"/>
  <c r="G2258"/>
  <c r="G2257"/>
  <c r="G2256"/>
  <c r="G2255"/>
  <c r="G2254"/>
  <c r="G2253"/>
  <c r="G2252"/>
  <c r="G2251"/>
  <c r="G2250"/>
  <c r="G2249"/>
  <c r="G2246"/>
  <c r="G2245"/>
  <c r="G2244"/>
  <c r="G2243"/>
  <c r="G2242"/>
  <c r="G2241"/>
  <c r="G2240"/>
  <c r="G2239"/>
  <c r="G2238"/>
  <c r="G2237"/>
  <c r="G2236"/>
  <c r="G2235"/>
  <c r="G2234"/>
  <c r="G2233"/>
  <c r="G2232"/>
  <c r="G2231"/>
  <c r="G2230"/>
  <c r="G2229"/>
  <c r="G2228"/>
  <c r="G2227"/>
  <c r="G2226"/>
  <c r="G2225"/>
  <c r="G2224"/>
  <c r="G2222"/>
  <c r="G2221"/>
  <c r="G2220"/>
  <c r="G2219"/>
  <c r="G2218"/>
  <c r="G2217"/>
  <c r="G2216"/>
  <c r="G2215"/>
  <c r="G2214"/>
  <c r="G2212"/>
  <c r="G2211"/>
  <c r="G2210"/>
  <c r="G2209"/>
  <c r="G2208"/>
  <c r="G2207"/>
  <c r="G2206"/>
  <c r="G2205"/>
  <c r="G2204"/>
  <c r="G2203"/>
  <c r="G2202"/>
  <c r="G2201"/>
  <c r="G2200"/>
  <c r="G2199"/>
  <c r="G2198"/>
  <c r="G2197"/>
  <c r="G2196"/>
  <c r="G2195"/>
  <c r="G2194"/>
  <c r="G2193"/>
  <c r="G2192"/>
  <c r="G2191"/>
  <c r="G2190"/>
  <c r="G2189"/>
  <c r="G2188"/>
  <c r="G2187"/>
  <c r="G2186"/>
  <c r="G2185"/>
  <c r="G2184"/>
  <c r="G2183"/>
  <c r="G2182"/>
  <c r="G2181"/>
  <c r="G2180"/>
  <c r="G2179"/>
  <c r="G2178"/>
  <c r="G2177"/>
  <c r="G2176"/>
  <c r="G2175"/>
  <c r="G2174"/>
  <c r="G2173"/>
  <c r="G2172"/>
  <c r="G2171"/>
  <c r="G2170"/>
  <c r="G2169"/>
  <c r="G2168"/>
  <c r="G2167"/>
  <c r="G2166"/>
  <c r="G2165"/>
  <c r="G2164"/>
  <c r="G2163"/>
  <c r="G2162"/>
  <c r="G2161"/>
  <c r="G2160"/>
  <c r="G2159"/>
  <c r="G2158"/>
  <c r="G2157"/>
  <c r="G2156"/>
  <c r="G2155"/>
  <c r="G2154"/>
  <c r="G2153"/>
  <c r="G2152"/>
  <c r="G2151"/>
  <c r="G2150"/>
  <c r="G2149"/>
  <c r="G2148"/>
  <c r="G2147"/>
  <c r="G2146"/>
  <c r="G2145"/>
  <c r="G2144"/>
  <c r="G2143"/>
  <c r="G2142"/>
  <c r="G2140"/>
  <c r="G2139"/>
  <c r="G2138"/>
  <c r="G2137"/>
  <c r="G2136"/>
  <c r="G2135"/>
  <c r="G2134"/>
  <c r="G2133"/>
  <c r="G2132"/>
  <c r="G2131"/>
  <c r="G2130"/>
  <c r="G2129"/>
  <c r="G2128"/>
  <c r="G2127"/>
  <c r="G2126"/>
  <c r="G2125"/>
  <c r="G2123"/>
  <c r="G2122"/>
  <c r="G2121"/>
  <c r="G2120"/>
  <c r="G2119"/>
  <c r="G2118"/>
  <c r="G2117"/>
  <c r="G2116"/>
  <c r="G2115"/>
  <c r="G2114"/>
  <c r="G2113"/>
  <c r="G2112"/>
  <c r="G2111"/>
  <c r="G2110"/>
  <c r="G2109"/>
  <c r="G2108"/>
  <c r="G2107"/>
  <c r="G2105"/>
  <c r="G2104"/>
  <c r="G2103"/>
  <c r="G2102"/>
  <c r="G2101"/>
  <c r="G2100"/>
  <c r="G2099"/>
  <c r="G2098"/>
  <c r="G2097"/>
  <c r="G2096"/>
  <c r="G2095"/>
  <c r="G2094"/>
  <c r="G2093"/>
  <c r="G2092"/>
  <c r="G2091"/>
  <c r="G2090"/>
  <c r="G2089"/>
  <c r="G2088"/>
  <c r="G2087"/>
  <c r="G2086"/>
  <c r="G2085"/>
  <c r="G2084"/>
  <c r="G2083"/>
  <c r="G2082"/>
  <c r="G2081"/>
  <c r="G2080"/>
  <c r="G2079"/>
  <c r="G2078"/>
  <c r="G2077"/>
  <c r="G2076"/>
  <c r="G2075"/>
  <c r="G2074"/>
  <c r="G2073"/>
  <c r="G2072"/>
  <c r="G2071"/>
  <c r="G2070"/>
  <c r="G2069"/>
  <c r="G2068"/>
  <c r="G2067"/>
  <c r="G2066"/>
  <c r="G2065"/>
  <c r="G2064"/>
  <c r="G2063"/>
  <c r="G2062"/>
  <c r="G2061"/>
  <c r="G2060"/>
  <c r="G2059"/>
  <c r="G2058"/>
  <c r="G2057"/>
  <c r="G2056"/>
  <c r="G2055"/>
  <c r="G2054"/>
  <c r="G2053"/>
  <c r="G2052"/>
  <c r="G2051"/>
  <c r="G2050"/>
  <c r="G2049"/>
  <c r="G2048"/>
  <c r="G2047"/>
  <c r="G2046"/>
  <c r="G2045"/>
  <c r="G2044"/>
  <c r="G2043"/>
  <c r="G2042"/>
  <c r="G2041"/>
  <c r="G2040"/>
  <c r="G2039"/>
  <c r="G2038"/>
  <c r="G2037"/>
  <c r="G2036"/>
  <c r="G2035"/>
  <c r="G2034"/>
  <c r="G2033"/>
  <c r="G2032"/>
  <c r="G2031"/>
  <c r="G2030"/>
  <c r="G2029"/>
  <c r="G2028"/>
  <c r="G2027"/>
  <c r="G2026"/>
  <c r="G2025"/>
  <c r="G2023"/>
  <c r="G2022"/>
  <c r="G2021"/>
  <c r="G2020"/>
  <c r="G2019"/>
  <c r="G2018"/>
  <c r="G2017"/>
  <c r="G2016"/>
  <c r="G2014"/>
  <c r="G2013"/>
  <c r="G2012"/>
  <c r="G2011"/>
  <c r="G2010"/>
  <c r="G2009"/>
  <c r="G2008"/>
  <c r="G2007"/>
  <c r="G2006"/>
  <c r="G2005"/>
  <c r="G2004"/>
  <c r="G2003"/>
  <c r="G2002"/>
  <c r="G2001"/>
  <c r="G2000"/>
  <c r="G1999"/>
  <c r="G1998"/>
  <c r="G1997"/>
  <c r="G1996"/>
  <c r="G1995"/>
  <c r="G1994"/>
  <c r="G1993"/>
  <c r="G1992"/>
  <c r="G1991"/>
  <c r="G1990"/>
  <c r="G1989"/>
  <c r="G1988"/>
  <c r="G1987"/>
  <c r="G1986"/>
  <c r="G1985"/>
  <c r="G1984"/>
  <c r="G1983"/>
  <c r="G1981"/>
  <c r="G1980"/>
  <c r="G1979"/>
  <c r="G1978"/>
  <c r="G1977"/>
  <c r="G1976"/>
  <c r="G1975"/>
  <c r="G1974"/>
  <c r="G1973"/>
  <c r="G1972"/>
  <c r="G1969"/>
  <c r="G1968"/>
  <c r="G1967"/>
  <c r="G1966"/>
  <c r="G1965"/>
  <c r="G1964"/>
  <c r="G1963"/>
  <c r="G1962"/>
  <c r="G1961"/>
  <c r="G1958"/>
  <c r="G1957"/>
  <c r="G1956"/>
  <c r="G1955"/>
  <c r="G1954"/>
  <c r="G1953"/>
  <c r="G1952"/>
  <c r="G1948"/>
  <c r="G1947"/>
  <c r="G1945"/>
  <c r="G1944"/>
  <c r="G1943"/>
  <c r="G1942"/>
  <c r="G1941"/>
  <c r="G1940"/>
  <c r="G1939"/>
  <c r="G1938"/>
  <c r="G1937"/>
  <c r="G1936"/>
  <c r="G1935"/>
  <c r="G1934"/>
  <c r="G1933"/>
  <c r="G1932"/>
  <c r="G1931"/>
  <c r="G1930"/>
  <c r="G1929"/>
  <c r="G1928"/>
  <c r="G1927"/>
  <c r="G1926"/>
  <c r="G1925"/>
  <c r="G1922"/>
  <c r="G1921"/>
  <c r="G1920"/>
  <c r="G1919"/>
  <c r="G1917"/>
  <c r="G1916"/>
  <c r="G1915"/>
  <c r="G1913"/>
  <c r="G1912"/>
  <c r="G1911"/>
  <c r="G1909"/>
  <c r="G1908"/>
  <c r="G1907"/>
  <c r="G1905"/>
  <c r="G1904"/>
  <c r="G1902"/>
  <c r="G1901"/>
  <c r="G1900"/>
  <c r="G1899"/>
  <c r="G1897"/>
  <c r="G1896"/>
  <c r="G1895"/>
  <c r="G1894"/>
  <c r="G1893"/>
  <c r="G1892"/>
  <c r="G1891"/>
  <c r="G1889"/>
  <c r="G1888"/>
  <c r="G1887"/>
  <c r="G1886"/>
  <c r="G1885"/>
  <c r="G1883"/>
  <c r="G1882"/>
  <c r="G1881"/>
  <c r="G1880"/>
  <c r="G1879"/>
  <c r="G1878"/>
  <c r="G1877"/>
  <c r="G1876"/>
  <c r="G1875"/>
  <c r="G1873"/>
  <c r="G1872"/>
  <c r="G1871"/>
  <c r="G1870"/>
  <c r="G1869"/>
  <c r="G1866"/>
  <c r="G1865"/>
  <c r="G1864"/>
  <c r="G1863"/>
  <c r="G1861"/>
  <c r="G1860"/>
  <c r="G1859"/>
  <c r="G1857"/>
  <c r="G1856"/>
  <c r="G1855"/>
  <c r="G1853"/>
  <c r="G1852"/>
  <c r="G1851"/>
  <c r="G1849"/>
  <c r="G1848"/>
  <c r="G1846"/>
  <c r="G1845"/>
  <c r="G1844"/>
  <c r="G1843"/>
  <c r="G1841"/>
  <c r="G1840"/>
  <c r="G1839"/>
  <c r="G1838"/>
  <c r="G1837"/>
  <c r="G1836"/>
  <c r="G1835"/>
  <c r="G1833"/>
  <c r="G1832"/>
  <c r="G1831"/>
  <c r="G1830"/>
  <c r="G1829"/>
  <c r="G1827"/>
  <c r="G1826"/>
  <c r="G1825"/>
  <c r="G1824"/>
  <c r="G1823"/>
  <c r="G1822"/>
  <c r="G1821"/>
  <c r="G1820"/>
  <c r="G1819"/>
  <c r="G1817"/>
  <c r="G1816"/>
  <c r="G1815"/>
  <c r="G1814"/>
  <c r="G1813"/>
  <c r="G1810"/>
  <c r="G1809"/>
  <c r="G1808"/>
  <c r="G1807"/>
  <c r="G1805"/>
  <c r="G1804"/>
  <c r="G1803"/>
  <c r="G1801"/>
  <c r="G1800"/>
  <c r="G1799"/>
  <c r="G1797"/>
  <c r="G1796"/>
  <c r="G1795"/>
  <c r="G1793"/>
  <c r="G1792"/>
  <c r="G1790"/>
  <c r="G1789"/>
  <c r="G1788"/>
  <c r="G1787"/>
  <c r="G1785"/>
  <c r="G1784"/>
  <c r="G1783"/>
  <c r="G1782"/>
  <c r="G1781"/>
  <c r="G1780"/>
  <c r="G1779"/>
  <c r="G1777"/>
  <c r="G1776"/>
  <c r="G1775"/>
  <c r="G1774"/>
  <c r="G1773"/>
  <c r="G1771"/>
  <c r="G1770"/>
  <c r="G1769"/>
  <c r="G1768"/>
  <c r="G1767"/>
  <c r="G1766"/>
  <c r="G1765"/>
  <c r="G1764"/>
  <c r="G1763"/>
  <c r="G1761"/>
  <c r="G1760"/>
  <c r="G1759"/>
  <c r="G1758"/>
  <c r="G1757"/>
  <c r="G1753"/>
  <c r="G1752"/>
  <c r="G1751"/>
  <c r="G1750"/>
  <c r="G1749"/>
  <c r="G1748"/>
  <c r="G1747"/>
  <c r="G1746"/>
  <c r="G1745"/>
  <c r="G1744"/>
  <c r="G1743"/>
  <c r="G1742"/>
  <c r="G1741"/>
  <c r="G1740"/>
  <c r="G1739"/>
  <c r="G1738"/>
  <c r="G1737"/>
  <c r="G1736"/>
  <c r="G1735"/>
  <c r="G1734"/>
  <c r="G1733"/>
  <c r="G1732"/>
  <c r="G1731"/>
  <c r="G1730"/>
  <c r="G1729"/>
  <c r="G1728"/>
  <c r="G1727"/>
  <c r="G1725"/>
  <c r="G1724"/>
  <c r="G1723"/>
  <c r="G1722"/>
  <c r="G1721"/>
  <c r="G1720"/>
  <c r="G1719"/>
  <c r="G1718"/>
  <c r="G1717"/>
  <c r="G1715"/>
  <c r="G1714"/>
  <c r="G1713"/>
  <c r="G1712"/>
  <c r="G1711"/>
  <c r="G1710"/>
  <c r="G1709"/>
  <c r="G1708"/>
  <c r="G1707"/>
  <c r="G1706"/>
  <c r="G1705"/>
  <c r="G1704"/>
  <c r="G1703"/>
  <c r="G1702"/>
  <c r="G1701"/>
  <c r="G1700"/>
  <c r="G1699"/>
  <c r="G1698"/>
  <c r="G1697"/>
  <c r="G1696"/>
  <c r="G1695"/>
  <c r="G1694"/>
  <c r="G1692"/>
  <c r="G1691" s="1"/>
  <c r="G1690"/>
  <c r="G1689"/>
  <c r="G1688"/>
  <c r="G1687"/>
  <c r="G1686"/>
  <c r="G1685"/>
  <c r="G1684"/>
  <c r="G1683"/>
  <c r="G1682"/>
  <c r="G1681"/>
  <c r="G1680"/>
  <c r="G1679"/>
  <c r="G1678"/>
  <c r="G1677"/>
  <c r="G1676"/>
  <c r="G1675"/>
  <c r="G1674"/>
  <c r="G1673"/>
  <c r="G1672"/>
  <c r="G1671"/>
  <c r="G1670"/>
  <c r="G1669"/>
  <c r="G1668"/>
  <c r="G1667"/>
  <c r="G1666"/>
  <c r="G1665"/>
  <c r="G1664"/>
  <c r="G1663"/>
  <c r="G1662"/>
  <c r="G1661"/>
  <c r="G1660"/>
  <c r="G1659"/>
  <c r="G1658"/>
  <c r="G1656"/>
  <c r="G1655"/>
  <c r="G1654"/>
  <c r="G1653"/>
  <c r="G1652"/>
  <c r="G1651"/>
  <c r="G1650"/>
  <c r="G1649"/>
  <c r="G1648"/>
  <c r="G1647"/>
  <c r="G1646"/>
  <c r="G1645"/>
  <c r="G1644"/>
  <c r="G1643"/>
  <c r="G1642"/>
  <c r="G1639"/>
  <c r="G1638"/>
  <c r="G1637"/>
  <c r="G1636"/>
  <c r="G1635"/>
  <c r="G1634"/>
  <c r="G1632"/>
  <c r="G1631"/>
  <c r="G1630"/>
  <c r="G1629"/>
  <c r="G1628"/>
  <c r="G1627"/>
  <c r="G1626"/>
  <c r="G1623"/>
  <c r="G1622"/>
  <c r="G1621"/>
  <c r="G1620"/>
  <c r="G1618"/>
  <c r="G1617"/>
  <c r="G1616"/>
  <c r="G1615"/>
  <c r="G1614"/>
  <c r="G1613"/>
  <c r="G1612"/>
  <c r="G1611"/>
  <c r="G1610"/>
  <c r="G1608"/>
  <c r="G1607"/>
  <c r="G1606"/>
  <c r="G1605"/>
  <c r="G1604"/>
  <c r="G1603"/>
  <c r="G1602"/>
  <c r="G1601"/>
  <c r="G1600"/>
  <c r="G1599"/>
  <c r="G1598"/>
  <c r="G1597"/>
  <c r="G1596"/>
  <c r="G1595"/>
  <c r="G1594"/>
  <c r="G1593"/>
  <c r="G1592"/>
  <c r="G1591"/>
  <c r="G1590"/>
  <c r="G1589"/>
  <c r="G1588"/>
  <c r="G1587"/>
  <c r="G1586"/>
  <c r="G1585"/>
  <c r="G1584"/>
  <c r="G1583"/>
  <c r="G1582"/>
  <c r="G1581"/>
  <c r="G1580"/>
  <c r="G1579"/>
  <c r="G1578"/>
  <c r="G1577"/>
  <c r="G1576"/>
  <c r="G1575"/>
  <c r="G1574"/>
  <c r="G1573"/>
  <c r="G1572"/>
  <c r="G1571"/>
  <c r="G1570"/>
  <c r="G1569"/>
  <c r="G1568"/>
  <c r="G1567"/>
  <c r="G1566"/>
  <c r="G1565"/>
  <c r="G1564"/>
  <c r="G1563"/>
  <c r="G1562"/>
  <c r="G1561"/>
  <c r="G1560"/>
  <c r="G1559"/>
  <c r="G1558"/>
  <c r="G1556"/>
  <c r="G1555"/>
  <c r="G1554"/>
  <c r="G1553"/>
  <c r="G1552"/>
  <c r="G1551"/>
  <c r="G1550"/>
  <c r="G1549"/>
  <c r="G1548"/>
  <c r="G1547"/>
  <c r="G1546"/>
  <c r="G1545"/>
  <c r="G1544"/>
  <c r="G1543"/>
  <c r="G1542"/>
  <c r="G1541"/>
  <c r="G1540"/>
  <c r="G1539"/>
  <c r="G1538"/>
  <c r="G1537"/>
  <c r="G1536"/>
  <c r="G1535"/>
  <c r="G1534"/>
  <c r="G1533"/>
  <c r="G1532"/>
  <c r="G1531"/>
  <c r="G1530"/>
  <c r="G1529"/>
  <c r="G1528"/>
  <c r="G1527"/>
  <c r="G1526"/>
  <c r="G1525"/>
  <c r="G1524"/>
  <c r="G1523"/>
  <c r="G1522"/>
  <c r="G1521"/>
  <c r="G1520"/>
  <c r="G1519"/>
  <c r="G1518"/>
  <c r="G1517"/>
  <c r="G1516"/>
  <c r="G1515"/>
  <c r="G1514"/>
  <c r="G1513"/>
  <c r="G1512"/>
  <c r="G1511"/>
  <c r="G1510"/>
  <c r="G1509"/>
  <c r="G1508"/>
  <c r="G1507"/>
  <c r="G1506"/>
  <c r="G1505"/>
  <c r="G1504"/>
  <c r="G1503"/>
  <c r="G1502"/>
  <c r="G1501"/>
  <c r="G1500"/>
  <c r="G1499"/>
  <c r="G1498"/>
  <c r="G1497"/>
  <c r="G1496"/>
  <c r="G1495"/>
  <c r="G1494"/>
  <c r="G1493"/>
  <c r="G1492"/>
  <c r="G1491"/>
  <c r="G1490"/>
  <c r="G1489"/>
  <c r="G1488"/>
  <c r="G1487"/>
  <c r="G1486"/>
  <c r="G1485"/>
  <c r="G1484"/>
  <c r="G1483"/>
  <c r="G1482"/>
  <c r="G1481"/>
  <c r="G1480"/>
  <c r="G1479"/>
  <c r="G1478"/>
  <c r="G1477"/>
  <c r="G1476"/>
  <c r="G1475"/>
  <c r="G1474"/>
  <c r="G1473"/>
  <c r="G1472"/>
  <c r="G1471"/>
  <c r="G1470"/>
  <c r="G1469"/>
  <c r="G1468"/>
  <c r="G1467"/>
  <c r="G1466"/>
  <c r="G1465"/>
  <c r="G1464"/>
  <c r="G1463"/>
  <c r="G1462"/>
  <c r="G1461"/>
  <c r="G1460"/>
  <c r="G1459"/>
  <c r="G1458"/>
  <c r="G1457"/>
  <c r="G1455"/>
  <c r="G1454"/>
  <c r="G1453"/>
  <c r="G1452"/>
  <c r="G1451"/>
  <c r="G1450"/>
  <c r="G1449"/>
  <c r="G1448"/>
  <c r="G1447"/>
  <c r="G1446"/>
  <c r="G1445"/>
  <c r="G1444"/>
  <c r="G1443"/>
  <c r="G1442"/>
  <c r="G1441"/>
  <c r="G1440"/>
  <c r="G1439"/>
  <c r="G1438"/>
  <c r="G1437"/>
  <c r="G1436"/>
  <c r="G1435"/>
  <c r="G1434"/>
  <c r="G1433"/>
  <c r="G1432"/>
  <c r="G1431"/>
  <c r="G1430"/>
  <c r="G1429"/>
  <c r="G1428"/>
  <c r="G1427"/>
  <c r="G1426"/>
  <c r="G1425"/>
  <c r="G1424"/>
  <c r="G1423"/>
  <c r="G1422"/>
  <c r="G1421"/>
  <c r="G1420"/>
  <c r="G1419"/>
  <c r="G1418"/>
  <c r="G1417"/>
  <c r="G1416"/>
  <c r="G1415"/>
  <c r="G1412"/>
  <c r="G1411"/>
  <c r="G1410"/>
  <c r="G1409"/>
  <c r="G1408"/>
  <c r="G1407"/>
  <c r="G1406"/>
  <c r="G1405"/>
  <c r="G1404"/>
  <c r="G1403"/>
  <c r="G1402"/>
  <c r="G1401"/>
  <c r="G1400"/>
  <c r="G1399"/>
  <c r="G1398"/>
  <c r="G1397"/>
  <c r="G1396"/>
  <c r="G1395"/>
  <c r="G1394"/>
  <c r="G1393"/>
  <c r="G1392"/>
  <c r="G1391"/>
  <c r="G1390"/>
  <c r="G1389"/>
  <c r="G1387"/>
  <c r="G1386"/>
  <c r="G1385"/>
  <c r="G1384"/>
  <c r="G1383"/>
  <c r="G1382"/>
  <c r="G1381"/>
  <c r="G1379"/>
  <c r="G1378"/>
  <c r="G1377"/>
  <c r="G1376"/>
  <c r="G1375"/>
  <c r="G1374"/>
  <c r="G1373"/>
  <c r="G1372"/>
  <c r="G1371"/>
  <c r="G1370"/>
  <c r="G1369"/>
  <c r="G1367"/>
  <c r="G1366"/>
  <c r="G1365"/>
  <c r="G1364"/>
  <c r="G1363"/>
  <c r="G1362"/>
  <c r="G1361"/>
  <c r="G1360"/>
  <c r="G1359"/>
  <c r="G1358"/>
  <c r="G1357"/>
  <c r="G1356"/>
  <c r="G1355"/>
  <c r="G1354"/>
  <c r="G1353"/>
  <c r="G1352"/>
  <c r="G1351"/>
  <c r="G1350"/>
  <c r="G1349"/>
  <c r="G1348"/>
  <c r="G1345"/>
  <c r="G1344"/>
  <c r="G1343"/>
  <c r="G1342"/>
  <c r="G1341"/>
  <c r="G1340"/>
  <c r="G1339"/>
  <c r="G1338"/>
  <c r="G1337"/>
  <c r="G1336"/>
  <c r="G1335"/>
  <c r="G1334"/>
  <c r="G1333"/>
  <c r="G1332"/>
  <c r="G1331"/>
  <c r="G1330"/>
  <c r="G1329"/>
  <c r="G1328"/>
  <c r="G1327"/>
  <c r="G1326"/>
  <c r="G1325"/>
  <c r="G1324"/>
  <c r="G1323"/>
  <c r="G1322"/>
  <c r="G1321"/>
  <c r="G1320"/>
  <c r="G1319"/>
  <c r="G1318"/>
  <c r="G1317"/>
  <c r="G1316"/>
  <c r="G1315"/>
  <c r="G1314"/>
  <c r="G1312"/>
  <c r="G1311"/>
  <c r="G1310"/>
  <c r="G1309"/>
  <c r="G1308"/>
  <c r="G1307"/>
  <c r="G1306"/>
  <c r="G1305"/>
  <c r="G1304"/>
  <c r="G1303"/>
  <c r="G1302"/>
  <c r="G1301"/>
  <c r="G1300"/>
  <c r="G1299"/>
  <c r="G1298"/>
  <c r="G1296"/>
  <c r="G1295"/>
  <c r="G1294"/>
  <c r="G1293"/>
  <c r="G1292"/>
  <c r="G1291"/>
  <c r="G1290"/>
  <c r="G1289"/>
  <c r="G1288"/>
  <c r="G1287"/>
  <c r="G1286"/>
  <c r="G1285"/>
  <c r="G1284"/>
  <c r="G1283"/>
  <c r="G1282"/>
  <c r="G1280"/>
  <c r="G1279"/>
  <c r="G1278"/>
  <c r="G1277"/>
  <c r="G1276"/>
  <c r="G1275"/>
  <c r="G1274"/>
  <c r="G1273"/>
  <c r="G1272"/>
  <c r="G1271"/>
  <c r="G1270"/>
  <c r="G1269"/>
  <c r="G1268"/>
  <c r="G1267"/>
  <c r="G1266"/>
  <c r="G1265"/>
  <c r="G1264"/>
  <c r="G1263"/>
  <c r="G1262"/>
  <c r="G1261"/>
  <c r="G1260"/>
  <c r="G1259"/>
  <c r="G1258"/>
  <c r="G1257"/>
  <c r="G1256"/>
  <c r="G1255"/>
  <c r="G1254"/>
  <c r="G1253"/>
  <c r="G1250"/>
  <c r="G1249"/>
  <c r="G1248"/>
  <c r="G1247"/>
  <c r="G1246"/>
  <c r="G1245"/>
  <c r="G1244"/>
  <c r="G1243"/>
  <c r="G1242"/>
  <c r="G1241"/>
  <c r="G1240"/>
  <c r="G1236"/>
  <c r="G1235" s="1"/>
  <c r="G1234"/>
  <c r="G1233"/>
  <c r="G1232"/>
  <c r="G1231"/>
  <c r="G1230"/>
  <c r="G1229"/>
  <c r="G1228"/>
  <c r="G1227"/>
  <c r="G1226"/>
  <c r="G1225"/>
  <c r="G1224"/>
  <c r="G1223"/>
  <c r="G1222"/>
  <c r="G1221"/>
  <c r="G1220"/>
  <c r="G1219"/>
  <c r="G1218"/>
  <c r="G1217"/>
  <c r="G1216"/>
  <c r="G1215"/>
  <c r="G1214"/>
  <c r="G1213"/>
  <c r="G1212"/>
  <c r="G1211"/>
  <c r="G1210"/>
  <c r="G1209"/>
  <c r="G1208"/>
  <c r="G1207"/>
  <c r="G1206"/>
  <c r="G1205"/>
  <c r="G1204"/>
  <c r="G1203"/>
  <c r="G1202"/>
  <c r="G1201"/>
  <c r="G1200"/>
  <c r="G1199"/>
  <c r="G1198"/>
  <c r="G1197"/>
  <c r="G1196"/>
  <c r="G1195"/>
  <c r="G1194"/>
  <c r="G1193"/>
  <c r="G1192"/>
  <c r="G1191"/>
  <c r="G1190"/>
  <c r="G1189"/>
  <c r="G1188"/>
  <c r="G1187"/>
  <c r="G1186"/>
  <c r="G1185"/>
  <c r="G1184"/>
  <c r="G1183"/>
  <c r="G1182"/>
  <c r="G1181"/>
  <c r="G1180"/>
  <c r="G1179"/>
  <c r="G1177"/>
  <c r="G1176"/>
  <c r="G1175"/>
  <c r="G1174"/>
  <c r="G1173"/>
  <c r="G1172"/>
  <c r="G1171"/>
  <c r="G1170"/>
  <c r="G1169"/>
  <c r="G1168"/>
  <c r="G1167"/>
  <c r="G1166"/>
  <c r="G1165"/>
  <c r="G1164"/>
  <c r="G1163"/>
  <c r="G1162"/>
  <c r="G1161"/>
  <c r="G1160"/>
  <c r="G1159"/>
  <c r="G1158"/>
  <c r="G1157"/>
  <c r="G1156"/>
  <c r="G1155"/>
  <c r="G1154"/>
  <c r="G1153"/>
  <c r="G1152"/>
  <c r="G1151"/>
  <c r="G1150"/>
  <c r="G1149"/>
  <c r="G1148"/>
  <c r="G1147"/>
  <c r="G1146"/>
  <c r="G1145"/>
  <c r="G1144"/>
  <c r="G1143"/>
  <c r="G1142"/>
  <c r="G1141"/>
  <c r="G1140"/>
  <c r="G1139"/>
  <c r="G1138"/>
  <c r="G1137"/>
  <c r="G1136"/>
  <c r="G1135"/>
  <c r="G1134"/>
  <c r="G1133"/>
  <c r="G1132"/>
  <c r="G1131"/>
  <c r="G1130"/>
  <c r="G1129"/>
  <c r="G1128"/>
  <c r="G1127"/>
  <c r="G1126"/>
  <c r="G1125"/>
  <c r="G1124"/>
  <c r="G1123"/>
  <c r="G1122"/>
  <c r="G1119"/>
  <c r="G1118" s="1"/>
  <c r="G1117"/>
  <c r="G1116"/>
  <c r="G1115"/>
  <c r="G1114"/>
  <c r="G1113"/>
  <c r="G1112"/>
  <c r="G1111"/>
  <c r="G1110"/>
  <c r="G1109"/>
  <c r="G1108"/>
  <c r="G1107"/>
  <c r="G1106"/>
  <c r="G1105"/>
  <c r="G1103"/>
  <c r="G1102"/>
  <c r="G1101"/>
  <c r="G1100"/>
  <c r="G1099"/>
  <c r="G1098"/>
  <c r="G1097"/>
  <c r="G1096"/>
  <c r="G1095"/>
  <c r="G1094"/>
  <c r="G1093"/>
  <c r="G1092"/>
  <c r="G1091"/>
  <c r="G1090"/>
  <c r="G1089"/>
  <c r="G1087"/>
  <c r="G1086"/>
  <c r="G1085"/>
  <c r="G1084"/>
  <c r="G1083"/>
  <c r="G1082"/>
  <c r="G1081"/>
  <c r="G1080"/>
  <c r="G1079"/>
  <c r="G1078"/>
  <c r="G1077"/>
  <c r="G1076"/>
  <c r="G1075"/>
  <c r="G1074"/>
  <c r="G1073"/>
  <c r="G1072"/>
  <c r="G1071"/>
  <c r="G1070"/>
  <c r="G1069"/>
  <c r="G1068"/>
  <c r="G1067"/>
  <c r="G1066"/>
  <c r="G1065"/>
  <c r="G1064"/>
  <c r="G1063"/>
  <c r="G1062"/>
  <c r="G1061"/>
  <c r="G1060"/>
  <c r="G1059"/>
  <c r="G1058"/>
  <c r="G1057"/>
  <c r="G1056"/>
  <c r="G1055"/>
  <c r="G1054"/>
  <c r="G1053"/>
  <c r="G1052"/>
  <c r="G1051"/>
  <c r="G1050"/>
  <c r="G1049"/>
  <c r="G1048"/>
  <c r="G1047"/>
  <c r="G1046"/>
  <c r="G1045"/>
  <c r="G1044"/>
  <c r="G1043"/>
  <c r="G1042"/>
  <c r="G1041"/>
  <c r="G1040"/>
  <c r="G1039"/>
  <c r="G1038"/>
  <c r="G1037"/>
  <c r="G1036"/>
  <c r="G1035"/>
  <c r="G1034"/>
  <c r="G1033"/>
  <c r="G1032"/>
  <c r="G1031"/>
  <c r="G1029"/>
  <c r="G1028"/>
  <c r="G1027"/>
  <c r="G1026"/>
  <c r="G1025"/>
  <c r="G1024"/>
  <c r="G1023"/>
  <c r="G1022"/>
  <c r="G1021"/>
  <c r="G1020"/>
  <c r="G1019"/>
  <c r="G1018"/>
  <c r="G1017"/>
  <c r="G1016"/>
  <c r="G1015"/>
  <c r="G1014"/>
  <c r="G1013"/>
  <c r="G1012"/>
  <c r="G1011"/>
  <c r="G1010"/>
  <c r="G1009"/>
  <c r="G1008"/>
  <c r="G1007"/>
  <c r="G1006"/>
  <c r="G1005"/>
  <c r="G1004"/>
  <c r="G1003"/>
  <c r="G1002"/>
  <c r="G1001"/>
  <c r="G1000"/>
  <c r="G999"/>
  <c r="G998"/>
  <c r="G997"/>
  <c r="G996"/>
  <c r="G995"/>
  <c r="G994"/>
  <c r="G993"/>
  <c r="G992"/>
  <c r="G991"/>
  <c r="G990"/>
  <c r="G989"/>
  <c r="G988"/>
  <c r="G986"/>
  <c r="G985"/>
  <c r="G983"/>
  <c r="G982" s="1"/>
  <c r="G981"/>
  <c r="G980"/>
  <c r="G979"/>
  <c r="G978"/>
  <c r="G977"/>
  <c r="G976"/>
  <c r="G975"/>
  <c r="G974"/>
  <c r="G973"/>
  <c r="G972"/>
  <c r="G970"/>
  <c r="G969"/>
  <c r="G968"/>
  <c r="G967"/>
  <c r="G966"/>
  <c r="G965"/>
  <c r="G964"/>
  <c r="G963"/>
  <c r="G962"/>
  <c r="G961"/>
  <c r="G958"/>
  <c r="G957"/>
  <c r="G956"/>
  <c r="G955"/>
  <c r="G954"/>
  <c r="G953"/>
  <c r="G952"/>
  <c r="G951"/>
  <c r="G950"/>
  <c r="G949"/>
  <c r="G948"/>
  <c r="G947"/>
  <c r="G946"/>
  <c r="G945"/>
  <c r="G944"/>
  <c r="G943"/>
  <c r="G942"/>
  <c r="G941"/>
  <c r="G940"/>
  <c r="G939"/>
  <c r="G938"/>
  <c r="G937"/>
  <c r="G936"/>
  <c r="G935"/>
  <c r="G934"/>
  <c r="G933"/>
  <c r="G931"/>
  <c r="G930"/>
  <c r="G929"/>
  <c r="G928"/>
  <c r="G927"/>
  <c r="G926"/>
  <c r="G925"/>
  <c r="G924"/>
  <c r="G923"/>
  <c r="G922"/>
  <c r="G921"/>
  <c r="G920"/>
  <c r="G919"/>
  <c r="G918"/>
  <c r="G917"/>
  <c r="G916"/>
  <c r="G915"/>
  <c r="G914"/>
  <c r="G913"/>
  <c r="G912"/>
  <c r="G911"/>
  <c r="G910"/>
  <c r="G909"/>
  <c r="G908"/>
  <c r="G907"/>
  <c r="G906"/>
  <c r="G905"/>
  <c r="G904"/>
  <c r="G903"/>
  <c r="G902"/>
  <c r="G901"/>
  <c r="G900"/>
  <c r="G899"/>
  <c r="G898"/>
  <c r="G897"/>
  <c r="G896"/>
  <c r="G895"/>
  <c r="G894"/>
  <c r="G893"/>
  <c r="G892"/>
  <c r="G891"/>
  <c r="G890"/>
  <c r="G889"/>
  <c r="G888"/>
  <c r="G887"/>
  <c r="G885"/>
  <c r="G884"/>
  <c r="G883"/>
  <c r="G882"/>
  <c r="G881"/>
  <c r="G880"/>
  <c r="G879"/>
  <c r="G878"/>
  <c r="G877"/>
  <c r="G876"/>
  <c r="G875"/>
  <c r="G874"/>
  <c r="G873"/>
  <c r="G872"/>
  <c r="G871"/>
  <c r="G870"/>
  <c r="G869"/>
  <c r="G868"/>
  <c r="G867"/>
  <c r="G866"/>
  <c r="G865"/>
  <c r="G864"/>
  <c r="G863"/>
  <c r="G862"/>
  <c r="G861"/>
  <c r="G860"/>
  <c r="G859"/>
  <c r="G858"/>
  <c r="G857"/>
  <c r="G856"/>
  <c r="G855"/>
  <c r="G854"/>
  <c r="G852"/>
  <c r="G851"/>
  <c r="G850"/>
  <c r="G849"/>
  <c r="G848"/>
  <c r="G847"/>
  <c r="G846"/>
  <c r="G845"/>
  <c r="G844"/>
  <c r="G843"/>
  <c r="G842"/>
  <c r="G841"/>
  <c r="G840"/>
  <c r="G839"/>
  <c r="G838"/>
  <c r="G837"/>
  <c r="G836"/>
  <c r="G834"/>
  <c r="G833"/>
  <c r="G832"/>
  <c r="G831"/>
  <c r="G830"/>
  <c r="G829"/>
  <c r="G828"/>
  <c r="G827"/>
  <c r="G826"/>
  <c r="G825"/>
  <c r="G824"/>
  <c r="G823"/>
  <c r="G822"/>
  <c r="G821"/>
  <c r="G820"/>
  <c r="G819"/>
  <c r="G818"/>
  <c r="G817"/>
  <c r="G816"/>
  <c r="G815"/>
  <c r="G814"/>
  <c r="G813"/>
  <c r="G812"/>
  <c r="G811"/>
  <c r="G810"/>
  <c r="G809"/>
  <c r="G808"/>
  <c r="G807"/>
  <c r="G806"/>
  <c r="G805"/>
  <c r="G804"/>
  <c r="G803"/>
  <c r="G802"/>
  <c r="G801"/>
  <c r="G800"/>
  <c r="G799"/>
  <c r="G798"/>
  <c r="G797"/>
  <c r="G796"/>
  <c r="G795"/>
  <c r="G794"/>
  <c r="G793"/>
  <c r="G792"/>
  <c r="G791"/>
  <c r="G790"/>
  <c r="G789"/>
  <c r="G788"/>
  <c r="G787"/>
  <c r="G786"/>
  <c r="G785"/>
  <c r="G784"/>
  <c r="G783"/>
  <c r="G782"/>
  <c r="G781"/>
  <c r="G780"/>
  <c r="G778"/>
  <c r="G777"/>
  <c r="G776"/>
  <c r="G775"/>
  <c r="G774"/>
  <c r="G773"/>
  <c r="G772"/>
  <c r="G771"/>
  <c r="G770"/>
  <c r="G769"/>
  <c r="G768"/>
  <c r="G767"/>
  <c r="G766"/>
  <c r="G765"/>
  <c r="G764"/>
  <c r="G763"/>
  <c r="G762"/>
  <c r="G761"/>
  <c r="G760"/>
  <c r="G759"/>
  <c r="G758"/>
  <c r="G757"/>
  <c r="G754"/>
  <c r="G753" s="1"/>
  <c r="G752"/>
  <c r="G751" s="1"/>
  <c r="G749"/>
  <c r="G748"/>
  <c r="G747"/>
  <c r="G746"/>
  <c r="G745"/>
  <c r="G743"/>
  <c r="G742"/>
  <c r="G741"/>
  <c r="G740"/>
  <c r="G739"/>
  <c r="G738"/>
  <c r="G737"/>
  <c r="G736"/>
  <c r="G735"/>
  <c r="G734"/>
  <c r="G733"/>
  <c r="G732"/>
  <c r="G731"/>
  <c r="G730"/>
  <c r="G729"/>
  <c r="G728"/>
  <c r="G727"/>
  <c r="G726"/>
  <c r="G725"/>
  <c r="G724"/>
  <c r="G723"/>
  <c r="G722"/>
  <c r="G721"/>
  <c r="G720"/>
  <c r="G719"/>
  <c r="G718"/>
  <c r="G717"/>
  <c r="G716"/>
  <c r="G715"/>
  <c r="G714"/>
  <c r="G713"/>
  <c r="G712"/>
  <c r="G711"/>
  <c r="G710"/>
  <c r="G709"/>
  <c r="G708"/>
  <c r="G707"/>
  <c r="G706"/>
  <c r="G703"/>
  <c r="G702"/>
  <c r="G701"/>
  <c r="G700"/>
  <c r="G699"/>
  <c r="G698"/>
  <c r="G697"/>
  <c r="G696"/>
  <c r="G695"/>
  <c r="G694"/>
  <c r="G693"/>
  <c r="G692"/>
  <c r="G691"/>
  <c r="G690"/>
  <c r="G689"/>
  <c r="G688"/>
  <c r="G687"/>
  <c r="G686"/>
  <c r="G685"/>
  <c r="G683"/>
  <c r="G682"/>
  <c r="G681"/>
  <c r="G680"/>
  <c r="G679"/>
  <c r="G678"/>
  <c r="G677"/>
  <c r="G676"/>
  <c r="G675"/>
  <c r="G674"/>
  <c r="G673"/>
  <c r="G672"/>
  <c r="G671"/>
  <c r="G670"/>
  <c r="G669"/>
  <c r="G668"/>
  <c r="G667"/>
  <c r="G666"/>
  <c r="G665"/>
  <c r="G664"/>
  <c r="G663"/>
  <c r="G662"/>
  <c r="G661"/>
  <c r="G660"/>
  <c r="G659"/>
  <c r="G658"/>
  <c r="G657"/>
  <c r="G656"/>
  <c r="G655"/>
  <c r="G654"/>
  <c r="G653"/>
  <c r="G652"/>
  <c r="G651"/>
  <c r="G650"/>
  <c r="G649"/>
  <c r="G648"/>
  <c r="G647"/>
  <c r="G646"/>
  <c r="G645"/>
  <c r="G644"/>
  <c r="G643"/>
  <c r="G642"/>
  <c r="G641"/>
  <c r="G640"/>
  <c r="G639"/>
  <c r="G638"/>
  <c r="G637"/>
  <c r="G636"/>
  <c r="G635"/>
  <c r="G633"/>
  <c r="G632"/>
  <c r="G631"/>
  <c r="G630"/>
  <c r="G629"/>
  <c r="G628"/>
  <c r="G627"/>
  <c r="G626"/>
  <c r="G625"/>
  <c r="G624"/>
  <c r="G622"/>
  <c r="G621"/>
  <c r="G620"/>
  <c r="G619"/>
  <c r="G618"/>
  <c r="G617"/>
  <c r="G616"/>
  <c r="G615"/>
  <c r="G614"/>
  <c r="G613"/>
  <c r="G612"/>
  <c r="G611"/>
  <c r="G610"/>
  <c r="G609"/>
  <c r="G608"/>
  <c r="G607"/>
  <c r="G606"/>
  <c r="G604"/>
  <c r="G603"/>
  <c r="G602"/>
  <c r="G601"/>
  <c r="G600"/>
  <c r="G599"/>
  <c r="G598"/>
  <c r="G597"/>
  <c r="G596"/>
  <c r="G595"/>
  <c r="G594"/>
  <c r="G593"/>
  <c r="G592"/>
  <c r="G591"/>
  <c r="G590"/>
  <c r="G589"/>
  <c r="G588"/>
  <c r="G586"/>
  <c r="G585"/>
  <c r="G584"/>
  <c r="G583"/>
  <c r="G582"/>
  <c r="G581"/>
  <c r="G580"/>
  <c r="G579"/>
  <c r="G578"/>
  <c r="G577"/>
  <c r="G576"/>
  <c r="G575"/>
  <c r="G574"/>
  <c r="G573"/>
  <c r="G572"/>
  <c r="G571"/>
  <c r="G570"/>
  <c r="G568"/>
  <c r="G567"/>
  <c r="G566"/>
  <c r="G565"/>
  <c r="G564"/>
  <c r="G563"/>
  <c r="G562"/>
  <c r="G561"/>
  <c r="G560"/>
  <c r="G559"/>
  <c r="G556"/>
  <c r="G555"/>
  <c r="G554"/>
  <c r="G553"/>
  <c r="G552"/>
  <c r="G551"/>
  <c r="G550"/>
  <c r="G549"/>
  <c r="G548"/>
  <c r="G547"/>
  <c r="G546"/>
  <c r="G545"/>
  <c r="G544"/>
  <c r="G543"/>
  <c r="G542"/>
  <c r="G541"/>
  <c r="G540"/>
  <c r="G539"/>
  <c r="G536"/>
  <c r="G535"/>
  <c r="G534"/>
  <c r="G533"/>
  <c r="G532"/>
  <c r="G531"/>
  <c r="G530"/>
  <c r="G529"/>
  <c r="G528"/>
  <c r="G527"/>
  <c r="G526"/>
  <c r="G525"/>
  <c r="G524"/>
  <c r="G523"/>
  <c r="G522"/>
  <c r="G521"/>
  <c r="G520"/>
  <c r="G519"/>
  <c r="G518"/>
  <c r="G517"/>
  <c r="G516"/>
  <c r="G515"/>
  <c r="G514"/>
  <c r="G513"/>
  <c r="G512"/>
  <c r="G511"/>
  <c r="G509"/>
  <c r="G508"/>
  <c r="G507"/>
  <c r="G506"/>
  <c r="G505"/>
  <c r="G504"/>
  <c r="G503"/>
  <c r="G502"/>
  <c r="G501"/>
  <c r="G500"/>
  <c r="G499"/>
  <c r="G498"/>
  <c r="G497"/>
  <c r="G496"/>
  <c r="G495"/>
  <c r="G494"/>
  <c r="G493"/>
  <c r="G492"/>
  <c r="G491"/>
  <c r="G489"/>
  <c r="G488"/>
  <c r="G487"/>
  <c r="G486"/>
  <c r="G485"/>
  <c r="G484"/>
  <c r="G483"/>
  <c r="G482"/>
  <c r="G481"/>
  <c r="G480"/>
  <c r="G477"/>
  <c r="G476"/>
  <c r="G475"/>
  <c r="G474"/>
  <c r="G473"/>
  <c r="G472"/>
  <c r="G471"/>
  <c r="G470"/>
  <c r="G469"/>
  <c r="G467"/>
  <c r="G466"/>
  <c r="G465"/>
  <c r="G464"/>
  <c r="G463"/>
  <c r="G462"/>
  <c r="G460"/>
  <c r="G459"/>
  <c r="G458"/>
  <c r="G457"/>
  <c r="G456"/>
  <c r="G455"/>
  <c r="G454"/>
  <c r="G453"/>
  <c r="G452"/>
  <c r="G451"/>
  <c r="G450"/>
  <c r="G449"/>
  <c r="G448"/>
  <c r="G447"/>
  <c r="G446"/>
  <c r="G445"/>
  <c r="G444"/>
  <c r="G443"/>
  <c r="G442"/>
  <c r="G438"/>
  <c r="G437"/>
  <c r="G436"/>
  <c r="G435"/>
  <c r="G434"/>
  <c r="G433"/>
  <c r="G432"/>
  <c r="G431"/>
  <c r="G430"/>
  <c r="G429"/>
  <c r="G428"/>
  <c r="G426"/>
  <c r="G425"/>
  <c r="G424"/>
  <c r="G423"/>
  <c r="G422"/>
  <c r="G421"/>
  <c r="G420"/>
  <c r="G419"/>
  <c r="G418"/>
  <c r="G417"/>
  <c r="G416"/>
  <c r="G415"/>
  <c r="G414"/>
  <c r="G413"/>
  <c r="G412"/>
  <c r="G411"/>
  <c r="G410"/>
  <c r="G409"/>
  <c r="G408"/>
  <c r="G407"/>
  <c r="G406"/>
  <c r="G405"/>
  <c r="G404"/>
  <c r="G403"/>
  <c r="G402"/>
  <c r="G401"/>
  <c r="G400"/>
  <c r="G399"/>
  <c r="G398"/>
  <c r="G397"/>
  <c r="G396"/>
  <c r="G395"/>
  <c r="G394"/>
  <c r="G393"/>
  <c r="G392"/>
  <c r="G391"/>
  <c r="G390"/>
  <c r="G389"/>
  <c r="G388"/>
  <c r="G387"/>
  <c r="G386"/>
  <c r="G385"/>
  <c r="G384"/>
  <c r="G383"/>
  <c r="G382"/>
  <c r="G381"/>
  <c r="G380"/>
  <c r="G379"/>
  <c r="G378"/>
  <c r="G377"/>
  <c r="G376"/>
  <c r="G375"/>
  <c r="G374"/>
  <c r="G373"/>
  <c r="G372"/>
  <c r="G371"/>
  <c r="G370"/>
  <c r="G369"/>
  <c r="G368"/>
  <c r="G367"/>
  <c r="G366"/>
  <c r="G365"/>
  <c r="G364"/>
  <c r="G363"/>
  <c r="G362"/>
  <c r="G361"/>
  <c r="G360"/>
  <c r="G359"/>
  <c r="G358"/>
  <c r="G357"/>
  <c r="G356"/>
  <c r="G355"/>
  <c r="G354"/>
  <c r="G353"/>
  <c r="G352"/>
  <c r="G351"/>
  <c r="G350"/>
  <c r="G349"/>
  <c r="G348"/>
  <c r="G347"/>
  <c r="G346"/>
  <c r="G345"/>
  <c r="G344"/>
  <c r="G343"/>
  <c r="G342"/>
  <c r="G341"/>
  <c r="G340"/>
  <c r="G339"/>
  <c r="G338"/>
  <c r="G337"/>
  <c r="G336"/>
  <c r="G335"/>
  <c r="G334"/>
  <c r="G333"/>
  <c r="G332"/>
  <c r="G331"/>
  <c r="G330"/>
  <c r="G329"/>
  <c r="G328"/>
  <c r="G327"/>
  <c r="G326"/>
  <c r="G325"/>
  <c r="G324"/>
  <c r="G323"/>
  <c r="G322"/>
  <c r="G321"/>
  <c r="G320"/>
  <c r="G319"/>
  <c r="G318"/>
  <c r="G317"/>
  <c r="G316"/>
  <c r="G315"/>
  <c r="G314"/>
  <c r="G313"/>
  <c r="G312"/>
  <c r="G311"/>
  <c r="G310"/>
  <c r="G309"/>
  <c r="G308"/>
  <c r="G307"/>
  <c r="G306"/>
  <c r="G305"/>
  <c r="G304"/>
  <c r="G303"/>
  <c r="G302"/>
  <c r="G301"/>
  <c r="G300"/>
  <c r="G299"/>
  <c r="G298"/>
  <c r="G297"/>
  <c r="G296"/>
  <c r="G295"/>
  <c r="G294"/>
  <c r="G293"/>
  <c r="G292"/>
  <c r="G291"/>
  <c r="G290"/>
  <c r="G289"/>
  <c r="G288"/>
  <c r="G287"/>
  <c r="G286"/>
  <c r="G285"/>
  <c r="G284"/>
  <c r="G283"/>
  <c r="G282"/>
  <c r="G281"/>
  <c r="G280"/>
  <c r="G279"/>
  <c r="G278"/>
  <c r="G277"/>
  <c r="G276"/>
  <c r="G275"/>
  <c r="G274"/>
  <c r="G273"/>
  <c r="G272"/>
  <c r="G271"/>
  <c r="G270"/>
  <c r="G269"/>
  <c r="G268"/>
  <c r="G267"/>
  <c r="G266"/>
  <c r="G264"/>
  <c r="G263"/>
  <c r="G262"/>
  <c r="G261"/>
  <c r="G260"/>
  <c r="G259"/>
  <c r="G258"/>
  <c r="G257"/>
  <c r="G256"/>
  <c r="G255"/>
  <c r="G254"/>
  <c r="G253"/>
  <c r="G252"/>
  <c r="G251"/>
  <c r="G250"/>
  <c r="G249"/>
  <c r="G248"/>
  <c r="G247"/>
  <c r="G246"/>
  <c r="G245"/>
  <c r="G244"/>
  <c r="G243"/>
  <c r="G242"/>
  <c r="G241"/>
  <c r="G240"/>
  <c r="G239"/>
  <c r="G238"/>
  <c r="G237"/>
  <c r="G236"/>
  <c r="G235"/>
  <c r="G234"/>
  <c r="G232"/>
  <c r="G231"/>
  <c r="G230"/>
  <c r="G229"/>
  <c r="G228"/>
  <c r="G227"/>
  <c r="G226"/>
  <c r="G225"/>
  <c r="G224"/>
  <c r="G223"/>
  <c r="G222"/>
  <c r="G221"/>
  <c r="G220"/>
  <c r="G219"/>
  <c r="G218"/>
  <c r="G217"/>
  <c r="G216"/>
  <c r="G215"/>
  <c r="G214"/>
  <c r="G213"/>
  <c r="G212"/>
  <c r="G211"/>
  <c r="G209"/>
  <c r="G208"/>
  <c r="G207"/>
  <c r="G206"/>
  <c r="G205"/>
  <c r="G204"/>
  <c r="G203"/>
  <c r="G202"/>
  <c r="G201"/>
  <c r="G200"/>
  <c r="G199"/>
  <c r="G197"/>
  <c r="G196"/>
  <c r="G195"/>
  <c r="G194"/>
  <c r="G193"/>
  <c r="G192"/>
  <c r="G191"/>
  <c r="G190"/>
  <c r="G189"/>
  <c r="G188"/>
  <c r="G187"/>
  <c r="G186"/>
  <c r="G185"/>
  <c r="G184"/>
  <c r="G183"/>
  <c r="G182"/>
  <c r="G181"/>
  <c r="G180"/>
  <c r="G179"/>
  <c r="G178"/>
  <c r="G177"/>
  <c r="G176"/>
  <c r="G174"/>
  <c r="G173"/>
  <c r="G172"/>
  <c r="G171"/>
  <c r="G169"/>
  <c r="G168"/>
  <c r="G167"/>
  <c r="G166"/>
  <c r="G165"/>
  <c r="G164"/>
  <c r="G163"/>
  <c r="G162"/>
  <c r="G160"/>
  <c r="G159"/>
  <c r="G158"/>
  <c r="G156"/>
  <c r="G155" s="1"/>
  <c r="G154"/>
  <c r="G153"/>
  <c r="G152"/>
  <c r="G150"/>
  <c r="G149"/>
  <c r="G148"/>
  <c r="G147"/>
  <c r="G146"/>
  <c r="G145"/>
  <c r="G143"/>
  <c r="G142"/>
  <c r="G141"/>
  <c r="G140"/>
  <c r="G139"/>
  <c r="G138"/>
  <c r="G137"/>
  <c r="G136"/>
  <c r="G135"/>
  <c r="G134"/>
  <c r="G133"/>
  <c r="G132"/>
  <c r="G131"/>
  <c r="G130"/>
  <c r="G129"/>
  <c r="G128"/>
  <c r="G126"/>
  <c r="G125"/>
  <c r="G124"/>
  <c r="G123"/>
  <c r="G121"/>
  <c r="G120"/>
  <c r="G119"/>
  <c r="G118"/>
  <c r="G117"/>
  <c r="G116"/>
  <c r="G115"/>
  <c r="G114"/>
  <c r="G113"/>
  <c r="G112"/>
  <c r="G111"/>
  <c r="G110"/>
  <c r="G107"/>
  <c r="G106"/>
  <c r="G105"/>
  <c r="G104"/>
  <c r="G103"/>
  <c r="G102"/>
  <c r="G101"/>
  <c r="G100"/>
  <c r="G99"/>
  <c r="G98"/>
  <c r="G97"/>
  <c r="G96"/>
  <c r="G95"/>
  <c r="G94"/>
  <c r="G93"/>
  <c r="G92"/>
  <c r="G91"/>
  <c r="G90"/>
  <c r="G89"/>
  <c r="G88"/>
  <c r="G87"/>
  <c r="G86"/>
  <c r="G85"/>
  <c r="G84"/>
  <c r="G83"/>
  <c r="G82"/>
  <c r="G81"/>
  <c r="G79"/>
  <c r="G78"/>
  <c r="G77"/>
  <c r="G76"/>
  <c r="G75"/>
  <c r="G74"/>
  <c r="G73"/>
  <c r="G71"/>
  <c r="G70"/>
  <c r="G69"/>
  <c r="G68"/>
  <c r="G67"/>
  <c r="G66"/>
  <c r="G65"/>
  <c r="G64"/>
  <c r="G63"/>
  <c r="G62"/>
  <c r="G61"/>
  <c r="G60"/>
  <c r="G59"/>
  <c r="G58"/>
  <c r="G57"/>
  <c r="G56"/>
  <c r="G55"/>
  <c r="G54"/>
  <c r="G53"/>
  <c r="G52"/>
  <c r="G49"/>
  <c r="G48"/>
  <c r="G47"/>
  <c r="G46"/>
  <c r="G45"/>
  <c r="G44"/>
  <c r="G42"/>
  <c r="G41"/>
  <c r="G40"/>
  <c r="G39"/>
  <c r="G38"/>
  <c r="G37"/>
  <c r="G36"/>
  <c r="G35"/>
  <c r="G33"/>
  <c r="G32"/>
  <c r="G31"/>
  <c r="G30"/>
  <c r="G29"/>
  <c r="G28"/>
  <c r="G27"/>
  <c r="G26"/>
  <c r="G25"/>
  <c r="G24"/>
  <c r="G23"/>
  <c r="G20"/>
  <c r="G19"/>
  <c r="G18"/>
  <c r="G17"/>
  <c r="G16"/>
  <c r="G15"/>
  <c r="G14"/>
  <c r="G13"/>
  <c r="G3418" l="1"/>
  <c r="G1806"/>
  <c r="G1847"/>
  <c r="G984"/>
  <c r="G3554"/>
  <c r="G3616"/>
  <c r="G3675"/>
  <c r="G1910"/>
  <c r="G3450"/>
  <c r="G1903"/>
  <c r="G1868"/>
  <c r="G1884"/>
  <c r="G1368"/>
  <c r="G3268"/>
  <c r="G1786"/>
  <c r="G1858"/>
  <c r="G2915"/>
  <c r="G109"/>
  <c r="G233"/>
  <c r="G750"/>
  <c r="G1088"/>
  <c r="G1347"/>
  <c r="G2124"/>
  <c r="G2899"/>
  <c r="G1850"/>
  <c r="G1914"/>
  <c r="G1918"/>
  <c r="G3310"/>
  <c r="G3744"/>
  <c r="G1756"/>
  <c r="G1854"/>
  <c r="G1951"/>
  <c r="G1950" s="1"/>
  <c r="G2213"/>
  <c r="G3082"/>
  <c r="G151"/>
  <c r="G1178"/>
  <c r="G1239"/>
  <c r="G1238" s="1"/>
  <c r="G34"/>
  <c r="G265"/>
  <c r="G490"/>
  <c r="G587"/>
  <c r="G144"/>
  <c r="G157"/>
  <c r="G161"/>
  <c r="G569"/>
  <c r="G623"/>
  <c r="G1297"/>
  <c r="G1772"/>
  <c r="G1791"/>
  <c r="G1842"/>
  <c r="G1874"/>
  <c r="G2798"/>
  <c r="G122"/>
  <c r="G127"/>
  <c r="G479"/>
  <c r="G684"/>
  <c r="G987"/>
  <c r="G1104"/>
  <c r="G1388"/>
  <c r="G1625"/>
  <c r="G3730"/>
  <c r="G3729" s="1"/>
  <c r="G1619"/>
  <c r="G1762"/>
  <c r="G1794"/>
  <c r="G1802"/>
  <c r="G1898"/>
  <c r="G1971"/>
  <c r="G2015"/>
  <c r="G2024"/>
  <c r="G3242"/>
  <c r="G1557"/>
  <c r="G1633"/>
  <c r="G1778"/>
  <c r="G1798"/>
  <c r="G1862"/>
  <c r="G1906"/>
  <c r="G1946"/>
  <c r="G3088"/>
  <c r="G3489"/>
  <c r="G3520"/>
  <c r="G3159"/>
  <c r="G3264"/>
  <c r="G2908"/>
  <c r="G3154"/>
  <c r="G3174"/>
  <c r="G3205"/>
  <c r="G3299"/>
  <c r="G3423"/>
  <c r="G3472"/>
  <c r="G3550"/>
  <c r="G3679"/>
  <c r="G3741"/>
  <c r="G3092"/>
  <c r="G3288"/>
  <c r="G3455"/>
  <c r="G210"/>
  <c r="G634"/>
  <c r="G12"/>
  <c r="G22"/>
  <c r="G51"/>
  <c r="G72"/>
  <c r="G170"/>
  <c r="G175"/>
  <c r="G468"/>
  <c r="G538"/>
  <c r="G537" s="1"/>
  <c r="G1657"/>
  <c r="G2248"/>
  <c r="G43"/>
  <c r="G80"/>
  <c r="G198"/>
  <c r="G441"/>
  <c r="G440" s="1"/>
  <c r="G461"/>
  <c r="G510"/>
  <c r="G605"/>
  <c r="G1456"/>
  <c r="G558"/>
  <c r="G705"/>
  <c r="G704" s="1"/>
  <c r="G835"/>
  <c r="G886"/>
  <c r="G1030"/>
  <c r="G1890"/>
  <c r="G756"/>
  <c r="G1121"/>
  <c r="G1641"/>
  <c r="G853"/>
  <c r="G1960"/>
  <c r="G1959" s="1"/>
  <c r="G427"/>
  <c r="G779"/>
  <c r="G971"/>
  <c r="G2141"/>
  <c r="G1252"/>
  <c r="G1693"/>
  <c r="G1726"/>
  <c r="G744"/>
  <c r="G932"/>
  <c r="G960"/>
  <c r="G1414"/>
  <c r="G2223"/>
  <c r="G1380"/>
  <c r="G1716"/>
  <c r="G1818"/>
  <c r="G1834"/>
  <c r="G1982"/>
  <c r="G2444"/>
  <c r="G2615"/>
  <c r="G1281"/>
  <c r="G1313"/>
  <c r="G1609"/>
  <c r="G1812"/>
  <c r="G1828"/>
  <c r="G1924"/>
  <c r="G3189"/>
  <c r="G2960"/>
  <c r="G3000"/>
  <c r="G2106"/>
  <c r="G3210"/>
  <c r="G2781"/>
  <c r="G3098"/>
  <c r="G3497"/>
  <c r="G2920"/>
  <c r="G3121"/>
  <c r="G3147"/>
  <c r="G3315"/>
  <c r="G3535"/>
  <c r="G3041"/>
  <c r="G3064"/>
  <c r="G3220"/>
  <c r="G3367"/>
  <c r="G3651"/>
  <c r="G3438"/>
  <c r="G3493"/>
  <c r="G3563"/>
  <c r="G3605"/>
  <c r="G3689"/>
  <c r="G3702"/>
  <c r="G3619"/>
  <c r="G3627"/>
  <c r="G3715"/>
  <c r="G3454" l="1"/>
  <c r="G3422" s="1"/>
  <c r="G1949"/>
  <c r="G1923" s="1"/>
  <c r="G3553"/>
  <c r="G3519"/>
  <c r="G3492" s="1"/>
  <c r="G3287"/>
  <c r="G3267" s="1"/>
  <c r="G1346"/>
  <c r="G108"/>
  <c r="G3626"/>
  <c r="G3615" s="1"/>
  <c r="G3158"/>
  <c r="G3146" s="1"/>
  <c r="G21"/>
  <c r="G1755"/>
  <c r="G1867"/>
  <c r="G478"/>
  <c r="G959"/>
  <c r="G3097"/>
  <c r="G3087" s="1"/>
  <c r="G50"/>
  <c r="G557"/>
  <c r="G3219"/>
  <c r="G3204" s="1"/>
  <c r="G1413"/>
  <c r="G1120"/>
  <c r="G1624"/>
  <c r="G1640"/>
  <c r="G2919"/>
  <c r="G2780" s="1"/>
  <c r="G2247"/>
  <c r="G1970" s="1"/>
  <c r="G3688"/>
  <c r="G3678" s="1"/>
  <c r="G3040"/>
  <c r="G3314"/>
  <c r="G3313" s="1"/>
  <c r="G1811"/>
  <c r="G1251"/>
  <c r="G755" l="1"/>
  <c r="G439"/>
  <c r="G11" s="1"/>
  <c r="G1754"/>
  <c r="G1237" s="1"/>
  <c r="G10" l="1"/>
</calcChain>
</file>

<file path=xl/sharedStrings.xml><?xml version="1.0" encoding="utf-8"?>
<sst xmlns="http://schemas.openxmlformats.org/spreadsheetml/2006/main" count="37994" uniqueCount="12042">
  <si>
    <t>A.-</t>
  </si>
  <si>
    <t>OPE-50000</t>
  </si>
  <si>
    <t>M2</t>
  </si>
  <si>
    <t>OPE-01000</t>
  </si>
  <si>
    <t>OPE-01005</t>
  </si>
  <si>
    <t>M3</t>
  </si>
  <si>
    <t>OPE-01015</t>
  </si>
  <si>
    <t>OPE-58055</t>
  </si>
  <si>
    <t>M2.</t>
  </si>
  <si>
    <t>OPE-01016</t>
  </si>
  <si>
    <t>OPE-01021</t>
  </si>
  <si>
    <t>M3-KM</t>
  </si>
  <si>
    <t>OPE-01022</t>
  </si>
  <si>
    <t>1.2.1</t>
  </si>
  <si>
    <t>OC-PIL-001</t>
  </si>
  <si>
    <t>ML</t>
  </si>
  <si>
    <t>OC-PIL-003</t>
  </si>
  <si>
    <t>OC-PIL-005</t>
  </si>
  <si>
    <t>OC-PIL-006</t>
  </si>
  <si>
    <t>OC-PIL-0102</t>
  </si>
  <si>
    <t>KG</t>
  </si>
  <si>
    <t>OC-PIL-0103</t>
  </si>
  <si>
    <t>OC-PIL-0104</t>
  </si>
  <si>
    <t>OC-PIL-0201</t>
  </si>
  <si>
    <t>OC-PIL-0301</t>
  </si>
  <si>
    <t>1.2.2</t>
  </si>
  <si>
    <t>OPE-02000</t>
  </si>
  <si>
    <t>OPE-02005</t>
  </si>
  <si>
    <t>OPE-02046</t>
  </si>
  <si>
    <t>OPE-03105</t>
  </si>
  <si>
    <t>OPE-02015</t>
  </si>
  <si>
    <t>TON</t>
  </si>
  <si>
    <t>OPE-58345</t>
  </si>
  <si>
    <t>OPE-58346</t>
  </si>
  <si>
    <t>OPE-58357</t>
  </si>
  <si>
    <t>1.2.4</t>
  </si>
  <si>
    <t>OPE-58225</t>
  </si>
  <si>
    <t>OPE-58235</t>
  </si>
  <si>
    <t>M3.</t>
  </si>
  <si>
    <t>HALIN-0120</t>
  </si>
  <si>
    <t>OC-MET-019</t>
  </si>
  <si>
    <t>OC-MET-001</t>
  </si>
  <si>
    <t>OC-MET-002</t>
  </si>
  <si>
    <t>OC-MET-003</t>
  </si>
  <si>
    <t>OC-MET-004</t>
  </si>
  <si>
    <t>OC-MET-005</t>
  </si>
  <si>
    <t>OC-MET-006</t>
  </si>
  <si>
    <t>OC-MET-007</t>
  </si>
  <si>
    <t>OC-MET-008</t>
  </si>
  <si>
    <t>OC-MET-009</t>
  </si>
  <si>
    <t>OC-MET-010</t>
  </si>
  <si>
    <t>OC-MET-011</t>
  </si>
  <si>
    <t>OC-MET-012</t>
  </si>
  <si>
    <t>OC-MET-013</t>
  </si>
  <si>
    <t>OC-MET-014</t>
  </si>
  <si>
    <t>OC-MET-015</t>
  </si>
  <si>
    <t>OC-MET-016</t>
  </si>
  <si>
    <t>OC-MET-017</t>
  </si>
  <si>
    <t>OC-MET-018</t>
  </si>
  <si>
    <t>OC-MET-020</t>
  </si>
  <si>
    <t>HALIN-8631</t>
  </si>
  <si>
    <t>HALIN-8435</t>
  </si>
  <si>
    <t>PZA</t>
  </si>
  <si>
    <t>HALIN-8440</t>
  </si>
  <si>
    <t>HALIN-8445</t>
  </si>
  <si>
    <t>HALIN-8460</t>
  </si>
  <si>
    <t>HALIN-8465</t>
  </si>
  <si>
    <t>HALIN-8470</t>
  </si>
  <si>
    <t>OPE-05000</t>
  </si>
  <si>
    <t>OPE-05005.</t>
  </si>
  <si>
    <t>OPE-05010</t>
  </si>
  <si>
    <t>OPE-05015.</t>
  </si>
  <si>
    <t>OPE-05020</t>
  </si>
  <si>
    <t>OPE-05025.</t>
  </si>
  <si>
    <t>OPE-05030</t>
  </si>
  <si>
    <t>OPE-05035</t>
  </si>
  <si>
    <t>OPE-05045</t>
  </si>
  <si>
    <t>OPE-05050</t>
  </si>
  <si>
    <t>OPE-05055</t>
  </si>
  <si>
    <t>M</t>
  </si>
  <si>
    <t>OPE-05060.</t>
  </si>
  <si>
    <t>OPE-05065</t>
  </si>
  <si>
    <t>OPE-05070</t>
  </si>
  <si>
    <t>OPE-05075</t>
  </si>
  <si>
    <t>OPE-05080.</t>
  </si>
  <si>
    <t>OPE-05085</t>
  </si>
  <si>
    <t>OPE-05090</t>
  </si>
  <si>
    <t>OPE-05095</t>
  </si>
  <si>
    <t>OPE-05100</t>
  </si>
  <si>
    <t>OPE-05105</t>
  </si>
  <si>
    <t>OPE-05110</t>
  </si>
  <si>
    <t>OPE-05170</t>
  </si>
  <si>
    <t>OPE-05175</t>
  </si>
  <si>
    <t>OPE-05180</t>
  </si>
  <si>
    <t>OPE-05185</t>
  </si>
  <si>
    <t>OPE-06140</t>
  </si>
  <si>
    <t>OPE-06110</t>
  </si>
  <si>
    <t>ACACOL005</t>
  </si>
  <si>
    <t>ACACOL010</t>
  </si>
  <si>
    <t>ACACOL015</t>
  </si>
  <si>
    <t>ACACOL020</t>
  </si>
  <si>
    <t>ACACOL025</t>
  </si>
  <si>
    <t>ACACOL030</t>
  </si>
  <si>
    <t>ACACOL035</t>
  </si>
  <si>
    <t>ACACOL040</t>
  </si>
  <si>
    <t>ACACOL045</t>
  </si>
  <si>
    <t>ACACOL050</t>
  </si>
  <si>
    <t>ACACOL060</t>
  </si>
  <si>
    <t>ACACOL065</t>
  </si>
  <si>
    <t>ACACOL070</t>
  </si>
  <si>
    <t>ACACOL075</t>
  </si>
  <si>
    <t>OPE-06169</t>
  </si>
  <si>
    <t>OPE-06035</t>
  </si>
  <si>
    <t>ACACOL080</t>
  </si>
  <si>
    <t>ACACOL085</t>
  </si>
  <si>
    <t>ACACOL090</t>
  </si>
  <si>
    <t>ACACOL095</t>
  </si>
  <si>
    <t>ACACOL100</t>
  </si>
  <si>
    <t>ACACOL105</t>
  </si>
  <si>
    <t>ACACOL110</t>
  </si>
  <si>
    <t>ACACOL115</t>
  </si>
  <si>
    <t>ACACOL120</t>
  </si>
  <si>
    <t>ACACOL125</t>
  </si>
  <si>
    <t>ACACOL130</t>
  </si>
  <si>
    <t>ACACOL135</t>
  </si>
  <si>
    <t>OPE-06178</t>
  </si>
  <si>
    <t>ACACOL180</t>
  </si>
  <si>
    <t>ACACOL145</t>
  </si>
  <si>
    <t>ACACOL150</t>
  </si>
  <si>
    <t>ACACOL155</t>
  </si>
  <si>
    <t>ACACOL160</t>
  </si>
  <si>
    <t>ACACOL165</t>
  </si>
  <si>
    <t>ACACOL170</t>
  </si>
  <si>
    <t>ACACOL140</t>
  </si>
  <si>
    <t>OPE-06250.</t>
  </si>
  <si>
    <t>OPE-06240.</t>
  </si>
  <si>
    <t>ACACOL175</t>
  </si>
  <si>
    <t>OPE-06335</t>
  </si>
  <si>
    <t>OPE-06340</t>
  </si>
  <si>
    <t>OPE-06345</t>
  </si>
  <si>
    <t>OPE-06270</t>
  </si>
  <si>
    <t>OPE-06275</t>
  </si>
  <si>
    <t>OPE-06280</t>
  </si>
  <si>
    <t>OPE-06285</t>
  </si>
  <si>
    <t>OPE-06290</t>
  </si>
  <si>
    <t>OPE-06295</t>
  </si>
  <si>
    <t>OPE-06300</t>
  </si>
  <si>
    <t>OPE-06305</t>
  </si>
  <si>
    <t>OPE-06130</t>
  </si>
  <si>
    <t>OPE-06135</t>
  </si>
  <si>
    <t>OPE-06260</t>
  </si>
  <si>
    <t>OPE-06265</t>
  </si>
  <si>
    <t>SEÑAGS010</t>
  </si>
  <si>
    <t>PZA.</t>
  </si>
  <si>
    <t>SEÑAGS030</t>
  </si>
  <si>
    <t>SEÑAGS020</t>
  </si>
  <si>
    <t>OPE-10000</t>
  </si>
  <si>
    <t>OPE-10005</t>
  </si>
  <si>
    <t>OPE-10010</t>
  </si>
  <si>
    <t>OPE-10015</t>
  </si>
  <si>
    <t>OPE-10020</t>
  </si>
  <si>
    <t>OPE-10025</t>
  </si>
  <si>
    <t>OPE-10030</t>
  </si>
  <si>
    <t>OPE-04005</t>
  </si>
  <si>
    <t>OPE-61000</t>
  </si>
  <si>
    <t>OPE-61010</t>
  </si>
  <si>
    <t>OPE-61015</t>
  </si>
  <si>
    <t>OPE-61020</t>
  </si>
  <si>
    <t>OPE-61025</t>
  </si>
  <si>
    <t>OPE-61030</t>
  </si>
  <si>
    <t>OPE-61035</t>
  </si>
  <si>
    <t>OPE-61040</t>
  </si>
  <si>
    <t>OPE-61045</t>
  </si>
  <si>
    <t>OPE-61050</t>
  </si>
  <si>
    <t>OPE-61055</t>
  </si>
  <si>
    <t>HERR-02</t>
  </si>
  <si>
    <t>HERR-03</t>
  </si>
  <si>
    <t>M.</t>
  </si>
  <si>
    <t>HERR-04</t>
  </si>
  <si>
    <t>HERR-05</t>
  </si>
  <si>
    <t>HERR-06</t>
  </si>
  <si>
    <t>HERR-07</t>
  </si>
  <si>
    <t>KG.</t>
  </si>
  <si>
    <t>HERR-08</t>
  </si>
  <si>
    <t>HERR-09</t>
  </si>
  <si>
    <t>HERR 10</t>
  </si>
  <si>
    <t>HERR-11</t>
  </si>
  <si>
    <t>HE-EXT-034</t>
  </si>
  <si>
    <t>CAN ALUM-01</t>
  </si>
  <si>
    <t>CAN ALUM-02</t>
  </si>
  <si>
    <t>CAN ALUM 03</t>
  </si>
  <si>
    <t>CAN ALUM 04</t>
  </si>
  <si>
    <t>CAN ALUM 05</t>
  </si>
  <si>
    <t>CAN ALUM 06</t>
  </si>
  <si>
    <t>CAN ALUM-07</t>
  </si>
  <si>
    <t>CAN ALUM-08</t>
  </si>
  <si>
    <t>CAN ALUM-09</t>
  </si>
  <si>
    <t>CAN ALUM-10</t>
  </si>
  <si>
    <t>CAN ALUM-11</t>
  </si>
  <si>
    <t>CAN ALUM-12</t>
  </si>
  <si>
    <t>CAN ALUM-13</t>
  </si>
  <si>
    <t>CAN ALUM-14</t>
  </si>
  <si>
    <t>CAN ALUM-15</t>
  </si>
  <si>
    <t>CAN ALUM-16</t>
  </si>
  <si>
    <t>CAN ALUM-17</t>
  </si>
  <si>
    <t>CAN ALUM-18</t>
  </si>
  <si>
    <t>CAN ALUM-19</t>
  </si>
  <si>
    <t>CAN ALUM-20</t>
  </si>
  <si>
    <t>CAN ALUM-21</t>
  </si>
  <si>
    <t>CAN ALUM-23</t>
  </si>
  <si>
    <t>4211-2</t>
  </si>
  <si>
    <t>4211-3</t>
  </si>
  <si>
    <t>2211-4</t>
  </si>
  <si>
    <t>4211-6</t>
  </si>
  <si>
    <t>4211-8</t>
  </si>
  <si>
    <t>4212-1</t>
  </si>
  <si>
    <t>4212-2</t>
  </si>
  <si>
    <t>4212-3</t>
  </si>
  <si>
    <t>4212-4</t>
  </si>
  <si>
    <t>4212-5</t>
  </si>
  <si>
    <t>4212-6</t>
  </si>
  <si>
    <t>4212-7</t>
  </si>
  <si>
    <t>4213-0</t>
  </si>
  <si>
    <t>4213-2</t>
  </si>
  <si>
    <t>4213-4</t>
  </si>
  <si>
    <t>4213-5</t>
  </si>
  <si>
    <t>4213-6</t>
  </si>
  <si>
    <t>4213-7</t>
  </si>
  <si>
    <t>4213-8</t>
  </si>
  <si>
    <t>4213-9</t>
  </si>
  <si>
    <t>4214-4</t>
  </si>
  <si>
    <t>4214-5</t>
  </si>
  <si>
    <t>4215-1</t>
  </si>
  <si>
    <t>4215-2</t>
  </si>
  <si>
    <t>4216-0</t>
  </si>
  <si>
    <t>5212-2</t>
  </si>
  <si>
    <t>5212-3</t>
  </si>
  <si>
    <t>5212-4</t>
  </si>
  <si>
    <t>5215-2</t>
  </si>
  <si>
    <t>OPE-09953</t>
  </si>
  <si>
    <t>OPE-09954</t>
  </si>
  <si>
    <t>PTA-1</t>
  </si>
  <si>
    <t>PTA-2</t>
  </si>
  <si>
    <t>PTA-3</t>
  </si>
  <si>
    <t>PTA-4</t>
  </si>
  <si>
    <t>PTA-5</t>
  </si>
  <si>
    <t>PTA-6</t>
  </si>
  <si>
    <t>PTA-7</t>
  </si>
  <si>
    <t>PTA-8</t>
  </si>
  <si>
    <t>PTA-9</t>
  </si>
  <si>
    <t>PTA-10</t>
  </si>
  <si>
    <t>PTA-11</t>
  </si>
  <si>
    <t>PTA-12</t>
  </si>
  <si>
    <t>PTA-13</t>
  </si>
  <si>
    <t>MM-01</t>
  </si>
  <si>
    <t>MM-02</t>
  </si>
  <si>
    <t>MM-03</t>
  </si>
  <si>
    <t>MM-04</t>
  </si>
  <si>
    <t>MM-05</t>
  </si>
  <si>
    <t>MM-06</t>
  </si>
  <si>
    <t>MM-07</t>
  </si>
  <si>
    <t>MM-08</t>
  </si>
  <si>
    <t>MM-09</t>
  </si>
  <si>
    <t>MM-10</t>
  </si>
  <si>
    <t>MM-11</t>
  </si>
  <si>
    <t>MM-12</t>
  </si>
  <si>
    <t>MM-13</t>
  </si>
  <si>
    <t>MM-14</t>
  </si>
  <si>
    <t>MM-15</t>
  </si>
  <si>
    <t>MM-16</t>
  </si>
  <si>
    <t>MM-17</t>
  </si>
  <si>
    <t>MM-18</t>
  </si>
  <si>
    <t>MM-19</t>
  </si>
  <si>
    <t>MM-20</t>
  </si>
  <si>
    <t>MM-21</t>
  </si>
  <si>
    <t>MM-22</t>
  </si>
  <si>
    <t>MM-23</t>
  </si>
  <si>
    <t>MM-24</t>
  </si>
  <si>
    <t>MM-25</t>
  </si>
  <si>
    <t>MM-26</t>
  </si>
  <si>
    <t>MM-27</t>
  </si>
  <si>
    <t>MM-28</t>
  </si>
  <si>
    <t>MM-29</t>
  </si>
  <si>
    <t>MM-30</t>
  </si>
  <si>
    <t>MM-31</t>
  </si>
  <si>
    <t>MM-32</t>
  </si>
  <si>
    <t>MM-33</t>
  </si>
  <si>
    <t>MM-34</t>
  </si>
  <si>
    <t>MM-35</t>
  </si>
  <si>
    <t>MM-36</t>
  </si>
  <si>
    <t>MM-37</t>
  </si>
  <si>
    <t>MM-38</t>
  </si>
  <si>
    <t>MM-39</t>
  </si>
  <si>
    <t>MM-40</t>
  </si>
  <si>
    <t>MM-41</t>
  </si>
  <si>
    <t>MM-42</t>
  </si>
  <si>
    <t>MM-43</t>
  </si>
  <si>
    <t>MM-44</t>
  </si>
  <si>
    <t>MM-45</t>
  </si>
  <si>
    <t>MM-46</t>
  </si>
  <si>
    <t>MM-47</t>
  </si>
  <si>
    <t>MM-48</t>
  </si>
  <si>
    <t>MM-49</t>
  </si>
  <si>
    <t>MM-50</t>
  </si>
  <si>
    <t>MM-52</t>
  </si>
  <si>
    <t>MM-53</t>
  </si>
  <si>
    <t>MM-54</t>
  </si>
  <si>
    <t>MM-55</t>
  </si>
  <si>
    <t>MM-56</t>
  </si>
  <si>
    <t>MM-57</t>
  </si>
  <si>
    <t>MM-58</t>
  </si>
  <si>
    <t>MM-59</t>
  </si>
  <si>
    <t>MM-60</t>
  </si>
  <si>
    <t>MM-61</t>
  </si>
  <si>
    <t>MM-62</t>
  </si>
  <si>
    <t>MM-63</t>
  </si>
  <si>
    <t>MM-64</t>
  </si>
  <si>
    <t>MM-65</t>
  </si>
  <si>
    <t>MM-66</t>
  </si>
  <si>
    <t>MM-67</t>
  </si>
  <si>
    <t>MM-68</t>
  </si>
  <si>
    <t>MM-69</t>
  </si>
  <si>
    <t>MM-71</t>
  </si>
  <si>
    <t>MM-72</t>
  </si>
  <si>
    <t>MM-73</t>
  </si>
  <si>
    <t>MM-74</t>
  </si>
  <si>
    <t>MM-75</t>
  </si>
  <si>
    <t>MM-76</t>
  </si>
  <si>
    <t>MM-77</t>
  </si>
  <si>
    <t>MM-78</t>
  </si>
  <si>
    <t>MM-79</t>
  </si>
  <si>
    <t>MM-80</t>
  </si>
  <si>
    <t>MM-81</t>
  </si>
  <si>
    <t>MM-82</t>
  </si>
  <si>
    <t>MM-83</t>
  </si>
  <si>
    <t>MM-84</t>
  </si>
  <si>
    <t>MM-85</t>
  </si>
  <si>
    <t>MM-86</t>
  </si>
  <si>
    <t>MM-87</t>
  </si>
  <si>
    <t>MM-88</t>
  </si>
  <si>
    <t>MM-89</t>
  </si>
  <si>
    <t>MM-90</t>
  </si>
  <si>
    <t>MM-91</t>
  </si>
  <si>
    <t>MM-92</t>
  </si>
  <si>
    <t>MM-93</t>
  </si>
  <si>
    <t>MM-94</t>
  </si>
  <si>
    <t>MM-95</t>
  </si>
  <si>
    <t>MM-96</t>
  </si>
  <si>
    <t>MM-97</t>
  </si>
  <si>
    <t>MM-98</t>
  </si>
  <si>
    <t>MM-99</t>
  </si>
  <si>
    <t>MM-100</t>
  </si>
  <si>
    <t>MM_101</t>
  </si>
  <si>
    <t>MM-102</t>
  </si>
  <si>
    <t>MM-103</t>
  </si>
  <si>
    <t>MM-104</t>
  </si>
  <si>
    <t>MM-105</t>
  </si>
  <si>
    <t>MM-106</t>
  </si>
  <si>
    <t>MM-107</t>
  </si>
  <si>
    <t>MM-108</t>
  </si>
  <si>
    <t>MM-109</t>
  </si>
  <si>
    <t>MM-110</t>
  </si>
  <si>
    <t>MM-111</t>
  </si>
  <si>
    <t>MM-112</t>
  </si>
  <si>
    <t>MM-113</t>
  </si>
  <si>
    <t>MM-114</t>
  </si>
  <si>
    <t>MM-115</t>
  </si>
  <si>
    <t>MM-116</t>
  </si>
  <si>
    <t>MM-117</t>
  </si>
  <si>
    <t>MM-118</t>
  </si>
  <si>
    <t>MM-119</t>
  </si>
  <si>
    <t>MM-120</t>
  </si>
  <si>
    <t>MM-121</t>
  </si>
  <si>
    <t>MM-122</t>
  </si>
  <si>
    <t>MM-123</t>
  </si>
  <si>
    <t>MM-124</t>
  </si>
  <si>
    <t>MM-125</t>
  </si>
  <si>
    <t>MM-126</t>
  </si>
  <si>
    <t>MM-127</t>
  </si>
  <si>
    <t>MM-128</t>
  </si>
  <si>
    <t>MM-129</t>
  </si>
  <si>
    <t>MM-130</t>
  </si>
  <si>
    <t>MM-131</t>
  </si>
  <si>
    <t>MM-132</t>
  </si>
  <si>
    <t>MM-133</t>
  </si>
  <si>
    <t>MM-134</t>
  </si>
  <si>
    <t>MM-135</t>
  </si>
  <si>
    <t>MM-136</t>
  </si>
  <si>
    <t>MM-137</t>
  </si>
  <si>
    <t>MM-138</t>
  </si>
  <si>
    <t>MM-139</t>
  </si>
  <si>
    <t>MM-140</t>
  </si>
  <si>
    <t>MM-141</t>
  </si>
  <si>
    <t>MM-142</t>
  </si>
  <si>
    <t>MM-143</t>
  </si>
  <si>
    <t>MM-144</t>
  </si>
  <si>
    <t>MM-145</t>
  </si>
  <si>
    <t>MM-146</t>
  </si>
  <si>
    <t>MM-147</t>
  </si>
  <si>
    <t>MM-149</t>
  </si>
  <si>
    <t>MM-150</t>
  </si>
  <si>
    <t>MM-151</t>
  </si>
  <si>
    <t>OPE-12065</t>
  </si>
  <si>
    <t>OPE-12070</t>
  </si>
  <si>
    <t>OPE-12075</t>
  </si>
  <si>
    <t>JARCOL120</t>
  </si>
  <si>
    <t>JARCOL125</t>
  </si>
  <si>
    <t>JARCOL130</t>
  </si>
  <si>
    <t>JARCOL135</t>
  </si>
  <si>
    <t>JARCOL140</t>
  </si>
  <si>
    <t>JARCOL145</t>
  </si>
  <si>
    <t>JARCOL155</t>
  </si>
  <si>
    <t>JARCOL165</t>
  </si>
  <si>
    <t>1.11.1</t>
  </si>
  <si>
    <t>OPE-02065</t>
  </si>
  <si>
    <t>*TEMP2</t>
  </si>
  <si>
    <t>OPE-64065</t>
  </si>
  <si>
    <t>OPE-58075</t>
  </si>
  <si>
    <t>OPE-58160</t>
  </si>
  <si>
    <t>OPE-58095</t>
  </si>
  <si>
    <t>OPE-58165</t>
  </si>
  <si>
    <t>OPE-58665</t>
  </si>
  <si>
    <t>OPE-58670</t>
  </si>
  <si>
    <t>OPE-58675</t>
  </si>
  <si>
    <t>OPE-58680</t>
  </si>
  <si>
    <t>OPE-58685</t>
  </si>
  <si>
    <t>OPE-58690</t>
  </si>
  <si>
    <t>OPE-58640</t>
  </si>
  <si>
    <t>ML.</t>
  </si>
  <si>
    <t>OPE-64070</t>
  </si>
  <si>
    <t>PAQ</t>
  </si>
  <si>
    <t>OPE-64075</t>
  </si>
  <si>
    <t>OPE-64080</t>
  </si>
  <si>
    <t>SAL</t>
  </si>
  <si>
    <t>1.11.3</t>
  </si>
  <si>
    <t>OPE-58010</t>
  </si>
  <si>
    <t>OPE-58710</t>
  </si>
  <si>
    <t>OPE-58015</t>
  </si>
  <si>
    <t>OPE-58020</t>
  </si>
  <si>
    <t>OPE-58725</t>
  </si>
  <si>
    <t>OPE-58735</t>
  </si>
  <si>
    <t>1.11.4</t>
  </si>
  <si>
    <t>OPE-64060</t>
  </si>
  <si>
    <t>OPE-58030</t>
  </si>
  <si>
    <t>OPE-58031</t>
  </si>
  <si>
    <t>OPE-58032</t>
  </si>
  <si>
    <t>OPE-58035</t>
  </si>
  <si>
    <t>OPE-58040</t>
  </si>
  <si>
    <t>OPE-58045</t>
  </si>
  <si>
    <t>OPE-58051</t>
  </si>
  <si>
    <t>1.11.5</t>
  </si>
  <si>
    <t>1.11.5.1</t>
  </si>
  <si>
    <t>OPE-58025</t>
  </si>
  <si>
    <t>OPE-58750</t>
  </si>
  <si>
    <t>OPE-61005</t>
  </si>
  <si>
    <t>OPE-58765</t>
  </si>
  <si>
    <t>PZAS</t>
  </si>
  <si>
    <t>OPE-58770</t>
  </si>
  <si>
    <t>OPE-58785</t>
  </si>
  <si>
    <t>OPE-58790</t>
  </si>
  <si>
    <t>1.11.5.2</t>
  </si>
  <si>
    <t>OPE-58050</t>
  </si>
  <si>
    <t>*TEMP3</t>
  </si>
  <si>
    <t>OPE-58060</t>
  </si>
  <si>
    <t>OPE-58065</t>
  </si>
  <si>
    <t>OPE-58070</t>
  </si>
  <si>
    <t>OPE-58080</t>
  </si>
  <si>
    <t>OPE-58085</t>
  </si>
  <si>
    <t>OPE-58090</t>
  </si>
  <si>
    <t>OPE-58100</t>
  </si>
  <si>
    <t>OPE-58105</t>
  </si>
  <si>
    <t>OPE-58110</t>
  </si>
  <si>
    <t>OPE-58115</t>
  </si>
  <si>
    <t>OPE-64005</t>
  </si>
  <si>
    <t>OPE-64010</t>
  </si>
  <si>
    <t>OPE-64015</t>
  </si>
  <si>
    <t>JGO</t>
  </si>
  <si>
    <t>OPE-64020</t>
  </si>
  <si>
    <t>OPE-64025</t>
  </si>
  <si>
    <t>1.11.6</t>
  </si>
  <si>
    <t>JARCOL010</t>
  </si>
  <si>
    <t>JARCOL016</t>
  </si>
  <si>
    <t>JARCOL025</t>
  </si>
  <si>
    <t>JARCOL030</t>
  </si>
  <si>
    <t>JARCOL035</t>
  </si>
  <si>
    <t>JARCOL040</t>
  </si>
  <si>
    <t>JARCOL045</t>
  </si>
  <si>
    <t>JARCOL065</t>
  </si>
  <si>
    <t>JARCOL070</t>
  </si>
  <si>
    <t>JARCOL075</t>
  </si>
  <si>
    <t>JARCOL080</t>
  </si>
  <si>
    <t>JARCOL085</t>
  </si>
  <si>
    <t>JARCOL090</t>
  </si>
  <si>
    <t>JARCOL100</t>
  </si>
  <si>
    <t>JARCOL105</t>
  </si>
  <si>
    <t>JARCOL110</t>
  </si>
  <si>
    <t>JARCOL175</t>
  </si>
  <si>
    <t>JARCOL180</t>
  </si>
  <si>
    <t>JARCOL185</t>
  </si>
  <si>
    <t>JARCOL190</t>
  </si>
  <si>
    <t>JARCOL195</t>
  </si>
  <si>
    <t>JARCOL200</t>
  </si>
  <si>
    <t>JARCOL205</t>
  </si>
  <si>
    <t>OPE-12105</t>
  </si>
  <si>
    <t>OPE-59055</t>
  </si>
  <si>
    <t>OPE-59060</t>
  </si>
  <si>
    <t>1.11.7</t>
  </si>
  <si>
    <t>OPE-58240</t>
  </si>
  <si>
    <t>OPE-58245</t>
  </si>
  <si>
    <t>OPE-58255</t>
  </si>
  <si>
    <t>OPE-58795</t>
  </si>
  <si>
    <t>OPE-58005</t>
  </si>
  <si>
    <t>OPE-58270</t>
  </si>
  <si>
    <t>OPE-58405</t>
  </si>
  <si>
    <t>OPE-58410</t>
  </si>
  <si>
    <t>OPE-58415</t>
  </si>
  <si>
    <t>OPE-58420</t>
  </si>
  <si>
    <t>OPE-58425</t>
  </si>
  <si>
    <t>OPE-58435</t>
  </si>
  <si>
    <t>OPE-58440</t>
  </si>
  <si>
    <t>OPE-58445</t>
  </si>
  <si>
    <t>OPE-06250</t>
  </si>
  <si>
    <t>OPE-58455</t>
  </si>
  <si>
    <t>OPE-06240</t>
  </si>
  <si>
    <t>1.11.8</t>
  </si>
  <si>
    <t>OPE-58250</t>
  </si>
  <si>
    <t>OPE-58305</t>
  </si>
  <si>
    <t>OPE-58310</t>
  </si>
  <si>
    <t>OPE-58330</t>
  </si>
  <si>
    <t>OPE-58275</t>
  </si>
  <si>
    <t>*TEMP4</t>
  </si>
  <si>
    <t>OPE-58130</t>
  </si>
  <si>
    <t>OPE-58145</t>
  </si>
  <si>
    <t>OPE-58175</t>
  </si>
  <si>
    <t>OPE-58180</t>
  </si>
  <si>
    <t>OPE-58190</t>
  </si>
  <si>
    <t>OPE-58195</t>
  </si>
  <si>
    <t>OPE-58200</t>
  </si>
  <si>
    <t>OPE-58170</t>
  </si>
  <si>
    <t>OPE-58585</t>
  </si>
  <si>
    <t>OPE-58590</t>
  </si>
  <si>
    <t>OPE-58595</t>
  </si>
  <si>
    <t>OPE-58600</t>
  </si>
  <si>
    <t>OPE-58605</t>
  </si>
  <si>
    <t>OPE-58610</t>
  </si>
  <si>
    <t>OPE-58615</t>
  </si>
  <si>
    <t>OPE-58620</t>
  </si>
  <si>
    <t>OPE-58625</t>
  </si>
  <si>
    <t>OPE-58630</t>
  </si>
  <si>
    <t>OPE-58635</t>
  </si>
  <si>
    <t>OPE-06365</t>
  </si>
  <si>
    <t>OPE-06215</t>
  </si>
  <si>
    <t>OPE-06155</t>
  </si>
  <si>
    <t>OPE-06040</t>
  </si>
  <si>
    <t>1.11.9</t>
  </si>
  <si>
    <t>OPE-60000</t>
  </si>
  <si>
    <t>OPE-60001</t>
  </si>
  <si>
    <t>OPE-60005</t>
  </si>
  <si>
    <t>OPE-60010</t>
  </si>
  <si>
    <t>OPE-60015</t>
  </si>
  <si>
    <t>OPE-60020</t>
  </si>
  <si>
    <t>OPE-60021</t>
  </si>
  <si>
    <t>OPE-60025</t>
  </si>
  <si>
    <t>OPE-60030</t>
  </si>
  <si>
    <t>OPE-60035</t>
  </si>
  <si>
    <t>OPE-60040</t>
  </si>
  <si>
    <t>OPE-60045</t>
  </si>
  <si>
    <t>OPE-60050</t>
  </si>
  <si>
    <t>OPE-60055</t>
  </si>
  <si>
    <t>OPE-60060</t>
  </si>
  <si>
    <t>OPE-60065</t>
  </si>
  <si>
    <t>OPE-60070</t>
  </si>
  <si>
    <t>OPE-60075</t>
  </si>
  <si>
    <t>OPE-60080</t>
  </si>
  <si>
    <t>OPE-60081</t>
  </si>
  <si>
    <t>OPE-60085</t>
  </si>
  <si>
    <t>OPE-60090</t>
  </si>
  <si>
    <t>OPE-60100</t>
  </si>
  <si>
    <t>OPE-60105</t>
  </si>
  <si>
    <t>OPE-60110</t>
  </si>
  <si>
    <t>OPE-60115</t>
  </si>
  <si>
    <t>OPE-60116</t>
  </si>
  <si>
    <t>OPE-60120</t>
  </si>
  <si>
    <t>OPE-60125</t>
  </si>
  <si>
    <t>OPE-60135</t>
  </si>
  <si>
    <t>OPE-60145</t>
  </si>
  <si>
    <t>OPE-60150</t>
  </si>
  <si>
    <t>OPE-60160</t>
  </si>
  <si>
    <t>OPE-60165</t>
  </si>
  <si>
    <t>OPE-60170</t>
  </si>
  <si>
    <t>OPE-60171</t>
  </si>
  <si>
    <t>OPE-60172</t>
  </si>
  <si>
    <t>OPE-60173</t>
  </si>
  <si>
    <t>OPE-60174</t>
  </si>
  <si>
    <t>OPE-60175</t>
  </si>
  <si>
    <t>OPE-60180</t>
  </si>
  <si>
    <t>OPE-60185</t>
  </si>
  <si>
    <t>OPE-60190</t>
  </si>
  <si>
    <t>OPE-60191</t>
  </si>
  <si>
    <t>OPE-60195</t>
  </si>
  <si>
    <t>OPE-60196</t>
  </si>
  <si>
    <t>OPE-60197</t>
  </si>
  <si>
    <t>OPE-60198</t>
  </si>
  <si>
    <t>OPE-60199</t>
  </si>
  <si>
    <t>1.11.10</t>
  </si>
  <si>
    <t>OEXTSAN1100</t>
  </si>
  <si>
    <t>OEXTSAN1150</t>
  </si>
  <si>
    <t>OEXTSAN1200</t>
  </si>
  <si>
    <t>OEXTSAN1250</t>
  </si>
  <si>
    <t>OEXTSAN1300</t>
  </si>
  <si>
    <t>OEXTSAN13400</t>
  </si>
  <si>
    <t>OEXTSAN13450</t>
  </si>
  <si>
    <t>C060B</t>
  </si>
  <si>
    <t>POZO</t>
  </si>
  <si>
    <t>C060C</t>
  </si>
  <si>
    <t>C060D</t>
  </si>
  <si>
    <t>C060E</t>
  </si>
  <si>
    <t>C060F</t>
  </si>
  <si>
    <t>C060G</t>
  </si>
  <si>
    <t>C060H</t>
  </si>
  <si>
    <t>C060J</t>
  </si>
  <si>
    <t>C060K</t>
  </si>
  <si>
    <t>A100A</t>
  </si>
  <si>
    <t>A132E</t>
  </si>
  <si>
    <t>A1322</t>
  </si>
  <si>
    <t>1.11.11</t>
  </si>
  <si>
    <t>*TEMP5</t>
  </si>
  <si>
    <t>OPE-58185</t>
  </si>
  <si>
    <t>OPE-58205</t>
  </si>
  <si>
    <t>OPE-58210</t>
  </si>
  <si>
    <t>OPE-58215</t>
  </si>
  <si>
    <t>OPE-58220</t>
  </si>
  <si>
    <t>*TEMP6</t>
  </si>
  <si>
    <t>OPE-58230</t>
  </si>
  <si>
    <t>*TEMP7</t>
  </si>
  <si>
    <t>SUBRECP1</t>
  </si>
  <si>
    <t>NEW21</t>
  </si>
  <si>
    <t>NEW23</t>
  </si>
  <si>
    <t>NEW24</t>
  </si>
  <si>
    <t>NEW25</t>
  </si>
  <si>
    <t>NEW26</t>
  </si>
  <si>
    <t>1.11.12</t>
  </si>
  <si>
    <t>LUMIN14</t>
  </si>
  <si>
    <t>LUMIN15</t>
  </si>
  <si>
    <t>LUMIN16</t>
  </si>
  <si>
    <t>LUMIN17</t>
  </si>
  <si>
    <t>LUMIN07</t>
  </si>
  <si>
    <t>1.12.1</t>
  </si>
  <si>
    <t>2.11.1</t>
  </si>
  <si>
    <t>1.12.2</t>
  </si>
  <si>
    <t>ACABG-10000</t>
  </si>
  <si>
    <t>ACABG-10015</t>
  </si>
  <si>
    <t>ACABG-10020</t>
  </si>
  <si>
    <t>ACABG-10025</t>
  </si>
  <si>
    <t>ACABG-10030</t>
  </si>
  <si>
    <t>OPE-13000</t>
  </si>
  <si>
    <t>OPE-13005</t>
  </si>
  <si>
    <t>OPE-13010</t>
  </si>
  <si>
    <t>OPE-13015</t>
  </si>
  <si>
    <t>OPE-13020</t>
  </si>
  <si>
    <t>OPE-13025</t>
  </si>
  <si>
    <t>OPE-13030</t>
  </si>
  <si>
    <t>OPE-13035</t>
  </si>
  <si>
    <t>OPE-13040</t>
  </si>
  <si>
    <t>OPE-13045</t>
  </si>
  <si>
    <t>OPE-13050</t>
  </si>
  <si>
    <t>OPE-13055</t>
  </si>
  <si>
    <t>OPE-13060</t>
  </si>
  <si>
    <t>OPE-13065</t>
  </si>
  <si>
    <t>OPE-13070</t>
  </si>
  <si>
    <t>OPE-23005</t>
  </si>
  <si>
    <t>OPE-23035</t>
  </si>
  <si>
    <t>OPE-13075</t>
  </si>
  <si>
    <t>OPE-13080</t>
  </si>
  <si>
    <t>OPE-13085</t>
  </si>
  <si>
    <t>OPE-13090</t>
  </si>
  <si>
    <t>OPE-13095</t>
  </si>
  <si>
    <t>OPE-13100</t>
  </si>
  <si>
    <t>OPE-13105</t>
  </si>
  <si>
    <t>OPE-13110</t>
  </si>
  <si>
    <t>OPE-13115</t>
  </si>
  <si>
    <t>OPE-13120</t>
  </si>
  <si>
    <t>OPE-13125</t>
  </si>
  <si>
    <t>OPE-13130</t>
  </si>
  <si>
    <t>OPE-13135</t>
  </si>
  <si>
    <t>OPE-13140</t>
  </si>
  <si>
    <t>OPE-13145</t>
  </si>
  <si>
    <t>OPE-13150</t>
  </si>
  <si>
    <t>OPE-13155</t>
  </si>
  <si>
    <t>OPE-13160</t>
  </si>
  <si>
    <t>OPE-13165</t>
  </si>
  <si>
    <t>OPE-13170</t>
  </si>
  <si>
    <t>OPE-13175</t>
  </si>
  <si>
    <t>OPE-13180</t>
  </si>
  <si>
    <t>OPE-13185</t>
  </si>
  <si>
    <t>OPE-13190</t>
  </si>
  <si>
    <t>OPE-13195</t>
  </si>
  <si>
    <t>OPE-13200</t>
  </si>
  <si>
    <t>OPE-13205</t>
  </si>
  <si>
    <t>OPE-13210</t>
  </si>
  <si>
    <t>OPE-13215</t>
  </si>
  <si>
    <t>OPE-13220</t>
  </si>
  <si>
    <t>OPE-13225</t>
  </si>
  <si>
    <t>OPE-13230</t>
  </si>
  <si>
    <t>OPE-13235</t>
  </si>
  <si>
    <t>OPE-13240</t>
  </si>
  <si>
    <t>OPE-13245</t>
  </si>
  <si>
    <t>OPE-13250</t>
  </si>
  <si>
    <t>OPE-13255</t>
  </si>
  <si>
    <t>OPE-13260</t>
  </si>
  <si>
    <t>OPE-13265</t>
  </si>
  <si>
    <t>OPE-13270</t>
  </si>
  <si>
    <t>OPE-13275</t>
  </si>
  <si>
    <t>OPE-13280</t>
  </si>
  <si>
    <t>OPE-13285</t>
  </si>
  <si>
    <t>OPE-13290</t>
  </si>
  <si>
    <t>OPE-13295</t>
  </si>
  <si>
    <t>OPE-13300</t>
  </si>
  <si>
    <t>OPE-13305</t>
  </si>
  <si>
    <t>OPE-13310</t>
  </si>
  <si>
    <t>OPE-13315</t>
  </si>
  <si>
    <t>OPE-14145</t>
  </si>
  <si>
    <t>OPE-14150</t>
  </si>
  <si>
    <t>OPE-14155</t>
  </si>
  <si>
    <t>OP-13464</t>
  </si>
  <si>
    <t>OPE-13465</t>
  </si>
  <si>
    <t>OPE-13470</t>
  </si>
  <si>
    <t>OPE-13475</t>
  </si>
  <si>
    <t>OPE-13480</t>
  </si>
  <si>
    <t>OPE-13485</t>
  </si>
  <si>
    <t>OPE-13490</t>
  </si>
  <si>
    <t>OPE-13491</t>
  </si>
  <si>
    <t>OPE-13492</t>
  </si>
  <si>
    <t>OPE-13493</t>
  </si>
  <si>
    <t>OPE-13494</t>
  </si>
  <si>
    <t>OPE-13495</t>
  </si>
  <si>
    <t>OPE13496A</t>
  </si>
  <si>
    <t>OPE-13497</t>
  </si>
  <si>
    <t>OPE-13498</t>
  </si>
  <si>
    <t>OPE-13499</t>
  </si>
  <si>
    <t>OPE-13500</t>
  </si>
  <si>
    <t>OPE-14000</t>
  </si>
  <si>
    <t>OPE-14005</t>
  </si>
  <si>
    <t>OPE-14010</t>
  </si>
  <si>
    <t>OPE-14015</t>
  </si>
  <si>
    <t>OPE-14020</t>
  </si>
  <si>
    <t>OPE-14025</t>
  </si>
  <si>
    <t>OPE-14030</t>
  </si>
  <si>
    <t>OPE-14035</t>
  </si>
  <si>
    <t>OPE-14040</t>
  </si>
  <si>
    <t>OPE-14045</t>
  </si>
  <si>
    <t>OPE-14050</t>
  </si>
  <si>
    <t>OPE-14055</t>
  </si>
  <si>
    <t>OPE-14060</t>
  </si>
  <si>
    <t>OPE-14065</t>
  </si>
  <si>
    <t>OPE-14070</t>
  </si>
  <si>
    <t>OPE-14075</t>
  </si>
  <si>
    <t>OPE-14080</t>
  </si>
  <si>
    <t>OPE-14085</t>
  </si>
  <si>
    <t>OPE-14090</t>
  </si>
  <si>
    <t>OPE-14095</t>
  </si>
  <si>
    <t>OPE-14100</t>
  </si>
  <si>
    <t>OPE-14105</t>
  </si>
  <si>
    <t>OPE-14110</t>
  </si>
  <si>
    <t>OPE-14115</t>
  </si>
  <si>
    <t>OPE-14120</t>
  </si>
  <si>
    <t>OPE-14125</t>
  </si>
  <si>
    <t>OPE-14130</t>
  </si>
  <si>
    <t>OPE-14135</t>
  </si>
  <si>
    <t>OPE-14140</t>
  </si>
  <si>
    <t>OPE-14141</t>
  </si>
  <si>
    <t>OPE-14142</t>
  </si>
  <si>
    <t>OPE-14143</t>
  </si>
  <si>
    <t>OPE-14160</t>
  </si>
  <si>
    <t>OPE-14165</t>
  </si>
  <si>
    <t>OPE-14170</t>
  </si>
  <si>
    <t>OPE-14175</t>
  </si>
  <si>
    <t>OPE-14180</t>
  </si>
  <si>
    <t>OPE-14185</t>
  </si>
  <si>
    <t>OPE-14190</t>
  </si>
  <si>
    <t>OPE-14195</t>
  </si>
  <si>
    <t>OPE-14200</t>
  </si>
  <si>
    <t>OPE-14205</t>
  </si>
  <si>
    <t>OPE-14210</t>
  </si>
  <si>
    <t>OPE-14215</t>
  </si>
  <si>
    <t>OPE-14220</t>
  </si>
  <si>
    <t>OPE-14225</t>
  </si>
  <si>
    <t>OPE-14230</t>
  </si>
  <si>
    <t>OPE-14235</t>
  </si>
  <si>
    <t>OPE-13320</t>
  </si>
  <si>
    <t>OPE-13325</t>
  </si>
  <si>
    <t>OPE-13330</t>
  </si>
  <si>
    <t>OPE-13335</t>
  </si>
  <si>
    <t>OPE-13340</t>
  </si>
  <si>
    <t>OPE-13345</t>
  </si>
  <si>
    <t>OPE-13350</t>
  </si>
  <si>
    <t>OPE-13355</t>
  </si>
  <si>
    <t>OPE-13360</t>
  </si>
  <si>
    <t>OPE-13365</t>
  </si>
  <si>
    <t>OPE-13370</t>
  </si>
  <si>
    <t>OPE-13375</t>
  </si>
  <si>
    <t>OPE-13380</t>
  </si>
  <si>
    <t>OPE-13385</t>
  </si>
  <si>
    <t>OPE-13390</t>
  </si>
  <si>
    <t>OPE-13395</t>
  </si>
  <si>
    <t>OPE-13400</t>
  </si>
  <si>
    <t>OPE-13405</t>
  </si>
  <si>
    <t>OPE-13410</t>
  </si>
  <si>
    <t>OPE-13415</t>
  </si>
  <si>
    <t>OPE-13420</t>
  </si>
  <si>
    <t>OPE-13425</t>
  </si>
  <si>
    <t>OPE-13430</t>
  </si>
  <si>
    <t>OPE-13435</t>
  </si>
  <si>
    <t>OPE-13440</t>
  </si>
  <si>
    <t>OPE-13445</t>
  </si>
  <si>
    <t>OPE-13450</t>
  </si>
  <si>
    <t>OPE-13455</t>
  </si>
  <si>
    <t>OPE-13460</t>
  </si>
  <si>
    <t>OPE-13496</t>
  </si>
  <si>
    <t>OPE-13501</t>
  </si>
  <si>
    <t>OPE-13506</t>
  </si>
  <si>
    <t>OPE-13507</t>
  </si>
  <si>
    <t>OPE-13507A</t>
  </si>
  <si>
    <t>OPE-13526</t>
  </si>
  <si>
    <t>OPE-13531</t>
  </si>
  <si>
    <t>OPE-13636</t>
  </si>
  <si>
    <t>OPE-13541</t>
  </si>
  <si>
    <t>OPE-13620</t>
  </si>
  <si>
    <t>OPE-13625</t>
  </si>
  <si>
    <t>OPE-13542</t>
  </si>
  <si>
    <t>OPE-13515</t>
  </si>
  <si>
    <t>OPE-13543</t>
  </si>
  <si>
    <t>OPE-13544</t>
  </si>
  <si>
    <t>OPE-13546</t>
  </si>
  <si>
    <t>OPE-13547</t>
  </si>
  <si>
    <t>OPE-13548</t>
  </si>
  <si>
    <t>OPE-13549</t>
  </si>
  <si>
    <t>OPE-13552</t>
  </si>
  <si>
    <t>OPE-13551</t>
  </si>
  <si>
    <t>OPE-13553</t>
  </si>
  <si>
    <t>OPE-13550</t>
  </si>
  <si>
    <t>OPE-14315</t>
  </si>
  <si>
    <t>OPE-14320</t>
  </si>
  <si>
    <t>OPE-14325</t>
  </si>
  <si>
    <t>OPE-14330</t>
  </si>
  <si>
    <t>OPE-14335</t>
  </si>
  <si>
    <t>2.7.1</t>
  </si>
  <si>
    <t>HAP-3620S</t>
  </si>
  <si>
    <t>HAP-3625S</t>
  </si>
  <si>
    <t>HAP-3635S</t>
  </si>
  <si>
    <t>HAP-3636S</t>
  </si>
  <si>
    <t>HAP-3640AS</t>
  </si>
  <si>
    <t>HAP-3640BS</t>
  </si>
  <si>
    <t>HAP-3640CS</t>
  </si>
  <si>
    <t>HAP-3640DS</t>
  </si>
  <si>
    <t>HAP-3640ES</t>
  </si>
  <si>
    <t>HAP-3640FS</t>
  </si>
  <si>
    <t>2.7.2</t>
  </si>
  <si>
    <t>HAP-3620M</t>
  </si>
  <si>
    <t>HAP-3625M</t>
  </si>
  <si>
    <t>HAP-3635M</t>
  </si>
  <si>
    <t>HAP-3636M</t>
  </si>
  <si>
    <t>HAP-3640AM</t>
  </si>
  <si>
    <t>HAP-3640BM</t>
  </si>
  <si>
    <t>HAP-3640CM</t>
  </si>
  <si>
    <t>HAP-3640DM</t>
  </si>
  <si>
    <t>HAP-3640EM</t>
  </si>
  <si>
    <t>HAP-3640FM</t>
  </si>
  <si>
    <t>2.7.3</t>
  </si>
  <si>
    <t>2.7.3.1</t>
  </si>
  <si>
    <t>HAP-3545</t>
  </si>
  <si>
    <t>HAP-3550</t>
  </si>
  <si>
    <t>HAP-3555</t>
  </si>
  <si>
    <t>HAP-3560</t>
  </si>
  <si>
    <t>HAP-3565</t>
  </si>
  <si>
    <t>HAP-3570</t>
  </si>
  <si>
    <t>HAP-3575</t>
  </si>
  <si>
    <t>HAP-3580</t>
  </si>
  <si>
    <t>HAP-2015</t>
  </si>
  <si>
    <t>HAP-2020</t>
  </si>
  <si>
    <t>HAP-2025</t>
  </si>
  <si>
    <t>HAP-2030</t>
  </si>
  <si>
    <t>HAP-2035</t>
  </si>
  <si>
    <t>HAP-2040</t>
  </si>
  <si>
    <t>HAP-2045</t>
  </si>
  <si>
    <t>HAP-2050</t>
  </si>
  <si>
    <t>HAP-2055</t>
  </si>
  <si>
    <t>HAP-2060</t>
  </si>
  <si>
    <t>HAP-2065</t>
  </si>
  <si>
    <t>HAP-2070</t>
  </si>
  <si>
    <t>HAP-2075</t>
  </si>
  <si>
    <t>HAP-2080</t>
  </si>
  <si>
    <t>HAP-2085</t>
  </si>
  <si>
    <t>HAP-2090</t>
  </si>
  <si>
    <t>HAP-2095</t>
  </si>
  <si>
    <t>HAP-2100</t>
  </si>
  <si>
    <t>HAP-2105</t>
  </si>
  <si>
    <t>HAP-2110</t>
  </si>
  <si>
    <t>HAP-2115</t>
  </si>
  <si>
    <t>HAP-2120</t>
  </si>
  <si>
    <t>HAP-2125</t>
  </si>
  <si>
    <t>HAP-2130</t>
  </si>
  <si>
    <t>HAP-2135</t>
  </si>
  <si>
    <t>HAP-2140</t>
  </si>
  <si>
    <t>HAP-2145</t>
  </si>
  <si>
    <t>HAP-2150</t>
  </si>
  <si>
    <t>HAP-2155</t>
  </si>
  <si>
    <t>HAP-2160</t>
  </si>
  <si>
    <t>HAP-2165</t>
  </si>
  <si>
    <t>HAP-2170</t>
  </si>
  <si>
    <t>HAP-2175</t>
  </si>
  <si>
    <t>HAP-2180</t>
  </si>
  <si>
    <t>OPE-16000A</t>
  </si>
  <si>
    <t>OPE-16000</t>
  </si>
  <si>
    <t>OPE-16005</t>
  </si>
  <si>
    <t>OPE-16010</t>
  </si>
  <si>
    <t>OPE-16015</t>
  </si>
  <si>
    <t>OPE-16016</t>
  </si>
  <si>
    <t>OPE-16020</t>
  </si>
  <si>
    <t>OPE-16021</t>
  </si>
  <si>
    <t>OPE-16022</t>
  </si>
  <si>
    <t>OPE-16025</t>
  </si>
  <si>
    <t>OPE-16030</t>
  </si>
  <si>
    <t>OPE-16035</t>
  </si>
  <si>
    <t>OPE-16040</t>
  </si>
  <si>
    <t>OPE-16045</t>
  </si>
  <si>
    <t>OPE-16050</t>
  </si>
  <si>
    <t>OPE-16055</t>
  </si>
  <si>
    <t>OPE-16060</t>
  </si>
  <si>
    <t>IH28-010-085</t>
  </si>
  <si>
    <t>OPE-16065</t>
  </si>
  <si>
    <t>OPE-16070</t>
  </si>
  <si>
    <t>OPE-16075</t>
  </si>
  <si>
    <t>OPE-16080</t>
  </si>
  <si>
    <t>OPE-16085</t>
  </si>
  <si>
    <t>OPE-16086</t>
  </si>
  <si>
    <t>OPE-16087</t>
  </si>
  <si>
    <t>OPE-16090</t>
  </si>
  <si>
    <t>OPE-16095</t>
  </si>
  <si>
    <t>OPE-16100</t>
  </si>
  <si>
    <t>OPE-16105</t>
  </si>
  <si>
    <t>OPE-16106</t>
  </si>
  <si>
    <t>OPE-16107</t>
  </si>
  <si>
    <t>OPE-16110</t>
  </si>
  <si>
    <t>OPE-16115</t>
  </si>
  <si>
    <t>OPE-16120</t>
  </si>
  <si>
    <t>OPE-16125</t>
  </si>
  <si>
    <t>IH 28-010-005</t>
  </si>
  <si>
    <t>IH 28-010-010.</t>
  </si>
  <si>
    <t>IH 28-010-007</t>
  </si>
  <si>
    <t>IH 28-010-008</t>
  </si>
  <si>
    <t>IH 28-010-009</t>
  </si>
  <si>
    <t>IH 28-010-010</t>
  </si>
  <si>
    <t>IH28-040-004</t>
  </si>
  <si>
    <t>IH28-040-005</t>
  </si>
  <si>
    <t>IH28-040-010</t>
  </si>
  <si>
    <t>IH28-040-015</t>
  </si>
  <si>
    <t>IH28-040-025</t>
  </si>
  <si>
    <t>IH28-040-030</t>
  </si>
  <si>
    <t>IH18-005-005</t>
  </si>
  <si>
    <t>IH18-005-010</t>
  </si>
  <si>
    <t>IH18-005-015</t>
  </si>
  <si>
    <t>IH18-005-020</t>
  </si>
  <si>
    <t>IH18-005-025</t>
  </si>
  <si>
    <t>IH18-005-026</t>
  </si>
  <si>
    <t>IH18-005-035</t>
  </si>
  <si>
    <t>IH18-005-040</t>
  </si>
  <si>
    <t>IH18-005-045</t>
  </si>
  <si>
    <t>IH18-005-050</t>
  </si>
  <si>
    <t>OPE-14240</t>
  </si>
  <si>
    <t>OPE-14245</t>
  </si>
  <si>
    <t>OPE-14250</t>
  </si>
  <si>
    <t>OPE-14255</t>
  </si>
  <si>
    <t>OPE-14260</t>
  </si>
  <si>
    <t>OPE-14265</t>
  </si>
  <si>
    <t>OPE-14270</t>
  </si>
  <si>
    <t>OPE-14275</t>
  </si>
  <si>
    <t>OPE-14280</t>
  </si>
  <si>
    <t>OPE-14285</t>
  </si>
  <si>
    <t>OPE-14290</t>
  </si>
  <si>
    <t>OPE-14295</t>
  </si>
  <si>
    <t>OPE-14300</t>
  </si>
  <si>
    <t>OPE-14305</t>
  </si>
  <si>
    <t>OPE-14310</t>
  </si>
  <si>
    <t>SIN_1260</t>
  </si>
  <si>
    <t>SIN;1261</t>
  </si>
  <si>
    <t>SIN;1262</t>
  </si>
  <si>
    <t>SIN;1263</t>
  </si>
  <si>
    <t>SIN;1264</t>
  </si>
  <si>
    <t>SIN;1265</t>
  </si>
  <si>
    <t>SIN;1266</t>
  </si>
  <si>
    <t>SIN;1267</t>
  </si>
  <si>
    <t>SIN;1268</t>
  </si>
  <si>
    <t>SIN;1269</t>
  </si>
  <si>
    <t>SIN;1270</t>
  </si>
  <si>
    <t>SIN;1271</t>
  </si>
  <si>
    <t>SIN;1272</t>
  </si>
  <si>
    <t>2.14.2</t>
  </si>
  <si>
    <t>OPE-13629S</t>
  </si>
  <si>
    <t>OPE-13635S</t>
  </si>
  <si>
    <t>OPE-13637S</t>
  </si>
  <si>
    <t>OPE-13639S</t>
  </si>
  <si>
    <t>OPE-13651S</t>
  </si>
  <si>
    <t>OPE-13652S</t>
  </si>
  <si>
    <t>OPE-13653S</t>
  </si>
  <si>
    <t>OPE-13655S</t>
  </si>
  <si>
    <t>OPE-13660S</t>
  </si>
  <si>
    <t>OPE-13665S</t>
  </si>
  <si>
    <t>OPE-13666S</t>
  </si>
  <si>
    <t>OPE-13670S</t>
  </si>
  <si>
    <t>OPE-13675S</t>
  </si>
  <si>
    <t>OPE-13676S</t>
  </si>
  <si>
    <t>OPE-13677S</t>
  </si>
  <si>
    <t>OPE-13678S</t>
  </si>
  <si>
    <t>OPE-13679S</t>
  </si>
  <si>
    <t>OPE-13681S</t>
  </si>
  <si>
    <t>OPE-13682S</t>
  </si>
  <si>
    <t>OPE-13683S</t>
  </si>
  <si>
    <t>OPE-13684S</t>
  </si>
  <si>
    <t>OPE-13685S</t>
  </si>
  <si>
    <t>OPE-13686S</t>
  </si>
  <si>
    <t>OPE-13700S</t>
  </si>
  <si>
    <t>OPE-13701S</t>
  </si>
  <si>
    <t>OPE-13705S</t>
  </si>
  <si>
    <t>OPE-13710S</t>
  </si>
  <si>
    <t>OPE-13711S</t>
  </si>
  <si>
    <t>OPE-13720S</t>
  </si>
  <si>
    <t>OPE-13725S</t>
  </si>
  <si>
    <t>OPE-13726S</t>
  </si>
  <si>
    <t>OPE-13730S</t>
  </si>
  <si>
    <t>OPE-13755S</t>
  </si>
  <si>
    <t>OPE-13800S</t>
  </si>
  <si>
    <t>OPE-13801S</t>
  </si>
  <si>
    <t>OPE-13802S</t>
  </si>
  <si>
    <t>OPE-13803S</t>
  </si>
  <si>
    <t>OPE-13804S</t>
  </si>
  <si>
    <t>OPE-13805S</t>
  </si>
  <si>
    <t>OPE-13806S</t>
  </si>
  <si>
    <t>OPE-13807S</t>
  </si>
  <si>
    <t>OPE-13808S</t>
  </si>
  <si>
    <t>OPE-13809S</t>
  </si>
  <si>
    <t>OPE-13810S</t>
  </si>
  <si>
    <t>OPE-13811S</t>
  </si>
  <si>
    <t>OPE-13812S</t>
  </si>
  <si>
    <t>OPE-13813S</t>
  </si>
  <si>
    <t>OPE-13814S</t>
  </si>
  <si>
    <t>OPE-13815S</t>
  </si>
  <si>
    <t>OPE-13816S</t>
  </si>
  <si>
    <t>OPE-13817S</t>
  </si>
  <si>
    <t>OPE-13818S</t>
  </si>
  <si>
    <t>OPE-13819S</t>
  </si>
  <si>
    <t>OPE-13820S</t>
  </si>
  <si>
    <t>OPE-13821S</t>
  </si>
  <si>
    <t>OPE-13822S</t>
  </si>
  <si>
    <t>2.14.3</t>
  </si>
  <si>
    <t>OPE-13629M</t>
  </si>
  <si>
    <t>OPE-13635M</t>
  </si>
  <si>
    <t>OPE-13637M</t>
  </si>
  <si>
    <t>OPE-13639M</t>
  </si>
  <si>
    <t>OPE-13651M</t>
  </si>
  <si>
    <t>OPE-13652M</t>
  </si>
  <si>
    <t>OPE-13653M</t>
  </si>
  <si>
    <t>OPE-13655M</t>
  </si>
  <si>
    <t>OPE-13660M</t>
  </si>
  <si>
    <t>OPE-13665M</t>
  </si>
  <si>
    <t>OPE-13666M</t>
  </si>
  <si>
    <t>OPE-13670M</t>
  </si>
  <si>
    <t>OPE-13675M</t>
  </si>
  <si>
    <t>OPE-13676M</t>
  </si>
  <si>
    <t>OPE-13677M</t>
  </si>
  <si>
    <t>OPE-13678M</t>
  </si>
  <si>
    <t>OPE-13679M</t>
  </si>
  <si>
    <t>OPE-13681M</t>
  </si>
  <si>
    <t>OPE-13682M</t>
  </si>
  <si>
    <t>OPE-13683M</t>
  </si>
  <si>
    <t>OPE-13684M</t>
  </si>
  <si>
    <t>OPE-13685M</t>
  </si>
  <si>
    <t>OPE-13686M</t>
  </si>
  <si>
    <t>OPE-13700M</t>
  </si>
  <si>
    <t>OPE-13701M</t>
  </si>
  <si>
    <t>OPE-13705M</t>
  </si>
  <si>
    <t>OPE-13710M</t>
  </si>
  <si>
    <t>OPE-13711M</t>
  </si>
  <si>
    <t>OPE-13720M</t>
  </si>
  <si>
    <t>OPE-13725M</t>
  </si>
  <si>
    <t>OPE-13726M</t>
  </si>
  <si>
    <t>OPE-13730M</t>
  </si>
  <si>
    <t>OPE-13755M</t>
  </si>
  <si>
    <t>OPE-13800M</t>
  </si>
  <si>
    <t>OPE-13801M</t>
  </si>
  <si>
    <t>OPE-13802M</t>
  </si>
  <si>
    <t>OPE-13803M</t>
  </si>
  <si>
    <t>OPE-13804M</t>
  </si>
  <si>
    <t>OPE-13805M</t>
  </si>
  <si>
    <t>OPE-13806M</t>
  </si>
  <si>
    <t>OPE-13807M</t>
  </si>
  <si>
    <t>OPE-13808M</t>
  </si>
  <si>
    <t>OPE-13809M</t>
  </si>
  <si>
    <t>OPE-13810M</t>
  </si>
  <si>
    <t>OPE-13811M</t>
  </si>
  <si>
    <t>OPE-13812M</t>
  </si>
  <si>
    <t>OPE-13813M</t>
  </si>
  <si>
    <t>OPE-13814M</t>
  </si>
  <si>
    <t>OPE-13815M</t>
  </si>
  <si>
    <t>OPE-13816M</t>
  </si>
  <si>
    <t>OPE-13817M</t>
  </si>
  <si>
    <t>OPE-13818M</t>
  </si>
  <si>
    <t>OPE-13819M</t>
  </si>
  <si>
    <t>OPE-13820M</t>
  </si>
  <si>
    <t>OPE-13821M</t>
  </si>
  <si>
    <t>OPE-13822M</t>
  </si>
  <si>
    <t>2.14.1</t>
  </si>
  <si>
    <t>2.14.1.1</t>
  </si>
  <si>
    <t>OPE-20015</t>
  </si>
  <si>
    <t>OPE-20016</t>
  </si>
  <si>
    <t>OPE-20017</t>
  </si>
  <si>
    <t>OPE-20018</t>
  </si>
  <si>
    <t>OPE-20019</t>
  </si>
  <si>
    <t>OPE-20020</t>
  </si>
  <si>
    <t>OPE-20021</t>
  </si>
  <si>
    <t>OPE-20022</t>
  </si>
  <si>
    <t>OPE-20023</t>
  </si>
  <si>
    <t>EVP0010</t>
  </si>
  <si>
    <t>EVP0011</t>
  </si>
  <si>
    <t>OPE-20024</t>
  </si>
  <si>
    <t>OPE-20025</t>
  </si>
  <si>
    <t>OPE-20026</t>
  </si>
  <si>
    <t>OPE-20027</t>
  </si>
  <si>
    <t>OPE-20028</t>
  </si>
  <si>
    <t>OPE-20029</t>
  </si>
  <si>
    <t>OPE-20030</t>
  </si>
  <si>
    <t>OPE-20031</t>
  </si>
  <si>
    <t>OPE-20032</t>
  </si>
  <si>
    <t>OPE-20033</t>
  </si>
  <si>
    <t>OPE-20034</t>
  </si>
  <si>
    <t>OPE-20035</t>
  </si>
  <si>
    <t>OPE-20036</t>
  </si>
  <si>
    <t>OPE-20037</t>
  </si>
  <si>
    <t>OPE-20037A</t>
  </si>
  <si>
    <t>OPE-20038</t>
  </si>
  <si>
    <t>OPE-20039</t>
  </si>
  <si>
    <t>OPE-20040</t>
  </si>
  <si>
    <t>OPE-20041</t>
  </si>
  <si>
    <t>OPE-20042</t>
  </si>
  <si>
    <t>OPE-20043</t>
  </si>
  <si>
    <t>OPE-20044</t>
  </si>
  <si>
    <t>OPE-20045</t>
  </si>
  <si>
    <t>OPE-20046</t>
  </si>
  <si>
    <t>OPE-20047</t>
  </si>
  <si>
    <t>OPE-20048</t>
  </si>
  <si>
    <t>OPE-20049</t>
  </si>
  <si>
    <t>OPE-20050</t>
  </si>
  <si>
    <t>OPE-20051</t>
  </si>
  <si>
    <t>OPE-20052</t>
  </si>
  <si>
    <t>OPE-20053</t>
  </si>
  <si>
    <t>OPE-20054</t>
  </si>
  <si>
    <t>OPE-20055</t>
  </si>
  <si>
    <t>OPE-20056</t>
  </si>
  <si>
    <t>OPE-20057</t>
  </si>
  <si>
    <t>OPE-20058</t>
  </si>
  <si>
    <t>OPE-20059</t>
  </si>
  <si>
    <t>OPE-20060</t>
  </si>
  <si>
    <t>OPE-20061</t>
  </si>
  <si>
    <t>OPE-20062</t>
  </si>
  <si>
    <t>OPE-20063</t>
  </si>
  <si>
    <t>OPE-20064</t>
  </si>
  <si>
    <t>OPE-20065</t>
  </si>
  <si>
    <t>OPE-20066</t>
  </si>
  <si>
    <t>OPE-20067</t>
  </si>
  <si>
    <t>OPE-20068</t>
  </si>
  <si>
    <t>OPE-20069</t>
  </si>
  <si>
    <t>OPE-20070</t>
  </si>
  <si>
    <t>OPE-20071</t>
  </si>
  <si>
    <t>OPE-20071S</t>
  </si>
  <si>
    <t>OPE-200772S</t>
  </si>
  <si>
    <t>OPE-20073</t>
  </si>
  <si>
    <t>OPE-20074</t>
  </si>
  <si>
    <t>OPE-20074S</t>
  </si>
  <si>
    <t>OPE-20075</t>
  </si>
  <si>
    <t>OPE-20076</t>
  </si>
  <si>
    <t>OPE-2001</t>
  </si>
  <si>
    <t>OPE-2002</t>
  </si>
  <si>
    <t>OPE-20077</t>
  </si>
  <si>
    <t>OPE-20078</t>
  </si>
  <si>
    <t>OPE-20079</t>
  </si>
  <si>
    <t>OPE-20080</t>
  </si>
  <si>
    <t>OPE-20081</t>
  </si>
  <si>
    <t>OPE-20082</t>
  </si>
  <si>
    <t>OPE-20083</t>
  </si>
  <si>
    <t>OPE-20084</t>
  </si>
  <si>
    <t>OPE-20085</t>
  </si>
  <si>
    <t>OPE-20086</t>
  </si>
  <si>
    <t>OPE-20087</t>
  </si>
  <si>
    <t>OPE-20088</t>
  </si>
  <si>
    <t>OPE-20089</t>
  </si>
  <si>
    <t>OPE-20090</t>
  </si>
  <si>
    <t>OPE-20091</t>
  </si>
  <si>
    <t>OPE-20092</t>
  </si>
  <si>
    <t>OPE-20093</t>
  </si>
  <si>
    <t>OPE-20094</t>
  </si>
  <si>
    <t>OPE-20095</t>
  </si>
  <si>
    <t>OPE-20096</t>
  </si>
  <si>
    <t>OPE-20097</t>
  </si>
  <si>
    <t>OPE-20098</t>
  </si>
  <si>
    <t>OPE-20099</t>
  </si>
  <si>
    <t>OPE-20100</t>
  </si>
  <si>
    <t>OPE-20101</t>
  </si>
  <si>
    <t>OPE-20102</t>
  </si>
  <si>
    <t>OPE-20103</t>
  </si>
  <si>
    <t>OPE-20104</t>
  </si>
  <si>
    <t>OPE-20105</t>
  </si>
  <si>
    <t>OPE-20106</t>
  </si>
  <si>
    <t>OPE-20107</t>
  </si>
  <si>
    <t>OPE-20108</t>
  </si>
  <si>
    <t>OPE-205009</t>
  </si>
  <si>
    <t>OPE-20109</t>
  </si>
  <si>
    <t>OPE-20110</t>
  </si>
  <si>
    <t>OPE-20111</t>
  </si>
  <si>
    <t>OPE-20112</t>
  </si>
  <si>
    <t>OPE-20113</t>
  </si>
  <si>
    <t>OPE-20114</t>
  </si>
  <si>
    <t>OPE-20115</t>
  </si>
  <si>
    <t>OPE-20116</t>
  </si>
  <si>
    <t>OPE-205000</t>
  </si>
  <si>
    <t>OPE-205001</t>
  </si>
  <si>
    <t>OPE-205002</t>
  </si>
  <si>
    <t>OPE-205003</t>
  </si>
  <si>
    <t>OPE-205004</t>
  </si>
  <si>
    <t>OPE-205005</t>
  </si>
  <si>
    <t>OPE-205006</t>
  </si>
  <si>
    <t>OPE-205007</t>
  </si>
  <si>
    <t>OPE-205008</t>
  </si>
  <si>
    <t>OPE-20462</t>
  </si>
  <si>
    <t>EVP000126</t>
  </si>
  <si>
    <t>OPE-20122</t>
  </si>
  <si>
    <t>OPE-20123</t>
  </si>
  <si>
    <t>OPE-20124</t>
  </si>
  <si>
    <t>OPE-20125</t>
  </si>
  <si>
    <t>OPE-20561</t>
  </si>
  <si>
    <t>OPE-20562</t>
  </si>
  <si>
    <t>OPE-20126</t>
  </si>
  <si>
    <t>OPE-20564</t>
  </si>
  <si>
    <t>OPE-20565</t>
  </si>
  <si>
    <t>OPE-20127</t>
  </si>
  <si>
    <t>OPE-20563</t>
  </si>
  <si>
    <t>OPE-20118</t>
  </si>
  <si>
    <t>OPE-20119</t>
  </si>
  <si>
    <t>OPE-20120</t>
  </si>
  <si>
    <t>OPE-20121</t>
  </si>
  <si>
    <t>EL21-022-015</t>
  </si>
  <si>
    <t>EL21-022-020</t>
  </si>
  <si>
    <t>EL21-035-005</t>
  </si>
  <si>
    <t>OPE-20465</t>
  </si>
  <si>
    <t>OPE-20463</t>
  </si>
  <si>
    <t>OPE-20464</t>
  </si>
  <si>
    <t>*TEMP8</t>
  </si>
  <si>
    <t>OPE-20466</t>
  </si>
  <si>
    <t>OPE-20467</t>
  </si>
  <si>
    <t>OPE-20468</t>
  </si>
  <si>
    <t>OPE-20469</t>
  </si>
  <si>
    <t>OPE-20470</t>
  </si>
  <si>
    <t>OPE-20471</t>
  </si>
  <si>
    <t>OPE-20472</t>
  </si>
  <si>
    <t>OPE-20473</t>
  </si>
  <si>
    <t>OPE-20474</t>
  </si>
  <si>
    <t>OPE-20475</t>
  </si>
  <si>
    <t>OPE-20476</t>
  </si>
  <si>
    <t>OPE-20477</t>
  </si>
  <si>
    <t>OPE-20478</t>
  </si>
  <si>
    <t>OPE-20479</t>
  </si>
  <si>
    <t>OPE-20480</t>
  </si>
  <si>
    <t>OPE-20481</t>
  </si>
  <si>
    <t>OPE-20482</t>
  </si>
  <si>
    <t>OPE-20483</t>
  </si>
  <si>
    <t>OPE-20484</t>
  </si>
  <si>
    <t>CCONALU</t>
  </si>
  <si>
    <t>SG-1N</t>
  </si>
  <si>
    <t>SG-2N</t>
  </si>
  <si>
    <t>SG-3N</t>
  </si>
  <si>
    <t>SG-4N</t>
  </si>
  <si>
    <t>SG-5N</t>
  </si>
  <si>
    <t>AA1N-A</t>
  </si>
  <si>
    <t>AA2N-B</t>
  </si>
  <si>
    <t>AA3N-B</t>
  </si>
  <si>
    <t>AA4N-B</t>
  </si>
  <si>
    <t>AA5N-B</t>
  </si>
  <si>
    <t>AA1N-C</t>
  </si>
  <si>
    <t>AA2N-D</t>
  </si>
  <si>
    <t>AA3N-D</t>
  </si>
  <si>
    <t>AA1N-E</t>
  </si>
  <si>
    <t>SG-1E</t>
  </si>
  <si>
    <t>SG-2EA</t>
  </si>
  <si>
    <t>SG-2EB</t>
  </si>
  <si>
    <t>SG-3E</t>
  </si>
  <si>
    <t>SG-4E</t>
  </si>
  <si>
    <t>SG-5E</t>
  </si>
  <si>
    <t>SG-1V</t>
  </si>
  <si>
    <t>SG-2V</t>
  </si>
  <si>
    <t>SG-3V</t>
  </si>
  <si>
    <t>SG-4V</t>
  </si>
  <si>
    <t>SG-5V</t>
  </si>
  <si>
    <t>SG-1R</t>
  </si>
  <si>
    <t>SG-2R</t>
  </si>
  <si>
    <t>SG-3R</t>
  </si>
  <si>
    <t>SG-4R</t>
  </si>
  <si>
    <t>SG-5R</t>
  </si>
  <si>
    <t>SG-TA1</t>
  </si>
  <si>
    <t>SG-TA2</t>
  </si>
  <si>
    <t>AA1E-A</t>
  </si>
  <si>
    <t>AA2E-B</t>
  </si>
  <si>
    <t>AA3E-B</t>
  </si>
  <si>
    <t>AA4E-B</t>
  </si>
  <si>
    <t>AA2E-D</t>
  </si>
  <si>
    <t>AA3E-D</t>
  </si>
  <si>
    <t>FZA1E</t>
  </si>
  <si>
    <t>FZA2E</t>
  </si>
  <si>
    <t>FZA3E</t>
  </si>
  <si>
    <t>FE</t>
  </si>
  <si>
    <t>HN</t>
  </si>
  <si>
    <t>HE</t>
  </si>
  <si>
    <t>TFA</t>
  </si>
  <si>
    <t>CE</t>
  </si>
  <si>
    <t>LE</t>
  </si>
  <si>
    <t>GS</t>
  </si>
  <si>
    <t>AS1</t>
  </si>
  <si>
    <t>AS2</t>
  </si>
  <si>
    <t>AS3</t>
  </si>
  <si>
    <t>BS1</t>
  </si>
  <si>
    <t>BS2</t>
  </si>
  <si>
    <t>BS3</t>
  </si>
  <si>
    <t>CS</t>
  </si>
  <si>
    <t>KS</t>
  </si>
  <si>
    <t>DS1</t>
  </si>
  <si>
    <t>DS2</t>
  </si>
  <si>
    <t>DS3</t>
  </si>
  <si>
    <t>ES</t>
  </si>
  <si>
    <t>FR</t>
  </si>
  <si>
    <t>AA1N-B</t>
  </si>
  <si>
    <t>L1</t>
  </si>
  <si>
    <t>L2</t>
  </si>
  <si>
    <t>AA1N-D</t>
  </si>
  <si>
    <t>LN</t>
  </si>
  <si>
    <t>AE1</t>
  </si>
  <si>
    <t>AE2</t>
  </si>
  <si>
    <t>AE3</t>
  </si>
  <si>
    <t>AE4</t>
  </si>
  <si>
    <t>AA1E-B</t>
  </si>
  <si>
    <t>JE</t>
  </si>
  <si>
    <t>DF1</t>
  </si>
  <si>
    <t>AA1E-D</t>
  </si>
  <si>
    <t>XE</t>
  </si>
  <si>
    <t>YE</t>
  </si>
  <si>
    <t>AS</t>
  </si>
  <si>
    <t>BS</t>
  </si>
  <si>
    <t>DS</t>
  </si>
  <si>
    <t>SS</t>
  </si>
  <si>
    <t>AR</t>
  </si>
  <si>
    <t>GR</t>
  </si>
  <si>
    <t>AR1</t>
  </si>
  <si>
    <t>AR2</t>
  </si>
  <si>
    <t>AR3</t>
  </si>
  <si>
    <t>HR</t>
  </si>
  <si>
    <t>BR2</t>
  </si>
  <si>
    <t>HR3</t>
  </si>
  <si>
    <t>KR</t>
  </si>
  <si>
    <t>ER</t>
  </si>
  <si>
    <t>NN</t>
  </si>
  <si>
    <t>XN</t>
  </si>
  <si>
    <t>NS</t>
  </si>
  <si>
    <t>BN1</t>
  </si>
  <si>
    <t>KN2</t>
  </si>
  <si>
    <t>YN</t>
  </si>
  <si>
    <t>GE</t>
  </si>
  <si>
    <t>BE2</t>
  </si>
  <si>
    <t>BF2</t>
  </si>
  <si>
    <t>HF2</t>
  </si>
  <si>
    <t>DE</t>
  </si>
  <si>
    <t>DE2</t>
  </si>
  <si>
    <t>KE2</t>
  </si>
  <si>
    <t>DE3</t>
  </si>
  <si>
    <t>KE3</t>
  </si>
  <si>
    <t>SE</t>
  </si>
  <si>
    <t>BR</t>
  </si>
  <si>
    <t>BR1</t>
  </si>
  <si>
    <t>BR3</t>
  </si>
  <si>
    <t>DR</t>
  </si>
  <si>
    <t>DR2</t>
  </si>
  <si>
    <t>DR3</t>
  </si>
  <si>
    <t>AN</t>
  </si>
  <si>
    <t>GN</t>
  </si>
  <si>
    <t>AN1</t>
  </si>
  <si>
    <t>AN2</t>
  </si>
  <si>
    <t>AN3</t>
  </si>
  <si>
    <t>BN</t>
  </si>
  <si>
    <t>BN2</t>
  </si>
  <si>
    <t>BN3</t>
  </si>
  <si>
    <t>CN</t>
  </si>
  <si>
    <t>DN</t>
  </si>
  <si>
    <t>KN</t>
  </si>
  <si>
    <t>DN1</t>
  </si>
  <si>
    <t>KN1</t>
  </si>
  <si>
    <t>DN2</t>
  </si>
  <si>
    <t>DN3</t>
  </si>
  <si>
    <t>KN3</t>
  </si>
  <si>
    <t>EN</t>
  </si>
  <si>
    <t>FN</t>
  </si>
  <si>
    <t>AE</t>
  </si>
  <si>
    <t>BE</t>
  </si>
  <si>
    <t>BE1</t>
  </si>
  <si>
    <t>HE2</t>
  </si>
  <si>
    <t>BE3</t>
  </si>
  <si>
    <t>KE</t>
  </si>
  <si>
    <t>DE1</t>
  </si>
  <si>
    <t>KE1</t>
  </si>
  <si>
    <t>EE</t>
  </si>
  <si>
    <t>CR</t>
  </si>
  <si>
    <t>DR1</t>
  </si>
  <si>
    <t>INT TRS-1N</t>
  </si>
  <si>
    <t>INT TRS-2N</t>
  </si>
  <si>
    <t>INT-TRS-3N</t>
  </si>
  <si>
    <t>INT RX-1</t>
  </si>
  <si>
    <t>INT TRS-4N</t>
  </si>
  <si>
    <t>INT TRS-5N</t>
  </si>
  <si>
    <t>INT SARTEN</t>
  </si>
  <si>
    <t>INT RX2</t>
  </si>
  <si>
    <t>INT RX3</t>
  </si>
  <si>
    <t>INT RX4</t>
  </si>
  <si>
    <t>INT RX5</t>
  </si>
  <si>
    <t>INT RX6</t>
  </si>
  <si>
    <t>INT MONT1</t>
  </si>
  <si>
    <t>INT TRS-1E</t>
  </si>
  <si>
    <t>INT EST2</t>
  </si>
  <si>
    <t>INT EST3</t>
  </si>
  <si>
    <t>INT TRS-2EA</t>
  </si>
  <si>
    <t>INT TRS-2EB</t>
  </si>
  <si>
    <t>INT SNE1</t>
  </si>
  <si>
    <t>INT SNE2</t>
  </si>
  <si>
    <t>INT LD3</t>
  </si>
  <si>
    <t>INT TRS-3E</t>
  </si>
  <si>
    <t>INT EST1</t>
  </si>
  <si>
    <t>INT LD1</t>
  </si>
  <si>
    <t>INT LVU1</t>
  </si>
  <si>
    <t>INT TRS-4E</t>
  </si>
  <si>
    <t>INT TRS-5E</t>
  </si>
  <si>
    <t>INT TRS-1V</t>
  </si>
  <si>
    <t>INT TRS-2V</t>
  </si>
  <si>
    <t>INT TRS-3V</t>
  </si>
  <si>
    <t>INT TRS-4V</t>
  </si>
  <si>
    <t>INT TRS-5V</t>
  </si>
  <si>
    <t>INT SEEI-1R</t>
  </si>
  <si>
    <t>INT SEEI-2R</t>
  </si>
  <si>
    <t>INT SEEI-3R</t>
  </si>
  <si>
    <t>INT SEEI-4R</t>
  </si>
  <si>
    <t>INT SEEI-5R</t>
  </si>
  <si>
    <t>INT SEEI-TA1</t>
  </si>
  <si>
    <t>INT SEEI-TA2</t>
  </si>
  <si>
    <t>INT ELEV-1</t>
  </si>
  <si>
    <t>INT ELEV-2</t>
  </si>
  <si>
    <t>INT ELEV-3</t>
  </si>
  <si>
    <t>INT ELEV-4</t>
  </si>
  <si>
    <t>INT ELEV-5</t>
  </si>
  <si>
    <t>INT ELEV-6</t>
  </si>
  <si>
    <t>INT TRS TERMO</t>
  </si>
  <si>
    <t>INT TERMO</t>
  </si>
  <si>
    <t>TOGLE</t>
  </si>
  <si>
    <t>EL22-015-145</t>
  </si>
  <si>
    <t>EL22-015-155</t>
  </si>
  <si>
    <t>EL22-015-160</t>
  </si>
  <si>
    <t>OPE-20368</t>
  </si>
  <si>
    <t>OPE-20369</t>
  </si>
  <si>
    <t>OPE-20370</t>
  </si>
  <si>
    <t>OPE-20371</t>
  </si>
  <si>
    <t>OPE-20372</t>
  </si>
  <si>
    <t>OPE-20373</t>
  </si>
  <si>
    <t>OPE-20374</t>
  </si>
  <si>
    <t>OPE-20375</t>
  </si>
  <si>
    <t>OPE-20376</t>
  </si>
  <si>
    <t>EVP000156</t>
  </si>
  <si>
    <t>EVP000158</t>
  </si>
  <si>
    <t>EVP000157</t>
  </si>
  <si>
    <t>EVP000159</t>
  </si>
  <si>
    <t>OPE-20246</t>
  </si>
  <si>
    <t>OPE-20247</t>
  </si>
  <si>
    <t>OPE-20248</t>
  </si>
  <si>
    <t>OPE-20249</t>
  </si>
  <si>
    <t>OPE-20250</t>
  </si>
  <si>
    <t>OPE-20251</t>
  </si>
  <si>
    <t>OPE-20252</t>
  </si>
  <si>
    <t>OPE-20253</t>
  </si>
  <si>
    <t>OPE-20254</t>
  </si>
  <si>
    <t>OPE-20255</t>
  </si>
  <si>
    <t>OPE-20256</t>
  </si>
  <si>
    <t>OPE-20257</t>
  </si>
  <si>
    <t>OPE-20258</t>
  </si>
  <si>
    <t>OPE-20000</t>
  </si>
  <si>
    <t>OPE-20001</t>
  </si>
  <si>
    <t>OPE-20002</t>
  </si>
  <si>
    <t>OPE-20003</t>
  </si>
  <si>
    <t>OPE-20004</t>
  </si>
  <si>
    <t>OPE-20005</t>
  </si>
  <si>
    <t>OPE-20006</t>
  </si>
  <si>
    <t>OPE-20007</t>
  </si>
  <si>
    <t>OPE-20008</t>
  </si>
  <si>
    <t>OPE-20009</t>
  </si>
  <si>
    <t>OPE-20010</t>
  </si>
  <si>
    <t>OPE-20011</t>
  </si>
  <si>
    <t>OPE-20012</t>
  </si>
  <si>
    <t>OPE-20013</t>
  </si>
  <si>
    <t>OPE-20014</t>
  </si>
  <si>
    <t>NOVA02</t>
  </si>
  <si>
    <t>NOVA03</t>
  </si>
  <si>
    <t>NOVA04</t>
  </si>
  <si>
    <t>NOVA05</t>
  </si>
  <si>
    <t>NOVA06</t>
  </si>
  <si>
    <t>NOVA07</t>
  </si>
  <si>
    <t>NOVA08</t>
  </si>
  <si>
    <t>NOVA09</t>
  </si>
  <si>
    <t>NOVA10</t>
  </si>
  <si>
    <t>NOVA11</t>
  </si>
  <si>
    <t>NOVA12</t>
  </si>
  <si>
    <t>NOVA13</t>
  </si>
  <si>
    <t>NOVA14</t>
  </si>
  <si>
    <t>NOVA15</t>
  </si>
  <si>
    <t>NOVA16</t>
  </si>
  <si>
    <t>NOVA17</t>
  </si>
  <si>
    <t>NOVA18</t>
  </si>
  <si>
    <t>NOVA19</t>
  </si>
  <si>
    <t>NOVA20</t>
  </si>
  <si>
    <t>NOVA21</t>
  </si>
  <si>
    <t>NOVA22</t>
  </si>
  <si>
    <t>NOVA23</t>
  </si>
  <si>
    <t>NOVA24</t>
  </si>
  <si>
    <t>NOVA25</t>
  </si>
  <si>
    <t>NOVA26</t>
  </si>
  <si>
    <t>NOVA27</t>
  </si>
  <si>
    <t>NOVA28</t>
  </si>
  <si>
    <t>LKA013</t>
  </si>
  <si>
    <t>LKA014</t>
  </si>
  <si>
    <t>LKA020</t>
  </si>
  <si>
    <t>LKA021</t>
  </si>
  <si>
    <t>OPE-20304</t>
  </si>
  <si>
    <t>IE04.1</t>
  </si>
  <si>
    <t>EVP00063</t>
  </si>
  <si>
    <t>OPE-20305</t>
  </si>
  <si>
    <t>OPE-20306</t>
  </si>
  <si>
    <t>OPE-20307</t>
  </si>
  <si>
    <t>OPE-20308</t>
  </si>
  <si>
    <t>OPE-20309</t>
  </si>
  <si>
    <t>OPE-20310</t>
  </si>
  <si>
    <t>OPE-20311</t>
  </si>
  <si>
    <t>OPE-20312</t>
  </si>
  <si>
    <t>OPE-20313</t>
  </si>
  <si>
    <t>OPE-20314</t>
  </si>
  <si>
    <t>OPE-20315</t>
  </si>
  <si>
    <t>OPE-20316</t>
  </si>
  <si>
    <t>OPE-20317</t>
  </si>
  <si>
    <t>OPE-20318</t>
  </si>
  <si>
    <t>OPE-20319</t>
  </si>
  <si>
    <t>OPE-20320</t>
  </si>
  <si>
    <t>OPE-20321</t>
  </si>
  <si>
    <t>OPE-20322</t>
  </si>
  <si>
    <t>OPE-20323</t>
  </si>
  <si>
    <t>OPE-20324</t>
  </si>
  <si>
    <t>OPE-20325</t>
  </si>
  <si>
    <t>OPE-20326</t>
  </si>
  <si>
    <t>OPE-20240</t>
  </si>
  <si>
    <t>OPE-20241</t>
  </si>
  <si>
    <t>ARRAC1</t>
  </si>
  <si>
    <t>ARRAC2</t>
  </si>
  <si>
    <t>ARRAC3</t>
  </si>
  <si>
    <t>ARRAC4</t>
  </si>
  <si>
    <t>ARRAC5</t>
  </si>
  <si>
    <t>ARRAC6</t>
  </si>
  <si>
    <t>ARRAC7</t>
  </si>
  <si>
    <t>*TEMP9</t>
  </si>
  <si>
    <t>OPE-20339</t>
  </si>
  <si>
    <t>OPE-20340</t>
  </si>
  <si>
    <t>OPE-20341</t>
  </si>
  <si>
    <t>OPE-20342</t>
  </si>
  <si>
    <t>OPE-20343</t>
  </si>
  <si>
    <t>OPE-20344</t>
  </si>
  <si>
    <t>OPE-20345</t>
  </si>
  <si>
    <t>OPE-20346</t>
  </si>
  <si>
    <t>OPE-20347</t>
  </si>
  <si>
    <t>OPE-20348</t>
  </si>
  <si>
    <t>OPE-20349</t>
  </si>
  <si>
    <t>OPE-20350</t>
  </si>
  <si>
    <t>OPE-20351</t>
  </si>
  <si>
    <t>OPE-20352</t>
  </si>
  <si>
    <t>OPE-20353</t>
  </si>
  <si>
    <t>OPE-20354</t>
  </si>
  <si>
    <t>OPE-20355</t>
  </si>
  <si>
    <t>OPE-20356</t>
  </si>
  <si>
    <t>OPE-20357</t>
  </si>
  <si>
    <t>OPE-20358</t>
  </si>
  <si>
    <t>OPE-20359</t>
  </si>
  <si>
    <t>OPE-20360</t>
  </si>
  <si>
    <t>OPE-20361</t>
  </si>
  <si>
    <t>OPE-20362</t>
  </si>
  <si>
    <t>OPE-20363</t>
  </si>
  <si>
    <t>OPE-20364</t>
  </si>
  <si>
    <t>3.9.1</t>
  </si>
  <si>
    <t>SUBM01G</t>
  </si>
  <si>
    <t>ACOPL01</t>
  </si>
  <si>
    <t>ACOPL02</t>
  </si>
  <si>
    <t>ACOPL03</t>
  </si>
  <si>
    <t>ACOPL04</t>
  </si>
  <si>
    <t>TG-1N</t>
  </si>
  <si>
    <t>TG-1E:</t>
  </si>
  <si>
    <t>TG-2E</t>
  </si>
  <si>
    <t>TG-3E</t>
  </si>
  <si>
    <t>TG-4E</t>
  </si>
  <si>
    <t>INT-2E</t>
  </si>
  <si>
    <t>TG-TR</t>
  </si>
  <si>
    <t>TG-SV</t>
  </si>
  <si>
    <t>LF</t>
  </si>
  <si>
    <t>SUBM12</t>
  </si>
  <si>
    <t>SUBM10</t>
  </si>
  <si>
    <t>SUBM11</t>
  </si>
  <si>
    <t>SUBM24</t>
  </si>
  <si>
    <t>OPE-20400</t>
  </si>
  <si>
    <t>SUBM06</t>
  </si>
  <si>
    <t>SUBM02</t>
  </si>
  <si>
    <t>TRA150</t>
  </si>
  <si>
    <t>TRA112.5</t>
  </si>
  <si>
    <t>TRA45</t>
  </si>
  <si>
    <t>TRA30</t>
  </si>
  <si>
    <t>TRA15</t>
  </si>
  <si>
    <t>EVP0160</t>
  </si>
  <si>
    <t>EVP0161</t>
  </si>
  <si>
    <t>EVP0162</t>
  </si>
  <si>
    <t>EVP0163</t>
  </si>
  <si>
    <t>CCMAN</t>
  </si>
  <si>
    <t>CCMAE</t>
  </si>
  <si>
    <t>HIBI01</t>
  </si>
  <si>
    <t>HIB102</t>
  </si>
  <si>
    <t>HIB103</t>
  </si>
  <si>
    <t>TABRX2</t>
  </si>
  <si>
    <t>TABRX3</t>
  </si>
  <si>
    <t>TABRX4</t>
  </si>
  <si>
    <t>EVP146</t>
  </si>
  <si>
    <t>EVP147</t>
  </si>
  <si>
    <t>OPE-20460</t>
  </si>
  <si>
    <t>ELEV01C</t>
  </si>
  <si>
    <t>ELEV02C</t>
  </si>
  <si>
    <t>ELEV03C</t>
  </si>
  <si>
    <t>ELEV04C</t>
  </si>
  <si>
    <t>3.9.2</t>
  </si>
  <si>
    <t>ISUBM01G</t>
  </si>
  <si>
    <t>IACOPL01</t>
  </si>
  <si>
    <t>IACOPL02</t>
  </si>
  <si>
    <t>IACOPL03</t>
  </si>
  <si>
    <t>IACOPL04</t>
  </si>
  <si>
    <t>ITG-1N</t>
  </si>
  <si>
    <t>ITG-1E:</t>
  </si>
  <si>
    <t>ITG-2E</t>
  </si>
  <si>
    <t>ITG-3E</t>
  </si>
  <si>
    <t>ITG-4E</t>
  </si>
  <si>
    <t>IINT-2E</t>
  </si>
  <si>
    <t>ITG-TR</t>
  </si>
  <si>
    <t>ITG-SV</t>
  </si>
  <si>
    <t>ILF</t>
  </si>
  <si>
    <t>ISUBM12</t>
  </si>
  <si>
    <t>ISUBM10</t>
  </si>
  <si>
    <t>ISUBM11</t>
  </si>
  <si>
    <t>ISUBM24</t>
  </si>
  <si>
    <t>IOPE-20400</t>
  </si>
  <si>
    <t>ISUBM06</t>
  </si>
  <si>
    <t>ISUBM02</t>
  </si>
  <si>
    <t>ITRA150</t>
  </si>
  <si>
    <t>ITRA112.5</t>
  </si>
  <si>
    <t>ITRA45</t>
  </si>
  <si>
    <t>ITRA30</t>
  </si>
  <si>
    <t>ITRA15</t>
  </si>
  <si>
    <t>IEVP0160</t>
  </si>
  <si>
    <t>IEVP0161</t>
  </si>
  <si>
    <t>IEVP0162</t>
  </si>
  <si>
    <t>IEVP0163</t>
  </si>
  <si>
    <t>ICCMAN</t>
  </si>
  <si>
    <t>ICCMAE</t>
  </si>
  <si>
    <t>IHIBI01</t>
  </si>
  <si>
    <t>IHIB102</t>
  </si>
  <si>
    <t>IHIB103</t>
  </si>
  <si>
    <t>ITABRX2</t>
  </si>
  <si>
    <t>ITABRX3</t>
  </si>
  <si>
    <t>ITABRX4</t>
  </si>
  <si>
    <t>IEVP146</t>
  </si>
  <si>
    <t>IEVP147</t>
  </si>
  <si>
    <t>IOPE-20460</t>
  </si>
  <si>
    <t>IELEV01C</t>
  </si>
  <si>
    <t>IELEV02C</t>
  </si>
  <si>
    <t>IELEV03C</t>
  </si>
  <si>
    <t>IELEV04C</t>
  </si>
  <si>
    <t>3.9.3</t>
  </si>
  <si>
    <t>PSUBM01G</t>
  </si>
  <si>
    <t>PACOPL01</t>
  </si>
  <si>
    <t>PACOPL02</t>
  </si>
  <si>
    <t>PACOPL03</t>
  </si>
  <si>
    <t>PACOPL04</t>
  </si>
  <si>
    <t>PTG-1N</t>
  </si>
  <si>
    <t>PTG-1E:</t>
  </si>
  <si>
    <t>PTG-2E</t>
  </si>
  <si>
    <t>PTG-3E</t>
  </si>
  <si>
    <t>PTG-4E</t>
  </si>
  <si>
    <t>PINT-2E</t>
  </si>
  <si>
    <t>PTG-TR</t>
  </si>
  <si>
    <t>PTG-SV</t>
  </si>
  <si>
    <t>PLF</t>
  </si>
  <si>
    <t>PSUBM12</t>
  </si>
  <si>
    <t>PSUBM10</t>
  </si>
  <si>
    <t>PSUBM11</t>
  </si>
  <si>
    <t>PSUBM24</t>
  </si>
  <si>
    <t>POPE-20400</t>
  </si>
  <si>
    <t>PSUBM06</t>
  </si>
  <si>
    <t>PSUBM02</t>
  </si>
  <si>
    <t>PTRA150</t>
  </si>
  <si>
    <t>PTRA112.5</t>
  </si>
  <si>
    <t>PTRA45</t>
  </si>
  <si>
    <t>PTRA30</t>
  </si>
  <si>
    <t>PTRA15</t>
  </si>
  <si>
    <t>PEVP0160</t>
  </si>
  <si>
    <t>PEVP0161</t>
  </si>
  <si>
    <t>PEVP0162</t>
  </si>
  <si>
    <t>PEVP0163</t>
  </si>
  <si>
    <t>PCCMAN</t>
  </si>
  <si>
    <t>PCCMAE</t>
  </si>
  <si>
    <t>PHIBI01</t>
  </si>
  <si>
    <t>PHIB102</t>
  </si>
  <si>
    <t>PHIB103</t>
  </si>
  <si>
    <t>PTABRX2</t>
  </si>
  <si>
    <t>PTABRX3</t>
  </si>
  <si>
    <t>PTABRX4</t>
  </si>
  <si>
    <t>PEVP146</t>
  </si>
  <si>
    <t>PEVP147</t>
  </si>
  <si>
    <t>POPE-20460</t>
  </si>
  <si>
    <t>PELEV01C</t>
  </si>
  <si>
    <t>PELEV02C</t>
  </si>
  <si>
    <t>PELEV03C</t>
  </si>
  <si>
    <t>PELEV04C</t>
  </si>
  <si>
    <t>PARARR01</t>
  </si>
  <si>
    <t>PARARR02</t>
  </si>
  <si>
    <t>PARARR03</t>
  </si>
  <si>
    <t>PARARR04</t>
  </si>
  <si>
    <t>PARARR05</t>
  </si>
  <si>
    <t>JGO.</t>
  </si>
  <si>
    <t>PARARR09</t>
  </si>
  <si>
    <t>PARARR10</t>
  </si>
  <si>
    <t>PARARR11</t>
  </si>
  <si>
    <t>PARARR15</t>
  </si>
  <si>
    <t>PARARR25</t>
  </si>
  <si>
    <t>PARARR26</t>
  </si>
  <si>
    <t>PARARR28</t>
  </si>
  <si>
    <t>PARARR29</t>
  </si>
  <si>
    <t>PARARR30</t>
  </si>
  <si>
    <t>PARARR31</t>
  </si>
  <si>
    <t>EVP000213</t>
  </si>
  <si>
    <t>EVP000214</t>
  </si>
  <si>
    <t>EVP000215</t>
  </si>
  <si>
    <t>EVP000216</t>
  </si>
  <si>
    <t>EVP000238</t>
  </si>
  <si>
    <t>EVP000243</t>
  </si>
  <si>
    <t>EVP000220</t>
  </si>
  <si>
    <t>EVP000221</t>
  </si>
  <si>
    <t>IE16</t>
  </si>
  <si>
    <t>IE16.1</t>
  </si>
  <si>
    <t>EVP00014</t>
  </si>
  <si>
    <t>EVP00030</t>
  </si>
  <si>
    <t>EVP00039</t>
  </si>
  <si>
    <t>EVP000110</t>
  </si>
  <si>
    <t>EVP000169</t>
  </si>
  <si>
    <t>EVP000170</t>
  </si>
  <si>
    <t>EVP000171</t>
  </si>
  <si>
    <t>IE15</t>
  </si>
  <si>
    <t>IE15.1</t>
  </si>
  <si>
    <t>EVP000160</t>
  </si>
  <si>
    <t>EVP000161</t>
  </si>
  <si>
    <t>EVP000162</t>
  </si>
  <si>
    <t>EVP000163</t>
  </si>
  <si>
    <t>EVP000164</t>
  </si>
  <si>
    <t>EVP000165</t>
  </si>
  <si>
    <t>EVP000166</t>
  </si>
  <si>
    <t>EVP000167</t>
  </si>
  <si>
    <t>EVP000168</t>
  </si>
  <si>
    <t>OPE-22133</t>
  </si>
  <si>
    <t>OPE-22134</t>
  </si>
  <si>
    <t>OPE-22135</t>
  </si>
  <si>
    <t>OPE-22136</t>
  </si>
  <si>
    <t>OPE-22137</t>
  </si>
  <si>
    <t>OPE-22138</t>
  </si>
  <si>
    <t>OPE-22139</t>
  </si>
  <si>
    <t>OPE-22140</t>
  </si>
  <si>
    <t>OPE-22141</t>
  </si>
  <si>
    <t>OPE-22142</t>
  </si>
  <si>
    <t>OPE-22078</t>
  </si>
  <si>
    <t>OPE-22079</t>
  </si>
  <si>
    <t>OPE-22080</t>
  </si>
  <si>
    <t>OPE-22081</t>
  </si>
  <si>
    <t>OPE-22092</t>
  </si>
  <si>
    <t>OPE-22093</t>
  </si>
  <si>
    <t>OPE-22094</t>
  </si>
  <si>
    <t>OPE-22095</t>
  </si>
  <si>
    <t>OPE-22096</t>
  </si>
  <si>
    <t>OPE-22097</t>
  </si>
  <si>
    <t>OPE-22098</t>
  </si>
  <si>
    <t>OPE-22099</t>
  </si>
  <si>
    <t>OPE-22100</t>
  </si>
  <si>
    <t>OPE-22101</t>
  </si>
  <si>
    <t>OPE-22102</t>
  </si>
  <si>
    <t>OPE-22103</t>
  </si>
  <si>
    <t>OPE-22104</t>
  </si>
  <si>
    <t>OPE-22106</t>
  </si>
  <si>
    <t>OPE-22107</t>
  </si>
  <si>
    <t>OPE-22108</t>
  </si>
  <si>
    <t>OPE-22109</t>
  </si>
  <si>
    <t>OPE-22110</t>
  </si>
  <si>
    <t>OPE-22111</t>
  </si>
  <si>
    <t>OPE-22112</t>
  </si>
  <si>
    <t>OPE-22113</t>
  </si>
  <si>
    <t>OPE-22114</t>
  </si>
  <si>
    <t>OPE-22115</t>
  </si>
  <si>
    <t>OPE-22116</t>
  </si>
  <si>
    <t>OPE-22117</t>
  </si>
  <si>
    <t>OPE-22118</t>
  </si>
  <si>
    <t>OPE-22327</t>
  </si>
  <si>
    <t>OPE-22325</t>
  </si>
  <si>
    <t>OPE-22326</t>
  </si>
  <si>
    <t>OPE-22086</t>
  </si>
  <si>
    <t>OPE-22087</t>
  </si>
  <si>
    <t>OPE-22088</t>
  </si>
  <si>
    <t>OPE-22089</t>
  </si>
  <si>
    <t>OPE-22090</t>
  </si>
  <si>
    <t>OPE-22091</t>
  </si>
  <si>
    <t>OPE-22328</t>
  </si>
  <si>
    <t>OPE-22189</t>
  </si>
  <si>
    <t>OPE-22190</t>
  </si>
  <si>
    <t>OPE-22191</t>
  </si>
  <si>
    <t>OPE-22192</t>
  </si>
  <si>
    <t>OPE-22193</t>
  </si>
  <si>
    <t>OPE-22194</t>
  </si>
  <si>
    <t>OPE-22195</t>
  </si>
  <si>
    <t>OPE-22196</t>
  </si>
  <si>
    <t>OPE-22197</t>
  </si>
  <si>
    <t>OPE-22198</t>
  </si>
  <si>
    <t>OPE-22199</t>
  </si>
  <si>
    <t>OPE-22200</t>
  </si>
  <si>
    <t>OPE-22201</t>
  </si>
  <si>
    <t>OPE-22202</t>
  </si>
  <si>
    <t>OPE-22203</t>
  </si>
  <si>
    <t>OPE-22204</t>
  </si>
  <si>
    <t>OPE-22205</t>
  </si>
  <si>
    <t>OPE-22206</t>
  </si>
  <si>
    <t>OPE-22207</t>
  </si>
  <si>
    <t>OPE-22208</t>
  </si>
  <si>
    <t>OPE-22209</t>
  </si>
  <si>
    <t>OPE-22210</t>
  </si>
  <si>
    <t>OPE-22211</t>
  </si>
  <si>
    <t>OPE-22212</t>
  </si>
  <si>
    <t>OPE-22213</t>
  </si>
  <si>
    <t>OPE-22214</t>
  </si>
  <si>
    <t>OPE-22215</t>
  </si>
  <si>
    <t>OPE-22216</t>
  </si>
  <si>
    <t>OPE-22217</t>
  </si>
  <si>
    <t>OPE-22218</t>
  </si>
  <si>
    <t>OPE-22219</t>
  </si>
  <si>
    <t>OPE-22220</t>
  </si>
  <si>
    <t>OPE-22221</t>
  </si>
  <si>
    <t>OPE-22222</t>
  </si>
  <si>
    <t>OPE-22223</t>
  </si>
  <si>
    <t>OPE-22224</t>
  </si>
  <si>
    <t>OPE-22225</t>
  </si>
  <si>
    <t>OPE-22226</t>
  </si>
  <si>
    <t>OPE-22227</t>
  </si>
  <si>
    <t>OPE-22228</t>
  </si>
  <si>
    <t>OPE-22229</t>
  </si>
  <si>
    <t>OPE-22230</t>
  </si>
  <si>
    <t>OPE-22231</t>
  </si>
  <si>
    <t>OPE-22232</t>
  </si>
  <si>
    <t>OPE-22233</t>
  </si>
  <si>
    <t>OPE-22234</t>
  </si>
  <si>
    <t>OPE-22235</t>
  </si>
  <si>
    <t>OPE-22236</t>
  </si>
  <si>
    <t>OPE-22237</t>
  </si>
  <si>
    <t>OPE-22238</t>
  </si>
  <si>
    <t>OPE-22239</t>
  </si>
  <si>
    <t>OPE-22240</t>
  </si>
  <si>
    <t>OPE-22241</t>
  </si>
  <si>
    <t>OPE-22242</t>
  </si>
  <si>
    <t>OPE-22243</t>
  </si>
  <si>
    <t>OPE-22244</t>
  </si>
  <si>
    <t>OPE-22245</t>
  </si>
  <si>
    <t>OPE-22246</t>
  </si>
  <si>
    <t>OPE-22247</t>
  </si>
  <si>
    <t>OPE-22248</t>
  </si>
  <si>
    <t>OPE-22249</t>
  </si>
  <si>
    <t>OPE-22250</t>
  </si>
  <si>
    <t>OPE-22251</t>
  </si>
  <si>
    <t>OPE-22252</t>
  </si>
  <si>
    <t>OPE-22253</t>
  </si>
  <si>
    <t>OPE-22254</t>
  </si>
  <si>
    <t>OPE-22255</t>
  </si>
  <si>
    <t>OPE-22256</t>
  </si>
  <si>
    <t>OPE-22257</t>
  </si>
  <si>
    <t>OPE-22258</t>
  </si>
  <si>
    <t>OPE-22259</t>
  </si>
  <si>
    <t>OPE-22260</t>
  </si>
  <si>
    <t>OPE-22261</t>
  </si>
  <si>
    <t>OPE-22262</t>
  </si>
  <si>
    <t>OPE-22263</t>
  </si>
  <si>
    <t>OPE-22264</t>
  </si>
  <si>
    <t>OPE-22265</t>
  </si>
  <si>
    <t>OPE-22266</t>
  </si>
  <si>
    <t>OPE-22267</t>
  </si>
  <si>
    <t>OPE-22268</t>
  </si>
  <si>
    <t>OPE-22144</t>
  </si>
  <si>
    <t>OPE-22145</t>
  </si>
  <si>
    <t>OPE-22146</t>
  </si>
  <si>
    <t>OPE-22147</t>
  </si>
  <si>
    <t>OPE-22148</t>
  </si>
  <si>
    <t>OPE-22149</t>
  </si>
  <si>
    <t>OPE-22150</t>
  </si>
  <si>
    <t>OPE-22151</t>
  </si>
  <si>
    <t>OPE-22152</t>
  </si>
  <si>
    <t>OPE-22153</t>
  </si>
  <si>
    <t>OPE-22154</t>
  </si>
  <si>
    <t>OPE-22159</t>
  </si>
  <si>
    <t>OPE-22160</t>
  </si>
  <si>
    <t>OPE-22161</t>
  </si>
  <si>
    <t>OPE-22162</t>
  </si>
  <si>
    <t>OPE-22163</t>
  </si>
  <si>
    <t>OPE-22164</t>
  </si>
  <si>
    <t>OPE-22124</t>
  </si>
  <si>
    <t>OPE-22125</t>
  </si>
  <si>
    <t>OPE-22126</t>
  </si>
  <si>
    <t>OPE-22127</t>
  </si>
  <si>
    <t>OPE-22128</t>
  </si>
  <si>
    <t>OPE-22129</t>
  </si>
  <si>
    <t>OPE-22130</t>
  </si>
  <si>
    <t>OPE-22131</t>
  </si>
  <si>
    <t>OPE-22132</t>
  </si>
  <si>
    <t>OPE-22122</t>
  </si>
  <si>
    <t>OPE-22123</t>
  </si>
  <si>
    <t>OPE-22454</t>
  </si>
  <si>
    <t>OPE-22455</t>
  </si>
  <si>
    <t>OPE-22456</t>
  </si>
  <si>
    <t>OPE-22457</t>
  </si>
  <si>
    <t>OPE-22458</t>
  </si>
  <si>
    <t>*TEMP10</t>
  </si>
  <si>
    <t>OPE-16003</t>
  </si>
  <si>
    <t>OPE-16004</t>
  </si>
  <si>
    <t>*TEMP11</t>
  </si>
  <si>
    <t>*TEMP12</t>
  </si>
  <si>
    <t>OPE-16014</t>
  </si>
  <si>
    <t>*TEMP13</t>
  </si>
  <si>
    <t>*TEMP14</t>
  </si>
  <si>
    <t>*TEMP15</t>
  </si>
  <si>
    <t>OPG-62342</t>
  </si>
  <si>
    <t>OPG-62343</t>
  </si>
  <si>
    <t>OPG-62344</t>
  </si>
  <si>
    <t>OPG-62345</t>
  </si>
  <si>
    <t>OPG-62346</t>
  </si>
  <si>
    <t>OPG-62310</t>
  </si>
  <si>
    <t>OPG-62311</t>
  </si>
  <si>
    <t>OPG-62312</t>
  </si>
  <si>
    <t>OPG-62313</t>
  </si>
  <si>
    <t>OPG-62314</t>
  </si>
  <si>
    <t>OPG-62318</t>
  </si>
  <si>
    <t>OPG-62319</t>
  </si>
  <si>
    <t>OPG-62320</t>
  </si>
  <si>
    <t>OPG-62321</t>
  </si>
  <si>
    <t>OPG-62322</t>
  </si>
  <si>
    <t>OPG-8854</t>
  </si>
  <si>
    <t>OPG-8855</t>
  </si>
  <si>
    <t>OPG-8856</t>
  </si>
  <si>
    <t>OPG-8857</t>
  </si>
  <si>
    <t>OPG-8858</t>
  </si>
  <si>
    <t>OPG-8859</t>
  </si>
  <si>
    <t>OPG-8860</t>
  </si>
  <si>
    <t>OPG-8861</t>
  </si>
  <si>
    <t>OPG-62327</t>
  </si>
  <si>
    <t>OPG-62328</t>
  </si>
  <si>
    <t>OPG-62329</t>
  </si>
  <si>
    <t>OPG-62330</t>
  </si>
  <si>
    <t>OPG-62331</t>
  </si>
  <si>
    <t>OPG-8980</t>
  </si>
  <si>
    <t>OPG-8985</t>
  </si>
  <si>
    <t>OPG-8990</t>
  </si>
  <si>
    <t>OPG-8991</t>
  </si>
  <si>
    <t>OPG-8995</t>
  </si>
  <si>
    <t>OPG-9000</t>
  </si>
  <si>
    <t>OPG-9005</t>
  </si>
  <si>
    <t>OPG-9010</t>
  </si>
  <si>
    <t>OPG-9015</t>
  </si>
  <si>
    <t>OPG-9025</t>
  </si>
  <si>
    <t>OPG-9030</t>
  </si>
  <si>
    <t>OPG-9035</t>
  </si>
  <si>
    <t>OPG-9040</t>
  </si>
  <si>
    <t>OPG-9045</t>
  </si>
  <si>
    <t>OPG-9055</t>
  </si>
  <si>
    <t>OPG-9050</t>
  </si>
  <si>
    <t>OPG-9060</t>
  </si>
  <si>
    <t>OPG-9065</t>
  </si>
  <si>
    <t>OPG-9070</t>
  </si>
  <si>
    <t>OPG-9075</t>
  </si>
  <si>
    <t>OPG-9080</t>
  </si>
  <si>
    <t>OPG-9085</t>
  </si>
  <si>
    <t>OPG-9090</t>
  </si>
  <si>
    <t>OPG-9095</t>
  </si>
  <si>
    <t>OPG-9100</t>
  </si>
  <si>
    <t>OPG-9105</t>
  </si>
  <si>
    <t>OPG-62352</t>
  </si>
  <si>
    <t>OPG-9110</t>
  </si>
  <si>
    <t>OPG-9115</t>
  </si>
  <si>
    <t>OPG-9120</t>
  </si>
  <si>
    <t>OPG-9128</t>
  </si>
  <si>
    <t>OPG-9126</t>
  </si>
  <si>
    <t>OPG-9125</t>
  </si>
  <si>
    <t>OPG-9127</t>
  </si>
  <si>
    <t>OPE-22119</t>
  </si>
  <si>
    <t>OPE-22120</t>
  </si>
  <si>
    <t>OPE-22121</t>
  </si>
  <si>
    <t>OPE-22155</t>
  </si>
  <si>
    <t>OPE-22156</t>
  </si>
  <si>
    <t>OPE-22157</t>
  </si>
  <si>
    <t>OPG-8735</t>
  </si>
  <si>
    <t>OPG-8740</t>
  </si>
  <si>
    <t>OPG-8745</t>
  </si>
  <si>
    <t>OPE-22165</t>
  </si>
  <si>
    <t>OPE-22166</t>
  </si>
  <si>
    <t>OPE-22167</t>
  </si>
  <si>
    <t>OPE-22168</t>
  </si>
  <si>
    <t>OPE-22169</t>
  </si>
  <si>
    <t>OPE-22170</t>
  </si>
  <si>
    <t>OPE-22171</t>
  </si>
  <si>
    <t>OPE-22172</t>
  </si>
  <si>
    <t>OPE-22173</t>
  </si>
  <si>
    <t>OPE-22174</t>
  </si>
  <si>
    <t>SIN_1242</t>
  </si>
  <si>
    <t>OPE-22175</t>
  </si>
  <si>
    <t>OPE-22176</t>
  </si>
  <si>
    <t>OPE-22177</t>
  </si>
  <si>
    <t>OPE-22178</t>
  </si>
  <si>
    <t>OPE-22179</t>
  </si>
  <si>
    <t>OPE-22180</t>
  </si>
  <si>
    <t>OPE-22181</t>
  </si>
  <si>
    <t>OPE-22182</t>
  </si>
  <si>
    <t>OPE-22183</t>
  </si>
  <si>
    <t>OPE-22184</t>
  </si>
  <si>
    <t>OPE-22185</t>
  </si>
  <si>
    <t>OPE-22188</t>
  </si>
  <si>
    <t>5.10.1</t>
  </si>
  <si>
    <t>UMA-01</t>
  </si>
  <si>
    <t>UMA-02</t>
  </si>
  <si>
    <t>UMA-03</t>
  </si>
  <si>
    <t>UMA-04</t>
  </si>
  <si>
    <t>UMA-05</t>
  </si>
  <si>
    <t>UMA-06</t>
  </si>
  <si>
    <t>UMA-07</t>
  </si>
  <si>
    <t>UMA-08</t>
  </si>
  <si>
    <t>UMA-09</t>
  </si>
  <si>
    <t>UMA-10</t>
  </si>
  <si>
    <t>UMA-11</t>
  </si>
  <si>
    <t>UMA-12</t>
  </si>
  <si>
    <t>UMA-13</t>
  </si>
  <si>
    <t>UMA-14</t>
  </si>
  <si>
    <t>UMA-15</t>
  </si>
  <si>
    <t>UMA-16</t>
  </si>
  <si>
    <t>UMA-17</t>
  </si>
  <si>
    <t>UMA-18</t>
  </si>
  <si>
    <t>UMA-19</t>
  </si>
  <si>
    <t>UMA-20</t>
  </si>
  <si>
    <t>UMA-21</t>
  </si>
  <si>
    <t>UMA-22</t>
  </si>
  <si>
    <t>UMA-23</t>
  </si>
  <si>
    <t>UMA-24</t>
  </si>
  <si>
    <t>UMA-25</t>
  </si>
  <si>
    <t>UMA-26</t>
  </si>
  <si>
    <t>UMA-27</t>
  </si>
  <si>
    <t>UMA-28</t>
  </si>
  <si>
    <t>UMA-29</t>
  </si>
  <si>
    <t>UMA-30</t>
  </si>
  <si>
    <t>UMA-31</t>
  </si>
  <si>
    <t>UMA-32</t>
  </si>
  <si>
    <t>UMA-33</t>
  </si>
  <si>
    <t>UMA-34</t>
  </si>
  <si>
    <t>UMA-35</t>
  </si>
  <si>
    <t>UMA-36</t>
  </si>
  <si>
    <t>UMA-37</t>
  </si>
  <si>
    <t>UMA-38</t>
  </si>
  <si>
    <t>UMA-39</t>
  </si>
  <si>
    <t>UMA-40</t>
  </si>
  <si>
    <t>UMA-41</t>
  </si>
  <si>
    <t>UMA-42</t>
  </si>
  <si>
    <t>UMA-43</t>
  </si>
  <si>
    <t>UMA-44</t>
  </si>
  <si>
    <t>UMA-45</t>
  </si>
  <si>
    <t>UMA-46</t>
  </si>
  <si>
    <t>UMA-47</t>
  </si>
  <si>
    <t>UMA-48</t>
  </si>
  <si>
    <t>UMA-49</t>
  </si>
  <si>
    <t>UMA-50</t>
  </si>
  <si>
    <t>UMA-51</t>
  </si>
  <si>
    <t>UMA-52</t>
  </si>
  <si>
    <t>UMA-53</t>
  </si>
  <si>
    <t>UMA-54</t>
  </si>
  <si>
    <t>UMA-55</t>
  </si>
  <si>
    <t>UMA-56</t>
  </si>
  <si>
    <t>UMA-57</t>
  </si>
  <si>
    <t>UMA-58</t>
  </si>
  <si>
    <t>UMA-59</t>
  </si>
  <si>
    <t>UMA-60</t>
  </si>
  <si>
    <t>UMA-61</t>
  </si>
  <si>
    <t>UMA-62</t>
  </si>
  <si>
    <t>UMA-63</t>
  </si>
  <si>
    <t>UGAH-01-02-03</t>
  </si>
  <si>
    <t>UC-01</t>
  </si>
  <si>
    <t>UC-02</t>
  </si>
  <si>
    <t>UFC-01</t>
  </si>
  <si>
    <t>UFC-02</t>
  </si>
  <si>
    <t>TE-01-02</t>
  </si>
  <si>
    <t>TA-01</t>
  </si>
  <si>
    <t>SFA-01-02</t>
  </si>
  <si>
    <t>T EXP-01</t>
  </si>
  <si>
    <t>SA-01</t>
  </si>
  <si>
    <t>BAH-01-02-03</t>
  </si>
  <si>
    <t>BAH-04-05-06</t>
  </si>
  <si>
    <t>BACO-01-02-03</t>
  </si>
  <si>
    <t>DIF.SUC HG-3X/HG-3Z</t>
  </si>
  <si>
    <t>DIF. SUC HH-3X/HH-3Z</t>
  </si>
  <si>
    <t>DIF. SUC JH-3X/JH-3Z</t>
  </si>
  <si>
    <t>VALV MULT 3DS - 8B</t>
  </si>
  <si>
    <t>VALV MULT 3DS - 10B</t>
  </si>
  <si>
    <t>CVAV-05-01</t>
  </si>
  <si>
    <t>CVAV-05-02</t>
  </si>
  <si>
    <t>CVAV-05-03</t>
  </si>
  <si>
    <t>CVAV-05-04</t>
  </si>
  <si>
    <t>CVAV-05-05</t>
  </si>
  <si>
    <t>CVAV-23-01</t>
  </si>
  <si>
    <t>CVAV-23-02</t>
  </si>
  <si>
    <t>CVAV-23-03</t>
  </si>
  <si>
    <t>CVAV-31-01</t>
  </si>
  <si>
    <t>CVAV-31-02</t>
  </si>
  <si>
    <t>CVAV-37-01</t>
  </si>
  <si>
    <t>CVAV-37-02</t>
  </si>
  <si>
    <t>CVAV-37-03</t>
  </si>
  <si>
    <t>CVAV-37-04</t>
  </si>
  <si>
    <t>CVAV-47-01</t>
  </si>
  <si>
    <t>CVAV-47-02</t>
  </si>
  <si>
    <t>CVAV-47-03</t>
  </si>
  <si>
    <t>CVAV-49-01</t>
  </si>
  <si>
    <t>CVAV-49-02</t>
  </si>
  <si>
    <t>CVAV-49-03</t>
  </si>
  <si>
    <t>CVAV-49-04</t>
  </si>
  <si>
    <t>CVAV-49-05</t>
  </si>
  <si>
    <t>CVAV-49-06</t>
  </si>
  <si>
    <t>CVAV-49-09</t>
  </si>
  <si>
    <t>CVAV-50-01</t>
  </si>
  <si>
    <t>CVAV-50-02</t>
  </si>
  <si>
    <t>VE-01</t>
  </si>
  <si>
    <t>VE-02</t>
  </si>
  <si>
    <t>VE-03</t>
  </si>
  <si>
    <t>VE-04</t>
  </si>
  <si>
    <t>VE-05</t>
  </si>
  <si>
    <t>VE-06</t>
  </si>
  <si>
    <t>VE-07</t>
  </si>
  <si>
    <t>VE-08</t>
  </si>
  <si>
    <t>VE-09</t>
  </si>
  <si>
    <t>VE-10</t>
  </si>
  <si>
    <t>VE-11</t>
  </si>
  <si>
    <t>VE-12</t>
  </si>
  <si>
    <t>VE-13</t>
  </si>
  <si>
    <t>VE-14</t>
  </si>
  <si>
    <t>VE-15</t>
  </si>
  <si>
    <t>VE-16</t>
  </si>
  <si>
    <t>VE-17</t>
  </si>
  <si>
    <t>VE-18</t>
  </si>
  <si>
    <t>VE-19</t>
  </si>
  <si>
    <t>VE-20</t>
  </si>
  <si>
    <t>VE-21</t>
  </si>
  <si>
    <t>VE-22</t>
  </si>
  <si>
    <t>VE-23</t>
  </si>
  <si>
    <t>VE-24</t>
  </si>
  <si>
    <t>VE-25</t>
  </si>
  <si>
    <t>VE-26</t>
  </si>
  <si>
    <t>VE-27</t>
  </si>
  <si>
    <t>VE-28</t>
  </si>
  <si>
    <t>VE-29</t>
  </si>
  <si>
    <t>VE-30</t>
  </si>
  <si>
    <t>VE-31</t>
  </si>
  <si>
    <t>VE-32</t>
  </si>
  <si>
    <t>VE-33</t>
  </si>
  <si>
    <t>VE-34</t>
  </si>
  <si>
    <t>VE-35</t>
  </si>
  <si>
    <t>VE-36</t>
  </si>
  <si>
    <t>VE-37</t>
  </si>
  <si>
    <t>VE-38</t>
  </si>
  <si>
    <t>VE-39</t>
  </si>
  <si>
    <t>VE-40</t>
  </si>
  <si>
    <t>VE-41</t>
  </si>
  <si>
    <t>VE-42</t>
  </si>
  <si>
    <t>VE-43</t>
  </si>
  <si>
    <t>VE-44</t>
  </si>
  <si>
    <t>VE-45</t>
  </si>
  <si>
    <t>VE-46</t>
  </si>
  <si>
    <t>VE-47</t>
  </si>
  <si>
    <t>VE-48</t>
  </si>
  <si>
    <t>VE-49</t>
  </si>
  <si>
    <t>VE-50</t>
  </si>
  <si>
    <t>VE-51</t>
  </si>
  <si>
    <t>VE-52</t>
  </si>
  <si>
    <t>VE-53</t>
  </si>
  <si>
    <t>VE-54</t>
  </si>
  <si>
    <t>VE-55</t>
  </si>
  <si>
    <t>VE-56</t>
  </si>
  <si>
    <t>VE-57</t>
  </si>
  <si>
    <t>VE-58</t>
  </si>
  <si>
    <t>VE-59</t>
  </si>
  <si>
    <t>VE-60</t>
  </si>
  <si>
    <t>VE-61</t>
  </si>
  <si>
    <t>VE-62</t>
  </si>
  <si>
    <t>VE-63</t>
  </si>
  <si>
    <t>VE-64</t>
  </si>
  <si>
    <t>VE-65</t>
  </si>
  <si>
    <t>VE-66</t>
  </si>
  <si>
    <t>VE-67</t>
  </si>
  <si>
    <t>VE-68</t>
  </si>
  <si>
    <t>VE-69</t>
  </si>
  <si>
    <t>VE-70</t>
  </si>
  <si>
    <t>VE-71</t>
  </si>
  <si>
    <t>VE-72</t>
  </si>
  <si>
    <t>VE-73</t>
  </si>
  <si>
    <t>VE-74</t>
  </si>
  <si>
    <t>VE-75</t>
  </si>
  <si>
    <t>VE-76</t>
  </si>
  <si>
    <t>VE-77</t>
  </si>
  <si>
    <t>VE-78</t>
  </si>
  <si>
    <t>VE-79</t>
  </si>
  <si>
    <t>VE-80</t>
  </si>
  <si>
    <t>VE-81</t>
  </si>
  <si>
    <t>VE-82</t>
  </si>
  <si>
    <t>VE-83</t>
  </si>
  <si>
    <t>VE-84</t>
  </si>
  <si>
    <t>VE-85</t>
  </si>
  <si>
    <t>VI-01</t>
  </si>
  <si>
    <t>VI-02</t>
  </si>
  <si>
    <t>VI-03</t>
  </si>
  <si>
    <t>5.10.2</t>
  </si>
  <si>
    <t>UMA-01-A</t>
  </si>
  <si>
    <t>UMA-02-A</t>
  </si>
  <si>
    <t>UMA-03-A</t>
  </si>
  <si>
    <t>UMA-04-A</t>
  </si>
  <si>
    <t>UMA-05-A</t>
  </si>
  <si>
    <t>UMA-06-A</t>
  </si>
  <si>
    <t>UMA-07-A</t>
  </si>
  <si>
    <t>UMA-08-A</t>
  </si>
  <si>
    <t>UMA-09-A</t>
  </si>
  <si>
    <t>UMA-10-A</t>
  </si>
  <si>
    <t>UMA-11-A</t>
  </si>
  <si>
    <t>UMA-12-A</t>
  </si>
  <si>
    <t>UMA-13-A</t>
  </si>
  <si>
    <t>UMA-14-A</t>
  </si>
  <si>
    <t>UMA-15-A</t>
  </si>
  <si>
    <t>UMA-16-A</t>
  </si>
  <si>
    <t>UMA-17-A</t>
  </si>
  <si>
    <t>UMA-18-A</t>
  </si>
  <si>
    <t>UMA-19-A</t>
  </si>
  <si>
    <t>UMA-20-A</t>
  </si>
  <si>
    <t>UMA-21-A</t>
  </si>
  <si>
    <t>UMA-22-A</t>
  </si>
  <si>
    <t>UMA-23-A</t>
  </si>
  <si>
    <t>UMA-24-A</t>
  </si>
  <si>
    <t>UMA-25-A</t>
  </si>
  <si>
    <t>UMA-26-A</t>
  </si>
  <si>
    <t>UMA-27-A</t>
  </si>
  <si>
    <t>UMA-28-A</t>
  </si>
  <si>
    <t>UMA-29-A</t>
  </si>
  <si>
    <t>UMA-30-A</t>
  </si>
  <si>
    <t>UMA-31-A</t>
  </si>
  <si>
    <t>UMA-32-A</t>
  </si>
  <si>
    <t>UMA-33-A</t>
  </si>
  <si>
    <t>UMA-34-A</t>
  </si>
  <si>
    <t>UMA-35-A</t>
  </si>
  <si>
    <t>UMA-36-A</t>
  </si>
  <si>
    <t>UMA-37-A</t>
  </si>
  <si>
    <t>UMA-38-A</t>
  </si>
  <si>
    <t>UMA-39-A</t>
  </si>
  <si>
    <t>UMA-40-A</t>
  </si>
  <si>
    <t>UMA-41-A</t>
  </si>
  <si>
    <t>UMA-42-A</t>
  </si>
  <si>
    <t>UMA-43-A</t>
  </si>
  <si>
    <t>UMA-44-A</t>
  </si>
  <si>
    <t>UMA-45-A</t>
  </si>
  <si>
    <t>UMA-46-A</t>
  </si>
  <si>
    <t>UMA-47-A</t>
  </si>
  <si>
    <t>UMA-48-A</t>
  </si>
  <si>
    <t>UMA-49-A</t>
  </si>
  <si>
    <t>UMA-50-A</t>
  </si>
  <si>
    <t>UMA-51-A</t>
  </si>
  <si>
    <t>UMA-52-A</t>
  </si>
  <si>
    <t>UMA-53-A</t>
  </si>
  <si>
    <t>UMA-54-A</t>
  </si>
  <si>
    <t>UMA-55-A</t>
  </si>
  <si>
    <t>UMA-56-A</t>
  </si>
  <si>
    <t>UMA-57-A</t>
  </si>
  <si>
    <t>UMA-58-A</t>
  </si>
  <si>
    <t>UMA-59-A</t>
  </si>
  <si>
    <t>UMA-60-A</t>
  </si>
  <si>
    <t>UMA-61-A</t>
  </si>
  <si>
    <t>UMA-62-A</t>
  </si>
  <si>
    <t>UMA-63-A</t>
  </si>
  <si>
    <t>UGAH-01-02-03-A</t>
  </si>
  <si>
    <t>UC-01-A</t>
  </si>
  <si>
    <t>UC-02-A</t>
  </si>
  <si>
    <t>UFC-01-A</t>
  </si>
  <si>
    <t>UFC-02-A</t>
  </si>
  <si>
    <t>TE-01-02-A</t>
  </si>
  <si>
    <t>TA-01-A</t>
  </si>
  <si>
    <t>SFA-01-02-A</t>
  </si>
  <si>
    <t>T EXP-01-A</t>
  </si>
  <si>
    <t>SA-01-A</t>
  </si>
  <si>
    <t>BAH-01-02-03-A</t>
  </si>
  <si>
    <t>BAH-04-05-06-A</t>
  </si>
  <si>
    <t>BACO-01-02-03-A</t>
  </si>
  <si>
    <t>DIF SUC HG-3X/HG-3Z-</t>
  </si>
  <si>
    <t>DIF SUC HH-3X/HH-3-A</t>
  </si>
  <si>
    <t>DIF SUC JH-3X/JH-3-A</t>
  </si>
  <si>
    <t>VALV MULT 3DS - 8B-A</t>
  </si>
  <si>
    <t>VALV MULT 3DS - 10B-</t>
  </si>
  <si>
    <t>CVAV-A</t>
  </si>
  <si>
    <t>VE-01-A</t>
  </si>
  <si>
    <t>VE-02-A</t>
  </si>
  <si>
    <t>VE-03-A</t>
  </si>
  <si>
    <t>VE-04-A</t>
  </si>
  <si>
    <t>VE-05-A</t>
  </si>
  <si>
    <t>VE-06-A</t>
  </si>
  <si>
    <t>VE-07-A</t>
  </si>
  <si>
    <t>VE-08-A</t>
  </si>
  <si>
    <t>VE-09-A</t>
  </si>
  <si>
    <t>VE-10-A</t>
  </si>
  <si>
    <t>VE-11-A</t>
  </si>
  <si>
    <t>VE-12-A</t>
  </si>
  <si>
    <t>VE-13-A</t>
  </si>
  <si>
    <t>VE-14-A</t>
  </si>
  <si>
    <t>VE-15-A</t>
  </si>
  <si>
    <t>VE-16-A</t>
  </si>
  <si>
    <t>VE-17-A</t>
  </si>
  <si>
    <t>VE-18-A</t>
  </si>
  <si>
    <t>VE-19-A</t>
  </si>
  <si>
    <t>VE-20-A</t>
  </si>
  <si>
    <t>VE-21-A</t>
  </si>
  <si>
    <t>VE-22-A</t>
  </si>
  <si>
    <t>VE-23-A</t>
  </si>
  <si>
    <t>VE-24-A</t>
  </si>
  <si>
    <t>VE-25-A</t>
  </si>
  <si>
    <t>VE-26-A</t>
  </si>
  <si>
    <t>VE-27-A</t>
  </si>
  <si>
    <t>VE-28-A</t>
  </si>
  <si>
    <t>VE-29-A</t>
  </si>
  <si>
    <t>VE-30-A</t>
  </si>
  <si>
    <t>VE-31-A</t>
  </si>
  <si>
    <t>VE-32-A</t>
  </si>
  <si>
    <t>VE-33-A</t>
  </si>
  <si>
    <t>VE-34-A</t>
  </si>
  <si>
    <t>VE-35-A</t>
  </si>
  <si>
    <t>VE-36-A</t>
  </si>
  <si>
    <t>VE-37-A</t>
  </si>
  <si>
    <t>VE-38-A</t>
  </si>
  <si>
    <t>VE-39-A</t>
  </si>
  <si>
    <t>VE-40-A</t>
  </si>
  <si>
    <t>VE-41-A</t>
  </si>
  <si>
    <t>VE-42-A</t>
  </si>
  <si>
    <t>VE-43-A</t>
  </si>
  <si>
    <t>VE-44-A</t>
  </si>
  <si>
    <t>VE-45-A</t>
  </si>
  <si>
    <t>VE-46-A</t>
  </si>
  <si>
    <t>VE-47-A</t>
  </si>
  <si>
    <t>VE-48-A</t>
  </si>
  <si>
    <t>VE-49-A</t>
  </si>
  <si>
    <t>VE-50-A</t>
  </si>
  <si>
    <t>VE-51-A</t>
  </si>
  <si>
    <t>VE-52-A</t>
  </si>
  <si>
    <t>VE-53-A</t>
  </si>
  <si>
    <t>VE-54-A</t>
  </si>
  <si>
    <t>VE-55-A</t>
  </si>
  <si>
    <t>VE-56-A</t>
  </si>
  <si>
    <t>VE-57-A</t>
  </si>
  <si>
    <t>VE-58-A</t>
  </si>
  <si>
    <t>VE-59-A</t>
  </si>
  <si>
    <t>VE-60-A</t>
  </si>
  <si>
    <t>VE-61-A</t>
  </si>
  <si>
    <t>VE-62-A</t>
  </si>
  <si>
    <t>VE-63-A</t>
  </si>
  <si>
    <t>VE-64-A</t>
  </si>
  <si>
    <t>VE-65-A</t>
  </si>
  <si>
    <t>VE-66-A</t>
  </si>
  <si>
    <t>VE-67-A</t>
  </si>
  <si>
    <t>VE-68-A</t>
  </si>
  <si>
    <t>VE-69-A</t>
  </si>
  <si>
    <t>VE-70-A</t>
  </si>
  <si>
    <t>VE-71-A</t>
  </si>
  <si>
    <t>VE-72-A</t>
  </si>
  <si>
    <t>VE-73-A</t>
  </si>
  <si>
    <t>VE-74-A</t>
  </si>
  <si>
    <t>VE-75-A</t>
  </si>
  <si>
    <t>VE-76-A</t>
  </si>
  <si>
    <t>VE-77-A</t>
  </si>
  <si>
    <t>VE-78-A</t>
  </si>
  <si>
    <t>VE-79-A</t>
  </si>
  <si>
    <t>VE-80-A</t>
  </si>
  <si>
    <t>VE-81-A</t>
  </si>
  <si>
    <t>VE-82-A</t>
  </si>
  <si>
    <t>VE-83-A</t>
  </si>
  <si>
    <t>VE-84-A</t>
  </si>
  <si>
    <t>VE-85-A</t>
  </si>
  <si>
    <t>OPE-29027-A</t>
  </si>
  <si>
    <t>OPE-29028-A</t>
  </si>
  <si>
    <t>OPE-29029-A</t>
  </si>
  <si>
    <t>5.10.3</t>
  </si>
  <si>
    <t>UMA-01-B</t>
  </si>
  <si>
    <t>UMA-02-B</t>
  </si>
  <si>
    <t>UMA-03-B</t>
  </si>
  <si>
    <t>UMA-04-B</t>
  </si>
  <si>
    <t>UMA-05-B</t>
  </si>
  <si>
    <t>UMA-06-B</t>
  </si>
  <si>
    <t>UMA-07-B</t>
  </si>
  <si>
    <t>UMA-08-B</t>
  </si>
  <si>
    <t>UMA-09-B</t>
  </si>
  <si>
    <t>UMA-10-B</t>
  </si>
  <si>
    <t>UMA-11-B</t>
  </si>
  <si>
    <t>UMA-12-B</t>
  </si>
  <si>
    <t>UMA-13-B</t>
  </si>
  <si>
    <t>UMA-14-B</t>
  </si>
  <si>
    <t>UMA-15-B</t>
  </si>
  <si>
    <t>UMA-16-B</t>
  </si>
  <si>
    <t>UMA-17-B</t>
  </si>
  <si>
    <t>UMA-18-B</t>
  </si>
  <si>
    <t>UMA-19-B</t>
  </si>
  <si>
    <t>UMA-20-B</t>
  </si>
  <si>
    <t>UMA-21-B</t>
  </si>
  <si>
    <t>UMA-22-B</t>
  </si>
  <si>
    <t>UMA-23-B</t>
  </si>
  <si>
    <t>UMA-24-B</t>
  </si>
  <si>
    <t>UMA-25-B</t>
  </si>
  <si>
    <t>UMA-26-B</t>
  </si>
  <si>
    <t>UMA-27-B</t>
  </si>
  <si>
    <t>UMA-28-B</t>
  </si>
  <si>
    <t>UMA-29-B</t>
  </si>
  <si>
    <t>UMA-30-B</t>
  </si>
  <si>
    <t>UMA-31-B</t>
  </si>
  <si>
    <t>UMA-32-B</t>
  </si>
  <si>
    <t>UMA-33-B</t>
  </si>
  <si>
    <t>UMA-34-B</t>
  </si>
  <si>
    <t>UMA-35-B</t>
  </si>
  <si>
    <t>UMA-36-B</t>
  </si>
  <si>
    <t>UMA-37-B</t>
  </si>
  <si>
    <t>UMA-38-B</t>
  </si>
  <si>
    <t>UMA-39-B</t>
  </si>
  <si>
    <t>UMA-40-B</t>
  </si>
  <si>
    <t>UMA-41-B</t>
  </si>
  <si>
    <t>UMA-42-B</t>
  </si>
  <si>
    <t>UMA-43-B</t>
  </si>
  <si>
    <t>UMA-44-B</t>
  </si>
  <si>
    <t>UMA-45-B</t>
  </si>
  <si>
    <t>UMA-46-B</t>
  </si>
  <si>
    <t>UMA-47-B</t>
  </si>
  <si>
    <t>UMA-48-B</t>
  </si>
  <si>
    <t>UMA-49-B</t>
  </si>
  <si>
    <t>UMA-50-B</t>
  </si>
  <si>
    <t>UMA-51-B</t>
  </si>
  <si>
    <t>UMA-52-B</t>
  </si>
  <si>
    <t>UMA-53-B</t>
  </si>
  <si>
    <t>UMA-54-B</t>
  </si>
  <si>
    <t>UMA-55-B</t>
  </si>
  <si>
    <t>UMA-56-B</t>
  </si>
  <si>
    <t>UMA-57-B</t>
  </si>
  <si>
    <t>UMA-58-B</t>
  </si>
  <si>
    <t>UMA-59-B</t>
  </si>
  <si>
    <t>UMA-60-B</t>
  </si>
  <si>
    <t>UMA-61-B</t>
  </si>
  <si>
    <t>UMA-62-B</t>
  </si>
  <si>
    <t>UMA-63-B</t>
  </si>
  <si>
    <t>UGAH-01-02-03-B</t>
  </si>
  <si>
    <t>UC-01-B</t>
  </si>
  <si>
    <t>UC-02-B</t>
  </si>
  <si>
    <t>OPE-22318-B</t>
  </si>
  <si>
    <t>OPE-22309-B</t>
  </si>
  <si>
    <t>OPE-22311-B</t>
  </si>
  <si>
    <t>OPE-22312-B</t>
  </si>
  <si>
    <t>OPE-22314-B</t>
  </si>
  <si>
    <t>OPE-22323-B</t>
  </si>
  <si>
    <t>OPE-22319-B</t>
  </si>
  <si>
    <t>OPE-22320-B</t>
  </si>
  <si>
    <t>OPE-22313-B</t>
  </si>
  <si>
    <t>OPE-22321-B</t>
  </si>
  <si>
    <t>OPE-22322-B</t>
  </si>
  <si>
    <t>OPE-22324-B</t>
  </si>
  <si>
    <t>OPE-22330-B</t>
  </si>
  <si>
    <t>VE-01-B</t>
  </si>
  <si>
    <t>VE-02-B</t>
  </si>
  <si>
    <t>VE-03-B</t>
  </si>
  <si>
    <t>VE-04-B</t>
  </si>
  <si>
    <t>VE-05-B</t>
  </si>
  <si>
    <t>VE-06-B</t>
  </si>
  <si>
    <t>VE-07-B</t>
  </si>
  <si>
    <t>VE-08-B</t>
  </si>
  <si>
    <t>VE-09-B</t>
  </si>
  <si>
    <t>VE-10-B</t>
  </si>
  <si>
    <t>VE-11-B</t>
  </si>
  <si>
    <t>VE-12-B</t>
  </si>
  <si>
    <t>VE-13-B</t>
  </si>
  <si>
    <t>VE-14-B</t>
  </si>
  <si>
    <t>VE-15-B</t>
  </si>
  <si>
    <t>VE-16-B</t>
  </si>
  <si>
    <t>VE-17-B</t>
  </si>
  <si>
    <t>VE-18-B</t>
  </si>
  <si>
    <t>VE-19-B</t>
  </si>
  <si>
    <t>VE-20-B</t>
  </si>
  <si>
    <t>VE-21-B</t>
  </si>
  <si>
    <t>VE-22-B</t>
  </si>
  <si>
    <t>VE-23-B</t>
  </si>
  <si>
    <t>VE-24-B</t>
  </si>
  <si>
    <t>VE-25-B</t>
  </si>
  <si>
    <t>VE-26-B</t>
  </si>
  <si>
    <t>VE-27-B</t>
  </si>
  <si>
    <t>VE-28-B</t>
  </si>
  <si>
    <t>VE-29-B</t>
  </si>
  <si>
    <t>VE-30-B</t>
  </si>
  <si>
    <t>VE-31-B</t>
  </si>
  <si>
    <t>VE-32-B</t>
  </si>
  <si>
    <t>VE-33-B</t>
  </si>
  <si>
    <t>VE-34-B</t>
  </si>
  <si>
    <t>VE-35-B</t>
  </si>
  <si>
    <t>VE-36-B</t>
  </si>
  <si>
    <t>VE-37-B</t>
  </si>
  <si>
    <t>VE-38-B</t>
  </si>
  <si>
    <t>VE-39-B</t>
  </si>
  <si>
    <t>VE-40-B</t>
  </si>
  <si>
    <t>VE-41-B</t>
  </si>
  <si>
    <t>VE-42-B</t>
  </si>
  <si>
    <t>VE-43-B</t>
  </si>
  <si>
    <t>VE-44-B</t>
  </si>
  <si>
    <t>VE-45-B</t>
  </si>
  <si>
    <t>VE-46-B</t>
  </si>
  <si>
    <t>VE-47-B</t>
  </si>
  <si>
    <t>VE-48-B</t>
  </si>
  <si>
    <t>VE-49-B</t>
  </si>
  <si>
    <t>VE-50-B</t>
  </si>
  <si>
    <t>VE-51-B</t>
  </si>
  <si>
    <t>VE-52-B</t>
  </si>
  <si>
    <t>VE-53-B</t>
  </si>
  <si>
    <t>VE-54-B</t>
  </si>
  <si>
    <t>VE-55-B</t>
  </si>
  <si>
    <t>VE-56-B</t>
  </si>
  <si>
    <t>VE-57-B</t>
  </si>
  <si>
    <t>VE-58-B</t>
  </si>
  <si>
    <t>VE-59-B</t>
  </si>
  <si>
    <t>VE-60-B</t>
  </si>
  <si>
    <t>VE-61-B</t>
  </si>
  <si>
    <t>VE-62-B</t>
  </si>
  <si>
    <t>VE-63-B</t>
  </si>
  <si>
    <t>VE-64-B</t>
  </si>
  <si>
    <t>VE-65-B</t>
  </si>
  <si>
    <t>VE-66-B</t>
  </si>
  <si>
    <t>VE-67-B</t>
  </si>
  <si>
    <t>VE-68-B</t>
  </si>
  <si>
    <t>VE-69-B</t>
  </si>
  <si>
    <t>VE-70-B</t>
  </si>
  <si>
    <t>VE-71-B</t>
  </si>
  <si>
    <t>VE-72-B</t>
  </si>
  <si>
    <t>VE-73-B</t>
  </si>
  <si>
    <t>VE-74-B</t>
  </si>
  <si>
    <t>VE-75-B</t>
  </si>
  <si>
    <t>VE-76-B</t>
  </si>
  <si>
    <t>VE-77-B</t>
  </si>
  <si>
    <t>VE-78-B</t>
  </si>
  <si>
    <t>VE-79-B</t>
  </si>
  <si>
    <t>VE-80-B</t>
  </si>
  <si>
    <t>VE-81-B</t>
  </si>
  <si>
    <t>VE-82-B</t>
  </si>
  <si>
    <t>VE-83-B</t>
  </si>
  <si>
    <t>VE-84-B</t>
  </si>
  <si>
    <t>VE-85-B</t>
  </si>
  <si>
    <t>GM-S001</t>
  </si>
  <si>
    <t>GM-S002</t>
  </si>
  <si>
    <t>GM-S003</t>
  </si>
  <si>
    <t>GM-S004</t>
  </si>
  <si>
    <t>GM-S005</t>
  </si>
  <si>
    <t>GM-S006</t>
  </si>
  <si>
    <t>GM-S007</t>
  </si>
  <si>
    <t>GM-S008</t>
  </si>
  <si>
    <t>GM-T002</t>
  </si>
  <si>
    <t>GM-T003</t>
  </si>
  <si>
    <t>GM-T004</t>
  </si>
  <si>
    <t>GM-T005</t>
  </si>
  <si>
    <t>GM-T006</t>
  </si>
  <si>
    <t>GM-T007</t>
  </si>
  <si>
    <t>GM-T008</t>
  </si>
  <si>
    <t>GM-T009</t>
  </si>
  <si>
    <t>GM-T012</t>
  </si>
  <si>
    <t>GM-T013</t>
  </si>
  <si>
    <t>GM-T014</t>
  </si>
  <si>
    <t>GM-T015</t>
  </si>
  <si>
    <t>GM-T016</t>
  </si>
  <si>
    <t>GM-T017</t>
  </si>
  <si>
    <t>GM-T018</t>
  </si>
  <si>
    <t>GM-T019</t>
  </si>
  <si>
    <t>GM-T022</t>
  </si>
  <si>
    <t>GM-T023</t>
  </si>
  <si>
    <t>GM-T024</t>
  </si>
  <si>
    <t>GM-T025</t>
  </si>
  <si>
    <t>GM-T026</t>
  </si>
  <si>
    <t>GM-T027</t>
  </si>
  <si>
    <t>GM-T028</t>
  </si>
  <si>
    <t>GM-T029</t>
  </si>
  <si>
    <t>GM-T032</t>
  </si>
  <si>
    <t>GM-T033</t>
  </si>
  <si>
    <t>GM-T035</t>
  </si>
  <si>
    <t>GM-T036</t>
  </si>
  <si>
    <t>GM-T037</t>
  </si>
  <si>
    <t>GM-T038</t>
  </si>
  <si>
    <t>GM-T039</t>
  </si>
  <si>
    <t>GM-T040</t>
  </si>
  <si>
    <t>GM-T041</t>
  </si>
  <si>
    <t>GM-T042</t>
  </si>
  <si>
    <t>GM-T043</t>
  </si>
  <si>
    <t>GM-T044</t>
  </si>
  <si>
    <t>GM-T045</t>
  </si>
  <si>
    <t>GM-T046</t>
  </si>
  <si>
    <t>GM-T047</t>
  </si>
  <si>
    <t>GM-T048</t>
  </si>
  <si>
    <t>GM-T049</t>
  </si>
  <si>
    <t>GM-T050</t>
  </si>
  <si>
    <t>GM-T051</t>
  </si>
  <si>
    <t>GM-T052</t>
  </si>
  <si>
    <t>GM-T053</t>
  </si>
  <si>
    <t>GM-T054</t>
  </si>
  <si>
    <t>GM-T059</t>
  </si>
  <si>
    <t>GM-T060</t>
  </si>
  <si>
    <t>GM-T061</t>
  </si>
  <si>
    <t>GM-T062</t>
  </si>
  <si>
    <t>GM-T063</t>
  </si>
  <si>
    <t>GM-T064</t>
  </si>
  <si>
    <t>GM-T065</t>
  </si>
  <si>
    <t>GM-T066</t>
  </si>
  <si>
    <t>GM-T069</t>
  </si>
  <si>
    <t>GM-T070</t>
  </si>
  <si>
    <t>GM-T071</t>
  </si>
  <si>
    <t>GM-T072</t>
  </si>
  <si>
    <t>GM-T073</t>
  </si>
  <si>
    <t>GM-T074</t>
  </si>
  <si>
    <t>GM-T075</t>
  </si>
  <si>
    <t>GM-T076</t>
  </si>
  <si>
    <t>GM-T079</t>
  </si>
  <si>
    <t>GM-T080</t>
  </si>
  <si>
    <t>GM-T081</t>
  </si>
  <si>
    <t>GM-T081A</t>
  </si>
  <si>
    <t>GM-T082</t>
  </si>
  <si>
    <t>GM-T083</t>
  </si>
  <si>
    <t>GM-T083A</t>
  </si>
  <si>
    <t>GM-T083B</t>
  </si>
  <si>
    <t>GM-T086</t>
  </si>
  <si>
    <t>GM-T087</t>
  </si>
  <si>
    <t>GM-T088</t>
  </si>
  <si>
    <t>GM-T089</t>
  </si>
  <si>
    <t>GM-T090</t>
  </si>
  <si>
    <t>GM-T091</t>
  </si>
  <si>
    <t>GM-T092</t>
  </si>
  <si>
    <t>GM-T093</t>
  </si>
  <si>
    <t>GM-T096</t>
  </si>
  <si>
    <t>GM-T097</t>
  </si>
  <si>
    <t>GM-T098</t>
  </si>
  <si>
    <t>GM-T098A</t>
  </si>
  <si>
    <t>GM-T099</t>
  </si>
  <si>
    <t>GM-T100</t>
  </si>
  <si>
    <t>GM-T-100A</t>
  </si>
  <si>
    <t>GM-T-100B</t>
  </si>
  <si>
    <t>GM-T103</t>
  </si>
  <si>
    <t>GM-T104</t>
  </si>
  <si>
    <t>GM-T105</t>
  </si>
  <si>
    <t>GM-T105A</t>
  </si>
  <si>
    <t>GM-T106</t>
  </si>
  <si>
    <t>GM-T107</t>
  </si>
  <si>
    <t>GM-T107A</t>
  </si>
  <si>
    <t>GM-T107B</t>
  </si>
  <si>
    <t>GM-T110</t>
  </si>
  <si>
    <t>GM-T111</t>
  </si>
  <si>
    <t>GM-T112</t>
  </si>
  <si>
    <t>GM-T113</t>
  </si>
  <si>
    <t>GM-T114</t>
  </si>
  <si>
    <t>GM-T115</t>
  </si>
  <si>
    <t>GM-T116</t>
  </si>
  <si>
    <t>GM-T117</t>
  </si>
  <si>
    <t>GM-T130</t>
  </si>
  <si>
    <t>GM-T131</t>
  </si>
  <si>
    <t>GM-T132</t>
  </si>
  <si>
    <t>GM-T133</t>
  </si>
  <si>
    <t>GM-T134</t>
  </si>
  <si>
    <t>GM-T135</t>
  </si>
  <si>
    <t>GM-T124</t>
  </si>
  <si>
    <t>GM-T125</t>
  </si>
  <si>
    <t>GM-T126</t>
  </si>
  <si>
    <t>GM-T127</t>
  </si>
  <si>
    <t>GM-T128</t>
  </si>
  <si>
    <t>GM-T128-A</t>
  </si>
  <si>
    <t>GM-T143</t>
  </si>
  <si>
    <t>GM-T144</t>
  </si>
  <si>
    <t>GM-T137</t>
  </si>
  <si>
    <t>GM-T138</t>
  </si>
  <si>
    <t>GM-T139</t>
  </si>
  <si>
    <t>GM-T140</t>
  </si>
  <si>
    <t>GM-T141</t>
  </si>
  <si>
    <t>GM-T142</t>
  </si>
  <si>
    <t>GM-T120</t>
  </si>
  <si>
    <t>GM-T121</t>
  </si>
  <si>
    <t>GM-T122</t>
  </si>
  <si>
    <t>6.6.1</t>
  </si>
  <si>
    <t>GM-C001</t>
  </si>
  <si>
    <t>GM-C002</t>
  </si>
  <si>
    <t>GM-C003</t>
  </si>
  <si>
    <t>GM-C004</t>
  </si>
  <si>
    <t>GM-C005</t>
  </si>
  <si>
    <t>GM-C006</t>
  </si>
  <si>
    <t>GM-C007</t>
  </si>
  <si>
    <t>GM-C008</t>
  </si>
  <si>
    <t>GM-C009</t>
  </si>
  <si>
    <t>GM-C010</t>
  </si>
  <si>
    <t>GM-C011</t>
  </si>
  <si>
    <t>GM-C012</t>
  </si>
  <si>
    <t>GM-C014</t>
  </si>
  <si>
    <t>GM-C015</t>
  </si>
  <si>
    <t>GM-C017</t>
  </si>
  <si>
    <t>GM-C018</t>
  </si>
  <si>
    <t>GM-C019</t>
  </si>
  <si>
    <t>GM-C020</t>
  </si>
  <si>
    <t>GM-C021</t>
  </si>
  <si>
    <t>GM-E001</t>
  </si>
  <si>
    <t>GM-E002</t>
  </si>
  <si>
    <t>GM-E003</t>
  </si>
  <si>
    <t>GM-E004</t>
  </si>
  <si>
    <t>GM-E005</t>
  </si>
  <si>
    <t>GM-E006</t>
  </si>
  <si>
    <t>GM-V008</t>
  </si>
  <si>
    <t>GM-V009</t>
  </si>
  <si>
    <t>GM-V025</t>
  </si>
  <si>
    <t>GM-V026</t>
  </si>
  <si>
    <t>GM-V027</t>
  </si>
  <si>
    <t>GM-V028</t>
  </si>
  <si>
    <t>GM-V029</t>
  </si>
  <si>
    <t>GM-V030</t>
  </si>
  <si>
    <t>GM-V031</t>
  </si>
  <si>
    <t>GM-V032</t>
  </si>
  <si>
    <t>GM-V033</t>
  </si>
  <si>
    <t>GM-V010</t>
  </si>
  <si>
    <t>GM-V011</t>
  </si>
  <si>
    <t>GM-V012</t>
  </si>
  <si>
    <t>6.6.2</t>
  </si>
  <si>
    <t>GM-C001E</t>
  </si>
  <si>
    <t>GM-C002E</t>
  </si>
  <si>
    <t>GM-C003E</t>
  </si>
  <si>
    <t>GM-C004E</t>
  </si>
  <si>
    <t>GM-C005E</t>
  </si>
  <si>
    <t>GM-C006E</t>
  </si>
  <si>
    <t>GM-C007E</t>
  </si>
  <si>
    <t>GM-C008E</t>
  </si>
  <si>
    <t>GM-C009E</t>
  </si>
  <si>
    <t>GM-C010E</t>
  </si>
  <si>
    <t>GM-C011E</t>
  </si>
  <si>
    <t>GM-C012E</t>
  </si>
  <si>
    <t>GM-C014E</t>
  </si>
  <si>
    <t>GM-C015E</t>
  </si>
  <si>
    <t>GM-C017E</t>
  </si>
  <si>
    <t>GM-C018E</t>
  </si>
  <si>
    <t>GM-C019E</t>
  </si>
  <si>
    <t>GM-C020E</t>
  </si>
  <si>
    <t>GM-C021E</t>
  </si>
  <si>
    <t>GM-E001E</t>
  </si>
  <si>
    <t>GM-E002E</t>
  </si>
  <si>
    <t>GM-E003E</t>
  </si>
  <si>
    <t>GM-E004E</t>
  </si>
  <si>
    <t>GM-E005E</t>
  </si>
  <si>
    <t>GM-E006E</t>
  </si>
  <si>
    <t>GM-V008E</t>
  </si>
  <si>
    <t>GM-V009E</t>
  </si>
  <si>
    <t>GM-V025E</t>
  </si>
  <si>
    <t>GM-V026E</t>
  </si>
  <si>
    <t>GM-V027E</t>
  </si>
  <si>
    <t>GM-V028E</t>
  </si>
  <si>
    <t>GM-V029E</t>
  </si>
  <si>
    <t>GM-V030E</t>
  </si>
  <si>
    <t>GM-V031E</t>
  </si>
  <si>
    <t>GM-V032E</t>
  </si>
  <si>
    <t>GM-V033E</t>
  </si>
  <si>
    <t>GM-V010E</t>
  </si>
  <si>
    <t>GM-V011E</t>
  </si>
  <si>
    <t>GM-V012E</t>
  </si>
  <si>
    <t>6.6.3</t>
  </si>
  <si>
    <t>GM-C001F</t>
  </si>
  <si>
    <t>GM-C002F</t>
  </si>
  <si>
    <t>GM-C003F</t>
  </si>
  <si>
    <t>GM-C004F</t>
  </si>
  <si>
    <t>GM-C005F</t>
  </si>
  <si>
    <t>GM-C006F</t>
  </si>
  <si>
    <t>GM-C007F</t>
  </si>
  <si>
    <t>GM-C008F</t>
  </si>
  <si>
    <t>GM-C009F</t>
  </si>
  <si>
    <t>GM-C010F</t>
  </si>
  <si>
    <t>GM-C011F</t>
  </si>
  <si>
    <t>GM-C012F</t>
  </si>
  <si>
    <t>GM-C014F</t>
  </si>
  <si>
    <t>GM-C015F</t>
  </si>
  <si>
    <t>GM-C017F</t>
  </si>
  <si>
    <t>GM-C018F</t>
  </si>
  <si>
    <t>GM-C019F</t>
  </si>
  <si>
    <t>GM-C020F</t>
  </si>
  <si>
    <t>GM-C021F</t>
  </si>
  <si>
    <t>GM-E001F</t>
  </si>
  <si>
    <t>GM-E002F</t>
  </si>
  <si>
    <t>GM-E003F</t>
  </si>
  <si>
    <t>GM-E004F</t>
  </si>
  <si>
    <t>GM-E005F</t>
  </si>
  <si>
    <t>GM-E006F</t>
  </si>
  <si>
    <t>GM-V008F</t>
  </si>
  <si>
    <t>GM-V009F</t>
  </si>
  <si>
    <t>GM-V025F</t>
  </si>
  <si>
    <t>GM-V026F</t>
  </si>
  <si>
    <t>GM-V027F</t>
  </si>
  <si>
    <t>GM-V028F</t>
  </si>
  <si>
    <t>GM-V029F</t>
  </si>
  <si>
    <t>GM-V030F</t>
  </si>
  <si>
    <t>GM-V031F</t>
  </si>
  <si>
    <t>GM-V032F</t>
  </si>
  <si>
    <t>GM-V033F</t>
  </si>
  <si>
    <t>GM-V010F</t>
  </si>
  <si>
    <t>GM-V011F</t>
  </si>
  <si>
    <t>GM-V012F</t>
  </si>
  <si>
    <t>CABEST-001</t>
  </si>
  <si>
    <t>CABEST-002</t>
  </si>
  <si>
    <t>CABEST-003</t>
  </si>
  <si>
    <t>CABEST-004</t>
  </si>
  <si>
    <t>CABEST-005</t>
  </si>
  <si>
    <t>CABEST-006</t>
  </si>
  <si>
    <t>CABEST-007</t>
  </si>
  <si>
    <t>CABEST-2</t>
  </si>
  <si>
    <t>CABEST-3</t>
  </si>
  <si>
    <t>CABEST-4</t>
  </si>
  <si>
    <t>CABEST-5</t>
  </si>
  <si>
    <t>CABEST-6</t>
  </si>
  <si>
    <t>CABEST-9</t>
  </si>
  <si>
    <t>CABEST-11</t>
  </si>
  <si>
    <t>CSABEST-30</t>
  </si>
  <si>
    <t>CABEST-13S</t>
  </si>
  <si>
    <t>CABEST-14S</t>
  </si>
  <si>
    <t>CABEST-17</t>
  </si>
  <si>
    <t>CABEST-18</t>
  </si>
  <si>
    <t>CABESTY-19</t>
  </si>
  <si>
    <t>CABEST-26</t>
  </si>
  <si>
    <t>CABESTY-27</t>
  </si>
  <si>
    <t>CABEST-1S</t>
  </si>
  <si>
    <t>CABEST-29</t>
  </si>
  <si>
    <t>CABEST-30</t>
  </si>
  <si>
    <t>CABEST-31</t>
  </si>
  <si>
    <t>CABEST-32</t>
  </si>
  <si>
    <t>CABEST-7</t>
  </si>
  <si>
    <t>CABEST-15</t>
  </si>
  <si>
    <t>CABESTY-16</t>
  </si>
  <si>
    <t>CABESTY-17</t>
  </si>
  <si>
    <t>CABEST-20</t>
  </si>
  <si>
    <t>CABEST-21</t>
  </si>
  <si>
    <t>CABEST-22</t>
  </si>
  <si>
    <t>CABEST-23</t>
  </si>
  <si>
    <t>CABEST-24</t>
  </si>
  <si>
    <t>CABEST-25</t>
  </si>
  <si>
    <t>CABEST-28</t>
  </si>
  <si>
    <t>CABESTY-29</t>
  </si>
  <si>
    <t>OPE-23530</t>
  </si>
  <si>
    <t>OPE-23535</t>
  </si>
  <si>
    <t>OPE-23540</t>
  </si>
  <si>
    <t>OPE-23545</t>
  </si>
  <si>
    <t>CYM BMS-CAB-001</t>
  </si>
  <si>
    <t>CYB BMS-CAB-002</t>
  </si>
  <si>
    <t>CYM BMS-CAB-003</t>
  </si>
  <si>
    <t>CYM BMS-CAN-001</t>
  </si>
  <si>
    <t>CYM BMS-CAN-002</t>
  </si>
  <si>
    <t>CYM BMS-CAN-003</t>
  </si>
  <si>
    <t>CYM BMS-CAN-004</t>
  </si>
  <si>
    <t xml:space="preserve">   8.3.1</t>
  </si>
  <si>
    <t>BMSGAB C M14S 4-20M</t>
  </si>
  <si>
    <t>BMSSIS CON AD CEN</t>
  </si>
  <si>
    <t>BMS 3UMAS</t>
  </si>
  <si>
    <t>BMS 4UMAS</t>
  </si>
  <si>
    <t>BMS 5UMAS</t>
  </si>
  <si>
    <t>BMS 3.1UMAS</t>
  </si>
  <si>
    <t>BMS 3.2UMAS</t>
  </si>
  <si>
    <t>BMS 23UMAS</t>
  </si>
  <si>
    <t>BMS 3.3UMAS</t>
  </si>
  <si>
    <t>BMS 2UMAS</t>
  </si>
  <si>
    <t>BMS 2.1UMAS</t>
  </si>
  <si>
    <t>BMS 1UMAS</t>
  </si>
  <si>
    <t>BMS 2.2UMAS</t>
  </si>
  <si>
    <t>BMS 4.1UMAS</t>
  </si>
  <si>
    <t>BMS 5.1UMAS</t>
  </si>
  <si>
    <t>BMS 2.3UMAS</t>
  </si>
  <si>
    <t>BMS 1.1UMAS</t>
  </si>
  <si>
    <t>BMS VAL UMA</t>
  </si>
  <si>
    <t>BMS VAL BALANZ</t>
  </si>
  <si>
    <t>BMS CAR VAL BAL</t>
  </si>
  <si>
    <t>BMS EQP PAH</t>
  </si>
  <si>
    <t>BMS EQP EC24C</t>
  </si>
  <si>
    <t xml:space="preserve">   8.3.2</t>
  </si>
  <si>
    <t>BMSGAB C M14S 4-20M.</t>
  </si>
  <si>
    <t>BMSSIS CON AD CEN.</t>
  </si>
  <si>
    <t>BMS 3UMAS.</t>
  </si>
  <si>
    <t>BMS 4UMAS.</t>
  </si>
  <si>
    <t>BMS 5UMAS.</t>
  </si>
  <si>
    <t>BMS 3.1UMAS.</t>
  </si>
  <si>
    <t>BMS 3.2UMAS.</t>
  </si>
  <si>
    <t>BMS 23UMAS.</t>
  </si>
  <si>
    <t>BMS 3.3UMAS.</t>
  </si>
  <si>
    <t>BMS 2UMAS.</t>
  </si>
  <si>
    <t>BMS 2.1UMAS.</t>
  </si>
  <si>
    <t>BMS 1UMAS.</t>
  </si>
  <si>
    <t>BMS 2.2UMAS.</t>
  </si>
  <si>
    <t>BMS 4.1UMAS.</t>
  </si>
  <si>
    <t>BMS 5.1UMAS.</t>
  </si>
  <si>
    <t>BMS 2.3UMAS.</t>
  </si>
  <si>
    <t>BMS 1.1UMAS.</t>
  </si>
  <si>
    <t>BMS VAL UMA.</t>
  </si>
  <si>
    <t>BMS VAL BALANZ.</t>
  </si>
  <si>
    <t>BMS CAR VAL BAL.</t>
  </si>
  <si>
    <t>BMS EQP PAH.</t>
  </si>
  <si>
    <t>BMS EQP EC24C.</t>
  </si>
  <si>
    <t xml:space="preserve">    8.3.3</t>
  </si>
  <si>
    <t>BMS PUEST MAR</t>
  </si>
  <si>
    <t>EE-E013</t>
  </si>
  <si>
    <t>EE-E014</t>
  </si>
  <si>
    <t>EE-E015</t>
  </si>
  <si>
    <t>EE-E016</t>
  </si>
  <si>
    <t>EE-E017</t>
  </si>
  <si>
    <t>BOB</t>
  </si>
  <si>
    <t>EE-E018</t>
  </si>
  <si>
    <t>EE-E006</t>
  </si>
  <si>
    <t>EE-E025</t>
  </si>
  <si>
    <t>CACC-E027</t>
  </si>
  <si>
    <t>9.3.1</t>
  </si>
  <si>
    <t>EE-E001</t>
  </si>
  <si>
    <t>EE-E002</t>
  </si>
  <si>
    <t>EE-E003</t>
  </si>
  <si>
    <t>EE-E004</t>
  </si>
  <si>
    <t>EE-E005</t>
  </si>
  <si>
    <t>EE-E007</t>
  </si>
  <si>
    <t>EE-E008</t>
  </si>
  <si>
    <t>EE-E009</t>
  </si>
  <si>
    <t>EE-E010</t>
  </si>
  <si>
    <t>EE-E011</t>
  </si>
  <si>
    <t>EE-E012</t>
  </si>
  <si>
    <t>EE-E019</t>
  </si>
  <si>
    <t>EE-E020</t>
  </si>
  <si>
    <t>EE-E021</t>
  </si>
  <si>
    <t>9.3.2</t>
  </si>
  <si>
    <t>EE-E001.A</t>
  </si>
  <si>
    <t>EE-E002.A</t>
  </si>
  <si>
    <t>EE-E003.A</t>
  </si>
  <si>
    <t>EE-E004.A</t>
  </si>
  <si>
    <t>EE-E005.A</t>
  </si>
  <si>
    <t>EE-E007.A</t>
  </si>
  <si>
    <t>EE-E008.A</t>
  </si>
  <si>
    <t>EE-E009.A</t>
  </si>
  <si>
    <t>EE-E010.A</t>
  </si>
  <si>
    <t>EE-E011.A</t>
  </si>
  <si>
    <t>EE-E012.A</t>
  </si>
  <si>
    <t>EE-E019.A</t>
  </si>
  <si>
    <t>EE-E020.A</t>
  </si>
  <si>
    <t>EE-E021.A</t>
  </si>
  <si>
    <t>9.3.3</t>
  </si>
  <si>
    <t>EE-E001-B</t>
  </si>
  <si>
    <t>EE-E002-B</t>
  </si>
  <si>
    <t>EE-E003-.B</t>
  </si>
  <si>
    <t>EE-E004-B</t>
  </si>
  <si>
    <t>EE-E005-B</t>
  </si>
  <si>
    <t>EE-E007-B</t>
  </si>
  <si>
    <t>EE-E008-B</t>
  </si>
  <si>
    <t>EE-E009-B</t>
  </si>
  <si>
    <t>EE-E010-B</t>
  </si>
  <si>
    <t>EE-E011-B</t>
  </si>
  <si>
    <t>EE-E012-B</t>
  </si>
  <si>
    <t>EE-E019-B</t>
  </si>
  <si>
    <t>EE-E020-B</t>
  </si>
  <si>
    <t>EE-E021-B</t>
  </si>
  <si>
    <t>SO-01</t>
  </si>
  <si>
    <t>SO-02</t>
  </si>
  <si>
    <t>SO-03</t>
  </si>
  <si>
    <t>SO-04</t>
  </si>
  <si>
    <t>SO-CAN-01</t>
  </si>
  <si>
    <t>SO-CAN-02</t>
  </si>
  <si>
    <t>SO-CAN-03</t>
  </si>
  <si>
    <t>SO-CAN-04</t>
  </si>
  <si>
    <t>SO-CAN-05</t>
  </si>
  <si>
    <t>SO-CAN-06</t>
  </si>
  <si>
    <t>SO-CAN-07</t>
  </si>
  <si>
    <t>SO-CAN-08</t>
  </si>
  <si>
    <t>10.3.1</t>
  </si>
  <si>
    <t>SO-103</t>
  </si>
  <si>
    <t>SO-104</t>
  </si>
  <si>
    <t>SO-105</t>
  </si>
  <si>
    <t>SO-106</t>
  </si>
  <si>
    <t>SO-107</t>
  </si>
  <si>
    <t>SO-108</t>
  </si>
  <si>
    <t>SO-109</t>
  </si>
  <si>
    <t>SO-111</t>
  </si>
  <si>
    <t>SO-112</t>
  </si>
  <si>
    <t>SO-113</t>
  </si>
  <si>
    <t>SO-114</t>
  </si>
  <si>
    <t>SO-115</t>
  </si>
  <si>
    <t>SO-116</t>
  </si>
  <si>
    <t>SO-117</t>
  </si>
  <si>
    <t>SO-118</t>
  </si>
  <si>
    <t>SO-119</t>
  </si>
  <si>
    <t>SO-120</t>
  </si>
  <si>
    <t>SO-121</t>
  </si>
  <si>
    <t>SO-122</t>
  </si>
  <si>
    <t>SO-123</t>
  </si>
  <si>
    <t>SO-124</t>
  </si>
  <si>
    <t>10.3.2</t>
  </si>
  <si>
    <t>SO-103.</t>
  </si>
  <si>
    <t>SO-104.</t>
  </si>
  <si>
    <t>SO-105.</t>
  </si>
  <si>
    <t>SO-106.</t>
  </si>
  <si>
    <t>SO-107.</t>
  </si>
  <si>
    <t>SO-108.</t>
  </si>
  <si>
    <t>SO-109.</t>
  </si>
  <si>
    <t>SO-111.</t>
  </si>
  <si>
    <t>SO-112.</t>
  </si>
  <si>
    <t>SO-113.</t>
  </si>
  <si>
    <t>SO-114.</t>
  </si>
  <si>
    <t>SO-115.</t>
  </si>
  <si>
    <t>SO-116.</t>
  </si>
  <si>
    <t>SO-117.</t>
  </si>
  <si>
    <t>SO-118.</t>
  </si>
  <si>
    <t>SO-119.</t>
  </si>
  <si>
    <t>SO-120.</t>
  </si>
  <si>
    <t>SO-121.</t>
  </si>
  <si>
    <t>SO-122.</t>
  </si>
  <si>
    <t>SO-123.</t>
  </si>
  <si>
    <t>SO-124.</t>
  </si>
  <si>
    <t>10.3.3</t>
  </si>
  <si>
    <t>SO-35</t>
  </si>
  <si>
    <t>SO-36</t>
  </si>
  <si>
    <t>TELEF-001</t>
  </si>
  <si>
    <t>TELEF-002</t>
  </si>
  <si>
    <t>TELEF-003</t>
  </si>
  <si>
    <t>TELEF-004</t>
  </si>
  <si>
    <t>TELEF-005</t>
  </si>
  <si>
    <t>TELEF-006</t>
  </si>
  <si>
    <t>TELEF-007</t>
  </si>
  <si>
    <t>TELEF-008</t>
  </si>
  <si>
    <t>TELEF-009</t>
  </si>
  <si>
    <t>TELEF-010</t>
  </si>
  <si>
    <t>TELEF-011</t>
  </si>
  <si>
    <t>TELEF-012</t>
  </si>
  <si>
    <t>TELEF-013</t>
  </si>
  <si>
    <t>TELEF-014</t>
  </si>
  <si>
    <t>TELEF-015</t>
  </si>
  <si>
    <t>TELEF-016</t>
  </si>
  <si>
    <t>TELEF-017</t>
  </si>
  <si>
    <t>TELEF-018</t>
  </si>
  <si>
    <t>11.2.1</t>
  </si>
  <si>
    <t>TELF-100</t>
  </si>
  <si>
    <t>TELF-101</t>
  </si>
  <si>
    <t>TELF-102</t>
  </si>
  <si>
    <t>TELF-103</t>
  </si>
  <si>
    <t>TELF-104</t>
  </si>
  <si>
    <t>TELF-105</t>
  </si>
  <si>
    <t>TELF-106</t>
  </si>
  <si>
    <t>TELF-107</t>
  </si>
  <si>
    <t>TELF-108</t>
  </si>
  <si>
    <t>TELF-109</t>
  </si>
  <si>
    <t>11.2.2</t>
  </si>
  <si>
    <t>TELF-100.</t>
  </si>
  <si>
    <t>TELF-101.</t>
  </si>
  <si>
    <t>TELF-102.</t>
  </si>
  <si>
    <t>TELF-103.</t>
  </si>
  <si>
    <t>TELF-104.</t>
  </si>
  <si>
    <t>TELF-105.</t>
  </si>
  <si>
    <t>TELF-106.</t>
  </si>
  <si>
    <t>TELF-107.</t>
  </si>
  <si>
    <t>TELF-108.</t>
  </si>
  <si>
    <t>TELF-109.</t>
  </si>
  <si>
    <t>11.2.3</t>
  </si>
  <si>
    <t>TELF-37</t>
  </si>
  <si>
    <t>TELF-38</t>
  </si>
  <si>
    <t>12.1.1</t>
  </si>
  <si>
    <t>INFOR-101</t>
  </si>
  <si>
    <t>INFOR-101A</t>
  </si>
  <si>
    <t>INFOR-101B</t>
  </si>
  <si>
    <t>INFOR-102</t>
  </si>
  <si>
    <t>INFOR-103</t>
  </si>
  <si>
    <t>INFOR-104</t>
  </si>
  <si>
    <t>INFOR-105</t>
  </si>
  <si>
    <t>INFOR-106</t>
  </si>
  <si>
    <t>INFOR-107</t>
  </si>
  <si>
    <t>INFOR-108</t>
  </si>
  <si>
    <t>INFOR-109</t>
  </si>
  <si>
    <t>INFOR-110</t>
  </si>
  <si>
    <t>INFOR-111</t>
  </si>
  <si>
    <t>INFOR-112</t>
  </si>
  <si>
    <t>INFOR-113</t>
  </si>
  <si>
    <t>INFOR-114</t>
  </si>
  <si>
    <t>INFOR-116</t>
  </si>
  <si>
    <t>INFOR-117</t>
  </si>
  <si>
    <t>INFOR-117A</t>
  </si>
  <si>
    <t>INFOR-118</t>
  </si>
  <si>
    <t>INFOR-119</t>
  </si>
  <si>
    <t>TELEENS-01</t>
  </si>
  <si>
    <t>TELEENS-02</t>
  </si>
  <si>
    <t>TELEENS-03</t>
  </si>
  <si>
    <t>TELEENS-04</t>
  </si>
  <si>
    <t>TELEENS-05</t>
  </si>
  <si>
    <t>TELEENS-06</t>
  </si>
  <si>
    <t>TELEENS-07</t>
  </si>
  <si>
    <t>TELEENS-08</t>
  </si>
  <si>
    <t>TELEENS-09</t>
  </si>
  <si>
    <t>TELEENS-10</t>
  </si>
  <si>
    <t>TELEENS-11</t>
  </si>
  <si>
    <t>TELEENS-12</t>
  </si>
  <si>
    <t>TELEENS-13</t>
  </si>
  <si>
    <t>TELEENS-14</t>
  </si>
  <si>
    <t>TELEENS-15</t>
  </si>
  <si>
    <t>TELEENS-16</t>
  </si>
  <si>
    <t>TELEENS-17</t>
  </si>
  <si>
    <t>TELEENS-18</t>
  </si>
  <si>
    <t>TELEENS-19</t>
  </si>
  <si>
    <t>TELEENS-20</t>
  </si>
  <si>
    <t>TELEENS-21</t>
  </si>
  <si>
    <t>TELEENS-22</t>
  </si>
  <si>
    <t>TELEENS-23</t>
  </si>
  <si>
    <t>TELEENS-24</t>
  </si>
  <si>
    <t>TELEENS-25</t>
  </si>
  <si>
    <t>TELEENS-26</t>
  </si>
  <si>
    <t>TELEENS-27</t>
  </si>
  <si>
    <t>TELEENS-28</t>
  </si>
  <si>
    <t>TELEENS-29</t>
  </si>
  <si>
    <t>PROY-CTV35S</t>
  </si>
  <si>
    <t>12.1.2</t>
  </si>
  <si>
    <t>INFOR-101.</t>
  </si>
  <si>
    <t>INFOR-101A.</t>
  </si>
  <si>
    <t>INFOR-101B.</t>
  </si>
  <si>
    <t>INFOR-102.</t>
  </si>
  <si>
    <t>INFOR-103.</t>
  </si>
  <si>
    <t>INFOR-104.</t>
  </si>
  <si>
    <t>INFOR-105.</t>
  </si>
  <si>
    <t>INFOR-106.</t>
  </si>
  <si>
    <t>INFOR-107.</t>
  </si>
  <si>
    <t>INFOR-108.</t>
  </si>
  <si>
    <t>INFOR-109.</t>
  </si>
  <si>
    <t>INFOR-110.</t>
  </si>
  <si>
    <t>INFOR-111.</t>
  </si>
  <si>
    <t>INFOR-112.</t>
  </si>
  <si>
    <t>INFOR-113.</t>
  </si>
  <si>
    <t>INFOR-114.</t>
  </si>
  <si>
    <t>INFOR-116.</t>
  </si>
  <si>
    <t>INFOR-117.</t>
  </si>
  <si>
    <t>INFOR-117A.</t>
  </si>
  <si>
    <t>INFOR-118.</t>
  </si>
  <si>
    <t>INFOR-119.</t>
  </si>
  <si>
    <t>TELEENS-01.</t>
  </si>
  <si>
    <t>TELEENS-02.</t>
  </si>
  <si>
    <t>TELEENS-03.</t>
  </si>
  <si>
    <t>TELEENS-04.</t>
  </si>
  <si>
    <t>TELEENS-05.</t>
  </si>
  <si>
    <t>TELEENS-06.</t>
  </si>
  <si>
    <t>TELEENS-07.</t>
  </si>
  <si>
    <t>TELEENS-08.</t>
  </si>
  <si>
    <t>TELEENS-09.</t>
  </si>
  <si>
    <t>TELEENS-10.</t>
  </si>
  <si>
    <t>TELEENS-11.</t>
  </si>
  <si>
    <t>TELEENS-12.</t>
  </si>
  <si>
    <t>TELEENS-13.</t>
  </si>
  <si>
    <t>TELEENS-14.</t>
  </si>
  <si>
    <t>TELEENS-15.</t>
  </si>
  <si>
    <t>TELEENS-16.</t>
  </si>
  <si>
    <t>TELEENS-17.</t>
  </si>
  <si>
    <t>TELEENS-18.</t>
  </si>
  <si>
    <t>TELEENS-19.</t>
  </si>
  <si>
    <t>TELEENS-20.</t>
  </si>
  <si>
    <t>TELEENS-21.</t>
  </si>
  <si>
    <t>TELEENS-22.</t>
  </si>
  <si>
    <t>TELEENS-23.</t>
  </si>
  <si>
    <t>TELEENS-24.</t>
  </si>
  <si>
    <t>TELEENS-25.</t>
  </si>
  <si>
    <t>TELEENS-26.</t>
  </si>
  <si>
    <t>TELEENS-27.</t>
  </si>
  <si>
    <t>TELEENS-28.</t>
  </si>
  <si>
    <t>TELEENS-29.</t>
  </si>
  <si>
    <t>12.1.3</t>
  </si>
  <si>
    <t>INFORM-16</t>
  </si>
  <si>
    <t>INFORM-17</t>
  </si>
  <si>
    <t>INFORM-18</t>
  </si>
  <si>
    <t>PROY-L1</t>
  </si>
  <si>
    <t>PROY-L2</t>
  </si>
  <si>
    <t>PROY-TLC1</t>
  </si>
  <si>
    <t>PROY-VID</t>
  </si>
  <si>
    <t>PROY-TV1</t>
  </si>
  <si>
    <t>PROY-TV2</t>
  </si>
  <si>
    <t>PROY-TV3</t>
  </si>
  <si>
    <t>PROY-TV4</t>
  </si>
  <si>
    <t>PROY-TV5</t>
  </si>
  <si>
    <t>PROY-TV6</t>
  </si>
  <si>
    <t>PROY-TV7</t>
  </si>
  <si>
    <t>PROY-TV8</t>
  </si>
  <si>
    <t>PROY-TV9</t>
  </si>
  <si>
    <t>PROY-L3</t>
  </si>
  <si>
    <t>PROY-L4</t>
  </si>
  <si>
    <t>PROY-L7</t>
  </si>
  <si>
    <t>PROY-L8</t>
  </si>
  <si>
    <t>PROY-L9</t>
  </si>
  <si>
    <t>PROY-L10</t>
  </si>
  <si>
    <t>PROY-L11</t>
  </si>
  <si>
    <t>PROY-L12</t>
  </si>
  <si>
    <t>PROY-L13</t>
  </si>
  <si>
    <t>PROY-L14</t>
  </si>
  <si>
    <t>PROY-L15</t>
  </si>
  <si>
    <t>PROY-L16</t>
  </si>
  <si>
    <t>PROY-L17</t>
  </si>
  <si>
    <t>PROY-TLS1</t>
  </si>
  <si>
    <t>13.4.1</t>
  </si>
  <si>
    <t>OPE-27135S</t>
  </si>
  <si>
    <t>PROY-L5S</t>
  </si>
  <si>
    <t>PROY-L6S</t>
  </si>
  <si>
    <t>PROY-L18S</t>
  </si>
  <si>
    <t>PROY-L19S</t>
  </si>
  <si>
    <t>PROY-L20S</t>
  </si>
  <si>
    <t>PROY-L21S</t>
  </si>
  <si>
    <t>PROY-L23S</t>
  </si>
  <si>
    <t>PROY-L24S</t>
  </si>
  <si>
    <t>PROY-L25S</t>
  </si>
  <si>
    <t>PROY-LY27S</t>
  </si>
  <si>
    <t>PROY-L26S</t>
  </si>
  <si>
    <t>PROY-L27S</t>
  </si>
  <si>
    <t>PROY-L28S</t>
  </si>
  <si>
    <t>PROY-TL17S</t>
  </si>
  <si>
    <t>PROY-LY28S</t>
  </si>
  <si>
    <t>13.4.2</t>
  </si>
  <si>
    <t>OPE-27135M</t>
  </si>
  <si>
    <t>PROY-L5M</t>
  </si>
  <si>
    <t>PROY-L6M</t>
  </si>
  <si>
    <t>PROY-L18M</t>
  </si>
  <si>
    <t>PROY-L19M</t>
  </si>
  <si>
    <t>PROY-L20M</t>
  </si>
  <si>
    <t>PROY-L21M</t>
  </si>
  <si>
    <t>PROY-L23M</t>
  </si>
  <si>
    <t>PROY-L24M</t>
  </si>
  <si>
    <t>PROY-L25M</t>
  </si>
  <si>
    <t>PROY-LY27M</t>
  </si>
  <si>
    <t>PROY-L26M</t>
  </si>
  <si>
    <t>PROY-L27M</t>
  </si>
  <si>
    <t>PROY-L28M</t>
  </si>
  <si>
    <t>PROY-TL17M</t>
  </si>
  <si>
    <t>PROY-LY28M</t>
  </si>
  <si>
    <t>13.4.3</t>
  </si>
  <si>
    <t>13.4.3.1</t>
  </si>
  <si>
    <t>13.4.3.2</t>
  </si>
  <si>
    <t>DI-100</t>
  </si>
  <si>
    <t>DI-101</t>
  </si>
  <si>
    <t>DI-102</t>
  </si>
  <si>
    <t>PROY-DI-04</t>
  </si>
  <si>
    <t>PROY-DI-05</t>
  </si>
  <si>
    <t>PROY-DI-06</t>
  </si>
  <si>
    <t>PROY-DI-07</t>
  </si>
  <si>
    <t>PROY-DI-08</t>
  </si>
  <si>
    <t>PROY-DI-09*</t>
  </si>
  <si>
    <t>PROY-DI-10*</t>
  </si>
  <si>
    <t>PROY-DI-10**</t>
  </si>
  <si>
    <t>PROY-DI-CT13</t>
  </si>
  <si>
    <t>PROY-DI-CT19</t>
  </si>
  <si>
    <t>PROY-DI-CT25</t>
  </si>
  <si>
    <t>PROY-DI-CT32</t>
  </si>
  <si>
    <t>PROY-DI-CT-50</t>
  </si>
  <si>
    <t>PROY-DI-ABZ13</t>
  </si>
  <si>
    <t>PROY-DI-ABZ19</t>
  </si>
  <si>
    <t>PROY-DI-ABZ25</t>
  </si>
  <si>
    <t>PROY-DI-ABZ32</t>
  </si>
  <si>
    <t>PROY-DI-ABZ50</t>
  </si>
  <si>
    <t>PROY-DI-TFL13</t>
  </si>
  <si>
    <t>PROY-DI-CNTF13</t>
  </si>
  <si>
    <t>PROY-DI-09</t>
  </si>
  <si>
    <t>14.3.1</t>
  </si>
  <si>
    <t>DI-103</t>
  </si>
  <si>
    <t>DI-104</t>
  </si>
  <si>
    <t>DI-105</t>
  </si>
  <si>
    <t>DI-106</t>
  </si>
  <si>
    <t>DI-107</t>
  </si>
  <si>
    <t>DI-108</t>
  </si>
  <si>
    <t>DI-110</t>
  </si>
  <si>
    <t>DI-111</t>
  </si>
  <si>
    <t>DI-112</t>
  </si>
  <si>
    <t>DI-113</t>
  </si>
  <si>
    <t>DI-114</t>
  </si>
  <si>
    <t>DI-115</t>
  </si>
  <si>
    <t>DI-116</t>
  </si>
  <si>
    <t>DI-117</t>
  </si>
  <si>
    <t>14.3.2</t>
  </si>
  <si>
    <t>DI-103.</t>
  </si>
  <si>
    <t>DI-104.</t>
  </si>
  <si>
    <t>DI-105.</t>
  </si>
  <si>
    <t>DI-106.</t>
  </si>
  <si>
    <t>DI-107.</t>
  </si>
  <si>
    <t>DI-108.</t>
  </si>
  <si>
    <t>DI-110.</t>
  </si>
  <si>
    <t>DI-111.</t>
  </si>
  <si>
    <t>DI-112.</t>
  </si>
  <si>
    <t>DI-113.</t>
  </si>
  <si>
    <t>DI-114.</t>
  </si>
  <si>
    <t>DI-115.</t>
  </si>
  <si>
    <t>DI-116.</t>
  </si>
  <si>
    <t>DI-117.</t>
  </si>
  <si>
    <t>14.3.3</t>
  </si>
  <si>
    <t>14.3.3.1</t>
  </si>
  <si>
    <t>14.3.3.2</t>
  </si>
  <si>
    <t>OPE-17005</t>
  </si>
  <si>
    <t>OPE-17010</t>
  </si>
  <si>
    <t>OPE-17011</t>
  </si>
  <si>
    <t>OPE-17012</t>
  </si>
  <si>
    <t>OPE-13178</t>
  </si>
  <si>
    <t>OPE-13179</t>
  </si>
  <si>
    <t>OPE-17020</t>
  </si>
  <si>
    <t>OPE-17021</t>
  </si>
  <si>
    <t>OPE-17030</t>
  </si>
  <si>
    <t>OPE-17031</t>
  </si>
  <si>
    <t>OPE-17032</t>
  </si>
  <si>
    <t>OPE-17033</t>
  </si>
  <si>
    <t>OPE-17034</t>
  </si>
  <si>
    <t>OPE-13116</t>
  </si>
  <si>
    <t>OPE-13117</t>
  </si>
  <si>
    <t>OPE-17045</t>
  </si>
  <si>
    <t>OPE-17050</t>
  </si>
  <si>
    <t>OPE-13206</t>
  </si>
  <si>
    <t>OPE-13207</t>
  </si>
  <si>
    <t>OPE-17055</t>
  </si>
  <si>
    <t>OPE-17056</t>
  </si>
  <si>
    <t>OPE-17057</t>
  </si>
  <si>
    <t>OPE-17060</t>
  </si>
  <si>
    <t>OPE-17065</t>
  </si>
  <si>
    <t>OPE-17070</t>
  </si>
  <si>
    <t>OPE-17075</t>
  </si>
  <si>
    <t>OPE-14301</t>
  </si>
  <si>
    <t>OPE-17080</t>
  </si>
  <si>
    <t>OPE-17085</t>
  </si>
  <si>
    <t>OPE-17090</t>
  </si>
  <si>
    <t>OPE-17095</t>
  </si>
  <si>
    <t>OPE-17100</t>
  </si>
  <si>
    <t>OPE-17105</t>
  </si>
  <si>
    <t>OPE-17110</t>
  </si>
  <si>
    <t>OPE-17115</t>
  </si>
  <si>
    <t>OPE-17120</t>
  </si>
  <si>
    <t>OPE-17125S</t>
  </si>
  <si>
    <t>OPE-17135S</t>
  </si>
  <si>
    <t>OPE-17140S</t>
  </si>
  <si>
    <t>OPE-17145S</t>
  </si>
  <si>
    <t>OPE-17150S</t>
  </si>
  <si>
    <t>OPE-17155S</t>
  </si>
  <si>
    <t>PROY-CTV</t>
  </si>
  <si>
    <t>PROY-CTV2</t>
  </si>
  <si>
    <t>PROY-CTV3</t>
  </si>
  <si>
    <t>PROY-CTV4</t>
  </si>
  <si>
    <t>PROY-CTV5</t>
  </si>
  <si>
    <t>PROY-CTV6</t>
  </si>
  <si>
    <t>PROY-CTV16</t>
  </si>
  <si>
    <t>16.4.1</t>
  </si>
  <si>
    <t>PROY-CTV15S</t>
  </si>
  <si>
    <t>PROY-CTV16S</t>
  </si>
  <si>
    <t>PROY-CTV17S</t>
  </si>
  <si>
    <t>PROY-CTV18S</t>
  </si>
  <si>
    <t>PROY-CTV19S</t>
  </si>
  <si>
    <t>PROY-CTV20S</t>
  </si>
  <si>
    <t>PROY-CTV21S</t>
  </si>
  <si>
    <t>PROY-CTV22S</t>
  </si>
  <si>
    <t>PROY-CTV23S</t>
  </si>
  <si>
    <t>PROY-CTV24S</t>
  </si>
  <si>
    <t>PTOY-CTVY25S</t>
  </si>
  <si>
    <t>PROY-CTVY25S</t>
  </si>
  <si>
    <t>PROY-CTV25S</t>
  </si>
  <si>
    <t>PROY-CTV26S</t>
  </si>
  <si>
    <t>PROY-CTV30S</t>
  </si>
  <si>
    <t>PROY-CTV31S</t>
  </si>
  <si>
    <t>PROY-CTV32S</t>
  </si>
  <si>
    <t>PROY-CTV33S</t>
  </si>
  <si>
    <t>PROY-CTV34S</t>
  </si>
  <si>
    <t>16.4.2</t>
  </si>
  <si>
    <t>PROY-CTV15M</t>
  </si>
  <si>
    <t>PROY-CTV16M</t>
  </si>
  <si>
    <t>PROY-CTV17M</t>
  </si>
  <si>
    <t>PROY-CTV18M</t>
  </si>
  <si>
    <t>PROY-CTV19M</t>
  </si>
  <si>
    <t>PROY-CTV20M</t>
  </si>
  <si>
    <t>PROY-CTV21M</t>
  </si>
  <si>
    <t>PROY-CTV22M</t>
  </si>
  <si>
    <t>PROY-CTV23M</t>
  </si>
  <si>
    <t>PROY-CTV24M</t>
  </si>
  <si>
    <t>PTOY-CTVY25M</t>
  </si>
  <si>
    <t>PROY-CTVY25M</t>
  </si>
  <si>
    <t>PROY-CTV25M</t>
  </si>
  <si>
    <t>PROY-CTV26M</t>
  </si>
  <si>
    <t>PROY-CTV30M</t>
  </si>
  <si>
    <t>PROY-CTV31M</t>
  </si>
  <si>
    <t>PROY-CTV32M</t>
  </si>
  <si>
    <t>PROY-CTV33M</t>
  </si>
  <si>
    <t>PROY-CTV34M</t>
  </si>
  <si>
    <t>PROY-CTV35M</t>
  </si>
  <si>
    <t>CABEST-1M</t>
  </si>
  <si>
    <t>CABEST-13M</t>
  </si>
  <si>
    <t>CABEST-14M</t>
  </si>
  <si>
    <t>16.4.3</t>
  </si>
  <si>
    <t>16.4.31</t>
  </si>
  <si>
    <t>16.4.32</t>
  </si>
  <si>
    <t>CACC-E006</t>
  </si>
  <si>
    <t>CACC-E007</t>
  </si>
  <si>
    <t>CACC-E008</t>
  </si>
  <si>
    <t>CACC-E009</t>
  </si>
  <si>
    <t>CACC-E026</t>
  </si>
  <si>
    <t>17.4.1</t>
  </si>
  <si>
    <t>CACC-E001</t>
  </si>
  <si>
    <t>CACC-E002</t>
  </si>
  <si>
    <t>CACC-E003</t>
  </si>
  <si>
    <t>CACC-E004</t>
  </si>
  <si>
    <t>CACC-E005</t>
  </si>
  <si>
    <t>CACC-E010</t>
  </si>
  <si>
    <t>CACC-E011</t>
  </si>
  <si>
    <t>CACC-E012</t>
  </si>
  <si>
    <t>CACC-E013</t>
  </si>
  <si>
    <t>CACC-E014</t>
  </si>
  <si>
    <t>CACC-E016</t>
  </si>
  <si>
    <t>CACC-E025</t>
  </si>
  <si>
    <t>17.4.2</t>
  </si>
  <si>
    <t>CACC-E001C</t>
  </si>
  <si>
    <t>CACC-E002C</t>
  </si>
  <si>
    <t>CACC-E003C</t>
  </si>
  <si>
    <t>CACC-E004C</t>
  </si>
  <si>
    <t>CACC-E005C</t>
  </si>
  <si>
    <t>CACC-E010C</t>
  </si>
  <si>
    <t>CACC-E011C</t>
  </si>
  <si>
    <t>CACC-E012C</t>
  </si>
  <si>
    <t>CACC-E013C</t>
  </si>
  <si>
    <t>CACC-E014C</t>
  </si>
  <si>
    <t>CACC-E016C</t>
  </si>
  <si>
    <t>CACC-E025C</t>
  </si>
  <si>
    <t>17.4.3</t>
  </si>
  <si>
    <t>CACC-E001D</t>
  </si>
  <si>
    <t>CACC-E002D</t>
  </si>
  <si>
    <t>CACC-E003D</t>
  </si>
  <si>
    <t>CACC-E004D</t>
  </si>
  <si>
    <t>CACC-E005D</t>
  </si>
  <si>
    <t>CACC-E010D</t>
  </si>
  <si>
    <t>CACC-E011D</t>
  </si>
  <si>
    <t>CACC-E012D</t>
  </si>
  <si>
    <t>CACC-E013D</t>
  </si>
  <si>
    <t>CACC-E014D</t>
  </si>
  <si>
    <t>CACC-E016D</t>
  </si>
  <si>
    <t>CACC-E025D</t>
  </si>
  <si>
    <t>CACC-E026D</t>
  </si>
  <si>
    <t>SN-909-100</t>
  </si>
  <si>
    <t>PROYECTO</t>
  </si>
  <si>
    <t>SN-903-101</t>
  </si>
  <si>
    <t>KIT</t>
  </si>
  <si>
    <t>SN-903-102</t>
  </si>
  <si>
    <t>SN-903-103</t>
  </si>
  <si>
    <t>SN-903-104</t>
  </si>
  <si>
    <t>SN-903-105</t>
  </si>
  <si>
    <t>SN-903-106</t>
  </si>
  <si>
    <t>SN-909-101</t>
  </si>
  <si>
    <t>SRV</t>
  </si>
  <si>
    <t>SN-909-102</t>
  </si>
  <si>
    <t>N-909-111</t>
  </si>
  <si>
    <t>H.G.Z., 165 CAMAS SUSTENTABLE, VILLA DE ALVAREZ, COLIMA</t>
  </si>
  <si>
    <t/>
  </si>
  <si>
    <t>PIEZA</t>
  </si>
  <si>
    <t>JOR</t>
  </si>
  <si>
    <t>PAQUETE</t>
  </si>
  <si>
    <t>MTS</t>
  </si>
  <si>
    <t>TIPO</t>
  </si>
  <si>
    <t>CLAVE</t>
  </si>
  <si>
    <t>UNIDAD</t>
  </si>
  <si>
    <t>CANTIDAD</t>
  </si>
  <si>
    <t>P. U.</t>
  </si>
  <si>
    <t>IMPORTE</t>
  </si>
  <si>
    <t>OBRA CIVIL</t>
  </si>
  <si>
    <t>PRELIMINARES Y TERRACERÍAS</t>
  </si>
  <si>
    <t>DESMONTE DE TERRENO, INCLUYE: TALA DE ARBUSTO, RETIRO DE MALEZA, HIERBA, ZACATE O CUALQUIER OTRA CLASE DE RESIDUOS VEGETALES, ACARREO LIBRE A PIE DE CAMION HASTA EL LUGAR DE TIRO, EQUIPO, HERRAMIENTA Y MANO DE OBRA, ROZA Y LIMPIEZA,( VER ESPECIFICACIONES GENERALES DE CONSTRUCCION /2 C /4 E ) P.U.O.TA MAQUINARIA EN TERRENO DESÉRTICO</t>
  </si>
  <si>
    <t>TRAZO Y NIVELACIÓN DE ÁREA EDIFICABLE, INCLUYE: MATERIALES, FLETE, DESPERDICIO, ACARREO HASTA EL LUGAR DE SU UTILIZACIÓN, LOCALIZACIÓN GENERAL, ALINEACIÓN, NIVELES, CONSTRUCCIÓN DE BANCOS DE NIVEL, MOJONERAS, LIMPIEZA Y RETIRO DE SOBRANTES FUERA DE OBRA, EQUIPO DE PRECISIÓN PARA LA NIVELACION HERRAMIENTA Y MANO DE OBRA, (VER ESPECIFICACIONES GENERALES DE CONSTRUCCIÓN ISSSTE / 2 A ) P.U.O.T TRAZO Y NIVELACIÓN DE ÁREA EDIFICABLE (PLANTAS SUBSECUENTES), INCLUYE: MATERIALES, FLETE, DESPERDICIO, ACARREO HASTA EL LUGAR DE SU UTILIZACIÓN, LOCALIZACIÓN GENERAL, ALINEACIÓN, NIVELES, LIMPIEZA Y RETIRO DE SOBRANTES FUERA DE OBRA, EQUIPO.</t>
  </si>
  <si>
    <t>EXCAVACIÓN POR MEDIOS MECÁNICO EN MATERIAL TIPO II CON PRESENCIA DE AGUA, SIN RECUPERACIÓN DE MATERIAL, EN CUALQUIER ANCHO Y PROFUNDIDAD, MATERIAL MEDIDO EN BANCO. INCLUYE: MOVIMIENTOS VERTICALES Y HORIZONTALES, AFINE DE LOS TALUDES Y EL FONDO DE LA EXCAVACIÓN, MANO DE OBRA, HERRAMIENTA Y EQUIPO, ASI COMO TODO LO NECESARIO PARA SU CORRECTA Y TOTAL EJECUCIÓN. (P.U.O.T.)</t>
  </si>
  <si>
    <t>RELLENO CON MATERIAL DE BANCO EN CEPA O ZANJA COMPACTADO AL 95% DE SU P.V.S.M. EN CAPAS DE 20CM, A CUALQUIER PROFUNDIDAD. INCLUYE: TRASPALEOS, INCORPORACIÓN DE AGUA, TENDIDO, COMPACTADO, MATERIALES, MANO DE OBRA, EQUIPO, HERRAMIENTA Y TODO LO NECESARIO PARA SU CORRECTA Y TOTAL EJECUCIÓN (P.U.O.T.)</t>
  </si>
  <si>
    <t>CONFORMACION Y COMPACTACION DEL FONDO DE LA EXCAVACION (CEPAS), AL 95% DE LA PRUEBA PROCTOR, INCLUYE; MANO DE OBRA, HERRAMIENTA, EQUIPO Y TODO LO NECESARIO PARA SU CORRECTA EJECUCION.</t>
  </si>
  <si>
    <t>ACARREO EN CAMIÓN DE MATERIAL PRODUCTO DE LA EXCAVACIÓN FUERA DE LA OBRA 1ER KM. MATERIAL MEDIDO EN BANCO, INCLUYE: CARGA A MAQUINA, MANO DE OBRA, EQUIPO, HERRAMIENTA, LIMPIEZA DURANTE LA OBRA HASTA SU ENTREGA Y TODO LO NECESARIO PARA SU CORRECTA Y TOTAL EJECUCIÓN. (P.U.O.T.)</t>
  </si>
  <si>
    <t>ACARREO EN CAMIÓN DE MATERIAL PRODUCTO DE LA EXCAVACIÓN FUERA DE LA OBRA KM. SUBSECUENTE MATERIAL MEDIDO EN BANCO, INCLUYE: CARGA A MAQUINA, MANO DE OBRA, EQUIPO, HERRAMIENTA Y TODO LO NECESARIO PARA SU CORRECTA Y TOTAL EJECUCIÓN. (P.U.O.T.)</t>
  </si>
  <si>
    <t>CONSTRUCCION DE PLATAFORMA (EDIFICACION Y PLATAFORMAS) POR MEDIOS MECANICOS, MEDIDO EN EL SITIO DE SU COLOCACION, CON MATERIAL INERTE TRAIDO DE BANCO DE GRAVA-ARENA LIMOSA CON TAMAÑO MAXIMO DE AGREGADO DE 2" A FINOS, AUTORIZADO POR LA SUPERVISION DE OBRA. INCLUYE: SUMINISTRO DE MATERIALES, FLETES, MEZCLADO DE LOS MATERIALES, AGREGADO DE AGUA HASTA OBTENER SU HUMEDAD OPTIMA, DESPERDICIOS, TENDIDO DEL MATERIAL, COMPACTACION EN CAPAS DE 20 CMS. AL 90% DE SU P. V. S. M. DE LA PRUEBA PROCTOR STANDARD, ACARREO LIBRE, HERRAMIENTA, EQUIPO, MANO DE OBRA, OPERACION, COMBUSTIBLES Y LUBRICANTES.</t>
  </si>
  <si>
    <t>CIMENTACIÓN Y ESTRUCTURA</t>
  </si>
  <si>
    <t>PILAS</t>
  </si>
  <si>
    <t>PERFORACIÓN POR MEDIOS MECÁNICOS PARA PILAS DE 60 CM DE DIÁMETRO EN MATERIAL TIPO II CON GRAVAS AISLADAS QUE NO PRESENTE ROCA CON EMPOTRE EN ESTRATO CON BOLEOS AISLADOS MÁXIMO DE 1.00 M SIN ADEME.</t>
  </si>
  <si>
    <t>PERFORACIÓN POR MEDIOS MECÁNICOS PARA PILAS DE 80 CM DE DIÁMETRO EN MATERIAL TIPO II CON GRAVAS AISLADAS QUE NO PRESENTE ROCA CON EMPOTRE EN ESTRATO CON BOLEOS AISLADOS MÁXIMO DE 1.00 M SIN ADEME.</t>
  </si>
  <si>
    <t>PERFORACIÓN POR MEDIOS MECÁNICOS PARA PILAS DE 100 CM DE DIÁMETRO EN MATERIAL TIPO II CON GRAVAS AISLADAS QUE NO PRESENTE ROCA CON EMPOTRE EN ESTRATO CON BOLEOS AISLADOS MÁXIMO DE 1.00 M SIN ADEME.</t>
  </si>
  <si>
    <t>PERFORACIÓN POR MEDIOS MECÁNICOS PARA PILAS DE 120 CM DE DIÁMETRO EN MATERIAL TIPO II CON GRAVAS AISLADAS QUE NO PRESENTE ROCA CON EMPOTRE EN ESTRATO CON BOLEOS AISLADOS MÁXIMO DE 1.00 M SIN ADEME.</t>
  </si>
  <si>
    <t>SUMINISTRO, HABILITADO Y ARMADO DE ACERO DE REFUERZO FY=4200 KG/CM² DEL #4 PARA PILAS DE CIMENTACIÓN A CUALQUIER NIVEL, ALTURA Y/O PROFUNDIDAD, INCLUYE: CORTES, DESPERDICIOS, DESCALIBRE, CARGA Y ACARREOS DENTRO Y FUERA DE LA OBRA, ELEVACIONES, RETIRO DE MATERIAL SOBRANTE PRODUCTO DE LOS TRABAJOS, MATERIALES, MANO DE OBRA, EQUIPO, HERRAMIENTA, LIMPIEZA DURANTE LA OBRA HASTA SU ENTREGA Y TODO LO NECESARIO PARA SU CORRECTA Y TOTAL EJECUCIÓN. (P.U.O.T.)</t>
  </si>
  <si>
    <t>SUMINISTRO, HABILITADO Y ARMADO DE ACERO DE REFUERZO FY=4200 KG/CM² DEL #6 PARA PILAS DE CIMENTACIÓN A CUALQUIER NIVEL, ALTURA Y/O PROFUNDIDAD, INCLUYE: CORTES, DESPERDICIOS, DESCALIBRE, CARGA Y ACARREOS DENTRO Y FUERA DE LA OBRA, ELEVACIONES, RETIRO DE MATERIAL SOBRANTE PRODUCTO DE LOS TRABAJOS, MATERIALES, MANO DE OBRA, EQUIPO, HERRAMIENTA, LIMPIEZA DURANTE LA OBRA HASTA SU ENTREGA Y TODO LO NECESARIO PARA SU CORRECTA Y TOTAL EJECUCIÓN. (P.U.O.T.)</t>
  </si>
  <si>
    <t>SUMINISTRO, HABILITADO Y ARMADO DE ACERO DE REFUERZO FY=4200 KG/CM² DEL #8 PARA PILAS DE CIMENTACIÓN A CUALQUIER NIVEL, ALTURA Y/O PROFUNDIDAD, INCLUYE: CORTES, DESPERDICIOS, DESCALIBRE, CARGA Y ACARREOS DENTRO Y FUERA DE LA OBRA, ELEVACIONES, RETIRO DE MATERIAL SOBRANTE PRODUCTO DE LOS TRABAJOS, MATERIALES, MANO DE OBRA, EQUIPO, HERRAMIENTA, LIMPIEZA DURANTE LA OBRA HASTA SU ENTREGA Y TODO LO NECESARIO PARA SU CORRECTA Y TOTAL EJECUCIÓN. (P.U.O.T.)</t>
  </si>
  <si>
    <t>SUMINISTRO Y COLOCACIÓN DE CONCRETO PREMEZCLADO F¨C =250 KG/CM2 CLASE I (ESTRUCTURAL), PARA PILAS DE CIMENTACIÓN COLOCADO A CUALQUIER NIVEL, ALTURA Y/O PROFUNDIDAD, AGREGADO MAXIMO 3/4", REVENIMIENTO 18 CM., INCLUYE: MATERIALES, MANO DE OBRA, EQUIPO, HERRAMIENTA, LIMPIEZA DURANTE TODA LA OBRA Y TODO LO NECESARIO PARA SU CORRECTA Y TOTAL EJECUCIÓN.(P.U.O.T.)</t>
  </si>
  <si>
    <t>DESCABECE DE PILA PARA UNIÓN DE PILA Y DADO, INCLUYE: MATERIALES, MANO DE OBRA, EQUIPO, HERRAMIENTA, LIMPIEZA DURANTE LA OBRA HASTA SU ENTREGA Y TODO LO NECESARIO PARA SU CORRECTA Y TOTAL EJECUCIÓN. (P.U.O.T.)</t>
  </si>
  <si>
    <t>CIMENTACIÓN</t>
  </si>
  <si>
    <t>PLANTILLA DE CONCRETO F´C= 100 KG/CM2., DE 5 CM DE ESPESOR, CON AGREGADO MAX 19MM. HECHO EN OBRA R.N. INCLUYE: CONSOLIDACION DE FONDO DE CEPAS, CON PISON A MANO, MATERIALES, MANO DE OBRA, DESPERDICIO, FRONTERAS, ACARREOS, HASTA EL LUGAR DE SU UTILIZACION, NIVELACION, COLADO, PRUEBAS, APISONADO, CURADO, LIMPIEZA Y RETIRO DE SOBRANTES FUERA DE LA OBRA, HERRAMIENTA Y EQUIPO.</t>
  </si>
  <si>
    <t>CIMBRA Y DESCIMBRA EN CIMENTACIÓN DE CONTRATRABES, DADOS Y LOSAS INCLUYE: MATERIALES,CLAVO, ALAMBRE RECOCIDO, FLETE A OBRA, DESPERDICIOS, CIMBRA, DESCIMBRA, ACARREOS HASTA EL LUGAR DE SU UTILIZACIÓN, MANO DE OBRA, HERRAMIENTA Y EQUIPO P.U.O.T.</t>
  </si>
  <si>
    <t>CONCRETO ESTRUCTURAL, CLASE I (CON PESO FRESCO DE 2.2 TON/M3), INCLUYE: CARGO DIRECTO POR EL COSTO DE LOS MATERIALES, HERRAMIENTA Y MANO DE OBRA QUE INTERVENGAN, FLETE A OBRA, DESPERDICIO, ACARREO HASTA EL LUGAR DE SU UTILIZACIÓN, VERTIDO, ELEVACIÓN, LIMPIEZA Y RETIRO DE SOBRANTES FUERA DE LA OBRA, ENTREGA DE PRUEBAS DE LABORATORIO (NMX-C-156-1997-ONNCCE, NMX-155-ONNCCE-2004, NMX-C-083-ONNCCE-2002) EQUIPO DE SEGURIDAD, INSTALACIONES ESPECÍFICAS, DEPRECIACIÓN Y DEMÁS CARGOS DERIVADOS DEL USO DE EQUIPO Y HERRAMIENTA, EN CUALQUIER NIVEL. EN CIMENTACIÓN, ZAPATAS, CONTRATRABES, TRABES DE LIGA Y DADOS F´C= 250 KG/CM2. AGREGADO MÁXIMO DE 19 MM.</t>
  </si>
  <si>
    <t>PISO O FIRME DE CONCRETO F´C= 150 KG/CM2, ARMADO CON UNA PARRILLA CON ACERO DEL # 3 (3/8") A CADA 25 CM EN AMBOS SENTIDOS, INCLUYE: CARGO DIRECTO POR EL COSTO DE LOS MATERIALES Y MANO DE OBRA QUE INTERVENGAN, FLETE A OBRA, DESPERDICIO, ACARREO HASTA EL LUGAR DE SU UTILIZACIÓN, TRAZO Y RECTIFICACIÓN DE NIVELES, MAESTREADO, CIMBRA EN FRONTERAS, TRASLAPES, GANCHOS, ALAMBRE RECOCIDO EN SU CASO, HABILITADO, RETIRO, CORTES, ARMADO, AMARRES, ELABORACIÓN DE CONCRETO, COLADO, VIBRADO, CURADO, PRUEBAS, LIMPIEZA Y RETIRO DE SOBRANTES FUERA DE OBRA, EQUIPO DE SEGURIDAD, INSTALACIONES ESPECÍFICAS, DEPRECIACIÓN Y DEMÁS CARGOS DERIVADOS DEL USO DE HERRAMIENTA Y EQUIPO EN CUALQUIER NIVEL.</t>
  </si>
  <si>
    <t>ACERO DE REFUERZO Nº 3 EN CIMENTACIÓN (LOSA, ZAPATA, CONTRATRABE, DADO, TRABE DE LIGA O MURO DE CONTENCIÓN), INCLUYE; MATERIALES, SILLETAS, TRASLAPES, GANCHOS, ALAMBRE RECOCIDO DEL NO. 18, FLETE A OBRA, DESPERDICIO, ACARREOS HASTA EL LUGAR DE SU UTILIZACIÓN, CORTES, HABILITADOS, ARMADO, AMARRES, PRUEBAS, LIMPIEZA Y RETIRO DE SOBRANTES FUERA DE OBRA, EQUIPO, HERRAMIENTA Y MANO DE OBRA. NO. 3 (9.5 MM) FY= 4200 KG/CM2</t>
  </si>
  <si>
    <t>ACERO DE REFUERZO Nº 4 EN CIMENTACIÓN (LOSA, ZAPATA, CONTRATRABE, DADO, TRABE DE LIGA O MURO DE CONTENCIÓN), INCLUYE; MATERIALES, SILLETAS, TRASLAPES, GANCHOS, ALAMBRE RECOCIDO DEL NO. 18, FLETE A OBRA, DESPERDICIO, ACARREOS HASTA EL LUGAR DE SU UTILIZACIÓN, CORTES, HABILITADOS, ARMADO, AMARRES, PRUEBAS, LIMPIEZA Y RETIRO DE SOBRANTES FUERA DE OBRA, EQUIPO, HERRAMIENTA Y MANO DE OBRA. NO. 4 (12.7 MM) FY= 4200 KG/CM2</t>
  </si>
  <si>
    <t>ACERO DE REFUERZO Nº 5 EN CIMENTACIÓN (LOSA, ZAPATA, CONTRATRABE, DADO, TRABE DE LIGA O MURO DE CONTENCIÓN), INCLUYE; MATERIALES, SILLETAS, TRASLAPES, GANCHOS, ALAMBRE RECOCIDO DEL NO. 18, FLETE A OBRA, DESPERDICIO, ACARREOS HASTA EL LUGAR DE SU UTILIZACIÓN, CORTES, HABILITADOS, ARMADO, AMARRES, PRUEBAS, LIMPIEZA Y RETIRO DE SOBRANTES FUERA DE OBRA, EQUIPO, HERRAMIENTA Y MANO DE OBRA. NO. 5 (15.9 MM) FY= 4200 KG/CM2</t>
  </si>
  <si>
    <t>ACERO DE REFUERZO Nº 6 AL N° 12 EN CIMENTACIÓN (LOSA, ZAPATA, CONTRATRABE, DADO, TRABE DE LIGA O MURO DE CONTENCIÓN), INCLUYE; MATERIALES, SILLETAS, TRASLAPES, GANCHOS, ALAMBRE RECOCIDO DEL NO. 18, FLETE A OBRA, DESPERDICIO, ACARREOS HASTA EL LUGAR DE SU UTILIZACIÓN, CORTES, HABILITADOS, ARMADO, AMARRES, PRUEBAS, LIMPIEZA Y RETIRO DE SOBRANTES FUERA DE OBRA, EQUIPO, HERRAMIENTA Y MANO DE OBRA. NO. 6 (15.9 MM) AL NO. 12 (38.1 MM), FY= 4200 KG/CM2</t>
  </si>
  <si>
    <t>ESTRUCTURA DE CONCRETO</t>
  </si>
  <si>
    <t>ACERO DE REFUERZO DEL # 3 ( 3/8'' ) EN ESTRUCTURA , INCLUYE; MATERIALES, SILLETAS, TRASLAPES, GANCHOS, ALAMBRE RECOCIDO DEL NO. 18, FLETE A OBRA, DESPERDICIO, ACARREOS HASTA EL LUGAR DE SU UTILIZACION, CORTES, HABILITADOS, ARMADO, AMARRES, PRUEBAS, LIMPIEZA Y RETIRO DE SOBRANTES FUERA DE OBRA, EQUIPO, HERRAMIENTA Y MANO DE OBRA.NO. 3 (9.5 MM) FY=4200 KG/CM2</t>
  </si>
  <si>
    <t>CONCRETO PREMEZCLADO CLASE 1 ESTRUCTURAL, RESISTENCIA NORMAL, F'C = 250 KG/CM2 EN LOSAS MACIZAS CON AGREGADO MAXIMO DE 19MM. INCLUYE: BOMBEO, SUMINISTRO, COLOCACION, VIBRADO, COMPACTADO, MATERIALES, ADITIVOS FLUIDIZANTES,DESPERDICIOS,HERRAMIENTA,MANO DE OBRA Y TODO LO NECESARIO PARA SU CORRECTA EJECUCION DE ACUERDO A LAS ESPECIFICACIONES DE PROYECTO Y NORMAS DE CONSTRUCCION VIGENTES.</t>
  </si>
  <si>
    <t>CIMBRA Y DESCIMBRA EN LOSAS Y TRABES, ACABADO COMÚN, INCLUYE; CARGO DIRECTO POR EL COSTO DE LOS MATERIALES QUE INTERVENGAN, FLETE A OBRA, DESPERDICIO, ACARREO HASTA EL LUGAR DE SU UTILIZACIÓN, CLAVO, ALAMBRE RECOCIDO N° 16, CHAFLÁN, SEPARADORES, DESMOLDANTE, HABILITADO, COLOCACIÓN, LIMPIEZA Y RETIRO DE SOBRANTES FUERA DE OBRA, EQUIPO DE SEGURIDAD, INSTALACIONES ESPECÍFICAS, DEPRECIACIÓN Y DEMÁS DERIVADOS DEL USO DE HERRAMIENTA Y EQUIPO, EN CUALQUIER NIVEL.</t>
  </si>
  <si>
    <t>ESTRUCTURAS DE ACERO</t>
  </si>
  <si>
    <t>ESTRUCTURA DE ACERO</t>
  </si>
  <si>
    <t>ANCLA DE ACERO A 4140 FY = 7301 KG/CM2 (COLD ROLLED) DE 1/2" DE DIÁMETRO Y UNA LONGITUD DE 104 CM, CON ROSCA DE 15 CM, SEGÚN DISEÑO EN PLANOS, INCLUYE: HABILITADO, DOS TUERCAS HEXAGONALES DE ALTA RESISTENCIA, DOS ARANDELAS PLANAS, PLANTILLA DE PLACA DE 5/16", PLACA DE 3/4" DE 6 X 6 CM SOLDADA EN EXTREMO INFERIOR, FLETES, ACARREOS HASTA EL LUGAR DE LA OBRA, MATERIALES, MANO DE OBRA, HERRAMIENTA Y EQUIPO NECESARIO.</t>
  </si>
  <si>
    <t>ANCLA DE ACERO A 4140 FY = 7301 KG/CM2 (COLD ROLLED) DE 3/4" DE DIÁMETRO Y UNA LONGITUD DE 104 CM, CON ROSCA DE 15 CM, SEGÚN DISEÑO EN PLANOS. INCLUYE: HABILITADO, DOS TUERCAS EXAGONALES DE ALTA RESISTENCIA, DOS ARANDELAS PLANAS, PLANTILLA DE PLACA 5/16", PLACA DE 3/4" DE 6 X 6 CM, SOLDADA EN EXTREMO INFERIOR, FLETES, ACARREOS HASTA EL LUGAR DE LA OBRA, MATERIALES, MANO DE OBRA, HERRAMIENTA Y EQUIPO NECESARIO</t>
  </si>
  <si>
    <t>ANCLA DE ACRO A 4140 FY = 7301 KG/CM2 (COLD ROLLED) DE 1" DE DIÁMETRO Y UNA LONGITUD DE 105 CM, CON ROSCA DE15 CM, SEGÚN DISEÑO EN PLANOS. INCLUYE: HABILITADO, DOS TUERCAS EXAGONALES DE ALTA RESISTENCIA, DOS ARANDELAS PLANAS, PLANTILLA DE PLACA 5/16", PLACA DE 3/4" DE 6 X 6 CM, SOLDADA EN EXTREMO INFERIOR, FLETES, ACARREOS HASTA EL LUGAR DE LA OBRA, MATERIALES, MANO DE OBRA, HERRAMIENTA Y EQUIPO NECESARIO</t>
  </si>
  <si>
    <t>ANCLA DE ACERO A 4140 FY = 7301 KG/CM2 (COLD ROLLED) DE 1 1/4" DE DIÁMETRO Y UNA LONGITUD DE107 CM, CON ROSCA DE 15 CM, SEGÚN DISEÑO EN PLANOS. INCLUYE: HABILITADO, DOS TUERCAS EXAGONALES DE ALTA RESISTENCIA, DOS ARANDELAS PLANAS, PLANTILLA DE PLACA 5/16", PLACA DE 3/4" DE 6 X 6 CM, SOLDADA EN EXTREMO INFERIOR, FLETES, ACARREOS HASTA EL LUGAR DE LA OBRA, MATERIALES, MANO DE OBRA, HERRAMIENTA Y EQUIPO NECESARIO</t>
  </si>
  <si>
    <t>ANCLA DE ACERO A 4140 FY = 7301 KG/CM2 (COLD ROLLED) DE 1 1/2" DE DIÁMETRO Y UNA LONGITUD DE 108 CM, CON ROSCA DE 15 CM, SEGÚN DISEÑO EN PLANOS. INCLUYE: HABILITADO, DOS TUERCAS EXAGONALES DE ALTA RESISTENCIA, DOS ARANDELAS PLANAS, PLANTILLA DE PLACA 5/16", PLACA DE 3/4" DE 6 X 6 CM, SOLDADA EN EXTREMO INFERIOR, FLETES, ACARREOS HASTA EL LUGAR DE LA OBRA, MATERIALES, MANO DE OBRA, HERRAMIENTA Y EQUIPO NECESARIO</t>
  </si>
  <si>
    <t>PLACA BASE DE ACERO A-50, SEGÚN DISEÑO EN PLANO, INCLUYE: CORTES, DESPERDICIOS, SOLDADURA, REBABEO, PULIDO, SUMINISTRO Y APLICACIÓN DE UNA MANO DE PRIMARIO ANTICORROSIVO SYLPYL, APLICADO CON PISTOLA DE AIRE, MATERIAL, MANO DE OBRA, HERRAMIENTA Y EQUIPO NECESARIO</t>
  </si>
  <si>
    <t>COLUMNAS FORJADAS A BASE DE PLACA DE ACERO A-50, SEGÚN DISEÑO EN PLANOS. INCLUYE: ATIESADORES DE PLACA DE 1/2", CORTES, DESPERDICIOS, SOLDADURA, REBABEO, PULIDO, SUMINISTRO Y APLICACIÓN DE UNA MANO DE PRIMARIO ANTICORROSIVO, MARCA SYLPYL, APLICADO CON PISTOLA DE AIRE, FLETES, ACARREOS HASTA EL LUGAR DE LA OBRA, MANIOBRAS DE IZAJE Y MONTAJE A CUALQUIR ALTURA, ALINEACIÓN, NIVELACIÓN, MATERIALES, MANO DE OBRA, HERRAMIENTA Y EQUIPO NECESARIO.</t>
  </si>
  <si>
    <t>COLUMNAS FORJADAS A BASE DE PERFILES "HSS" DE ACERO A-50, SEGÚN DISEÑO EN PLANOS. INCLUYE: ATIESADORES DE PLACA DE 1/2", CORTES, DESPERDICIOS, SOLDADURA, REBABEO, PULIDO, SUMINISTRO Y APLICACIÓN DE UNA MANO DE PRIMARIO ANTICORROSIVO, MARCA SYLPYL, APLICADO CON PISTOLA DE AIRE, FLETES, ACARREOS HASTA EL LUGAR DE LA OBRA, MANIOBRAS DE IZAJE Y MONTAJE A CUALQUIR ALTURA, ALINEACIÓN, NIVELACIÓN, MATERIALES, MANO DE OBRA, HERRAMIENTA Y EQUIPO NECESARIO.</t>
  </si>
  <si>
    <t>TRABES Y VIGAS FORJADAS, A BASE DE PERFILES IPR DE ACERO A-50, SEGÚN DISEÑO EN PLANOS, INCLUYE: ATIESADORES DE PLACA DE 1/2", CORTES, DESPERDICIOS, SOLDADURA, REBABEO, PULIDO, SUMINISTRO Y APLICACIÓN DE UNA MANO DE PRIMARIO ANTICORROSIVO, MARCA SYLPYL, APLICADO CON PISTOLA DE AIRE, FLETES, ACARREOS HASTA EL LUGAR DE LA OBRA, MANIOBRAS DE IZAJE Y MONTAJE A CUALQUIR ALTURA, ALINEACIÓN, NIVELACIÓN, MATERIALES, MANO DE OBRA, HERRAMIENTA Y EQUIPO NECESARIO.</t>
  </si>
  <si>
    <t>TRABES Y VIGAS FORJADAS A BASE DE PLACA DE ACERO A-50, SEGÚN DISEÑO EN PLANOS, INCLUYE: ATIESADORES DE PLACA DE 1/2", CORTES, DESPERDICIOS, SOLDADURA, REBABEO, PULIDO, SUMINISTRO Y APLICACIÓN DE UNA MANO DE PRIMARIO ANTICORROSIVO, MARCA SYLPYL, APLICADO CON PISTOLA DE AIRE, FLETES, ACARREOS HASTA EL LUGAR DE LA OBRA, MANIOBRAS DE IZAJE Y MONTAJE A CUALQUIR ALTURA, ALINEACIÓN, NIVELACIÓN, MATERIALES, MANO DE OBRA, HERRAMIENTA Y EQUIPO NECESARIO.</t>
  </si>
  <si>
    <t>PERNO NELSON DE 3/4" Ø X 3 3/16" DE LARGO, INCLUYE: FLETES, ACARREOS HASTA EL LUGAR DE LA OBRA, MANIOBRAS A CUALQUIER ALTURA, HERRAMIENTA, MANO DE OBRA Y EQUIPO NECESARIO.</t>
  </si>
  <si>
    <t>MATERIALES MISCELANEOS PARA CONEXIÓNES DE MOMENTO, CORTANTE, ATIESADORES, CARTABONES, CLIPS, ETC., A BASE DE PLACA DE ACERO A-50, EN DIFERENTES ESPESORES, SEGÚN DISEÑO EN PLANOS, INCLUYE: CORTES, DESPERDICIOS, BARRENADO, SOLDADURA, REBABEO, PULIDO, DETALLADO, SUMINISTRO Y APLICACIÓN DE PRIMARIO ANTICORROSIVO MARCA SYLPYL, FLETES, ACARREOS HASTA EL LUGAR DE LA OBRA, MANIOBRAS DE IZAJE Y MONTAJE A CUALQUIER ALTURA, MATERIALES, MANO DE OBRA, HERRAMIENTA Y EQUIPO NECESARIO.</t>
  </si>
  <si>
    <t>MATERIALES PARA CONEXIÓN DE TUBOS DE BASTIDOR A TRABE METÁLICA, A BASE DE PLACA DE ACERO A-50, SEGÚN DISEÑO EN PLANOS,, INCLUYE: CORTES, DESPERDICIOS, BARRENADO, SOLDADURA, REBABEO, PULIDO, DETALLADO, SUMINISTRO Y APLICACIÓN DE PRIMARIO ANTICORROSIVO, MARCA SYLPYL, FLETES, ACARREOS HASTA EL LUGAR DE LA OBRA, MANIOBRAS DE IZAJE Y MONTAJE A CUALQUIER ALTURA, MATERIALES, MANO DE OBRA, HERRAMIENTA Y EQUIPO NECESARIO.</t>
  </si>
  <si>
    <t>TORNILLO TIPO A-490 TENSIÓN CONTROLADA CON TUERCA Y ROLDANA, SEGÚN DISEÑO, INCLUYE FLETES, ACARREOS HASTA EL LUGAR DE LA OBRA, MANIOBRAS A CUALQUIER ALTURA, HERRAMIENTA, MANO DE OBRA Y EQUIPO NECESARIO.</t>
  </si>
  <si>
    <t>REMATE DE LOSA, A BASE DE APS DE 4" X 5/16", ATIESADORES Y CARTABONES DE PLACA DE 1/4", SEGÚN DISEÑO EN PLANOS, INCLUYE: CORTES, DESPERDICIOS, SOLDADURA, REBABEO, PULIDO, DETALLADO, SUMINISTRO Y APLICACIÓN DE PRIMARIO ANTICORROSIVO, MARCA SYLPYL, FLETES, ACARREOS, ACARREOS HASTA EL LUGAR DE LA OBRA, MANIOBRAS DE IZAJE Y MONTAJE A CUALQUIER ALTURA, MATERIALES, MANO DE OBRA, HERRAMIENTA Y EQUIPO NECESARIO.</t>
  </si>
  <si>
    <t>PINTURA INTUMESCENTE SYLPYL 3900, CON TIEMPO DE RETARDO DE 3 HORAS, 800 MICRAS SOBRE ESTRUCTURA METÁLICA, INCLUYE: LIMPIEZA Y PREPARACIÓN DE LA SUPERFICIE, RETIRO DE ÓXIDOS, POLVOS Y GRASAS, PROTECCIÓN DE LAS ÁREAS ADYACENTES, ACARREOS DENTRO DE LA OBRA, ELEVACIONES A CUALQUIER ALTURA, MATERIALES MISCELANEOS PARA SU CORRECTA APLICACIÓN.</t>
  </si>
  <si>
    <t>LARGUEROS EN FACHADA, A BASE DE APS DE 2" X 5/16", SEGÚN DISEÑO EN PLANOS, INCLUYE: CORTES, DESPERDICIOS, SOLDADURA, REBABEO, PULIDO, DETALLADO, SUMINISTRO Y APLICACIÓN DE PRIMARIO ANTICORROSIVO MARCA SYLPYL, FLETES, ACARREOS HASTA EL LUGAR DE LA OBRA, MANIOBRAS DE IZAJE Y MONTAJE A CUALQUIER ALTURA, MATERIALES, MANO DE OBRA, HERRAMIENTA Y EQUIPO NECESARIO.</t>
  </si>
  <si>
    <t>LARGUEROS A BASE DE PTR DE DIFERENTES SECCIONES, SEGÚN DISEÑO EN PLANOS, INCLUYE: CORTES, DESPERDICIOS, SOLDADURA, REBABEO, PULIDO, DETALLADO, SUMINISTRO Y APLICACIÓN DE PRIMARIO ANTICORROSIVO MARCA MARCA SYLPYL, FLETES, ACARREOS HASTA EL LUGAR DE LA OBRA, MANIOBRAS DE IZAJE Y MONTAJE A CUALQUIER ALTURA, MATERIALES, MANO DE OBRA, HERRAMIENTA Y EQUIPO NECESARIO.</t>
  </si>
  <si>
    <t>HORIZONTALES EN FACHADA, A BASE DE VARILLA DE 3/8", SEGÚN DISEÑO EN PLANOS, INCLUYE; CORTES, DESPERDICIOS, SOLDADURA, REBABEO, PULIDO, DETALLADO, SUMINISTRO Y APLICACIÓN DE PRIMARIO ANTICORROSIVO, MARCA SYLPYL, FLETES, ACARREOS HASTA EL LUGAR DE LA OBRA, MANIOBRAS DE IZAJE Y MONTAJE A CUALQUIER ALTURA, MATERIALES, MANO DE OBRA, HERRAMIENTA Y EQUIPO NECESARIO.</t>
  </si>
  <si>
    <t>DIAGONALES FORJADOS A BASE DE PERFILES "HSS" DE ACERO A-50, SEGÚN DISEÑO EN PLANOS, INCLUYE: ATIESADORES DE PLACA DE 1/2", CORTES, DESPERDICIOS, SOLDADURA, REBABEO, PULIDO, SUMINISTRO Y APLICACIÓN DE UNA MANO DE PRIMARIO ANTICORROSIVO, MARCA SYLPYL, APLICADO CON PISTOLA DE AIRE, FLETES, ACARREOS HASTA EL LUGAR DE LA OBRA, MANIOBRAS DE IZAJE Y MONTAJE A CUALQUIER ALTURA, ALINEACIÓN, NIVELACIÓN, MATERIALES, MANO DE OBRA, HERRAMIENTA Y EQUIPO NECESARIO.</t>
  </si>
  <si>
    <t>HELIPUERTO</t>
  </si>
  <si>
    <t>ESTRUCTURA DE ACERO A-36, FABRICACIÓN Y MONTAJE HASTA 25 M DE ALTURA</t>
  </si>
  <si>
    <t>CONECTORES DE ANGULO EN LOSACERO PAEA ANCLAJE DE LOSA CONCRETO PARA ANCLAJE DE</t>
  </si>
  <si>
    <t>LAMINA LOSACERO CAL. 22</t>
  </si>
  <si>
    <t>LOSA DE CONCRETO 250 DE 10 CM. DE ESPESOR SOBRE LOSACERO, INCLUYE MALLA ELECTROSOLDADA 6-6/6-6</t>
  </si>
  <si>
    <t>PINTURA DE ESMALTE ANTICORROSIVO EN ESTRUCTURA METALICA</t>
  </si>
  <si>
    <t>RAMPA DE ACCESO A PLATAFORMA DE 2.20 M DE ANCHO FABRICADA CON LOSACERO, CONCRETO F'C=200 ACABADO ESTRIADO</t>
  </si>
  <si>
    <t>PINTURA DE SEÑALIZACION EN PLATAFORMA</t>
  </si>
  <si>
    <t>ALBAÑILERÍA</t>
  </si>
  <si>
    <t>CADENA DE 15 X 20 CM DE SECCIÓN CON CIMBRA EN LAS CARAS, ARMADO CON 4 VARILLAS DEL NO. 3 FY= 4200 KG. /CM2. , Y ESTRIBOS DEL NO.2 A CADA 20 CM.DE CONCRETO F´C=200 KG/CM2 CON AGREGADO MÁXIMO DE 20 MM. INCLUYE: MATERIALES, FLETES A OBRA, ACARREOS, ANDAMIOS, TRAZO, NIVELACIÓN, PLOMEO, ARMADO, GANCHOS, TRASLAPES, CORTES, AMARRES, ANCLAJES A FIRME, DESPERDICIO, COLOCACIÓN, CIMBRADO, ELABORACIÓN DEL CONCRETO, COLADO, VIBRADO, CURADO, PRUEBAS, DESCIMBRADO, LIMPIEZA Y RETIRO DE SOBRANTE FUERA DE OBRA, HERRAMIENTA, EQUIPO Y MANO DE OBRA. (VER ESPECIFICACIONES GENERALES DE CONSTRUCCIÓN, 9. G ) P.U.O.T</t>
  </si>
  <si>
    <t>CASTILLO K-1 DE 12 X 15 CM DE CONCRETO F'C=200 KG/CM2 TMA 19 MM., INCLUYE: CARGO DIRECTO POR EL COSTO DE LOS MATERIALES QUE INTERVENGAN, FLETE A OBRA, DESPERDICIO, ACARREOS, HABILITADO DEL ACERO DE REFUERZO, CIMBRA Y DESCIMBRA, ELABORACIÓN DEL CONCRETO, PICADO, COLADO, CURADO, PRUEBAS, LIMPIEZA DE SOBRANTES FUERA DE OBRA. DE 12 X 15 CM. DE SECCIÓN, ARMADO CON 4 VRS DEL ° 3 A.R. Y ESTRIBOS DEL N° 2 A CADA 20 CM., CON CIMBRA COMÚN.</t>
  </si>
  <si>
    <t>CASTILLO K-2 DE 12 X 30 CM. DE SECCIÓN CON CIMBRA EN LAS CARAS, ARMADO CON 6VARILLAS DEL NO. 3 FY= 4200 KG. /CM2. , Y ESTRIBOS DEL NO.2 A CADA 20 CM.CADENAS Y CASTILLOS. CADENA O CASTILLO DE CONCRETO F´C=200 KG/CM2 CON AGREGADO MÁXIMO DE 20 MM. INCLUYE: MATERIALES, FLETES A OBRA, ACARREOS, ANDAMIOS, TRAZO, NIVELACIÓN, PLOMEO, ARMADO, GANCHOS, TRASLAPES, CORTES, AMARRES, ANCLAJES A FIRME, DESPERDICIO, COLOCACIÓN, CIMBRADO, ELABORACIÓN DEL CONCRETO, COLADO, VIBRADO, CURADO, PRUEBAS, DESCIMBRADO, LIMPIEZA Y RETIRO DE SOBRANTE FUERA DE OBRA, HERRAMIENTA, EQUIPO Y MANO DE OBRA. (VER ESPECIFICACIONES GENERALES DE CONSTRUCCIÓN, 9. G ) P.U.O.T</t>
  </si>
  <si>
    <t>ANCLAJE SUPERIOR DE CASTILLOS A BASE DE DOS ANGULOS DE 3" X 1/4" X 15 CMS Y TAQUETEADAS A LA ESTRUCTURA DE CONCRETO Y SOLDAR LAS VARILLAS DEL NO. 3 LIMPIEZA Y RETIRO DE SOBRANTE FUERA DE OBRA, HERRAMIENTA, EQUIPO Y MANO DE OBRA. (VER ESPECIFICACIONES GENERALES DE CONSTRUCCIÓN, 9. G ) P.U.O.T</t>
  </si>
  <si>
    <t>ANCLAJE INFERIOR DE CASTILLOS K-1 A BASE PROLONGACIÓN DE LAS VARILLAS PRINCIPALES EN 40 DIAM. ( 4 DEL NO. 3), LIMPIEZA Y RETIRO DE SOBRANTES FUERA DE OBRA, HERRAMIENTA, EQUIPO Y MANO DE OBRA. (VER ESPECIFICACIONES GENERALES DE CONSTRUCCIÓN, 9. G ) P.U.O.T</t>
  </si>
  <si>
    <t>ANCLAJE INFERIOR DE CASTILLOS K-2 A BASE PROLONGACIÓN DE LAS VARILLAS PRINCIPALES EN 40 DIAM. ( 6 DEL NO. 3), LIMPIEZA Y RETIRO DE SOBRANTES FUERA DE OBRA, HERRAMIENTA, EQUIPO Y MANO DE OBRA. (VER ESPECIFICACIONES GENERALES DE CONSTRUCCIÓN, 9. G ) P.U.O.T</t>
  </si>
  <si>
    <t>PREPARACIÓN DE SUPERFICIE DE CONCRETO PARA RECIBIR APLANADO O REPELLADO A BASE DE PICADO DE LA SUPERFICIE Y COLOCACIÓN DE METAL DESPLEGADO, INCLUYE: MATERIALES, MANO DE OBRA Y RETIRO DE SOBRANTE FUERA DE LA OBRA HERRAMIENTA, EQUIPO Y MANO DE OBRA.</t>
  </si>
  <si>
    <t>MURO DE TABIQUE DE BARRO ROJO RECOCIDO, ASENTADO CON MORTERO CEMENTO-ARENA PROP: 1:5 INCLUYE: MATERIALES, PRUEBAS, FLETE A OBRA, ANDAMIOS A CUALQUIER ALTURA, DESPERDICIOS, ACARREO HASTA EL LUGAR DE SU UTILIZACIÓN, HUMEDECIDO, TRAZO, NIVELADO, PLOMEADO, AJUSTE, FABRICACIÓN DEL MORTERO, MOCHETAS, ENRASE, RESANE,LIMPIEZA Y RETIRO DE SOBRANTE FUERA DE OBRA,HERRAMIENTA, EQUIPO Y MANO DE OBRA, LAS PIEZAS DE TABIQUE DEBERÁN PROPORCIONAR UNA RESISTENCIA A COMPRESIÓN DE F*P= 45 KG/CM2 Y EL MORTERO UNA RESISTENCIA A COMPRESION DE 100 KG/CM2</t>
  </si>
  <si>
    <t>NIVELACIÓN PISO PARA RECIBIR ACABADOS DE 5 CM. DE ESPESOR, CON CONCRETO F'C=100 KG/CM2. CON AGREGADO MÁXIMO DE 38 MM.</t>
  </si>
  <si>
    <t>CHAROLA DE BAÑO, INCLUYE RELLENO DE TEZONTLE E IMPERMEABILIZACIÓN EN FRÍO</t>
  </si>
  <si>
    <t>SARDINEL DE CONCRETO F'C=200 KG/CM2. DE 10 X 10 CM , TMA 19 MM., INCLUYE: HABILITADO DEL ACERO DE REFUERZO, CIMBRA Y DESCIMBRA, ELABORACIÓN DEL CONCRETO, COLADO, CURADO, PRUEBAS, LIMPIEZA DE SOBRANTES FUERA DE OBRA. ARMADO CON 4 VRS DEL N° 3 A.R. Y ESTRIBOS DEL N° 2 A CADA 20 CM., CON CIMBRA COMÚN.</t>
  </si>
  <si>
    <t>APLANADO EN MURO CON MORTERO CEMENTO-ARENA 1:5, DE 2 CM DE ESPESOR PROMEDIO, INCLUYE: MATERIALES, MANO DE OBRA, ACARREO HASTA EL LUGAR DE UTILIZACIÓN, PICADO DE LAS ÁREAS DE CONCRETO, ELABORACIÓN DE MORTERO, MAESTRADO, PERFILADO, REMATES, EMBOQUILLADO, LIMPIEZA Y RETIRO DE SOBRANTES FUERA DE OBRA.</t>
  </si>
  <si>
    <t>JUNTAS DE DILATACIÓN A CADA 6 M DE DISTANCIA EN AMBOS SENTIDOS</t>
  </si>
  <si>
    <t>MESETA A BASE DE DUROCK PARA RECIBIR CUBIERTA DE MÁRMOL. INCLUYE: FLETE A OBRA, DESPERDICIO, ACARREO, EQUIPO Y MANO DE OBRA.</t>
  </si>
  <si>
    <t>FORJADO DE ESCALON A BASE DE CONCRETO F´C=150 KG/M2, DE 0.20 X 0.35 X 1.20 M. DE LONGITUD, INCLUYE; LOS MATERIALES, MANO DE OBRA, ACARREOS, ELEVACIONES, DESPERDICIOS Y LA HERRAMIENTA NECESARIA PARA SU EJECUCIÓN.</t>
  </si>
  <si>
    <t>PRETIL A BASE DE TABIQUE DE BARRO ROJO RECOCIDO, ASENTADO CON MORTERO CEMENTO - ARENA 1:5, INCLUYE; APLANADO EN SUS DOS CARAS, CON MORTERO CEM ARE 1; 5, REFUERZO CON CASTILLO @ 2.40 M, DE 15 X 15 CM, ARMADO CON 4VRS #3 Y E # 2 @ 20 CM, REMATE CON CADENA DE 15 X 15 CM ARMADA CON 4 VRS. # 3 Y ESTRIBOS # 2 @ 20 CM, CARGO DIRECTO POR EL COSTO DE LOS MATERIALES Y MANO DE OBRA QUE INTERVENGAN, FLETE A OBRA, DESPERDICIO, ACARREO HASTA EL LUGAR DE SU UTILIZACIÓN, LIMPIEZA Y RETIRO DE SOBRANTES FUERA DE OBRA.CONCEPTO</t>
  </si>
  <si>
    <t>RELLENO DE TEZONTLE, INCLUYE: MATERIALES, ACARREOS, ELEVACIONES A CUALQUIER NIVEL, MANO DE OBRA Y HERRAMIENTA NECESARIA PARA SU EJECUCIÓN.</t>
  </si>
  <si>
    <t>ENTORTADO EN AZOTEA A BASE DE MORTERO CEMENTO - CAL - ARENA EN PROP. 1:2.6 DE 6 CM, DE ESPESOR, SELLADO CON LECHADA DE CEMENTO, EN CUALQUIER NIVEL, INCLUYE: MAESTRADO, PISONADO, ACARREOS, MATERIALES, DESPERDICIOS, EQUIPO, HERRAMIENTA Y MANO DE OBRA.</t>
  </si>
  <si>
    <t>CHAFLAN DE MORTERO CEMENTO ARENA 1:1.5:6 DE 10 CM POR CATETO.</t>
  </si>
  <si>
    <t>IMPERMEABILIZACIÓN SISTEMA ACRÍLICO AKRITON O EQUIVALENTE, GARANTÍA 12 AÑOS, INCLUYE: APLICACIÓN DE SELLADOR ACRÍLICO, REFUERZO EN PUNTOS CRÍTICOS, APLICAR CAPA DE IMPERMEABILIZANTE A DOCE AÑOS BLANCO Y MALLA DE REFUERZO REVOFLEX, APLICACIÓN DE CAPAS DE IMPERMEABILIZANTE ACRÍLICO BLANCO Y/O ROJO, CON MALLA DE REFUERZO, RENDIMIENTO MÍNIMO DE 2 LT POR TRES CAPAS</t>
  </si>
  <si>
    <t>SISTEMA TOP GARDEN DE IMPERMEABILIZACIÓN MARCA COMEX. INCLUYE: PREPARACIÓN DE LA SUPERFICIE , SELLO DE GRIETAS Y FISURAS, APLICACIÓN DE PRIMARIO, SELLO PERIMETRAL, LIMPIEZA, MATERIALES, HERRAMIENTA, MANO DE OBRA, ACARREOS, ELEVACIONES, FLETES Y DESPERDICIOS.</t>
  </si>
  <si>
    <t>LOSA DE CONCRETO F´C=250 KG/CM2 DE 12 CM DE ESPESOR CON VAR. Nº 3 @ 20 CM</t>
  </si>
  <si>
    <t>APARENTADO DE ESCALERAS, ACABADO RAYADO EN NARIZ DE HUELLAS</t>
  </si>
  <si>
    <t>PINTURA DE PISO CON HOJUELA EN ESCALERAS QUE CONSISTE EN LIMPIEZA DE PISO EN SECO, CAPA DE ANCLAJE; SISTEMA DE HOJUELA CON PINTURA URETANO, UNA CAPA DE HOJUELA DE PINTURA ACRILICA TRITURADA Y UNA CAPA DE SELLADOR TRANSPARENTE BASE SOLVENTE, INCLUYE; LOS MATERIALES, MANO DE OBRA, HERRAMIENTA Y EQUIPO NECESARIO PARA SU EJECUCIÓN.</t>
  </si>
  <si>
    <t>ZOCLO CON HOJUELA EN ESCALERAS QUE CONSISTE EN LIMPIEZA DE PISO EN SECO, CAPA DE ANCLAJE; SISTEMA DE HOJUELA CON PINTURA URETANO, UNA CAPA DE HOJUELA DE PINTURA ACRILICA TRITURADA Y UNA CAPA DE SELLADOR TRANSPARENTE BASE SOLVENTE, INCLUYE; LOS MATERIALES, MANO DE OBRA, HERRAMIENTA Y EQUIPO NECESARIO PARA SU EJECUCIÓN.</t>
  </si>
  <si>
    <t>PINTURA VINÍLICA, COLOR BLANCO SEMIMATE BAJO LOSA O RAMPA DE ESCALERAS, INCLUYE; CARGO DIRECTO POR EL COSTO DE LOS MATERIALES QUE INTERVENGAN, FLETE A OBRA, DESPERDICIO, ACARREO HASTA EL LUGAR DE SU UTILIZACIÓN, RETAPADO, PLASTECIDO Y APLICACIÓN DE 2 CAPAS COMO MÍNIMO, LIMPIEZA Y RETIRO DE SOBRANTES FUERA DE OBRA, EQUIPO DE SEGURIDAD, INSTALACIONES ESPECÍFICAS, DEPRECIACIÓN Y DEMÁS DERIVADOS DEL USO DE HERRAMIENTA Y EQUIPO, EN CUALQUIER NIVEL.</t>
  </si>
  <si>
    <t>ACABADOS</t>
  </si>
  <si>
    <t>PISOS</t>
  </si>
  <si>
    <t>ACABADOS PULIDO EN FIRME O PISO INCLUYE: MATERIALES, FLETE A OBRA, DESPERDICIO; ACARREO HASTA EL LUGAR DE SU UTILIZACIÓN, FABRICACIÓN, COLADO Y CURADO EN SU CASO,LIMPIEZA Y RETIRO DE SOBRANTE FUERA DE LA OBRA, HERRAMIENTA, EQUIPO Y MANO DE OBRA. (VER ESPECIFICACIONES GENERALES DE CONSTRUCCIÓN, 9.H.) P.U.O.T INTEGRAL AL COLADO PULIDO FINO CON LLANA METÁLICA.</t>
  </si>
  <si>
    <t>PISO MODULAR FALSO MARCA BESCO O SIMILAR</t>
  </si>
  <si>
    <t>PISO TIPO P1 A BASE DE LOSETA CERAMICA TIPO SPA COLOR WHITE MATTE DE 31.5 X 60 CM MARCA INTERCERAMIC, ASENTADO SOBRE PEGAZULEJO COLOCACION A DOS HILOS , JUNTA A HUESO., INCLUYE: CARGO DIRECTO POR EL COSTO DE LOS MATERIALES Y MANO DE OBRA QUE INTERVENGAN, FLETE A OBRA, DESPERDICIO, ACARREO HASTA EL LUGAR DE SU UTILIZACIÓN, TRAZO, PREPARACIÓN DE LA SUPERFICIE, MAESTREADO, ELABORACIÓN DE MORTERO EN OBRA EN SU CASO, CORTES, REMATES A 45°, LECHAREADO, LIMPIEZA Y RETIRO DE SOBRANTES FUERA DE OBRA, EQUIPO DE SEGURIDAD, INSTALACIONES ESPECÍFICAS, DEPRECIACIÓN Y DEMÁS CARGOS DERIVADOS DEL USO DE HERRAMIENTA Y EQUIPO, EN CUALQUIER NIVEL.</t>
  </si>
  <si>
    <t>PISO TIPO P2 A BASE DE LOSETA CERAMICA TIPO PULIDO Y BRILLADO COLOR GRIS OQ85 DE 15 X 15 CM MARCA DALTILE, ASENTADO SOBRE PEGAZULEJO COLOCACION A DOS HILOS , JUNTA A HUESO., INCLUYE: CARGO DIRECTO POR EL COSTO DE LOS MATERIALES Y MANO DE OBRA QUE INTERVENGAN, FLETE A OBRA, DESPERDICIO, ACARREO HASTA EL LUGAR DE SU UTILIZACIÓN, TRAZO, PREPARACIÓN DE LA SUPERFICIE, MAESTREADO, ELABORACIÓN DE MORTERO EN OBRA EN SU CASO, CORTES, REMATES A 45°, LECHAREADO, LIMPIEZA Y RETIRO DE SOBRANTES FUERA DE OBRA, EQUIPO DE SEGURIDAD, INSTALACIONES ESPECÍFICAS, DEPRECIACIÓN Y DEMÁS CARGOS DERIVADOS DEL USO DE HERRAMIENTA Y EQUIPO, EN CUALQUIER NIVEL.</t>
  </si>
  <si>
    <t>PISO TIPO P3 Y P4 A BASE DE MARMOL PIEZAS DE 60 X 120 X 2.5 CM COLOR TRAVERTINO FIORITO ASENTDO CON MORTERO, JUNTA A HUESO., INCLUYE: CARGO DIRECTO POR EL COSTO DE LOS MATERIALES Y MANO DE OBRA QUE INTERVENGAN, FLETE A OBRA, DESPERDICIO, ACARREO HASTA EL LUGAR DE SU UTILIZACIÓN, TRAZO, PREPARACIÓN DE LA SUPERFICIE, MAESTREADO, ELABORACIÓN DE MORTERO EN OBRA EN SU CASO, CORTES, REMATES A 45°, LECHAREADO, LIMPIEZA Y RETIRO DE SOBRANTES FUERA DE OBRA, EQUIPO DE SEGURIDAD, INSTALACIONES ESPECÍFICAS, DEPRECIACIÓN Y DEMÁS CARGOS DERIVADOS DEL USO DE HERRAMIENTA Y EQUIPO, EN CUALQUIER NIVEL.</t>
  </si>
  <si>
    <t>PISO TIPO P4 A BASE DE MARMOL PIEZAS DE 60 X 120 X 2.5 CM COLOR TRAVERTINO FIORITO ASENTDO CON MORTERO, JUNTA A HUESO., INCLUYE: CARGO DIRECTO POR EL COSTO DE LOS MATERIALES Y MANO DE OBRA QUE INTERVENGAN, FLETE A OBRA, DESPERDICIO, ACARREO HASTA EL LUGAR DE SU UTILIZACIÓN, TRAZO, PREPARACIÓN DE LA SUPERFICIE, MAESTREADO, ELABORACIÓN DE MORTERO EN OBRA EN SU CASO, CORTES, REMATES A 45°, LECHAREADO, LIMPIEZA Y RETIRO DE SOBRANTES FUERA DE OBRA, EQUIPO DE SEGURIDAD, INSTALACIONES ESPECÍFICAS, DEPRECIACIÓN Y DEMÁS CARGOS DERIVADOS DEL USO DE HERRAMIENTA Y EQUIPO, EN CUALQUIER NIVEL.</t>
  </si>
  <si>
    <t>PISO TIPO P6 A BASE DE PISO VINILICO TIPO LINEA SOLID COLORS ACABADO LISO COLOR 60 SOLID WHITE DE 30.5 X 30.5 CM X 3.10 MM MARCA VYNILASA, FABRICADO CON PVC Y POLIURETANO EN TODO SU ESPESOR, ASENTADO CON ADHESIVO BASE LATEX., INCLUYE: CARGO DIRECTO POR EL COSTO DE LOS MATERIALES Y MANO DE OBRA QUE INTERVENGAN, FLETE A OBRA, DESPERDICIO, ACARREO HASTA EL LUGAR DE SU UTILIZACIÓN, TRAZO, PREPARACIÓN DE LA SUPERFICIE, MAESTREADO, ELABORACIÓN DE MORTERO EN OBRA EN SU CASO, CORTES, REMATES A 45°, LIMPIEZA Y RETIRO DE SOBRANTES FUERA DE OBRA, EQUIPO DE SEGURIDAD, INSTALACIONES ESPECÍFICAS, DEPRECIACIÓN Y DEMÁS CARGOS DERIVADOS DEL USO DE HERRAMIENTA Y EQUIPO, EN CUALQUIER NIVEL.</t>
  </si>
  <si>
    <t>PISO TIPO P7 A BASE DE PISO VINILICO EN ROLLO TIPO FINESSE EC CONDUCTIVO COLOR BRIECH WOOD 5360 MARCA POLYFLOR, FABRICADO CON PVC Y POLIURETANO EN TODO SU ESPESOR, ASENTADO CON ADHESIVO BASE LATEX., INCLUYE: CARGO DIRECTO POR EL COSTO DE LOS MATERIALES Y MANO DE OBRA QUE INTERVENGAN, FLETE A OBRA, DESPERDICIO, ACARREO HASTA EL LUGAR DE SU UTILIZACIÓN, TRAZO, PREPARACIÓN DE LA SUPERFICIE, MAESTREADO, ELABORACIÓN DE MORTERO EN OBRA EN SU CASO, CORTES, REMATES A 45°, LIMPIEZA Y RETIRO DE SOBRANTES FUERA DE OBRA, EQUIPO DE SEGURIDAD, INSTALACIONES ESPECÍFICAS, DEPRECIACIÓN Y DEMÁS CARGOS DERIVADOS DEL USO DE HERRAMIENTA Y EQUIPO, EN CUALQUIER NIVEL.</t>
  </si>
  <si>
    <t>PISO TIPO P10 A BASE DE PISO VINILICO EN ROLLO TIPO FINESSE SD DISIPATIVO COLOR DAYBREAK 5220 MARCA POLYFLOR, FABRICADO CON PVC Y POLIURETANO EN TODO SU ESPESOR, ASENTADO CON ADHESIVO BASE LATEX., INCLUYE: CARGO DIRECTO POR EL COSTO DE LOS MATERIALES Y MANO DE OBRA QUE INTERVENGAN, FLETE A OBRA, DESPERDICIO, ACARREO HASTA EL LUGAR DE SU UTILIZACIÓN, TRAZO, PREPARACIÓN DE LA SUPERFICIE, MAESTREADO, ELABORACIÓN DE MORTERO EN OBRA EN SU CASO, CORTES, REMATES A 45°, LIMPIEZA Y RETIRO DE SOBRANTES FUERA DE OBRA, EQUIPO DE SEGURIDAD, INSTALACIONES ESPECÍFICAS, DEPRECIACIÓN Y DEMÁS CARGOS DERIVADOS DEL USO DE HERRAMIENTA Y EQUIPO, EN CUALQUIER NIVEL.</t>
  </si>
  <si>
    <t>CUBIERTAS DE MARMOL TRAVERTINO FIORITO DIFERENTES MEDIDAS CON UN ANCHO DE 60 CMS Y 2 CMS DE ESPESOR</t>
  </si>
  <si>
    <t>PISO TIPO P19 A BASE RECINTO COLOR GRIS DE LA REGION TIPO CEPILLADO ASENTDO CON MORTERO, JUNTA A HUESO., INCLUYE: CARGO DIRECTO POR EL COSTO DE LOS MATERIALES Y MANO DE OBRA QUE INTERVENGAN, FLETE A OBRA, DESPERDICIO, ACARREO HASTA EL LUGAR DE SU UTILIZACIÓN, TRAZO, PREPARACIÓN DE LA SUPERFICIE, MAESTREADO, ELABORACIÓN DE MORTERO EN OBRA EN SU CASO, CORTES, REMATES A 45°, LECHAREADO, LIMPIEZA Y RETIRO DE SOBRANTES FUERA DE OBRA, EQUIPO DE SEGURIDAD, INSTALACIONES ESPECÍFICAS, DEPRECIACIÓN Y DEMÁS CARGOS DERIVADOS DEL USO DE HERRAMIENTA Y EQUIPO, EN CUALQUIER NIVEL.</t>
  </si>
  <si>
    <t>PISO TIPO P22 A PIEDRA BRAZA RAJUELA ASENTDO CON MORTERO, JUNTA A HUESO., INCLUYE: CARGO DIRECTO POR EL COSTO DE LOS MATERIALES Y MANO DE OBRA QUE INTERVENGAN, FLETE A OBRA, DESPERDICIO, ACARREO HASTA EL LUGAR DE SU UTILIZACIÓN, TRAZO, PREPARACIÓN DE LA SUPERFICIE, MAESTREADO, ELABORACIÓN DE MORTERO EN OBRA EN SU CASO, CORTES, REMATES A 45°, LECHAREADO, LIMPIEZA Y RETIRO DE SOBRANTES FUERA DE OBRA, EQUIPO DE SEGURIDAD, INSTALACIONES ESPECÍFICAS, DEPRECIACIÓN Y DEMÁS CARGOS DERIVADOS DEL USO DE HERRAMIENTA Y EQUIPO, EN CUALQUIER NIVEL.</t>
  </si>
  <si>
    <t>ZOCLOS</t>
  </si>
  <si>
    <t>SUMINISTRO Y COLOCACIÓN DE ZOCLO TIPO Z1Y Z7 A BASE DE MARMOL PIEZAS DE 7.5 X 1 CM COLOR TRAVERTINO FIORITO, ASENTADO CON MORTERO., INCLUYE: CARGO DIRECTO POR EL COSTO DE LOS MATERIALES Y MANO DE OBRA QUE INTERVENGAN, FLETE A OBRA, DESPERDICIO, ACARREO HASTA EL LUGAR DE SU UTILIZACIÓN, TRAZO, PREPARACIÓN DE LA SUPERFICIE, MAESTREADO, ELABORACIÓN DE MORTERO EN OBRA EN SU CASO, CORTES, REMATES A 45°, LIMPIEZA Y RETIRO DE SOBRANTES FUERA DE OBRA, EQUIPO DE SEGURIDAD, INSTALACIONES ESPECÍFICAS, DEPRECIACIÓN Y DEMÁS CARGOS DERIVADOS DEL USO DE HERRAMIENTA Y EQUIPO, EN CUALQUIER NIVEL.</t>
  </si>
  <si>
    <t>SUMINISTRO Y COLOCACIÓN DE ZOCLO TIPO Z4 A BASE DE ZOCLO VINILICO DE 10 CM DE ALTURA TIPO FINESSE SD DISIPATIVO COLOR DAYBREAL 5220 MARCA POLYFLOR ASENTADO CON ADHESIVO DE CONTACTO., INCLUYE: CARGO DIRECTO POR EL COSTO DE LOS MATERIALES Y MANO DE OBRA QUE INTERVENGAN, FLETE A OBRA, DESPERDICIO, ACARREO HASTA EL LUGAR DE SU UTILIZACIÓN, TRAZO, PREPARACIÓN DE LA SUPERFICIE, MAESTREADO, ELABORACIÓN DE MORTERO EN OBRA EN SU CASO, CORTES, REMATES A 45°, LIMPIEZA Y RETIRO DE SOBRANTES FUERA DE OBRA, EQUIPO DE SEGURIDAD, INSTALACIONES ESPECÍFICAS, DEPRECIACIÓN Y DEMÁS CARGOS DERIVADOS DEL USO DE HERRAMIENTA Y EQUIPO, EN CUALQUIER NIVEL.</t>
  </si>
  <si>
    <t>SUMINISTRO Y COLOCACIÓN DE ZOCLO TIPO Z6 Y Z8 RODAPIE DE MARMOL PIEZAS DE 60 X 120 X 2.5 CM COLOR TRAVERTINO FIORITO ASENTDO CON MORTERO, JUNTA A HUESO., INCLUYE: CARGO DIRECTO POR EL COSTO DE LOS MATERIALES Y MANO DE OBRA QUE INTERVENGAN, FLETE A OBRA, DESPERDICIO, ACARREO HASTA EL LUGAR DE SU UTILIZACIÓN, TRAZO, PREPARACIÓN DE LA SUPERFICIE, MAESTREADO, ELABORACIÓN DE MORTERO EN OBRA EN SU CASO, CORTES, REMATES A 45°, LECHAREADO, LIMPIEZA Y RETIRO DE SOBRANTES FUERA DE OBRA, EQUIPO DE SEGURIDAD, INSTALACIONES ESPECÍFICAS, DEPRECIACIÓN Y DEMÁS CARGOS DERIVADOS DEL USO DE HERRAMIENTA Y EQUIPO, EN CUALQUIER NIVEL.</t>
  </si>
  <si>
    <t>SUMINISTRO Y COLOCACIÓN DE ZOCLO TIPO Z15 A BASE DE LOSETA CERAMICA TIPO SPA COLOR WHITE MATTE DE 31.5 X 90 CM MARCA INTERCERAMIC, ASENTADO CON MORTERO, JUNTAS A HUESO., INCLUYE: CARGO DIRECTO POR EL COSTO DE LOS MATERIALES Y MANO DE OBRA QUE INTERVENGAN, FLETE A OBRA, DESPERDICIO, ACARREO HASTA EL LUGAR DE SU UTILIZACIÓN, TRAZO, PREPARACIÓN DE LA SUPERFICIE, MAESTREADO, ELABORACIÓN DE MORTERO EN OBRA EN SU CASO, CORTES, REMATES A 45°, LIMPIEZA Y RETIRO DE SOBRANTES FUERA DE OBRA, EQUIPO DE SEGURIDAD, INSTALACIONES ESPECÍFICAS, DEPRECIACIÓN Y DEMÁS CARGOS DERIVADOS DEL USO DE HERRAMIENTA Y EQUIPO, EN CUALQUIER NIVEL.</t>
  </si>
  <si>
    <t>MUROS</t>
  </si>
  <si>
    <t>LAMBRIN DE MADERA EN MURO TIPO R-9 A BASE DE MADERA DE ENCINO DE 120 X 40 X 0.13 CM COLOR NATURAL ACABADO RICER TINA AL ALCOHOL COLOR BLANCO BALSA 19-88, COLOR PINO VERDE 19-72 Y COLOR LIMON CLARO 19-70 MARCA COMEX SOBRE BASTIDOR DE MADER DE PINO DE 1RA DE 4" X 2" CON TORNILLOS PARA MADERA DE 1 1/2" DE LONGITUS, ENTRECALLES DE 13 MM ACABADO CON BARNIZ NATURAL. SEGUN DETALLE EN PLANOS DE ALZADOS INTERIORES., INCLUYE: CARGO DIRECTO POR EL COSTO DE LOS MATERIALES Y MANO DE OBRA QUE INTERVENGAN, FLETE A OBRA, DESPERDICIO, ACARREO HASTA EL LUGAR DE SU UTILIZACIÓN, TRAZO, PREPARACIÓN DE LA SUPERFICIE, MAESTREADO, ELABORACIÓN DE MORTERO EN OBRA EN SU CASO, CORTES, REMATES A 45°, LECHAREADO, LIMPIEZA Y RETIRO DE SOBRANTES FUERA DE OBRA, EQUIPO DE SEGURIDAD, INSTALACIONES ESPECÍFICAS, DEPRECIACIÓN Y DEMÁS CARGOS DERIVADOS DEL USO DE HERRAMIENTA Y EQUIPO, EN CUALQUIER NIVEL.</t>
  </si>
  <si>
    <t>AISLANTE ACUSTICO DE 3" E MUROS DE TABLAROCA</t>
  </si>
  <si>
    <t>MURO DE TABLAROCA NORMAL. INCLUYE: LAMINA GALVANIZADA TORNILLOS AUTORROSCABLES,PERFACINTA, CEMENTO REDIMIX, FLETE,DESPERDICIO, ACARREO HASTA EL LUGAR DE SU UTILIZACIÓN, TRAZO, ARMADO DE BASTIDOR CON CANAL SUPERIOR O INFERIOR Y POSTES A CADA 60CM, TAQUETEADO PERIMETRAL, ATORNILLADO DE PLACAS A CADA 30 CM, NIVELACIÓN PLOMEOS,CORTES, CALZAS, AJUSTES, SELLADO,EMPLASTECIDO, EMBOQUILLADO, REFUERZO DE HUECOS PARA INSTALACIONES, ANDA MIOS, LIMPIEZA Y RETIRO DE SOBRANTE FUERA DE OBRA,CAJILLOS, CUÑAS, JUNTAS, HERRAMIENTA Y MANO DE OBRA. P.U.O.T DE 0.10 M. DE ESPESOR CON PLACAS DE 13MM. EN DOS CARAS, FIJADO EN LAPARTE SUPERIOR CON LA PROLONGACIÓN DE LOSPOSTES EN FORMA ALTERNADA Y CANAL ADICIONAL.</t>
  </si>
  <si>
    <t>MURO DE TABLAROCA RH. INCLUYE:BASTIDOR DE LAMINA GALVANIZADA TORNILLOS AUTORROSCABLES, PERFACINTA, CEMENTO REDIMIX, FLETE, DESPERDICIO, ACARREO HASTA EL LUGAR DE SU UTILIZACIÓN, TRAZO, ARMADO DE BASTIDOR CON CANAL SUPERIOR O INFERIOR Y POSTES A CADA 60 CM, TAQUETEADO PERIMETRAL, ATORNILLADO DE PLACAS A CADA30 CM, NIVELACIÓN PLOMEOS, CORTES, CALZAS,AJUSTES, SELLADO, EMPLASTECIDO, EMBOQUILLADO, REFUERZO DE HUECOS PARA INSTALACIONES, ANDA MIOS, LIMPIEZA Y RETIRO DE SOBRANTE FUERA DE OBRA, CAJILLOS,CUÑAS, JUNTAS, HERRAMIENTA Y MANO DE OBRA.P.U.O.T DE 0.10 M. DE ESPESOR CON PLACAS DE13 MM. EN DOS CARAS, FIJADO EN LA PARTE SUPERIOR CON LA PROLONGACIÓN DE LOS POSTES EN FORMA ALTERNADA Y CANAL ADICIONAL.</t>
  </si>
  <si>
    <t>MURO DE DUROCK SOBRE ESTRUCTURA GALVANIZADA A BASE DE SOPORTES Y CANALETAS AMARRE., INCLUYE: CARGO DIRECTO POR EL COSTO DE LOS MATERIALES Y MANO DE OBRA QUE INTERVENGAN, FLETE A OBRA, DESPERDICIO, ACARREO HASTA EL LUGAR DE SU UTILIZACIÓN, TRAZO, PREPARACIÓN DE LA SUPERFICIE, MAESTREADO, LIMPIEZA Y RETIRO DE SOBRANTES FUERA DE OBRA, EQUIPO DE SEGURIDAD, INSTALACIONES ESPECÍFICAS, DEPRECIACIÓN Y DEMÁS CARGOS DERIVADOS DEL USO DE HERRAMIENTA Y EQUIPO, EN CUALQUIER NIVEL.</t>
  </si>
  <si>
    <t>MURO TIPO R3 Y R13 A BASE DE LOSETA CERAMICA TIPO SPA COLOR WHITE MATTE DE 31.5 X 60 CM MARCA INTERCERAMIC, ASENTADO SOBRE PEGAZULEJO COLOCACION A DOS HILOS , JUNTA A HUESO., INCLUYE: CARGO DIRECTO POR EL COSTO DE LOS MATERIALES Y MANO DE OBRA QUE INTERVENGAN, FLETE A OBRA, DESPERDICIO, ACARREO HASTA EL LUGAR DE SU UTILIZACIÓN, TRAZO, PREPARACIÓN DE LA SUPERFICIE, MAESTREADO, ELABORACIÓN DE MORTERO EN OBRA EN SU CASO, CORTES, REMATES A 45°, LECHAREADO, LIMPIEZA Y RETIRO DE SOBRANTES FUERA DE OBRA, EQUIPO DE SEGURIDAD, INSTALACIONES ESPECÍFICAS, DEPRECIACIÓN Y DEMÁS CARGOS DERIVADOS DEL USO DE HERRAMIENTA Y EQUIPO, EN CUALQUIER NIVEL.</t>
  </si>
  <si>
    <t>MURO TIPO R14, R15, R16, R17, R18 A BASE DE MARMOL PIEZAS DE 60 X 120 X 2.5 CM COLOR TRAVERTINO FIORITO ASENTDO CON MORTERO, JUNTA A HUESO., INCLUYE: CARGO DIRECTO POR EL COSTO DE LOS MATERIALES Y MANO DE OBRA QUE INTERVENGAN, FLETE A OBRA, DESPERDICIO, ACARREO HASTA EL LUGAR DE SU UTILIZACIÓN, TRAZO, PREPARACIÓN DE LA SUPERFICIE, MAESTREADO, ELABORACIÓN DE MORTERO EN OBRA EN SU CASO, CORTES, REMATES A 45°, LECHAREADO, LIMPIEZA Y RETIRO DE SOBRANTES FUERA DE OBRA, EQUIPO DE SEGURIDAD, INSTALACIONES ESPECÍFICAS, DEPRECIACIÓN Y DEMÁS CARGOS DERIVADOS DEL USO DE HERRAMIENTA Y EQUIPO, EN CUALQUIER NIVEL.</t>
  </si>
  <si>
    <t>MURO R46 A BASE DE LOSETA CERAMICA TIPO VITRESTONE DESIGNER COLORS COLOR BLANCO DC 15 DE 30 X 30 CM MARCA DALTILE, ASENTADO SOBRE PEGAZULEJO COLOCACION A DOS HILOS , JUNTA A HUESO., INCLUYE: CARGO DIRECTO POR EL COSTO DE LOS MATERIALES Y MANO DE OBRA QUE INTERVENGAN, FLETE A OBRA, DESPERDICIO, ACARREO HASTA EL LUGAR DE SU UTILIZACIÓN, TRAZO, PREPARACIÓN DE LA SUPERFICIE, MAESTREADO, ELABORACIÓN DE MORTERO EN OBRA EN SU CASO, CORTES, REMATES A 45°, LECHAREADO, LIMPIEZA Y RETIRO DE SOBRANTES FUERA DE OBRA, EQUIPO DE SEGURIDAD, INSTALACIONES ESPECÍFICAS, DEPRECIACIÓN Y DEMÁS CARGOS DERIVADOS DEL USO DE HERRAMIENTA Y EQUIPO, EN CUALQUIER NIVEL.</t>
  </si>
  <si>
    <t>MOSAICO VENECIANO TIPO AKUA VARIO COLORES DE 2 X 2 CM MARCA KOLORINES ASENTADO SOBRE PEGA AZULEJO., INCLUYE: CARGO DIRECTO POR EL COSTO DE LOS MATERIALES Y MANO DE OBRA QUE INTERVENGAN, FLETE A OBRA, DESPERDICIO, ACARREO HASTA EL LUGAR DE SU UTILIZACIÓN, TRAZO, PREPARACIÓN DE LA SUPERFICIE, MAESTREADO, ELABORACIÓN DE MORTERO EN OBRA EN SU CASO, CORTES, REMATES A 45°, LECHAREADO, LIMPIEZA Y RETIRO DE SOBRANTES FUERA DE OBRA, EQUIPO DE SEGURIDAD, INSTALACIONES ESPECÍFICAS, DEPRECIACIÓN Y DEMÁS CARGOS DERIVADOS DEL USO DE HERRAMIENTA Y EQUIPO, EN CUALQUIER NIVEL.</t>
  </si>
  <si>
    <t>PASTA COLOR CHISA GLASS MICRO REF.8750W MARCA CHISA RECUBRIMIENTOS CON CAPA FINAL DE POLIURETANO SEMIMATE APLICADA CON ASPERSOR CON CAPA PLASTICA., INCLUYE: CARGO DIRECTO POR EL COSTO DE LOS MATERIALES Y MANO DE OBRA QUE INTERVENGAN, FLETE A OBRA, DESPERDICIO, ACARREO HASTA EL LUGAR DE SU UTILIZACIÓN, TRAZO, PREPARACIÓN DE LA SUPERFICIE, MAESTREADO, ELABORACIÓN DE MORTERO EN OBRA EN SU CASO, CORTES, REMATES A 45°, LECHAREADO, LIMPIEZA Y RETIRO DE SOBRANTES FUERA DE OBRA, EQUIPO DE SEGURIDAD, INSTALACIONES ESPECÍFICAS, DEPRECIACIÓN Y DEMÁS CARGOS DERIVADOS DEL USO DE HERRAMIENTA Y EQUIPO, EN CUALQUIER NIVEL.</t>
  </si>
  <si>
    <t>MURO TIPO P7 A BASE DE PISO VINILICO EN ROLLO POLYCLAD WALL CLADDING COLOR GLACIER PC4 POLYFLOR MARCA POLYFLOR, FABRICADO CON PVC Y POLIURETANO EN TODO SU ESPESOR, ASENTADO CON ADHESIVO BASE LATEX., INCLUYE: CARGO DIRECTO POR EL COSTO DE LOS MATERIALES Y MANO DE OBRA QUE INTERVENGAN, FLETE A OBRA, DESPERDICIO, ACARREO HASTA EL LUGAR DE SU UTILIZACIÓN, TRAZO, PREPARACIÓN DE LA SUPERFICIE, MAESTREADO, ELABORACIÓN DE MORTERO EN OBRA EN SU CASO, CORTES, REMATES A 45°, LIMPIEZA Y RETIRO DE SOBRANTES FUERA DE OBRA, EQUIPO DE SEGURIDAD, INSTALACIONES ESPECÍFICAS, DEPRECIACIÓN Y DEMÁS CARGOS DERIVADOS DEL USO DE HERRAMIENTA Y EQUIPO, EN CUALQUIER NIVEL.</t>
  </si>
  <si>
    <t>ACCESORIOS DE MARMOL</t>
  </si>
  <si>
    <t>PINTURA VINÍLICA, COLOR BLANCO SEMI-MATE, INCLUYE; CARGO DIRECTO POR EL COSTO DE LOS MATERIALES QUE INTERVENGAN, FLETE A OBRA, DESPERDICIO, ACARREO HASTA EL LUGAR DE SU UTILIZACIÓN, RETAPADO, PLASTECIDO Y APLICACIÓN DE 2 CAPAS COMO MÍNIMO, LIMPIEZA Y RETIRO DE SOBRANTES FUERA DE OBRA, EQUIPO DE SEGURIDAD, INSTALACIONES ESPECÍFICAS, DEPRECIACIÓN Y DEMÁS DERIVADOS DEL USO DE HERRAMIENTA Y EQUIPO, EN CUALQUIER NIVEL.</t>
  </si>
  <si>
    <t>PINTURA DE ESMALTE COLOR BLANCO SEMI-MATE. INCLUYE: MATERIALES, M DE OBRA</t>
  </si>
  <si>
    <t>SUMINISTRO Y COLOCACIÓN DE QUIROFANOS PREFABRICADOS MARCA SEISA</t>
  </si>
  <si>
    <t>MURO DE PIEDRA DE MANPOSTERIA DE LA REGION DE 30 CM DE ESPESOR</t>
  </si>
  <si>
    <t>PLAFONES</t>
  </si>
  <si>
    <t>FALSO PLAFON DE TABLAROCA, INCLUYE: MATERIALES, ESTRUCTURA GALVANIZADA A BASE DE COLGANTES DE ALAMBRE DEL NO.12, CANALETA DE 38 MM. CALIBRE 20, CANAL LISTON CALIBRE 20 , ALAMBRE DEL NO. 18, TORNILLOS AUTORROSCABLES, REBORDE, PERFACINTA, CEMENTO REDIMIX, FLETE, DESPERDICIO, ACARREO HASTA EL LUGAR DE SU UTILIZACIÓN, TRAZO, COLGANTEO A CADA 0.90 M. EN AMBOS SENTIDOS ARMADO Y AMARRADO DE BASTIDOR A CADA 0.90 Y 0.60 M. EN UNO Y OTRO SENTIDO, ATORNILLADO DE PLACAS A CADA 0.30 M, CORTES, NIVELACIÓN, SELLADO, EMPLASTECIDO, EMBOQUILLADO, ÁNGULO PERIMETRAL DE ALUMINIO ANODIZADO NATURAL DE 1", LIMPIEZA Y RETIRO DE SOBRANTE FUERA DE OBRA; HERRAMIENTA, EQUIPO Y MANO DE OBRA. P.U.O.TPLACA DE 13 MM DE ESPESOR</t>
  </si>
  <si>
    <t>FALSO PLAFON DE DUROCK, INCLUYE: MATERIALES, ESTRUCTURA GALVANIZADA A BASE DE COLGANTES DE ALAMBRE DEL NO.12, CANALETA DE 38 MM. CALIBRE 20, CANAL LISTON CALIBRE 20 , ALAMBRE DEL NO. 18, TORNILLOS AUTORROSCABLES, REBORDE, PERFACINTA, CEMENTO REDIMIX, FLETE, DESPERDICIO, ACARREO HASTA EL LUGAR DE SU UTILIZACIÓN, TRAZO, COLGANTEO A CADA 0.90 M. EN AMBOS SENTIDOS ARMADO Y AMARRADO DE BASTIDOR A CADA 0.90 Y 0.60 M. EN UNO Y OTRO SENTIDO, ATORNILLADO DE PLACAS A CADA 0.30 M, CORTES, NIVELACIÓN, SELLADO, EMPLASTECIDO, EMBOQUILLADO, ÁNGULO PERIMETRAL DE ALUMINIO ANODIZADO NATURAL DE 1", LIMPIEZA Y RETIRO DE SOBRANTE FUERA DE OBRA; HERRAMIENTA, EQUIPO Y MANO DE OBRA. P.U.O.TPLACA DE 13 MM DE ESPESOR</t>
  </si>
  <si>
    <t>SUMINISTRO Y COLOCACION DE CAJILLOS HASTA 70 CM DE ALTURA A BASE DE TABLAROCA SOBRE ESTRUCTURA GALVANIZADA A BASE DE SOPORTES Y CANALETAS., INCLUYE: CARGO DIRECTO POR EL COSTO DE LOS MATERIALES Y MANO DE OBRA QUE INTERVENGAN, FLETE A OBRA, DESPERDICIO, ACARREO HASTA EL LUGAR DE SU UTILIZACIÓN, TRAZO, PREPARACIÓN DE LA SUPERFICIE, MAESTREADO, LIMPIEZA Y RETIRO DE SOBRANTES FUERA DE OBRA, EQUIPO DE SEGURIDAD, INSTALACIONES ESPECÍFICAS, DEPRECIACIÓN Y DEMÁS CARGOS DERIVADOS DEL USO DE HERRAMIENTA Y EQUIPO, EN CUALQUIER NIVEL.</t>
  </si>
  <si>
    <t>ABRIR HUECO EN FALSO PLAFON DE 61 X 61 CM TABLAROCA. INCLUYE: MATERIALES, FLETE, REFUERZOS GALVANIZADOS A BASE DE ALAMBRE DEL NO.10, CANALETA DE 38 MM. CAL. 20 PERIMETRAL, ALAMBRE DEL NO.18, REBORDE, TORNILLOS AUTORROSCABLES, PERFACINTA, CEMENTO REDIMIX, FLETE A OBRA, DESPERDICIO, ACARREO HASTA EL LUGAR DE SU UTILIZACIÓN, TRAZO, CORTES, COLGANTEO, ARMADO, AMARRADO, ATORNILLADO A PLACA A CADA0.30 M, NIVELACIÓN, SELLADO, EMPLASTECIDO, EMBOQILLADO, LIMPIEZA Y RETIRO DE SOBRANTE FUERA DE OBRA, MANO</t>
  </si>
  <si>
    <t>FACHADA</t>
  </si>
  <si>
    <t>FACHADAS; SUMINISTRO Y COLOCACION DE CELOSIA DE BARRO PREFABRICADA, DE 19 X 19 CM X 0.08 CM INCLUYE: CARGO DIRECTO POR EL COSTO DE LOS MATERIALES Y MANO DE OBRA QUE INTERVENGAN, FLETE A OBRA, DESPERDICIO, ACARREO HASTA EL LUGAR DE SU UTILIZACIÓN, TRAZO, PREPARACIÓN DE LA SUPERFICIE, MAESTREADO, LIMPIEZA Y RETIRO DE SOBRANTES FUERA DE OBRA, EQUIPO DE SEGURIDAD, INSTALACIONES ESPECÍFICAS, DEPRECIACIÓN Y DEMÁS CARGOS DERIVADOS DEL USO DE HERRAMIENTA Y EQUIPO, EN CUALQUIER NIVEL.</t>
  </si>
  <si>
    <t>PINTURAS</t>
  </si>
  <si>
    <t>PINTURA EPOXICA. INCLUYE: MATERIALES, FLETE, DESPERDICIO, ACARREO HASTA EL LUGAR DE SU UTILIZACIÓN, LIMPIEZA DE LA SUPERFICIE, APLICACIÓN DE PINTURA ANTICORROSIVA DOS MANOS, PLASTECIDO Y LIJADO EN SU CASO, SELLADO, APLICACIÓN DE DOS CAPAS DE ESMALTE COMO MÍNIMO, PROTECCIÓN DE SUPERFICIES ADYACENTES, ANDAMIOS, LIMPIEZA Y RETIRO DE SOBRANTE FUERA DE OBRA, EQUIPO, Y MANO DE OBRA P.U.O.TEN TRABES DE BARDA CON PINTURAMARCA COMEX. - 100 O EQUIVALENTE EN CALIDAD YPRECIO</t>
  </si>
  <si>
    <t>CORTINAS</t>
  </si>
  <si>
    <t>CORTINA ANTIBACTERIAL MARCA STAPH CHECK Y MALLA EN LA PARTE SUPERIOR, CON GANCHOS Y RIEL MARCA CLICK-EZE GRUPO NEXUS COLOR AZUL, INCLUYE MATERIAL, MANO DE OBRA, NIVELACIÓN COLOCACIÓN, HERRAMIENTA Y EQUIPO.</t>
  </si>
  <si>
    <t>LÁMINA DE PLOMO, EN PUERTA DE TAMBOR ADHERIDA CON PEGAMENTO 5000, INCLUYE: ENDEREZADO DE LAS LAMINAS, PEGADO A LAS PUERTA DE MADERA Y FIJACIÓN DEL PANEL.</t>
  </si>
  <si>
    <t>PROTECCIÓN CONTRA CAMILLA DE 8" DE LÁMINA VINIL ACRÍLICA EXTRUIDA RESISTENTE A IMPACTOS</t>
  </si>
  <si>
    <t>LIMPIEZA</t>
  </si>
  <si>
    <t>LIMPIEZA GENERAL PARA ENTREGA DE OBRA INCLUYE: MATERIALES, FLETE, DESPERDICIO, ACARREO HASTA EL LUGAR DE SU UTILIZACIÓN, LIMPIEZA Y RETIRO DE SOBRANTE FUERA DE OBRA, HERRAMIENTA, EQUIPO Y MANO DE OBRA. P.U.O.T. EN ÁREA EDIFICABLE.</t>
  </si>
  <si>
    <t>LIMPIEZA FINA PARA ENTREGA DE OBRA INCLUYE: MATERIALES, FLETE, DESPERDICIO, ACARREO HASTA EL LUGAR DE SU UTILIZACIÓN, LIMPIEZA Y RETIRO DE SOBRANTE FUERA DE OBRA, HERRAMIENTA, EQUIPO Y MANO DE OBRA. P.U.O.T.EN ÁREA EDIFICABLE.</t>
  </si>
  <si>
    <t>LIMPIEZA DE PISOS CERÁMICOS INCLUYE: MATERIALES, FLETE, DESPERDICIO, ACARREO HASTA EL LUGAR DE SU UTILIZACIÓN, LIMPIEZA Y RETIRO DE SOBRANTE FUERA DE OBRA, HERRAMIENTA, EQUIPO Y MANO DE OBRA. P.U.O.T. EN ÁREA EDIFICABLE.</t>
  </si>
  <si>
    <t>LIMPIEZA DE ZOCLO CERÁMICO INCLUYE: MATERIALES, FLETE, DESPERDICIO, ACARREO HASTA EL LUGAR DE SU UTILIZACIÓN, LIMPIEZA Y RETIRO DE SOBRANTE FUERA DE OBRA, HERRAMIENTA, EQUIPO Y MANO DE OBRA. P.U.O.T.EN ÁREA EDIFICABLE.</t>
  </si>
  <si>
    <t>LIMPIEZA DE VIDRIOS Y CRISTALES INCLUYE: MATERIALES, AGUA, DETERGENTE O JABÓN O SOLUCIÓN LIMPIADORA, FLETE, DESPERDICIO, ACARREO HASTA EL LUGAR DE SU UTILIZACIÓN, LIMPIEZA Y RETIRO DE SOBRANTE FUERA DE OBRA, EQUIPO, HERRAMIENTA Y MANO DE OBRA. P.U.O.T. (VER ESPECIFICACIONES GENERALES DE CONSTRUCCIÓN, 21.A, LIMPIEZAS DE VIDRIOS). DE VIDRIO</t>
  </si>
  <si>
    <t>LIMPIEZA DE MUEBLES DE BAÑO INCLUYE: MATERIALES, FLETE, DESPERDICIO, ACARREO HASTA EL LUGAR DE SU UTILIZACIÓN LIMPIEZA Y RETIRO DE SOBRANTE FUERA DE OBRA HERRAMIENTA, EQUIPO Y MANO DE OBRA. P.U.O.T. (VER ESPECIFICACIONES GENERALES DE CONSTRUCCIÓN, 21.E, LIMPIEZA DE MUEBLES DE BAÑO).CON AGUA Y JABÓN O DETERGENTE.</t>
  </si>
  <si>
    <t>LIMPIEZA DE ACCESORIOS DE BAÑO INCLUYE: MATERIALES, FLETE, DESPERDICIO, ACARREO HASTA EL LUGAR DE SU UTILIZACIÓN LIMPIEZA Y RETIRO DE SOBRANTE FUERA DE OBRA HERRAMIENTA, EQUIPO Y MANO DE OBRA. P.U.O.T. (VER ESPECIFICACIONES GENERALES DE CONSTRUCCIÓN, 21.E, LIMPIEZA DE MUEBLES DE BAÑO).CON AGUA Y JABÓN O DETERGENTE.</t>
  </si>
  <si>
    <t>LIMPIEZA DE MUEBLES DE MADERA INCLUYE: MATERIALES, FLETE, DESPERDICIO, ACARREO HASTA EL LUGAR DE SU UTILIZACIÓN LIMPIEZA Y RETIRO DE SOBRANTE FUERA DE OBRA HERRAMIENTA, EQUIPO Y MANO DE OBRA. P.U.O.T. (VER ESPECIFICACIONES GENERALES DE CONSTRUCCIÓN, 21.E, LIMPIEZA DE MUEBLES DE BAÑO).CON AGUA Y JABÓN O DETERGENTE.</t>
  </si>
  <si>
    <t>ACABADO ESTAMPADO SOBRE FIRME DE CONCRETO INTEGRAL AL COLADO</t>
  </si>
  <si>
    <t>ACABADO ESTRIADO SOBRE FIRME DE CONCRETO INTEGRAL AL COLADO</t>
  </si>
  <si>
    <t>RECUBRIMIENTO DE MESETAS PARA LAVABOS SIN ESPECIFICACIÓN, INCLUYE ZOCLO, FALDÓN Y HUECOS PARA RECIBIR OVALINES ASÍ COMO:MATERIAL Y MANO DE OBRA, FLETE, DESPERDICIO,ACARREO HASTA EL LUGAR DE SU UTILIZACIÓN,TRAZO, NIVELACIÓN, COLOCACIÓN, FIJACIÓN, LIMPIEZA Y RETIRO DE SOBRANTE FUERA DE OBRA, HERRAMIENTA Y EQUIPO. P.U.O.T</t>
  </si>
  <si>
    <t>RECUBRIMIENTO DE MESETAS PARA LAVABOS SIN ESPECIFICACIÓN, INCLUYE ZOCLO, FALDON Y HUECOS PARA RECIBIR OVALINES ASÍ COMO: MATERIAL Y MANO DE OBRA, FLETE, DESPERDICIO,ACARREO HASTA EL LUGAR DE SU UTILIZACIÓN, TRAZO, NIVELACIÓN, COLOCACIÓN, FIJACIÓN, LIMPIEZA Y RETIRO DE SOBRANTE FUERA DE OBRA, HERRAMIENTA Y EQUIPO. P.U.O.T</t>
  </si>
  <si>
    <t>SEÑALIZACION</t>
  </si>
  <si>
    <t>EMBLEMAS DE UNIDAD "A", SOBRE FACHADA PRINCIPAL (CLAVE EU.1, VER CRITERIOS DE PROYECTO DE ARQUITECTURA PARA IMAGEN INSTITUCIONAL), A BASE DE PLACA MOLDEADA DE ALUMINIO FUNDIDO, EN ACABADO RAYADO FINO MATE, EN FRENTE Y CANTOS, Y PAREDES DE 4 A 5 MM. DE GRUESO. CON LOGOSÍMBOLO INSTITUCIONAL EN ALTORRELIEVE ESMALTADO, EN COLOR ESPECIFICADO INCLUYE: CARGO DIRECTO POR EL COSTO DE LOS MATERIALES Y MANO DE OBRA QUE INTERVENGAN, FLETE A OBRA, ACARREO HASTA EL LUGAR DE SU UTILIZACIÓN, TRAZO, ALINEACIÓN, ELEVACIÓN, TALADROS, TAQUETES Y TORNILLOS, LIMPIEZA Y RETIRO DE SOBRANTES FUERA DE OBRA, EQUIPO DE SEGURIDAD, INSTALACIONES ESPECÍFICAS, DEPRECIACIÓN Y DEMÁS DERIVADOS DEL USO DE HERRAMIENTA Y EQUIPO EN CUALQUIER NIVEL. DE 3.12 X (0.10 + 0.03) X 3.60 M. (CLAVE EU.1.4).</t>
  </si>
  <si>
    <t>PLACAS CONMEMORATIVAS, EN VESTÍBULO PRINCIPAL (CLAVE PC, VER CRITERIOS DE PROYECTO DE ARQUITECTURA PARA IMAGEN INSTITUCIONAL), A BASE DE PLACA MOLDEADA DE ALUMINIO FUNDIDO, EN ACABADO PULIDO, EN FRENTE Y CANTOS, Y PAREDES DE 4 A 5 MM. DE GRUESO. CON LOGOSÍMBOLO INSTITUCIONAL Y LETREROS EN BAJORRELIEVE ESMALTADO, EN COLORES Y TIPOGRAFÍAS ESPECIFICADOS. INCLUYE: CARGO DIRECTO POR EL COSTO DE LOS MATERIALES Y MANO DE OBRA QUE INTERVENGAN., FLETE A OBRA, ACARREO HASTA EL LUGAR DE SU UTILIZACIÓN, TRAZO, ALINEACIÓN, LIMPIEZA Y RETIRO DE SOBRANTES FUERA DE OBRA, EQUIPO DE SEGURIDAD, INSTALACIONES ESPECÍFICAS, DEPRECIACIÓN Y DEMÁS DERIVADOS DEL USO DE HERRAMIENTA Y EQUIPO EN CUALQUIER NIVEL. PLACAS DE INAUGURACIÓN DE RÉGIMEN ORDINARIO, DE INAUGURACIÓN PRESIDENCIAL Y DE HOMENAJE, DE 1.00 X 0.06 X 1.00 M. (CLAVES PC.1, PC.2 Y PC.3, RESPECTIVAMENTE).</t>
  </si>
  <si>
    <t>SUMINISTRO, COLOCACIÓN Y FIJACIÓN DE DESIGNACIONES DE UNIDAD, SOBRE FACHADA PRINCIPAL EN COMPOSICIÓN CON ALGUNO DE LOS EMBLEMAS DE LA UNIDAD (CLAVE EU.3, VER CRITERIOS DE PROYECTO DE ARQUITECTURA PARA IMAGEN INSTITUCIONAL), A BASE DE PLACAS MOLDEADAS DE ALUMINIO FUNDIDO, EN ACABADO RAYADO FINO MATE, EN FRENTES Y CANTOS, Y PAREDES DE 4 A 5 MMS. DE GRUESO; LETRAS ESMALTADAS EN COLOR Y TOPOGRAFÍA ESPECIFICADOS. INCLUYE: CARGO DIRECTO POR EL COSTO DE LOS MATERIALES Y MANO DE OBRA QUE INTERVENGAN, FLETE A OBRA, ACARREO HASTA EL LUGAR DE SU UTILIZACIÓN, TRAZO, ALINEACIÓN, ELEVACIÓN, TALADROS, TAQUETES Y TORNILLOS, LIMPIEZA Y RETIRO DE SOBRANTES FUERA DE OBRA, EQUIPO DE SEGURIDAD, INSTALACIONES ESPECÍFICAS, DEPRECIACIÓN Y DEMÁS DERIVADOS DEL USO DE HERRAMIENTA Y EQUIPO EN CUALQUIER NIVEL. DE MEDIDA VARIABLE X 0.05 X 0.60 M. (CLAVE EU.3.4)</t>
  </si>
  <si>
    <t>SEÑALES DE 15 X 20 CM, PARA PROTECCIÓN CIVIL DE PVC DE 6 MM ACABADO EN PINTURA MATE Y APLICACIONES EN CORTE DE VINIL ADHESIVO Y FOTOLUMINISCENTE.</t>
  </si>
  <si>
    <t>SEÑALES DE 20 X 10 CM, PARA PROTECCIÓN CIVIL DE PVC DE 6 MM ACABADO EN PINTURA MATE Y APLICACIONES EN CORTE DE VINIL ADHESIVO Y FOTOLUMINISCENTE.</t>
  </si>
  <si>
    <t>SEÑALES DE 30 X 15 CM, PARA PROTECCIÓN CIVIL DE PVC DE 6 MM ACABADO EN PINTURA MATE Y APLICACIONES EN CORTE DE VINIL ADHESIVO Y FOTOLUMINISCENTE.</t>
  </si>
  <si>
    <t>SEÑALES DE 45 X 15 CM, PARA PROTECCIÓN CIVIL DE PVC DE 6 MM ACABADO EN PINTURA MATE Y APLICACIONES EN CORTE DE VINIL ADHESIVO Y FOTOLUMINISCENTE.</t>
  </si>
  <si>
    <t>SEÑALES DE 20 X 25 CM, PARA PROTECCIÓN CIVIL DE PVC DE 6 MM ACABADO EN PINTURA MATE Y APLICACIONES EN CORTE DE VINIL ADHESIVO Y FOTOLUMINISCENTE.</t>
  </si>
  <si>
    <t>SEÑALES DE 43 X 28 CM, PARA PROTECCIÓN CIVIL DE PVC DE 6 MM ACABADO EN PINTURA MATE Y APLICACIONES EN CORTE DE VINIL ADHESIVO Y FOTOLUMINISCENTE.</t>
  </si>
  <si>
    <t>SEÑALES DE 43 X 8 CM, PARA PROTECCIÓN CIVIL DE PVC DE 6 MM ACABADO EN PINTURA MATE Y APLICACIONES EN CORTE DE VINIL ADHESIVO Y FOTOLUMINISCENTE.</t>
  </si>
  <si>
    <t>LETREROS LUMINOSOS</t>
  </si>
  <si>
    <t>ELABORACIÓN DE DIBUJO DE SÍMBOLO UNIVERSAL PARA SEÑALIZAR E IDENTIFICAR LAS ÁREAS RESERVADAS PARA PERSONAS CON DISCAPACIDAD DE 1.80M X 1.80M, A BASE DE PINTURA DE ESPECIAL AMARILLO TRANSITO ( REFLEJANTE ), MCA. COMEX, SHERWIN WILLIAMS O EQUIVALENTE EN CALIDAD Y COSTO. INCLUYE: MATERIALES FLETES, DESPERDICIOS, PROTECCIÓN DE LAS ÁREAS ADYACENTES CON TELAS DE POLIETILENO, ACARREOS HASTA EL LUGAR DE SU UTILIZACIÓN, LIMPIEZA DE LA SUPERFICIE, APLICACIÓN DE DOS CAPAS COMO MÍNIMO, RETIRO DE SOBRANTES FUERA DE OBRA, P.U.O.T.</t>
  </si>
  <si>
    <t>SEÑALIZACIÓN DE LINEAS DE RODAMIENTO PARA SEPARAR FLUJO (SEÑALIZACION EN PISO) LINEA 15 CMS DE ANCHO Y 2.50 MT DE LARGO, A BASE DE PINTURA DE ESMALTE, MCA. COMEX, SHERWIN WILLIAMS O EQUIVALENTE EN CALIDAD Y COSTO. INCLUYE: MATERIALES FLETES, DESPERDICIOS, PROTECCIÓN DE LAS ÁREAS ADYACENTES CON TELAS DE POLIETILENO, ACARREOS HASTA EL LUGAR DE SU UTILIZACIÓN, LIMPIEZA DE LA SUPERFICIE, PLASTECIDO, LIJADO EN SU CASO, SELLADO, APLICACIÓN DE DOS CAPAS COMO MÍNIMO, RETIRO DE SOBRANTES FUERA DE OBRA. ( O DE ACUERDO A PROYECTO )</t>
  </si>
  <si>
    <t>SEÑALIZACIÓN DE LINEAS DE RODAMIENTO PARA SEPARAR FLUJO (SEÑALIZACION EN PISO) LINEA 10 CMS DE ANCHO A BASE DE PINTURA DE ESMALTE, MCA. COMEX,SHERWIN WILLIAMS O EQUIVALENTE EN CALIDAD YCOSTO. INCLUYE: MATERIALES FLETES, DESPERDICIOS,PROTECCIÓN DE LAS ÁREAS ADYACENTES CON TELADE POLIETILENO, ACARREOS HASTA EL LUGAR DE SU UTILIZACIÓN, LIMPIEZA DE LA SUPERFICIE, PLASTECIDO, LIJADO EN SU CASO, SELLADO, APLICACIÓN DE DOS CAPAS COMO MÍNIMO, RETIRO DE SOBRANTES FUERA DE OBRA. ( O DE ACUERDO A PROYECTO )</t>
  </si>
  <si>
    <t>SEÑALIZACIÓN LINEAS DE 10 CM PARA DELIMITAR CAJONES DE ESTACIONAMIENTO, A BASE DE PINTURA DE ESMALTE, MCA. COMEX, SHERWIN WILLIAMS O EQUIVALENTE EN CALIDAD Y COSTO. INCLUYE: MATERIALES FLETES, DESPERDICIOS, PROTECCIÓNDE LAS ÁREAS ADYACENTES CON TELAS DE POLIETILENO, ACARREOS HASTA EL LUGAR DE SU UTILIZACIÓN, LIMPIEZA DE LA SUPERFICIE, PLASTECIDO, LIJADO EN SU CASO, SELLADO, APLICACIÓN DE DOS CAPAS COMO MÍNIMO, RETIRO DE SOBRANTES FUERA DE OBRA. ( O DE ACUERDO A PROYECTO )</t>
  </si>
  <si>
    <t>SEÑALIZACIÓN, PARA VIBRADORES (REDUCTORES DE VELOCIDAD) EN AREAS DE CIRCULACIÓN A BASE DE PINTURA DE ESMALTE, MCA. COMEX, SHERWIN WILLIAMS O EQUIVALENTE EN CALIDAD Y COSTO. INCLUYE: MATERIALES FLETES, DESPERDICIOS, PROTECCIÓNDE LAS ÁREAS ADYACENTES CON TELAS DE POLIETILENO, ACARREOS HASTA EL LUGAR DE SU UTILIZACIÓN, LIMPIEZA DE LA SUPERFICIE, PLASTECIDO, LIJADO EN SU CASO, SELLADO, APLICACIÓN DE DOS CAPAS COMO MÍNIMO, RETIRO DE SOBRANTES FUERA DE OBRA. ( O DE ACUERDO A PROYECTO )</t>
  </si>
  <si>
    <t>SEÑALIZACIÓN DE HELIPUERTO DE 15.3 X 15.3 MTS A BASE DEPINTURA DE ESMALTE, MCA. COMEX, SHERWINWILLIAMS O EQUIVALENTE EN CALIDAD Y COSTO.INCLUYE: MATERIALES FLETES, DESPERDICIOS,PROTECCIÓN DE LAS ÁREAS ADYACENTES CONTELAS DE POLIETILENO, ACARREOS HASTA ELLUGAR DE SU UTILIZACIÓN, LIMPIEZA DE LASUPERFICIE, PLASTECIDO, LIJADO EN SU CASO,SELLADO, APLICACIÓN DE DOS CAPAS COMOMÍNIMO, RETIRO DE SOBRANTES FUERA DE OBRA. ( ODE ACUERDO A PROYECTO )</t>
  </si>
  <si>
    <t>SOPORTE DE 3.00 M DE ANCHO POR 2.40 M DE ALTURA INCLUYE EXTENSIONES EN ESTRUCTURA METÁLICA PARA ANCLAJE AL PISO</t>
  </si>
  <si>
    <t>SEÑAL A PISO DE 60 X 65 CM CON POSTE DE 1.80 M FABRICADO CON ALUCOBOND SILVER Y DE COLOR DE 3 MM CON CANTOS CHAPEADOS Y APLICACIONES DE VINIL ADHESIVO DE COLOR, REGLAMENTARIO Y REFLEJANTE.</t>
  </si>
  <si>
    <t>SEÑAL A PISO DE 40 X 60 CM CON POSTE DE 1.80 M FABRICADO CON ALUCOBOND SILVER Y DE COLOR DE 3 MM CON CANTOS CHAPEADOS Y APLICACIONES DE VINIL ADHESIVO DE COLOR, REGLAMENTARIO Y REFLEJANTE.</t>
  </si>
  <si>
    <t>SEÑALAMIENTO DE 40 CM DE ANCHO EN CARPETA ASFÁLTICA PARA PASO PEATONAL A BASE DE PINTURA AMARILLO TRÁNSITO</t>
  </si>
  <si>
    <t>SÍMBOLO PARA DISCAPACITADOS FABRICADO DE ECOCRETO COLOR BLANCO</t>
  </si>
  <si>
    <t>HERRERIA</t>
  </si>
  <si>
    <t>REJA DE ACCESO PRINCIPAL A SERVICIOS Y PERIMETRAL, CON PERFIL DE SECCION POSTE PM-A PTR 3"X3"X3/16", A CADA 2.94 M., SOLERA HORIZONTAL 2"X1/8", 3"X1/4" Y SOLERA VERTICAL 3"X1/8" CON PLACA BASE DE 25X25X3/8" CM., ANCLAS # 5 AHOGADAS EN DADO DE CONCRETO DE 35 X 30 CM. Y CON PLACA PARA REMATE DE POSTE 1/8" DE ESPESOR VER ESPECIFICACIONES EN PLANO E-64.</t>
  </si>
  <si>
    <t>BARANDAL DE 0.90 M. DE ALTURA SOLERA DE 2" X 1/4" SEGÚN DISEÑO PARA ESCALERAS DE EMERGENCIA, FIJO A ALFARDA CON SOLDADURA , ACABADO CON PINTURA TIPO ESMALTE ALQUIDALICO S.M.A. DE PINTURAS SHERWIN WILLIAMS CO. O SIMILAR.VER PLANOS ESCALERAS DE EMERGENCIA.A-DE-01,B-DE-01,</t>
  </si>
  <si>
    <t>BARANDAL DE TUBULAR DE ACERO INOXIDABLE 0.90 M. DE ALTURA PASAMANOS DE REDONDO DE ACERO INOXIDABLE TIPO 304, PULIDO DE 1 1/2" FIJO A SOLERA DE 2" X 1/4" Y BSEGÚN DISEÑO PARA ESCALERAS DE EMERGENCIA, VER PLANO C-DE-01.</t>
  </si>
  <si>
    <t>ESCALERA MARINA DE 5.67 M. DE ALTO X 0.80 M. DE ANCHO, DE PTR4 DE 3" X 2" (BLANCO), Y PELDAÑOS A CADA 0.37 M. DE PTR DE 1" X 1" (BLANCO), CON PROTECCION CIRCULAR DE 0.77 DE ANCHO X 1.05 DE LARGO DE SOLERA DE 2" X 1/4" Y PLATAFORMA FINAL DE 0.60 X 0.70 M. DE REJILLA IRVING DE 1" ACABADO PINTURA DE ESMALTE COLOR SIMILAR A MURO ,VER DETALLE DT-95 ESCALER4A MARINA, ESPECIFICACIONES DE CONSTRUCCION Y MATERIALES EN PLANO A-DC-08</t>
  </si>
  <si>
    <t>REJILLA TIPO IRVING IS-05 51X5, ACABADO CON PINTURA TIPO ESMALTE ALQUIDALICO SW 6223 STILL WATER DEL CATALOGO DE PINTURAS SHERWIN WILLIAMS CO. O SIMILAR.</t>
  </si>
  <si>
    <t>HERRERIA EN CONTRAMARCO DE PUERTAS DE LAMINA NEGRA CALIBRE NO.18, CON HERRAJES.</t>
  </si>
  <si>
    <t>ESCALON DE LAMINA ANTIDERRAPANTE DE 30 CM. DE HUELLA, CAL. 10, ROLADA SOBRE MARCO DE ANGULO DE 2" X 1/4" , ACABADO CON PINTURA TIPO ESMALTE ALQUIDALICO S.M.A. DE PINTURAS SHERWIN WILLIAMS CO. O SIMILAR.</t>
  </si>
  <si>
    <t>BARANDAL DE RAMPA AZOTEA CON PERFIL DE TUBO DE ACERO DE 2" DE DIAMETRO CON "T" INVERTIDA DE PLACA DE ACERO 1/4" DE ESPESOR, SOLERA METALICA DE 4"X1/4" DE ESPESOR, REDONDO DE ACERO DE 1/2" DE DIAMETRO, PLACA DE 20X15X3/8" INCLUYE ANCLAS DEL # 5 Y # 4 PASADORES DE A. R. HOGADAS EN DALAS DE CONCRETO VER ESPECIFICACIONES Y DETALLE EN PLANO E-18.</t>
  </si>
  <si>
    <t>HERRERIA DE CELOSIA DE LAMINA NEGRA CAL. 18 PREDOBLADA TIPO LOUVER, CON UNA MANO DE PRIMER ANTICORROSIVO 100 MCA. COMEX ACABADO CON 2 MANOS DE PINTURA AUTOMOTIVA MATE MCA. COMEX, MARCO DE PERFIL TUBULAR REFORZADO DE 2" X 4" CODIGO BLANCO, 3 MM. DE ESPESOR CON UNA MANO DE PRIMER ANTICORROSIVO 100 MCA.</t>
  </si>
  <si>
    <t>SUMINISTRO, FABRICACIÓN Y COLOCACIÓN DE SOPORTES, FIJADOS A LOSA CON TAQUETES EN FORMA DE "V" O "L", CON PERFIL DE SECCIÓN ESTRUCTURAL, SOLERA O ANGULO, PARA CANCELERÍA.</t>
  </si>
  <si>
    <t>SOPORTE PARA CANCELERÍA A BASE DE PERFILES MONTEN DE 3" CAL. 14, ÁNGULO Y PLACA, INCLUYE: TRAZO, CORTES, SOLDADURA, PRIMARIO, HERRAMIENTA, EQUIPO, CONSUMIBLES, LIMPIEZA Y RETIRO DE SOBRANTES.</t>
  </si>
  <si>
    <t>CANCELERIA DE ALUMINIO</t>
  </si>
  <si>
    <t>SUMINISTRO, FABRICACIÓN Y COLOCACIÓN DE CANCEL DE CRISTAL TEMPLADO TRANSPARENTE DE 9 MM DE ESPESOR, CON JUNTA A HUESO FIJO EN LA PARTE SUPERIOR SOBRE CANAL DE Y ALUMINIO ANONIZADO NATURAL DE PERFIL RECTANGULAR 1" X 2" DESPATINADO AHOGADO EN ACABADO DE PISO ESTRUCTURAL DOW CORNING 895 Y EN LATERALES CON CANAL DE ALUMINIO ANONIZADO NATURAL DE 1"X1"X1/8" AHOGADO EN ACABADO DE PISO ESTRUCTURAL DOW CORNING 895</t>
  </si>
  <si>
    <t>SUMINISTRO, FABRICACIÓN Y COLOCACIÓN DE CANCEL DE CRISTAL TEMPLADO SERIGRAFIADO EN LINEA DE 9 MM DE ESPESOR EN COLOR BLANCO, CON JUNTA A HUESO, FIJO EN LA PARTE SUPERIOR SOBRE CANAL DE Y ALUMINIO ANONIZADO NATURAL DE PERFIL RECTANGULAR 1" X 2" DESPATINADO AHOGADO EN ACABADO DE PISO ESTRUCTURAL DOW CORNING 895 Y EN LATERALES CON CANAL DE ALUMINIO ANONIZADO NATURAL DE 1"X1"X1/8" AHOGADO EN ACABADO</t>
  </si>
  <si>
    <t>SUMINISTRO, FABRICACIÓN Y COLOCACIÓN DE CANCELERÍA, VENTANERÍA Y PUERTAS INTERIORES CON PERFILES DE ALUMINIO MARCA CUPRUM Ó SIMILAR LÍNEA. Y SOPORTES DE ACERO INOXIDABLE , INCLUYE: CRISTAL TEMPLADP SERIGRAFIADO DE 9 MM , PUERTAS BATIENTE, BARRAS Y JALADERAS EN SU CASO, FLETES, ACARREOS, ELEVACIÓN, TRAZO, CORTES, PLOMEADO, ALINEACIÓN, PIJAS, TORNILLOS CADMINIZADOS, TAQUETES, FELPAS, HERRAJES, VINILOS, PROTECCIÓN VINIL Y RETIRO DEL MISMO, ANCLAS, REFUERZOS, ESCUADRAS, FIJACIÓN, AMACIZADOS, SELLADO PERIMETRAL A BASE DE SILICÓN DE PLÁSTICO, AJUSTES, ANDAMIOS, DESPERDICIOS, LIMPIEZA Y RETIRO DE SOBRANTES FUERA DE LA OBRA, MATERIALES, EQUIPO, HERRAMIENTA Y MANO DE OBRA EN CUALQUIER NIVEL.</t>
  </si>
  <si>
    <t>SUMINISTRO, FABRICACIÓN Y COLOCACIÓN DE CANCELERÍA, VENTANERÍA Y PUERTAS INTERIORES CON SOPORTES DE ACERO INOXIDABLE INCLUYE: CRISTAL TEMPLADO DE 12 MM , PUERTAS BATIENTE, BARRAS Y JALADERAS EN SU CASO, FLETES, ACARREOS, ELEVACIÓN, TRAZO, CORTES, PLOMEADO, ALINEACIÓN, PIJAS, TORNILLOS CADMINIZADOS, TAQUETES, FELPAS, HERRAJES, VINILOS, PROTECCIÓN VINIL Y RETIRO DEL MISMO, ANCLAS, REFUERZOS, ESCUADRAS, FIJACIÓN, AMACIZADOS, SELLADO PERIMETRAL A BASE DE SILICÓN DE PLÁSTICO, AJUSTES, ANDAMIOS, DESPERDICIOS, LIMPIEZA Y RETIRO DE SOBRANTES FUERA DE LA OBRA, MATERIALES, EQUIPO, HERRAMIENTA Y MANO DE OBRA EN CUALQUIER NIVEL.</t>
  </si>
  <si>
    <t>SUMINISTRO, FABRICACIÓN Y COLOCACIÓN DE CANCELERÍA, PUERTA DE CRISTAL TEMPLADO TRANSPARENTE DE 9 MM DE ESPESOR, BISAGRA HIDRAULICA MCA. DORMA PARA SOPORTAR UN PESO DE 120 KG. CON TAPA DE ACERO INOXIDABLE ACABADO SATINADO , PIVOTE BARRA 2 PIEZAS DE ACERO INOXIDABLE A CERRAMIENTO , CHAPA TIPO STUDIO-RONDO MCA. DORMA CON MANIJA TIPO PLANA Y CONTRA-CHAPA STUDIO-RONDA PARA CRISTAL</t>
  </si>
  <si>
    <t>SUMINISTRO, FABRICACIÓN Y COLOCACIÓN DE CANCELERÍA, PUERTA DE CRISTAL TEMPLADO SERIGRAFIADO EN LINEA DE 9 MM DE ESPESOR EN COLOR BLANCO, BISAGRA HIDRAULICA MCA. DORMA PARA SOPORTAR UN PESO DE 120 KG. CON TAPA DE ACERO INOXIDABLE ACABADO SATINADO , PIVOTE BARRA 2 PIEZAS DE ACERO INOXIDABLE A CERRAMIENTO , CHAPA TIPO STUDIO-RONDO MCA. DORMA CON MANIJA TIPO PLANA Y CONTRA-CHAPA STUDIO-RONDA PARA CRISTAL</t>
  </si>
  <si>
    <t>DOMO DE 8.45 X 1.20 M. FABRICADO A BASE DE CRISTAL CLARO TEMPLADO DE 6 MM. DE ESPESOR CON PELICULA DE SEGURIDAD, FIJO A PTR DE 4" X 2" PERIMETRAL CON UNA MANO DE PRIMARIO ANTICORROSIVO DE MINIO GENUINO MCA. COMEX ACABADO CON PINTURA AUTOMOTIVA COLOR S.M.A. CON SELLADOR DOW CORNING 895, VER DETALLE GENERAL DEL REMATE DE DOMO DT-84 EN PLANO A-DC-07. SEGÚN PROYECTO.</t>
  </si>
  <si>
    <t>DOMO TRAPEZOIDAL DE 11.79 A 9.13 X 1.20 M. FABRICADO A BASE DE CRISTAL CLARO TEMPLADO DE 6 MM. DE ESPESOR CON PELICULA DE SEGURIDAD, FIJO A PTR DE 4" X 2" PERIMETRAL CON UNA MANO DE PRIMARIO ANTICORROSIVO DE MINIO GENUINO MCA. COMEX ACABADO CON PINTURA AUTOMOTIVA COLOR S.M.A. CON SELLADOR DOW CORNING 895, VER DETALLE GENERAL DEL REMATE DE DOMO DT-84 EN PLANO A-DC-07. SEGÚN PROYECTO.</t>
  </si>
  <si>
    <t>DOMO DE 7.75 X 1.20 M. FABRICADO A BASE DE CRISTAL CLARO TEMPLADO DE 6 MM. DE ESPESOR CON PELICULA DE SEGURIDAD, FIJO A PTR DE 4" X 2" PERIMETRAL CON UNA MANO DE PRIMARIO ANTICORROSIVO DE MINIO GENUINO MCA. COMEX ACABADO CON PINTURA AUTOMOTIVA COLOR S.M.A. CON SELLADOR DOW CORNING 895, VER DETALLE GENERAL DEL REMATE DE DOMO DT-84 EN PLANO A-DC-07. SEGÚN PROYECTO.</t>
  </si>
  <si>
    <t>DOMO DE 7.38 X 1.20 M. FABRICADO A BASE DE CRISTAL CLARO TEMPLADO DE 6 MM. DE ESPESOR CON PELICULA DE SEGURIDAD, FIJO A PTR DE 4" X 2" PERIMETRAL CON UNA MANO DE PRIMARIO ANTICORROSIVO DE MINIO GENUINO MCA. COMEX ACABADO CON PINTURA AUTOMOTIVA COLOR S.M.A. CON SELLADOR DOW CORNING 895, VER DETALLE GENERAL DEL REMATE DE DOMO DT-84 EN PLANO A-DC-07. SEGÚN PROYECTO.</t>
  </si>
  <si>
    <t>DOMO TRAPEZOIDAL DE 9.4 A 9.22 X 1.20 M. FABRICADO A BASE DE CRISTAL CLARO TEMPLADO DE 6 MM. DE ESPESOR CON PELICULA DE SEGURIDAD, FIJO A PTR DE 4" X 2" PERIMETRAL CON UNA MANO DE PRIMARIO ANTICORROSIVO DE MINIO GENUINO MCA. COMEX ACABADO CON PINTURA AUTOMOTIVA COLOR S.M.A. CON SELLADOR DOW CORNING 895, VER DETALLE GENERAL DEL REMATE DE DOMO DT-84 EN PLANO A-DC-07. SEGÚN PROYECTO.</t>
  </si>
  <si>
    <t>DOMO TRAPEZOIDAL DE 6.96 A 6.85 X 1.20 M. FABRICADO A BASE DE CRISTAL CLARO TEMPLADO DE 6 MM. DE ESPESOR CON PELICULA DE SEGURIDAD, FIJO A PTR DE 4" X 2" PERIMETRAL CON UNA MANO DE PRIMARIO ANTICORROSIVO DE MINIO GENUINO MCA. COMEX ACABADO CON PINTURA AUTOMOTIVA COLOR S.M.A. CON SELLADOR DOW CORNING 895, VER DETALLE GENERAL DEL REMATE DE DOMO DT-84 EN PLANO A-DC-07. SEGÚN PROYECTO.</t>
  </si>
  <si>
    <t>DOMO TRAPEZOIDAL DE 6.06 A 5.98 X 1.20 M. FABRICADO A BASE DE CRISTAL CLARO TEMPLADO DE 6 MM. DE ESPESOR CON PELICULA DE SEGURIDAD, FIJO A PTR DE 4" X 2" PERIMETRAL CON UNA MANO DE PRIMARIO ANTICORROSIVO DE MINIO GENUINO MCA. COMEX ACABADO CON PINTURA AUTOMOTIVA COLOR S.M.A. CON SELLADOR DOW CORNING 895, VER DETALLE GENERAL DEL REMATE DE DOMO DT-84 EN PLANO A-DC-07. SEGÚN PROYECTO.</t>
  </si>
  <si>
    <t>DOMO DE 6.04 X 1.20 M. FABRICADO A BASE DE CRISTAL CLARO TEMPLADO DE 6 MM. DE ESPESOR CON PELICULA DE SEGURIDAD, FIJO A PTR DE 4" X 2" PERIMETRAL CON UNA MANO DE PRIMARIO ANTICORROSIVO DE MINIO GENUINO MCA. COMEX ACABADO CON PINTURA AUTOMOTIVA COLOR S.M.A. CON SELLADOR DOW CORNING 895, VER DETALLE GENERAL DEL REMATE DE DOMO DT-84 EN PLANO A-DC-07. SEGÚN PROYECTO.</t>
  </si>
  <si>
    <t>DOMO DE 2.49 X 1.20 M. FABRICADO A BASE DE CRISTAL CLARO TEMPLADO DE 6 MM. DE ESPESOR CON PELICULA DE SEGURIDAD, FIJO A PTR DE 4" X 2" PERIMETRAL CON UNA MANO DE PRIMARIO ANTICORROSIVO DE MINIO GENUINO MCA. COMEX ACABADO CON PINTURA AUTOMOTIVA COLOR S.M.A. CON SELLADOR DOW CORNING 895, VER DETALLE GENERAL DEL REMATE DE DOMO DT-84 EN PLANO A-DC-07. SEGÚN PROYECTO.</t>
  </si>
  <si>
    <t>DOMO DE 1.57 X 1.20 M. FABRICADO A BASE DE CRISTAL CLARO TEMPLADO DE 6 MM. DE ESPESOR CON PELICULA DE SEGURIDAD, FIJO A PTR DE 4" X 2" PERIMETRAL CON UNA MANO DE PRIMARIO ANTICORROSIVO DE MINIO GENUINO MCA. COMEX ACABADO CON PINTURA AUTOMOTIVA COLOR S.M.A. CON SELLADOR DOW CORNING 895, VER DETALLE GENERAL DEL REMATE DE DOMO DT-84 EN PLANO A-DC-07. SEGÚN PROYECTO.</t>
  </si>
  <si>
    <t>DOMO EN FORMA DE CRUZ DE 2.41 X 2.49 X 0.84 M. FABRICADO A BASE DE CRISTAL CLARO TEMPLADO DE 6 MM. DE ESPESOR CON PELICULA DE SEGURIDAD, FIJO A PTR DE 4" X 2" PERIMETRAL CON UNA MANO DE PRIMARIO ANTICORROSIVO DE MINIO GENUINO MCA. COMEX ACABADO CON PINTURA AUTOMOTIVA COLOR S.M.A. CON SELLADOR DOW CORNING 895, VER DETALLE GENERAL DEL REMATE DE DOMO DT-84 EN PLANO A-DC-07. SEGÚN PROYECTO.</t>
  </si>
  <si>
    <t>DOMO EN FORMA DE CRUZ DE 2.51 X 2.51 X 0.84 M. FABRICADO A BASE DE CRISTAL CLARO TEMPLADO DE 6 MM. DE ESPESOR CON PELICULA DE SEGURIDAD, FIJO A PTR DE 4" X 2" PERIMETRAL CON UNA MANO DE PRIMARIO ANTICORROSIVO DE MINIO GENUINO MCA. COMEX ACABADO CON PINTURA AUTOMOTIVA COLOR S.M.A. CON SELLADOR DOW CORNING 895, VER DETALLE GENERAL DEL REMATE DE DOMO DT-84 EN PLANO A-DC-07. SEGÚN PROYECTO.</t>
  </si>
  <si>
    <t>DOMO EN FORMA IRREGULAR DE 8.74 X 18.66 CON 40 CRISTALES FIJOS DE FORMA IRREGULAR, FABRICADO A BASE DE CRISTAL CLARO TEMPLADO DE 6 MM. DE ESPESOR CON PELICULA DE SEGURIDAD, FIJO A PTR DE 4" X 2" PERIMETRAL CON UNA MANO DE PRIMARIO ANTICORROSIVO DE MINIO GENUINO MCA. COMEX ACABADO CON PINTURA AUTOMOTIVA COLOR S.M.A. CON SELLADOR DOW CORNING 895, VER DETALLE GENERAL DEL REMATE DE DOMO DT-84 EN PLANO A-DC-07. SEGÚN PROYECTO.</t>
  </si>
  <si>
    <t>DOMO DE CRISTAL DE TRIANGULAR DE 6.37 X 3.43 M. FABRICADO A BASE DE CRISTAL CLARO TEMPLADO DE 6 MM. DE ESPESOR CON PELICULA DE SEGURIDAD, FIJO A PTR DE 4" X 2" PERIMETRAL CON UNA MANO DE PRIMARIO ANTICORROSIVO DE MINIO GENUINO MCA. COMEX ACABADO CON PINTURA AUTOMOTIVA COLOR S.M.A. CON SELLADOR DOW CORNING 895, VER DETALLE GENERAL DEL REMATE DE DOMO</t>
  </si>
  <si>
    <t>DOMO DE TRAPEZOIDAL DE 2.93 A 2.68 X 2.34 M. FABRICADO A BASE DE CRISTAL CLARO TEMPLADO DE 6 MM. DE ESPESOR CON PELICULA DE SEGURIDAD, FIJO A PTR DE 4" X 2" PERIMETRAL CON UNA MANO DE PRIMARIO ANTICORROSIVO DE MINIO GENUINO MCA. COMEX ACABADO CON PINTURA AUTOMOTIVA COLOR S.M.A. CON SELLADOR DOW CORNING 895, VER DETALLE GENERAL DEL REMATE DE DOMO</t>
  </si>
  <si>
    <t>TRAGALUZ TIPO BANCA DE 0.50 A 0.70 M. DE ANCHO X 0.60 M. SEGUN DISEÑO EN PLANOS, FABRICADO A BASE DE VENTANAS LATERALES DE CRISTAL CLARO TEMPLADO DE 6 MM. DE ESPESOR CON PELICULA DE SEGURIDAD, FIJO A PTR DE 4" X 2" PERIMETRAL CON UNA MANO DE PRIMARIO ANTICORROSIVO DE MINIO GENUINO MCA. COMEX ACABADO CON PINTURA AUTOMOTIVA COLOR S.M.A. CON SELLADOR DOW CORNING 895, VER DETALLE EN PLANOS</t>
  </si>
  <si>
    <t>VIDRIO, ACRILICO Y ESPEJOS</t>
  </si>
  <si>
    <t>MAMPARA RECTA DE 0.97X 1.50 M, MARCA SANILOCK COLOR BLANCO MOD. STANDARD CON HERRAJES DE ACERO INOXIDABLE FORMADA CON PUERTAS Y FIJOS DE 1.50 M DE ALTURA INCLUYE: MATERIAL Y MANO DE OBRA, FLETE, DESPERDICIO, ACARREO HASTA EL LUGAR DE SU UTILIZACIÓN, TRAZO, NIVELACIÓN, COLOCACIÓN, FIJACIÓN, LIMPIEZA Y RETIRO DE SOBRANTE FUERA DE OBRA, HERRAMIENTA Y EQUIPO. P.U.O.T</t>
  </si>
  <si>
    <t>MAMPARA RECTA DE 1.22 X 1.50 M, INCLUYE: MATERIAL Y MANO DE OBRA, FLETE, DESPERDICIO, ACARREO HASTA EL LUGAR DE SU UTILIZACIÓN, TRAZO, NIVELACIÓN,COLOCACIÓN, FIJACIÓN, LIMPIEZA Y RETIRO DE SOBRANTE FUERA DE OBRA, HERRAMIENTA Y EQUIPO. P.U.O.T</t>
  </si>
  <si>
    <t>MAMPARA RECTA DE 1.50 X 1.50 M, INCLUYE: MATERIAL Y MANO DE OBRA, FLETE, DESPERDICIO, ACARREO HASTA EL LUGAR DE SU UTILIZACIÓN, TRAZO, NIVELACIÓN,COLOCACIÓN, FIJACIÓN, LIMPIEZA Y RETIRO DE SOBRANTE FUERA DE OBRA, HERRAMIENTA Y EQUIPO. P.U.O.T</t>
  </si>
  <si>
    <t>MAMPARA RECTA DE 1.35 X 1.50 M, INCLUYE: MATERIAL Y MANO DE OBRA, FLETE, DESPERDICIO, ACARREO HASTA EL LUGAR DE SU UTILIZACIÓN, TRAZO, NIVELACIÓN,COLOCACIÓN, FIJACIÓN, LIMPIEZA Y RETIRO DE SOBRANTE FUERA DE OBRA, HERRAMIENTA Y EQUIPO. P.U.O.T</t>
  </si>
  <si>
    <t>MAMPARA RECTA DE 0.61 X 1.50 M, INCLUYE: MATERIAL Y MANO DE OBRA, FLETE, DESPERDICIO, ACARREO HASTA EL LUGAR DE SU UTILIZACIÓN, TRAZO, NIVELACIÓN,COLOCACIÓN, FIJACIÓN, LIMPIEZA Y RETIRO DE SOBRANTE FUERA DE OBRA, HERRAMIENTA Y EQUIPO. P.U.O.T</t>
  </si>
  <si>
    <t>MAMPARA RECTA DE 0.12 X 1.80 M, INCLUYE: MATERIAL Y MANO DE OBRA, FLETE, DESPERDICIO, ACARREO HASTA EL LUGAR DE SU UTILIZACIÓN, TRAZO, NIVELACIÓN,COLOCACIÓN, FIJACIÓN, LIMPIEZA Y RETIRO DE SOBRANTE FUERA DE OBRA, HERRAMIENTA Y EQUIPO. P.U.O.T</t>
  </si>
  <si>
    <t>MAMPARA RECTA DE 0.15 X 1.80 M, INCLUYE: MATERIAL Y MANO DE OBRA, FLETE, DESPERDICIO, ACARREO HASTA EL LUGAR DE SU UTILIZACIÓN, TRAZO, NIVELACIÓN,COLOCACIÓN, FIJACIÓN, LIMPIEZA Y RETIRO DE SOBRANTE FUERA DE OBRA, HERRAMIENTA Y EQUIPO. P.U.O.T</t>
  </si>
  <si>
    <t>MAMPARA RECTA DE 0.17 X 1.80 M, INCLUYE: MATERIAL Y MANO DE OBRA, FLETE, DESPERDICIO, ACARREO HASTA EL LUGAR DE SU UTILIZACIÓN, TRAZO, NIVELACIÓN,COLOCACIÓN, FIJACIÓN, LIMPIEZA Y RETIRO DE SOBRANTE FUERA DE OBRA, HERRAMIENTA Y EQUIPO. P.U.O.T</t>
  </si>
  <si>
    <t>MAMPARA RECTA DE 0.20 X 1.80 M, INCLUYE: MATERIAL Y MANO DE OBRA, FLETE, DESPERDICIO, ACARREO HASTA EL LUGAR DE SU UTILIZACIÓN, TRAZO, NIVELACIÓN,COLOCACIÓN, FIJACIÓN, LIMPIEZA Y RETIRO DE SOBRANTE FUERA DE OBRA, HERRAMIENTA Y EQUIPO. P.U.O.T</t>
  </si>
  <si>
    <t>MAMPARA RECTA DE 0.24 X 1.80 M, INCLUYE: MATERIAL Y MANO DE OBRA, FLETE, DESPERDICIO, ACARREO HASTA EL LUGAR DE SU UTILIZACIÓN, TRAZO, NIVELACIÓN,COLOCACIÓN, FIJACIÓN, LIMPIEZA Y RETIRO DE SOBRANTE FUERA DE OBRA, HERRAMIENTA Y EQUIPO. P.U.O.T</t>
  </si>
  <si>
    <t>MAMPARA RECTA DE 0.30 X 1.80 M, INCLUYE: MATERIAL Y MANO DE OBRA, FLETE, DESPERDICIO, ACARREO HASTA EL LUGAR DE SU UTILIZACIÓN, TRAZO, NIVELACIÓN,COLOCACIÓN, FIJACIÓN, LIMPIEZA Y RETIRO DE SOBRANTE FUERA DE OBRA, HERRAMIENTA Y EQUIPO. P.U.O.T</t>
  </si>
  <si>
    <t>MAMPARA RECTA DE 0.34 X 1.80 M, INCLUYE: MATERIAL Y MANO DE OBRA, FLETE, DESPERDICIO, ACARREO HASTA EL LUGAR DE SU UTILIZACIÓN, TRAZO, NIVELACIÓN,COLOCACIÓN, FIJACIÓN, LIMPIEZA Y RETIRO DE SOBRANTE FUERA DE OBRA, HERRAMIENTA Y EQUIPO. P.U.O.T</t>
  </si>
  <si>
    <t>MAMPARA RECTA DE 0.60 X 1.80 M, INCLUYE: MATERIAL Y MANO DE OBRA, FLETE, DESPERDICIO, ACARREO HASTA EL LUGAR DE SU UTILIZACIÓN, TRAZO, NIVELACIÓN,COLOCACIÓN, FIJACIÓN, LIMPIEZA Y RETIRO DE SOBRANTE FUERA DE OBRA, HERRAMIENTA Y EQUIPO. P.U.O.T</t>
  </si>
  <si>
    <t>MAMPARA RECTA DE 0.40 X 1.80 M, INCLUYE: MATERIAL Y MANO DE OBRA, FLETE, DESPERDICIO, ACARREO HASTA EL LUGAR DE SU UTILIZACIÓN, TRAZO, NIVELACIÓN,COLOCACIÓN, FIJACIÓN, LIMPIEZA Y RETIRO DE SOBRANTE FUERA DE OBRA, HERRAMIENTA Y EQUIPO. P.U.O.T</t>
  </si>
  <si>
    <t>MAMPARA RECTA DE 0.50 X 1.80 M, INCLUYE: MATERIAL Y MANO DE OBRA, FLETE, DESPERDICIO, ACARREO HASTA EL LUGAR DE SU UTILIZACIÓN, TRAZO, NIVELACIÓN,COLOCACIÓN, FIJACIÓN, LIMPIEZA Y RETIRO DE SOBRANTE FUERA DE OBRA, HERRAMIENTA Y EQUIPO. P.U.O.T</t>
  </si>
  <si>
    <t>MAMPARA RECTA DE 0.55 X 1.50 M, INCLUYE: MATERIAL Y MANO DE OBRA, FLETE, DESPERDICIO, ACARREO HASTA EL LUGAR DE SU UTILIZACIÓN, TRAZO, NIVELACIÓN,COLOCACIÓN, FIJACIÓN, LIMPIEZA Y RETIRO DE SOBRANTE FUERA DE OBRA, HERRAMIENTA Y EQUIPO. P.U.O.T</t>
  </si>
  <si>
    <t>PUERTA PARA MAMPARA DE 0.61 X 1.50 M. INCLUYE: MATERIAL Y MANO DE OBRA, FLETE, DESPERDICIO, ACARREO HASTA EL LUGAR DE SU UTILIZACIÓN, TRAZO, NIVELACIÓN, COLOCACIÓN, FIJACIÓN, LIMPIEZA Y RETIRO DE SOBRANTE FUERA DE OBRA, HERRAMIENTA Y EQUIPO. P.U.O.T</t>
  </si>
  <si>
    <t>MAMPARA RECTA DE 0.46 X 1.20 M, INCLUYE: MATERIAL Y MANO DE OBRA, FLETE, DESPERDICIO, ACARREO HASTA EL LUGAR DE SU UTILIZACIÓN, TRAZO, NIVELACIÓN,COLOCACIÓN, FIJACIÓN, LIMPIEZA Y RETIRO DE SOBRANTE FUERA DE OBRA, HERRAMIENTA Y EQUIPO. P.U.O.T</t>
  </si>
  <si>
    <t>PUERTA PARA MAMPARA DE 0.61 X 1.69 M. INCLUYE: MATERIAL Y MANO DE OBRA, FLETE, DESPERDICIO, ACARREO HASTA EL LUGAR DE SU UTILIZACIÓN, TRAZO, NIVELACIÓN, COLOCACIÓN, FIJACIÓN, LIMPIEZA Y RETIRO DE SOBRANTE FUERA DE OBRA, HERRAMIENTA Y EQUIPO. P.U.O.T</t>
  </si>
  <si>
    <t>LUNA ESPEJO CLARA DE 6 MM DE ESPESOR CON BISEL PERIMETRAL DE 1" EN MEDIDAS DE 0.50 X 0.80 M, INCLUYE: CORTES, DESPERDICIOS, MATERIAL Y MANO DE OBRA, HERRAMIENTA Y EQUIPO.</t>
  </si>
  <si>
    <t>LUNA ESPEJO CLARA DE 6 MM DE ESPESOR CON BISEL PERIMETRAL DE 1" EN MEDIDAS DE 1.14 M DE ALTO POR ANCHO VARIABLE, INCLUYE: CORTES, DESPERDICIOS, MATERIAL Y MANO DE OBRA, HERRAMIENTA Y EQUIPO.</t>
  </si>
  <si>
    <t>CARPINTERIA Y CERRAJERIA</t>
  </si>
  <si>
    <t>PUERTA PM-01 DE 0.60 A 0.70 M DE ANCHO X 2.10 M DE ALTURA. TAMBOR A BASE DE MADERA DE PINO DE 1A. TERMINADO CON FORRO DE PLÁSTICO LAMINADO MCA. RALPH WILSON</t>
  </si>
  <si>
    <t>PUERTA PM-02 DE 0.71 A 0.81 M DE ANCHO X 2.10 M DE ALTURA. TAMBOR A BASE DE MADERA DE PINO DE 1A. TERMINADO CON FORRO DE PLÁSTICO LAMINADO MCA. RALPH WILSON</t>
  </si>
  <si>
    <t>PUERTA PM-03 DE 0.82 A 0.91 M DE ANCHO X 2.10 M DE ALTURA. TAMBOR A BASE DE MADERA DE PINO DE 1A. TERMINADO CON FORRO DE PLÁSTICO LAMINADO MCA. RALPH WILSON</t>
  </si>
  <si>
    <t>PUERTA PM-04 DE 0.92 A 1.01 M DE ANCHO X 2.10 M DE ALTURA. TAMBOR A BASE DE MADERA DE PINO DE 1A. TERMINADO CON FORRO DE PLÁSTICO LAMINADO MCA. RALPH WILSON</t>
  </si>
  <si>
    <t>PUERTA PM-05 DE 1.02 A 1.11 M DE ANCHO X 2.10 M DE ALTURA. TAMBOR A BASE DE MADERA DE PINO DE 1A. TERMINADO CON PLÁSTICO LAMINADO RALPH WILSON MOD. 1807-45 WENGE</t>
  </si>
  <si>
    <t>PUERTA PM-06 DE 1.12 A 1.21 M DE ANCHO X 2.10 M DE ALTURA. TAMBOR A BASE DE MADERA DE PINO DE 1A. TERMINADO CON PLÁSTICO LAMINADO RALPH WILSON MOD. 1807-45 WENGE</t>
  </si>
  <si>
    <t>PUERTA PM-07 DE 1.22 A 1.31 M DE ANCHO X 2.10 M DE ALTURA. TAMBOR A BASE DE MADERA DE PINO DE 1A. TERMINADO CON PLÁSTICO LAMINADO RALPH WILSON MOD. 1807-45 WENGE</t>
  </si>
  <si>
    <t>PUERTA PM-08 DE 1.32 A 1.41 M DE ANCHO X 2.10 M DE ALTURA. TAMBOR A BASE DE MADERA DE PINO DE 1A. TERMINADO CON PLÁSTICO LAMINADO RALPH WILSON MOD. 1807-45 WENGE</t>
  </si>
  <si>
    <t>PUERTA PM-09 DE 1.60 A 1.70 M DE ANCHO X 2.10 M DE ALTURA. CON CHAPA MARCA YALE MOD. EIFEL TAMBOR A BASE DE MADERA DE PINO DE 1A. TERMINADO CON PLÁSTICO LAMINADO RALPH WILSON MOD. 1807-45 WENGE</t>
  </si>
  <si>
    <t>PUERTA PM-10 DE 0.82 A 0.91 M DE ANCHO X 2.40 M DE ALTURA. CON CHAPA DE CADERA MARCA TRIMCO MOD. LISTED 889 R TAMBOR A BASE DE MADERA DE PINO DE 1A. TERMINADO CON PLÁSTICO LAMINADO RALPH WILSON MOD. 1807-45 WENGE</t>
  </si>
  <si>
    <t>PUERTA PM-11 DE 0.92 A 1.01 M DE ANCHO X 2.40 M DE ALTURA. CON CHAPA DE CADERA MARCA TRIMCO MOD. LISTED 889 R TAMBOR A BASE DE MADERA DE PINO DE 1A. TERMINADO CON PLÁSTICO LAMINADO RALPH WILSON MOD. 1807-45 WENGE</t>
  </si>
  <si>
    <t>PUERTA PM-12 DE 1.02 A 1.11 M DE ANCHO X 2.40 M DE ALTURA. CON CHAPA DE CADERA MARCA TRIMCO MOD. LISTED 889 R TAMBOR A BASE DE MADERA DE PINO DE 1A. TERMINADO CON PLÁSTICO LAMINADO RALPH WILSON MOD. 1807-45 WENGE</t>
  </si>
  <si>
    <t>PUERTA PM-13 DE 1.12 A 1.21 M DE ANCHO X 2.40 M DE ALTURA. CON CHAPA DE CADERA MARCA TRIMCO MOD. LISTED 889 R TAMBOR A BASE DE MADERA DE PINO DE 1A. TERMINADO CON PLÁSTICO LAMINADO RALPH WILSON MOD. 1807-45 WENGE</t>
  </si>
  <si>
    <t>MM-01 MUEBLE GUARDA ESTACION RESIDENTES.EL MUEBLE INCLUYE: JALADERA INFINIDAD, HERRAJES (BIBEL, CERRADURAS, PASADORES, ETC ); SEGÚN DISEÑO DEL PROYECTO, MATERIALES, FABRICACIÓN, HABILITADO, ACARREOS, MANO DE OBRA, CONSUMIBLES, DESPERDICIOS, EQUIPO Y HERRAMIENTAS.</t>
  </si>
  <si>
    <t>MM-02 MUEBLE DE CONTROL E INFORMACION URGENCIAS.EL MUEBLE INCLUYE: JALADERA INFINIDAD, HERRAJES (BIBEL, CERRADURAS, PASADORES, ETC ); SEGÚN DISEÑO DEL PROYECTO, MATERIALES, FABRICACIÓN, HABILITADO, ACARREOS, MANO DE OBRA, CONSUMIBLES, DESPERDICIOS, EQUIPO Y HERRAMIENTAS.</t>
  </si>
  <si>
    <t>MM-03 MUEBLE TELEFONOS URGENCIAS.EL MUEBLE INCLUYE: JALADERA INFINIDAD, HERRAJES (BIBEL, CERRADURAS, PASADORES, ETC ); SEGÚN DISEÑO DEL PROYECTO, MATERIALES, FABRICACIÓN, HABILITADO, ACARREOS, MANO DE OBRA, CONSUMIBLES, DESPERDICIOS, EQUIPO Y HERRAMIENTAS.</t>
  </si>
  <si>
    <t>MM-04 MUEBLE DE GUARDA DE ROPA DE CALLE EN CTROL. E INFORMES.EL MUEBLE INCLUYE: JALADERA INFINIDAD, HERRAJES (BIBEL, CERRADURAS, PASADORES, ETC ); SEGÚN DISEÑO DEL PROYECTO, MATERIALES, FABRICACIÓN, HABILITADO, ACARREOS, MANO DE OBRA, CONSUMIBLES, DESPERDICIOS, EQUIPO Y HERRAMIENTAS.</t>
  </si>
  <si>
    <t>MM-05 MUEBLE TAOD.EL MUEBLE INCLUYE: JALADERA INFINIDAD, HERRAJES (BIBEL, CERRADURAS, PASADORES, ETC ); SEGÚN DISEÑO DEL PROYECTO, MATERIALES, FABRICACIÓN, HABILITADO, ACARREOS, MANO DE OBRA, CONSUMIBLES, DESPERDICIOS, EQUIPO Y HERRAMIENTAS.</t>
  </si>
  <si>
    <t>MM-08 OBSERVACION URGENCIAS TRABAJO DE ENFERMERAS.EL MUEBLE INCLUYE: JALADERA INFINIDAD, HERRAJES (BIBEL, CERRADURAS, PASADORES, ETC ); SEGÚN DISEÑO DEL PROYECTO, MATERIALES, FABRICACIÓN, HABILITADO, ACARREOS, MANO DE OBRA, CONSUMIBLES, DESPERDICIOS, EQUIPO Y HERRAMIENTAS.</t>
  </si>
  <si>
    <t>MM-08A TRANSFER PARA ENTRTEGA DE BIBERONES.EL MUEBLE INCLUYE: JALADERA INFINIDAD, HERRAJES (BIBEL, CERRADURAS, PASADORES, ETC ); SEGÚN DISEÑO DEL PROYECTO, MATERIALES, FABRICACIÓN, HABILITADO, ACARREOS, MANO DE OBRA, CONSUMIBLES, DESPERDICIOS, EQUIPO Y HERRAMIENTAS.</t>
  </si>
  <si>
    <t>MM-09 TRABAJO Y DESCANSO MEDICOS URGENCIAS.EL MUEBLE INCLUYE: JALADERA INFINIDAD, HERRAJES (BIBEL, CERRADURAS, PASADORES, ETC ); SEGÚN DISEÑO DEL PROYECTO, MATERIALES, FABRICACIÓN, HABILITADO, ACARREOS, MANO DE OBRA, CONSUMIBLES, DESPERDICIOS, EQUIPO Y HERRAMIENTAS.</t>
  </si>
  <si>
    <t>MM-09A BARRA ESCRITORIO.EL MUEBLE INCLUYE: JALADERA INFINIDAD, HERRAJES (BIBEL, CERRADURAS, PASADORES, ETC ); SEGÚN DISEÑO DEL PROYECTO, MATERIALES, FABRICACIÓN, HABILITADO, ACARREOS, MANO DE OBRA, CONSUMIBLES, DESPERDICIOS, EQUIPO Y HERRAMIENTAS.</t>
  </si>
  <si>
    <t>MM-10 ROPA LIMPIA ADMISION HOSPITALARIA.EL MUEBLE INCLUYE: JALADERA INFINIDAD, HERRAJES (BIBEL, CERRADURAS, PASADORES, ETC ); SEGÚN DISEÑO DEL PROYECTO, MATERIALES, FABRICACIÓN, HABILITADO, ACARREOS, MANO DE OBRA, CONSUMIBLES, DESPERDICIOS, EQUIPO Y HERRAMIENTAS.</t>
  </si>
  <si>
    <t>MM-10A ROPA DE CALLE CONTROL MEDICINA FISICA.EL MUEBLE INCLUYE: JALADERA INFINIDAD, HERRAJES (BIBEL, CERRADURAS, PASADORES, ETC ); SEGÚN DISEÑO DEL PROYECTO, MATERIALES, FABRICACIÓN, HABILITADO, ACARREOS, MANO DE OBRA, CONSUMIBLES, DESPERDICIOS, EQUIPO Y HERRAMIENTAS.</t>
  </si>
  <si>
    <t>MM-11 TRABAJO ENFERMERAS OBSERVACION ADULTOS.EL MUEBLE INCLUYE: JALADERA INFINIDAD, HERRAJES (BIBEL, CERRADURAS, PASADORES, ETC ); SEGÚN DISEÑO DEL PROYECTO, MATERIALES, FABRICACIÓN, HABILITADO, ACARREOS, MANO DE OBRA, CONSUMIBLES, DESPERDICIOS, EQUIPO Y HERRAMIENTAS.</t>
  </si>
  <si>
    <t>MM-12 CONTROL IMAGENOLOGIA.EL MUEBLE INCLUYE: JALADERA INFINIDAD, HERRAJES (BIBEL, CERRADURAS, PASADORES, ETC ); SEGÚN DISEÑO DEL PROYECTO, MATERIALES, FABRICACIÓN, HABILITADO, ACARREOS, MANO DE OBRA, CONSUMIBLES, DESPERDICIOS, EQUIPO Y HERRAMIENTAS.</t>
  </si>
  <si>
    <t>MM-11A LIBRERO ANATOMIA 'PATOLOGICA.EL MUEBLE INCLUYE: JALADERA INFINIDAD, HERRAJES (BIBEL, CERRADURAS, PASADORES, ETC ); SEGÚN DISEÑO DEL PROYECTO, MATERIALES, FABRICACIÓN, HABILITADO, ACARREOS, MANO DE OBRA, CONSUMIBLES, DESPERDICIOS, EQUIPO Y HERRAMIENTAS.</t>
  </si>
  <si>
    <t>MM-13 OBSERV ADULTOS TRABAJO DE ENFERMERAS.EL MUEBLE INCLUYE: JALADERA INFINIDAD, HERRAJES (BIBEL, CERRADURAS, PASADORES, ETC ); SEGÚN DISEÑO DEL PROYECTO, MATERIALES, FABRICACIÓN, HABILITADO, ACARREOS, MANO DE OBRA, CONSUMIBLES, DESPERDICIOS, EQUIPO Y HERRAMIENTAS.</t>
  </si>
  <si>
    <t>MM-14 TRABAJO DE ENFERMERAS PRIMER CONTACTO.EL MUEBLE INCLUYE: JALADERA INFINIDAD, HERRAJES (BIBEL, CERRADURAS, PASADORES, ETC ); SEGÚN DISEÑO DEL PROYECTO, MATERIALES, FABRICACIÓN, HABILITADO, ACARREOS, MANO DE OBRA, CONSUMIBLES, DESPERDICIOS, EQUIPO Y HERRAMIENTAS.</t>
  </si>
  <si>
    <t>MM-15 UROPA LIMPIA MEDICINA FISICA CLOSET.EL MUEBLE INCLUYE: JALADERA INFINIDAD, HERRAJES (BIBEL, CERRADURAS, PASADORES, ETC ); SEGÚN DISEÑO DEL PROYECTO, MATERIALES, FABRICACIÓN, HABILITADO, ACARREOS, MANO DE OBRA, CONSUMIBLES, DESPERDICIOS, EQUIPO Y HERRAMIENTAS.</t>
  </si>
  <si>
    <t>MM-16 LAMBRIN EN MURO AUDITORIO.EL MUEBLE INCLUYE: JALADERA INFINIDAD, HERRAJES (BIBEL, CERRADURAS, PASADORES, ETC ); SEGÚN DISEÑO DEL PROYECTO, MATERIALES, FABRICACIÓN, HABILITADO, ACARREOS, MANO DE OBRA, CONSUMIBLES, DESPERDICIOS, EQUIPO Y HERRAMIENTAS.</t>
  </si>
  <si>
    <t>MM-17 MUEBLE CONTROL MEDICINA INTERNA.EL MUEBLE INCLUYE: JALADERA INFINIDAD, HERRAJES (BIBEL, CERRADURAS, PASADORES, ETC ); SEGÚN DISEÑO DEL PROYECTO, MATERIALES, FABRICACIÓN, HABILITADO, ACARREOS, MANO DE OBRA, CONSUMIBLES, DESPERDICIOS, EQUIPO Y HERRAMIENTAS.</t>
  </si>
  <si>
    <t>MM-18 TERAPIA OCUPACIONAL NIÑOS CLOSET.EL MUEBLE INCLUYE: JALADERA INFINIDAD, HERRAJES (BIBEL, CERRADURAS, PASADORES, ETC ); SEGÚN DISEÑO DEL PROYECTO, MATERIALES, FABRICACIÓN, HABILITADO, ACARREOS, MANO DE OBRA, CONSUMIBLES, DESPERDICIOS, EQUIPO Y HERRAMIENTAS.</t>
  </si>
  <si>
    <t>MM-19 ESTACION DE TRABAJO TERAPEUTAS MEDICINA FISICA.EL MUEBLE INCLUYE: JALADERA INFINIDAD, HERRAJES (BIBEL, CERRADURAS, PASADORES, ETC ); SEGÚN DISEÑO DEL PROYECTO, MATERIALES, FABRICACIÓN, HABILITADO, ACARREOS, MANO DE OBRA, CONSUMIBLES, DESPERDICIOS, EQUIPO Y HERRAMIENTAS.</t>
  </si>
  <si>
    <t>MM-20 ESTACION DE TRABAJO TERAPEUTAS MEDICINA FISICA CLOSET.EL MUEBLE INCLUYE: JALADERA INFINIDAD, HERRAJES (BIBEL, CERRADURAS, PASADORES, ETC ); SEGÚN DISEÑO DEL PROYECTO, MATERIALES, FABRICACIÓN, HABILITADO, ACARREOS, MANO DE OBRA, CONSUMIBLES, DESPERDICIOS, EQUIPO Y HERRAMIENTAS.</t>
  </si>
  <si>
    <t>MM-21 MUEBLE CONTROL ANATOMIA PATOLOGICA.EL MUEBLE INCLUYE: JALADERA INFINIDAD, HERRAJES (BIBEL, CERRADURAS, PASADORES, ETC ); SEGÚN DISEÑO DEL PROYECTO, MATERIALES, FABRICACIÓN, HABILITADO, ACARREOS, MANO DE OBRA, CONSUMIBLES, DESPERDICIOS, EQUIPO Y HERRAMIENTAS.</t>
  </si>
  <si>
    <t>MM-22 MUEBLE CONTROL APOYO ADMINISTRATIVO.EL MUEBLE INCLUYE: JALADERA INFINIDAD, HERRAJES (BIBEL, CERRADURAS, PASADORES, ETC ); SEGÚN DISEÑO DEL PROYECTO, MATERIALES, FABRICACIÓN, HABILITADO, ACARREOS, MANO DE OBRA, CONSUMIBLES, DESPERDICIOS, EQUIPO Y HERRAMIENTAS.</t>
  </si>
  <si>
    <t>MM-23 MUEBLE DE CONTROL ROPA LIMPIA 1.50.EL MUEBLE INCLUYE: JALADERA INFINIDAD, HERRAJES (BIBEL, CERRADURAS, PASADORES, ETC ); SEGÚN DISEÑO DEL PROYECTO, MATERIALES, FABRICACIÓN, HABILITADO, ACARREOS, MANO DE OBRA, CONSUMIBLES, DESPERDICIOS, EQUIPO Y HERRAMIENTAS.</t>
  </si>
  <si>
    <t>MM-24 MUEBLE DE CONTROL ALMACEN 1.10.EL MUEBLE INCLUYE: JALADERA INFINIDAD, HERRAJES (BIBEL, CERRADURAS, PASADORES, ETC ); SEGÚN DISEÑO DEL PROYECTO, MATERIALES, FABRICACIÓN, HABILITADO, ACARREOS, MANO DE OBRA, CONSUMIBLES, DESPERDICIOS, EQUIPO Y HERRAMIENTAS.</t>
  </si>
  <si>
    <t>MM-28 CENTRAL MONITOREO U.C.I.N.EL MUEBLE INCLUYE: JALADERA INFINIDAD, HERRAJES (BIBEL, CERRADURAS, PASADORES, ETC ); SEGÚN DISEÑO DEL PROYECTO, MATERIALES, FABRICACIÓN, HABILITADO, ACARREOS, MANO DE OBRA, CONSUMIBLES, DESPERDICIOS, EQUIPO Y HERRAMIENTAS.</t>
  </si>
  <si>
    <t>MM-29 GUARDA MEDICAMENTOS U.C.I.N.EL MUEBLE INCLUYE: JALADERA INFINIDAD, HERRAJES (BIBEL, CERRADURAS, PASADORES, ETC ); SEGÚN DISEÑO DEL PROYECTO, MATERIALES, FABRICACIÓN, HABILITADO, ACARREOS, MANO DE OBRA, CONSUMIBLES, DESPERDICIOS, EQUIPO Y HERRAMIENTAS.</t>
  </si>
  <si>
    <t>MM-30 TRABAJO DE MEDICOS GINECOLOGIA.EL MUEBLE INCLUYE: JALADERA INFINIDAD, HERRAJES (BIBEL, CERRADURAS, PASADORES, ETC ); SEGÚN DISEÑO DEL PROYECTO, MATERIALES, FABRICACIÓN, HABILITADO, ACARREOS, MANO DE OBRA, CONSUMIBLES, DESPERDICIOS, EQUIPO Y HERRAMIENTAS.</t>
  </si>
  <si>
    <t>MM-31 TRABAJO DE MEDICOS GINECOLOGIA.EL MUEBLE INCLUYE: JALADERA INFINIDAD, HERRAJES (BIBEL, CERRADURAS, PASADORES, ETC ); SEGÚN DISEÑO DEL PROYECTO, MATERIALES, FABRICACIÓN, HABILITADO, ACARREOS, MANO DE OBRA, CONSUMIBLES, DESPERDICIOS, EQUIPO Y HERRAMIENTAS.</t>
  </si>
  <si>
    <t>MM-32 CENTRAL ENFERMERAS ENCAMADOS GINECOLOGIA.EL MUEBLE INCLUYE: JALADERA INFINIDAD, HERRAJES (BIBEL, CERRADURAS, PASADORES, ETC ); SEGÚN DISEÑO DEL PROYECTO, MATERIALES, FABRICACIÓN, HABILITADO, ACARREOS, MANO DE OBRA, CONSUMIBLES, DESPERDICIOS, EQUIPO Y HERRAMIENTAS.</t>
  </si>
  <si>
    <t>MM-33 CENTRAL DE ENFERMERAS ENCAMADOS GINECOLOGIA.EL MUEBLE INCLUYE: JALADERA INFINIDAD, HERRAJES (BIBEL, CERRADURAS, PASADORES, ETC ); SEGÚN DISEÑO DEL PROYECTO, MATERIALES, FABRICACIÓN, HABILITADO, ACARREOS, MANO DE OBRA, CONSUMIBLES, DESPERDICIOS, EQUIPO Y HERRAMIENTAS.</t>
  </si>
  <si>
    <t>MM-34 ROPA LIMPIA GINECOLOGIA CLOSET EN ESCUADRA.EL MUEBLE INCLUYE: JALADERA INFINIDAD, HERRAJES (BIBEL, CERRADURAS, PASADORES, ETC ); SEGÚN DISEÑO DEL PROYECTO, MATERIALES, FABRICACIÓN, HABILITADO, ACARREOS, MANO DE OBRA, CONSUMIBLES, DESPERDICIOS, EQUIPO Y HERRAMIENTAS.</t>
  </si>
  <si>
    <t>MM-35 TRABAJO DE MEDICOS GINECOLOGIA MUEBLE.EL MUEBLE INCLUYE: JALADERA INFINIDAD, HERRAJES (BIBEL, CERRADURAS, PASADORES, ETC ); SEGÚN DISEÑO DEL PROYECTO, MATERIALES, FABRICACIÓN, HABILITADO, ACARREOS, MANO DE OBRA, CONSUMIBLES, DESPERDICIOS, EQUIPO Y HERRAMIENTAS.</t>
  </si>
  <si>
    <t>MM-36 ROPA LIMPIA HOSPITALIZACION PEDIATRIA.EL MUEBLE INCLUYE: JALADERA INFINIDAD, HERRAJES (BIBEL, CERRADURAS, PASADORES, ETC ); SEGÚN DISEÑO DEL PROYECTO, MATERIALES, FABRICACIÓN, HABILITADO, ACARREOS, MANO DE OBRA, CONSUMIBLES, DESPERDICIOS, EQUIPO Y HERRAMIENTAS.</t>
  </si>
  <si>
    <t>MM-37 GUARDA MEDICAMENTOS HOSPITALIZACION PEDIATRIA.EL MUEBLE INCLUYE: JALADERA INFINIDAD, HERRAJES (BIBEL, CERRADURAS, PASADORES, ETC ); SEGÚN DISEÑO DEL PROYECTO, MATERIALES, FABRICACIÓN, HABILITADO, ACARREOS, MANO DE OBRA, CONSUMIBLES, DESPERDICIOS, EQUIPO Y HERRAMIENTAS.</t>
  </si>
  <si>
    <t>MM-38 CONTROL TOCOCIRUGIA.EL MUEBLE INCLUYE: JALADERA INFINIDAD, HERRAJES (BIBEL, CERRADURAS, PASADORES, ETC ); SEGÚN DISEÑO DEL PROYECTO, MATERIALES, FABRICACIÓN, HABILITADO, ACARREOS, MANO DE OBRA, CONSUMIBLES, DESPERDICIOS, EQUIPO Y HERRAMIENTAS.</t>
  </si>
  <si>
    <t>MM-39 GUARDA LUDOTECA CLOSET.EL MUEBLE INCLUYE: JALADERA INFINIDAD, HERRAJES (BIBEL, CERRADURAS, PASADORES, ETC ); SEGÚN DISEÑO DEL PROYECTO, MATERIALES, FABRICACIÓN, HABILITADO, ACARREOS, MANO DE OBRA, CONSUMIBLES, DESPERDICIOS, EQUIPO Y HERRAMIENTAS.</t>
  </si>
  <si>
    <t>MM-40 CENTRAL ENFERMERAS ENCAMADOS GINECOLOGIA.EL MUEBLE INCLUYE: JALADERA INFINIDAD, HERRAJES (BIBEL, CERRADURAS, PASADORES, ETC ); SEGÚN DISEÑO DEL PROYECTO, MATERIALES, FABRICACIÓN, HABILITADO, ACARREOS, MANO DE OBRA, CONSUMIBLES, DESPERDICIOS, EQUIPO Y HERRAMIENTAS.</t>
  </si>
  <si>
    <t>MM-41 GUARDA MEDICAMENTOS PREMATUROS.EL MUEBLE INCLUYE: JALADERA INFINIDAD, HERRAJES (BIBEL, CERRADURAS, PASADORES, ETC ); SEGÚN DISEÑO DEL PROYECTO, MATERIALES, FABRICACIÓN, HABILITADO, ACARREOS, MANO DE OBRA, CONSUMIBLES, DESPERDICIOS, EQUIPO Y HERRAMIENTAS.</t>
  </si>
  <si>
    <t>MM-42 TRABAJO DE MEDICOS GINECOLOGIA.EL MUEBLE INCLUYE: JALADERA INFINIDAD, HERRAJES (BIBEL, CERRADURAS, PASADORES, ETC ); SEGÚN DISEÑO DEL PROYECTO, MATERIALES, FABRICACIÓN, HABILITADO, ACARREOS, MANO DE OBRA, CONSUMIBLES, DESPERDICIOS, EQUIPO Y HERRAMIENTAS.</t>
  </si>
  <si>
    <t>MM-43 ROPA LIMPIA PREMATUROS.EL MUEBLE INCLUYE: JALADERA INFINIDAD, HERRAJES (BIBEL, CERRADURAS, PASADORES, ETC ); SEGÚN DISEÑO DEL PROYECTO, MATERIALES, FABRICACIÓN, HABILITADO, ACARREOS, MANO DE OBRA, CONSUMIBLES, DESPERDICIOS, EQUIPO Y HERRAMIENTAS.</t>
  </si>
  <si>
    <t>MM-44 ROPA LIMPIA PEDIATRICOS.EL MUEBLE INCLUYE: JALADERA INFINIDAD, HERRAJES (BIBEL, CERRADURAS, PASADORES, ETC ); SEGÚN DISEÑO DEL PROYECTO, MATERIALES, FABRICACIÓN, HABILITADO, ACARREOS, MANO DE OBRA, CONSUMIBLES, DESPERDICIOS, EQUIPO Y HERRAMIENTAS.</t>
  </si>
  <si>
    <t>MM-45 TRABAJO DE ENFERMERAS CUNERO PATOLOGICO.EL MUEBLE INCLUYE: JALADERA INFINIDAD, HERRAJES (BIBEL, CERRADURAS, PASADORES, ETC ); SEGÚN DISEÑO DEL PROYECTO, MATERIALES, FABRICACIÓN, HABILITADO, ACARREOS, MANO DE OBRA, CONSUMIBLES, DESPERDICIOS, EQUIPO Y HERRAMIENTAS.</t>
  </si>
  <si>
    <t>MM-46 GUARDA DE MEDICAMENTOS CUNERO PATOLOGICO.EL MUEBLE INCLUYE: JALADERA INFINIDAD, HERRAJES (BIBEL, CERRADURAS, PASADORES, ETC ); SEGÚN DISEÑO DEL PROYECTO, MATERIALES, FABRICACIÓN, HABILITADO, ACARREOS, MANO DE OBRA, CONSUMIBLES, DESPERDICIOS, EQUIPO Y HERRAMIENTAS.</t>
  </si>
  <si>
    <t>MM-47 TRABAJO ENFERM. PREESCOLARES (HOSPITALIZACION PEDIATRIA).EL MUEBLE INCLUYE: JALADERA INFINIDAD, HERRAJES (BIBEL, CERRADURAS, PASADORES, ETC ); SEGÚN DISEÑO DEL PROYECTO, MATERIALES, FABRICACIÓN, HABILITADO, ACARREOS, MANO DE OBRA, CONSUMIBLES, DESPERDICIOS, EQUIPO Y HERRAMIENTAS.</t>
  </si>
  <si>
    <t>MM-48 TRABAJO ENFERM. PREESCOLARES (HOSPITALIZACION PEDIATRIA).EL MUEBLE INCLUYE: JALADERA INFINIDAD, HERRAJES (BIBEL, CERRADURAS, PASADORES, ETC ); SEGÚN DISEÑO DEL PROYECTO, MATERIALES, FABRICACIÓN, HABILITADO, ACARREOS, MANO DE OBRA, CONSUMIBLES, DESPERDICIOS, EQUIPO Y HERRAMIENTAS.</t>
  </si>
  <si>
    <t>MM-49 TRABAJO ENFERM. LACTANTES PEDIATRIA.EL MUEBLE INCLUYE: JALADERA INFINIDAD, HERRAJES (BIBEL, CERRADURAS, PASADORES, ETC ); SEGÚN DISEÑO DEL PROYECTO, MATERIALES, FABRICACIÓN, HABILITADO, ACARREOS, MANO DE OBRA, CONSUMIBLES, DESPERDICIOS, EQUIPO Y HERRAMIENTAS.</t>
  </si>
  <si>
    <t>MM-50 TRABAJO ENFERM. LACTANTES PEDIATRIA CLOSET ROPA LIMPIA.EL MUEBLE INCLUYE: JALADERA INFINIDAD, HERRAJES (BIBEL, CERRADURAS, PASADORES, ETC ); SEGÚN DISEÑO DEL PROYECTO, MATERIALES, FABRICACIÓN, HABILITADO, ACARREOS, MANO DE OBRA, CONSUMIBLES, DESPERDICIOS, EQUIPO Y HERRAMIENTAS.</t>
  </si>
  <si>
    <t>MM-51 GUARDA DE MEDICOS TRAB. ENFERM. LACTANTES PEDIATRIA CLOSET.EL MUEBLE INCLUYE: JALADERA INFINIDAD, HERRAJES (BIBEL, CERRADURAS, PASADORES, ETC ); SEGÚN DISEÑO DEL PROYECTO, MATERIALES, FABRICACIÓN, HABILITADO, ACARREOS, MANO DE OBRA, CONSUMIBLES, DESPERDICIOS, EQUIPO Y HERRAMIENTAS.</t>
  </si>
  <si>
    <t>MM-52 MUEBLE TELEFONOS PUBLICO PEDIATRIA.EL MUEBLE INCLUYE: JALADERA INFINIDAD, HERRAJES (BIBEL, CERRADURAS, PASADORES, ETC ); SEGÚN DISEÑO DEL PROYECTO, MATERIALES, FABRICACIÓN, HABILITADO, ACARREOS, MANO DE OBRA, CONSUMIBLES, DESPERDICIOS, EQUIPO Y HERRAMIENTAS.</t>
  </si>
  <si>
    <t>MM-53 CONTROL TOCOCIRUGIA.EL MUEBLE INCLUYE: JALADERA INFINIDAD, HERRAJES (BIBEL, CERRADURAS, PASADORES, ETC ); SEGÚN DISEÑO DEL PROYECTO, MATERIALES, FABRICACIÓN, HABILITADO, ACARREOS, MANO DE OBRA, CONSUMIBLES, DESPERDICIOS, EQUIPO Y HERRAMIENTAS.</t>
  </si>
  <si>
    <t>MM-54 TRABAJO ENFERMERAS LACTANTES PEDIATRIA.EL MUEBLE INCLUYE: JALADERA INFINIDAD, HERRAJES (BIBEL, CERRADURAS, PASADORES, ETC ); SEGÚN DISEÑO DEL PROYECTO, MATERIALES, FABRICACIÓN, HABILITADO, ACARREOS, MANO DE OBRA, CONSUMIBLES, DESPERDICIOS, EQUIPO Y HERRAMIENTAS.</t>
  </si>
  <si>
    <t>MM-55 CONTROL TOCOCIRUGIA.EL MUEBLE INCLUYE: JALADERA INFINIDAD, HERRAJES (BIBEL, CERRADURAS, PASADORES, ETC ); SEGÚN DISEÑO DEL PROYECTO, MATERIALES, FABRICACIÓN, HABILITADO, ACARREOS, MANO DE OBRA, CONSUMIBLES, DESPERDICIOS, EQUIPO Y HERRAMIENTAS.</t>
  </si>
  <si>
    <t>MM-56 TELEFONOS PUBLICOS GINECO-PEDIATRIA.EL MUEBLE INCLUYE: JALADERA INFINIDAD, HERRAJES (BIBEL, CERRADURAS, PASADORES, ETC ); SEGÚN DISEÑO DEL PROYECTO, MATERIALES, FABRICACIÓN, HABILITADO, ACARREOS, MANO DE OBRA, CONSUMIBLES, DESPERDICIOS, EQUIPO Y HERRAMIENTAS.</t>
  </si>
  <si>
    <t>MM-58 GUARDA EDUCACION MEDICA E INVESTIGACION CLOSET.EL MUEBLE INCLUYE: JALADERA INFINIDAD, HERRAJES (BIBEL, CERRADURAS, PASADORES, ETC ); SEGÚN DISEÑO DEL PROYECTO, MATERIALES, FABRICACIÓN, HABILITADO, ACARREOS, MANO DE OBRA, CONSUMIBLES, DESPERDICIOS, EQUIPO Y HERRAMIENTAS.</t>
  </si>
  <si>
    <t>MM-59 GUARDA EDUCACION MEDICA E INVESTIGACION CLOSET.EL MUEBLE INCLUYE: JALADERA INFINIDAD, HERRAJES (BIBEL, CERRADURAS, PASADORES, ETC ); SEGÚN DISEÑO DEL PROYECTO, MATERIALES, FABRICACIÓN, HABILITADO, ACARREOS, MANO DE OBRA, CONSUMIBLES, DESPERDICIOS, EQUIPO Y HERRAMIENTAS.</t>
  </si>
  <si>
    <t>MM-60 CONSULTA CENTRO DE DOCUMENTACION EN SALUD.EL MUEBLE INCLUYE: JALADERA INFINIDAD, HERRAJES (BIBEL, CERRADURAS, PASADORES, ETC ); SEGÚN DISEÑO DEL PROYECTO, MATERIALES, FABRICACIÓN, HABILITADO, ACARREOS, MANO DE OBRA, CONSUMIBLES, DESPERDICIOS, EQUIPO Y HERRAMIENTAS.</t>
  </si>
  <si>
    <t>MM-61 CONSULTA CENTRO DE DOCUMENTACION EN SALUD.EL MUEBLE INCLUYE: JALADERA INFINIDAD, HERRAJES (BIBEL, CERRADURAS, PASADORES, ETC ); SEGÚN DISEÑO DEL PROYECTO, MATERIALES, FABRICACIÓN, HABILITADO, ACARREOS, MANO DE OBRA, CONSUMIBLES, DESPERDICIOS, EQUIPO Y HERRAMIENTAS.</t>
  </si>
  <si>
    <t>MM-62 CONSULTA CENTRO DE DOCUMENTACION EN SALUD.EL MUEBLE INCLUYE: JALADERA INFINIDAD, HERRAJES (BIBEL, CERRADURAS, PASADORES, ETC ); SEGÚN DISEÑO DEL PROYECTO, MATERIALES, FABRICACIÓN, HABILITADO, ACARREOS, MANO DE OBRA, CONSUMIBLES, DESPERDICIOS, EQUIPO Y HERRAMIENTAS.</t>
  </si>
  <si>
    <t>MM-62A CONTROL DE COPIADO CENTRO MDE DOCUMENTACION EN SALUD.EL MUEBLE INCLUYE: JALADERA INFINIDAD, HERRAJES (BIBEL, CERRADURAS, PASADORES, ETC ); SEGÚN DISEÑO DEL PROYECTO, MATERIALES, FABRICACIÓN, HABILITADO, ACARREOS, MANO DE OBRA, CONSUMIBLES, DESPERDICIOS, EQUIPO Y HERRAMIENTAS.</t>
  </si>
  <si>
    <t>M1N-01 BARRA ESCRITORIO TRABAJO SOCIAL ENTREVISTAS.EL MUEBLE INCLUYE: JALADERA INFINIDAD, HERRAJES (BIBEL, CERRADURAS, PASADORES, ETC ); SEGÚN DISEÑO DEL PROYECTO, MATERIALES, FABRICACIÓN, HABILITADO, ACARREOS, MANO DE OBRA, CONSUMIBLES, DESPERDICIOS, EQUIPO Y HERRAMIENTAS.</t>
  </si>
  <si>
    <t>M1N 2A GUARDA ROPA ADMISION CONTROL (HOSP. GINECO).EL MUEBLE INCLUYE: JALADERA INFINIDAD, HERRAJES (BIBEL, CERRADURAS, PASADORES, ETC ); SEGÚN DISEÑO DEL PROYECTO, MATERIALES, FABRICACIÓN, HABILITADO, ACARREOS, MANO DE OBRA, CONSUMIBLES, DESPERDICIOS, EQUIPO Y HERRAMIENTAS.</t>
  </si>
  <si>
    <t>M2N-01 CAMBIO DE BOTAS CIRUGIA.EL MUEBLE INCLUYE: JALADERA INFINIDAD, HERRAJES (BIBEL, CERRADURAS, PASADORES, ETC ); SEGÚN DISEÑO DEL PROYECTO, MATERIALES, FABRICACIÓN, HABILITADO, ACARREOS, MANO DE OBRA, CONSUMIBLES, DESPERDICIOS, EQUIPO Y HERRAMIENTAS.</t>
  </si>
  <si>
    <t>M2N-02 CONTROL TRANSFER CIRUGIA.EL MUEBLE INCLUYE: JALADERA INFINIDAD, HERRAJES (BIBEL, CERRADURAS, PASADORES, ETC ); SEGÚN DISEÑO DEL PROYECTO, MATERIALES, FABRICACIÓN, HABILITADO, ACARREOS, MANO DE OBRA, CONSUMIBLES, DESPERDICIOS, EQUIPO Y HERRAMIENTAS.</t>
  </si>
  <si>
    <t>M2N-03 CLOSET CONTROL CIRUGIA.EL MUEBLE INCLUYE: JALADERA INFINIDAD, HERRAJES (BIBEL, CERRADURAS, PASADORES, ETC ); SEGÚN DISEÑO DEL PROYECTO, MATERIALES, FABRICACIÓN, HABILITADO, ACARREOS, MANO DE OBRA, CONSUMIBLES, DESPERDICIOS, EQUIPO Y HERRAMIENTAS.</t>
  </si>
  <si>
    <t>M2N-04 GUARDA MEDICAMENTOS RECUPERACION-EL MUEBLE INCLUYE: JALADERA INFINIDAD, HERRAJES (BIBEL, CERRADURAS, PASADORES, ETC ); SEGÚN DISEÑO DEL PROYECTO, MATERIALES, FABRICACIÓN, HABILITADO, ACARREOS, MANO DE OBRA, CONSUMIBLES, DESPERDICIOS, EQUIPO Y HERRAMIENTAS.</t>
  </si>
  <si>
    <t>M2N-05 TRABAJO ENFERMERAS RECUPERACION.EL MUEBLE INCLUYE: JALADERA INFINIDAD, HERRAJES (BIBEL, CERRADURAS, PASADORES, ETC ); SEGÚN DISEÑO DEL PROYECTO, MATERIALES, FABRICACIÓN, HABILITADO, ACARREOS, MANO DE OBRA, CONSUMIBLES, DESPERDICIOS, EQUIPO Y HERRAMIENTAS.</t>
  </si>
  <si>
    <t>M2N-06 TRABAJO DE MEDICOS ENDOSCOPIAS.EL MUEBLE INCLUYE: JALADERA INFINIDAD, HERRAJES (BIBEL, CERRADURAS, PASADORES, ETC ); SEGÚN DISEÑO DEL PROYECTO, MATERIALES, FABRICACIÓN, HABILITADO, ACARREOS, MANO DE OBRA, CONSUMIBLES, DESPERDICIOS, EQUIPO Y HERRAMIENTAS.</t>
  </si>
  <si>
    <t>M2N-07 GUARDA DE ROPA LIMPIA RECUPERACION CIRUIGIA.EL MUEBLE INCLUYE: JALADERA INFINIDAD, HERRAJES (BIBEL, CERRADURAS, PASADORES, ETC ); SEGÚN DISEÑO DEL PROYECTO, MATERIALES, FABRICACIÓN, HABILITADO, ACARREOS, MANO DE OBRA, CONSUMIBLES, DESPERDICIOS, EQUIPO Y HERRAMIENTAS.</t>
  </si>
  <si>
    <t>M2N-08 CUBIERTA C.E.Y.E.EL MUEBLE INCLUYE: JALADERA INFINIDAD, HERRAJES (BIBEL, CERRADURAS, PASADORES, ETC ); SEGÚN DISEÑO DEL PROYECTO, MATERIALES, FABRICACIÓN, HABILITADO, ACARREOS, MANO DE OBRA, CONSUMIBLES, DESPERDICIOS, EQUIPO Y HERRAMIENTAS.</t>
  </si>
  <si>
    <t>M2N-09 C.E.Y.E. ENTREGA MATERIAL LIMPIO QUIRÓFANOS.EL MUEBLE INCLUYE: JALADERA INFINIDAD, HERRAJES (BIBEL, CERRADURAS, PASADORES, ETC ); SEGÚN DISEÑO DEL PROYECTO, MATERIALES, FABRICACIÓN, HABILITADO, ACARREOS, MANO DE OBRA, CONSUMIBLES, DESPERDICIOS, EQUIPO Y HERRAMIENTAS.</t>
  </si>
  <si>
    <t>M2N-10 C.E.Y.E. RECIBO MATERIAL SUCIO HOSPITALIZACIÓN.EL MUEBLE INCLUYE: JALADERA INFINIDAD, HERRAJES (BIBEL, CERRADURAS, PASADORES, ETC ); SEGÚN DISEÑO DEL PROYECTO, MATERIALES, FABRICACIÓN, HABILITADO, ACARREOS, MANO DE OBRA, CONSUMIBLES, DESPERDICIOS, EQUIPO Y HERRAMIENTAS.</t>
  </si>
  <si>
    <t>M2N-11 C.E.Y.E. ENTREGA DE MATERIAL HOSPITALIZACION.EL MUEBLE INCLUYE: JALADERA INFINIDAD, HERRAJES (BIBEL, CERRADURAS, PASADORES, ETC ); SEGÚN DISEÑO DEL PROYECTO, MATERIALES, FABRICACIÓN, HABILITADO, ACARREOS, MANO DE OBRA, CONSUMIBLES, DESPERDICIOS, EQUIPO Y HERRAMIENTAS.</t>
  </si>
  <si>
    <t>M2N-12 CENTRAL ENFERMERAS ENCAMADOS CIRUGIA.EL MUEBLE INCLUYE: JALADERA INFINIDAD, HERRAJES (BIBEL, CERRADURAS, PASADORES, ETC ); SEGÚN DISEÑO DEL PROYECTO, MATERIALES, FABRICACIÓN, HABILITADO, ACARREOS, MANO DE OBRA, CONSUMIBLES, DESPERDICIOS, EQUIPO Y HERRAMIENTAS.</t>
  </si>
  <si>
    <t>M2N-13 GURDA LIMPIA CIRUGIA AMBULATORIA CLOSET 1.06.EL MUEBLE INCLUYE: JALADERA INFINIDAD, HERRAJES (BIBEL, CERRADURAS, PASADORES, ETC ); SEGÚN DISEÑO DEL PROYECTO, MATERIALES, FABRICACIÓN, HABILITADO, ACARREOS, MANO DE OBRA, CONSUMIBLES, DESPERDICIOS, EQUIPO Y HERRAMIENTAS.</t>
  </si>
  <si>
    <t>M2N-14 GUARDA DE MEDICAMENTOS CIRUGIA AMBULATORIA .EL MUEBLE INCLUYE: JALADERA INFINIDAD, HERRAJES (BIBEL, CERRADURAS, PASADORES, ETC ); SEGÚN DISEÑO DEL PROYECTO, MATERIALES, FABRICACIÓN, HABILITADO, ACARREOS, MANO DE OBRA, CONSUMIBLES, DESPERDICIOS, EQUIPO Y HERRAMIENTAS.</t>
  </si>
  <si>
    <t>MN2-15 UTRABAJO DE ENFERMERAS CIRUGIA AMBULATORIA.EL MUEBLE INCLUYE: JALADERA INFINIDAD, HERRAJES (BIBEL, CERRADURAS, PASADORES, ETC ); SEGÚN DISEÑO DEL PROYECTO, MATERIALES, FABRICACIÓN, HABILITADO, ACARREOS, MANO DE OBRA, CONSUMIBLES, DESPERDICIOS, EQUIPO Y HERRAMIENTAS.</t>
  </si>
  <si>
    <t>M2N-16 ROPA DE CALLE CONTRO CIRUGIA AMBULATORIA CLOSET 1.97.EL MUEBLE INCLUYE: JALADERA INFINIDAD, HERRAJES (BIBEL, CERRADURAS, PASADORES, ETC ); SEGÚN DISEÑO DEL PROYECTO, MATERIALES, FABRICACIÓN, HABILITADO, ACARREOS, MANO DE OBRA, CONSUMIBLES, DESPERDICIOS, EQUIPO Y HERRAMIENTAS.</t>
  </si>
  <si>
    <t>M2N-17 CONTROL CIRUGIA AMBULATORIA.EL MUEBLE INCLUYE: JALADERA INFINIDAD, HERRAJES (BIBEL, CERRADURAS, PASADORES, ETC ); SEGÚN DISEÑO DEL PROYECTO, MATERIALES, FABRICACIÓN, HABILITADO, ACARREOS, MANO DE OBRA, CONSUMIBLES, DESPERDICIOS, EQUIPO Y HERRAMIENTAS.</t>
  </si>
  <si>
    <t>M2N-18 GUARDA MEDICAMENTOS ENDOSCOPIAS 1.20 CLOSET.EL MUEBLE INCLUYE: JALADERA INFINIDAD, HERRAJES (BIBEL, CERRADURAS, PASADORES, ETC ); SEGÚN DISEÑO DEL PROYECTO, MATERIALES, FABRICACIÓN, HABILITADO, ACARREOS, MANO DE OBRA, CONSUMIBLES, DESPERDICIOS, EQUIPO Y HERRAMIENTAS.</t>
  </si>
  <si>
    <t>M2N19 ROPA LIMPIA PREPARACION ENDOSCOPIAS.EL MUEBLE INCLUYE: JALADERA INFINIDAD, HERRAJES (BIBEL, CERRADURAS, PASADORES, ETC ); SEGÚN DISEÑO DEL PROYECTO, MATERIALES, FABRICACIÓN, HABILITADO, ACARREOS, MANO DE OBRA, CONSUMIBLES, DESPERDICIOS, EQUIPO Y HERRAMIENTAS.</t>
  </si>
  <si>
    <t>M2N-20 TRABAJO ENFERMERAS RECUPERACION ENDOSCOPIAS.EL MUEBLE INCLUYE: JALADERA INFINIDAD, HERRAJES (BIBEL, CERRADURAS, PASADORES, ETC ); SEGÚN DISEÑO DEL PROYECTO, MATERIALES, FABRICACIÓN, HABILITADO, ACARREOS, MANO DE OBRA, CONSUMIBLES, DESPERDICIOS, EQUIPO Y HERRAMIENTAS.</t>
  </si>
  <si>
    <t>M2N-21 GUARDA MEDICAMNETOS U.C.I. (0.90).EL MUEBLE INCLUYE: JALADERA INFINIDAD, HERRAJES (BIBEL, CERRADURAS, PASADORES, ETC ); SEGÚN DISEÑO DEL PROYECTO, MATERIALES, FABRICACIÓN, HABILITADO, ACARREOS, MANO DE OBRA, CONSUMIBLES, DESPERDICIOS, EQUIPO Y HERRAMIENTAS.</t>
  </si>
  <si>
    <t>M2N-22 TELEFONOS PUBLICOS (CIRUGIA AMBULATORIA).EL MUEBLE INCLUYE: JALADERA INFINIDAD, HERRAJES (BIBEL, CERRADURAS, PASADORES, ETC ); SEGÚN DISEÑO DEL PROYECTO, MATERIALES, FABRICACIÓN, HABILITADO, ACARREOS, MANO DE OBRA, CONSUMIBLES, DESPERDICIOS, EQUIPO Y HERRAMIENTAS.</t>
  </si>
  <si>
    <t>M2N-23 CENTRAL DE ENFERMERAS ENCAMADOS (CIRUGIA).EL MUEBLE INCLUYE: JALADERA INFINIDAD, HERRAJES (BIBEL, CERRADURAS, PASADORES, ETC ); SEGÚN DISEÑO DEL PROYECTO, MATERIALES, FABRICACIÓN, HABILITADO, ACARREOS, MANO DE OBRA, CONSUMIBLES, DESPERDICIOS, EQUIPO Y HERRAMIENTAS.</t>
  </si>
  <si>
    <t>M2N-24 ROPA DE CALLE CONTROL (HOSPITALIZACION CIRUGIA).EL MUEBLE INCLUYE: JALADERA INFINIDAD, HERRAJES (BIBEL, CERRADURAS, PASADORES, ETC ); SEGÚN DISEÑO DEL PROYECTO, MATERIALES, FABRICACIÓN, HABILITADO, ACARREOS, MANO DE OBRA, CONSUMIBLES, DESPERDICIOS, EQUIPO Y HERRAMIENTAS.</t>
  </si>
  <si>
    <t>M2N-25 CONTROL (TOCOCIRUGIA).EL MUEBLE INCLUYE: JALADERA INFINIDAD, HERRAJES (BIBEL, CERRADURAS, PASADORES, ETC ); SEGÚN DISEÑO DEL PROYECTO, MATERIALES, FABRICACIÓN, HABILITADO, ACARREOS, MANO DE OBRA, CONSUMIBLES, DESPERDICIOS, EQUIPO Y HERRAMIENTAS.</t>
  </si>
  <si>
    <t>M2N-26 CENTRAL ENFERMERAS ENCAMADOS HOSP. CIRUGIA.EL MUEBLE INCLUYE: JALADERA INFINIDAD, HERRAJES (BIBEL, CERRADURAS, PASADORES, ETC ); SEGÚN DISEÑO DEL PROYECTO, MATERIALES, FABRICACIÓN, HABILITADO, ACARREOS, MANO DE OBRA, CONSUMIBLES, DESPERDICIOS, EQUIPO Y HERRAMIENTAS.</t>
  </si>
  <si>
    <t>M2N-27 GUARDA ROPA LIMPIA (HOSPITALIZACION CIRUGIA).EL MUEBLE INCLUYE: JALADERA INFINIDAD, HERRAJES (BIBEL, CERRADURAS, PASADORES, ETC ); SEGÚN DISEÑO DEL PROYECTO, MATERIALES, FABRICACIÓN, HABILITADO, ACARREOS, MANO DE OBRA, CONSUMIBLES, DESPERDICIOS, EQUIPO Y HERRAMIENTAS.</t>
  </si>
  <si>
    <t>M2N-28 DESCANSO Y TRABAJO DE MEDICOS (HOSP. CIRUGIA).EL MUEBLE INCLUYE: JALADERA INFINIDAD, HERRAJES (BIBEL, CERRADURAS, PASADORES, ETC ); SEGÚN DISEÑO DEL PROYECTO, MATERIALES, FABRICACIÓN, HABILITADO, ACARREOS, MANO DE OBRA, CONSUMIBLES, DESPERDICIOS, EQUIPO Y HERRAMIENTAS.</t>
  </si>
  <si>
    <t>M2N-29 CENTRAL DE ENFERMERAS ENCAMADOS(HOSP.CIRUGIA).EL MUEBLE INCLUYE: JALADERA INFINIDAD, HERRAJES (BIBEL, CERRADURAS, PASADORES, ETC ); SEGÚN DISEÑO DEL PROYECTO, MATERIALES, FABRICACIÓN, HABILITADO, ACARREOS, MANO DE OBRA, CONSUMIBLES, DESPERDICIOS, EQUIPO Y HERRAMIENTAS.</t>
  </si>
  <si>
    <t>M2N-30 MUEBLES TELEFONOS PUBLICOS.EL MUEBLE INCLUYE: JALADERA INFINIDAD, HERRAJES (BIBEL, CERRADURAS, PASADORES, ETC ); SEGÚN DISEÑO DEL PROYECTO, MATERIALES, FABRICACIÓN, HABILITADO, ACARREOS, MANO DE OBRA, CONSUMIBLES, DESPERDICIOS, EQUIPO Y HERRAMIENTAS.</t>
  </si>
  <si>
    <t>M2N-31 TRABAJO ENFERMERAS HOSPITALIZACION CIRUGIAS.EL MUEBLE INCLUYE: JALADERA INFINIDAD, HERRAJES (BIBEL, CERRADURAS, PASADORES, ETC ); SEGÚN DISEÑO DEL PROYECTO, MATERIALES, FABRICACIÓN, HABILITADO, ACARREOS, MANO DE OBRA, CONSUMIBLES, DESPERDICIOS, EQUIPO Y HERRAMIENTAS.</t>
  </si>
  <si>
    <t>M2N-32 TRABAJO ENF. HOSP.CIRUGIA CLOSET ESCUADRA 4.77.EL MUEBLE INCLUYE: JALADERA INFINIDAD, HERRAJES (BIBEL, CERRADURAS, PASADORES, ETC ); SEGÚN DISEÑO DEL PROYECTO, MATERIALES, FABRICACIÓN, HABILITADO, ACARREOS, MANO DE OBRA, CONSUMIBLES, DESPERDICIOS, EQUIPO Y HERRAMIENTAS.</t>
  </si>
  <si>
    <t>M2N-33 CONTROL CIRUGIA.EL MUEBLE INCLUYE: JALADERA INFINIDAD, HERRAJES (BIBEL, CERRADURAS, PASADORES, ETC ); SEGÚN DISEÑO DEL PROYECTO, MATERIALES, FABRICACIÓN, HABILITADO, ACARREOS, MANO DE OBRA, CONSUMIBLES, DESPERDICIOS, EQUIPO Y HERRAMIENTAS.</t>
  </si>
  <si>
    <t>M2N-34 CENTRAL DE ENF. ENCAMADOS HOSPITALIZACION CIRUGIA.EL MUEBLE INCLUYE: JALADERA INFINIDAD, HERRAJES (BIBEL, CERRADURAS, PASADORES, ETC ); SEGÚN DISEÑO DEL PROYECTO, MATERIALES, FABRICACIÓN, HABILITADO, ACARREOS, MANO DE OBRA, CONSUMIBLES, DESPERDICIOS, EQUIPO Y HERRAMIENTAS.</t>
  </si>
  <si>
    <t>M2N-35 MUEBLE DE TELEFONOS PUBLICOS CIRUGIA.EL MUEBLE INCLUYE: JALADERA INFINIDAD, HERRAJES (BIBEL, CERRADURAS, PASADORES, ETC ); SEGÚN DISEÑO DEL PROYECTO, MATERIALES, FABRICACIÓN, HABILITADO, ACARREOS, MANO DE OBRA, CONSUMIBLES, DESPERDICIOS, EQUIPO Y HERRAMIENTAS.</t>
  </si>
  <si>
    <t>M2N-36 GUARDA SALA DE JUNTAS (GOBIERNO).EL MUEBLE INCLUYE: JALADERA INFINIDAD, HERRAJES (BIBEL, CERRADURAS, PASADORES, ETC ); SEGÚN DISEÑO DEL PROYECTO, MATERIALES, FABRICACIÓN, HABILITADO, ACARREOS, MANO DE OBRA, CONSUMIBLES, DESPERDICIOS, EQUIPO Y HERRAMIENTAS.</t>
  </si>
  <si>
    <t>M2N-37 CLOSET DIRECTOR GENERAL (GOBIERNO).EL MUEBLE INCLUYE: JALADERA INFINIDAD, HERRAJES (BIBEL, CERRADURAS, PASADORES, ETC ); SEGÚN DISEÑO DEL PROYECTO, MATERIALES, FABRICACIÓN, HABILITADO, ACARREOS, MANO DE OBRA, CONSUMIBLES, DESPERDICIOS, EQUIPO Y HERRAMIENTAS.</t>
  </si>
  <si>
    <t>M2N-38 BARRA DE APOYO SALA DE JUNTAS.EL MUEBLE INCLUYE: JALADERA INFINIDAD, HERRAJES (BIBEL, CERRADURAS, PASADORES, ETC ); SEGÚN DISEÑO DEL PROYECTO, MATERIALES, FABRICACIÓN, HABILITADO, ACARREOS, MANO DE OBRA, CONSUMIBLES, DESPERDICIOS, EQUIPO Y HERRAMIENTAS.</t>
  </si>
  <si>
    <t>M2N-40 CENTRAL ENFERMERAS ENCAMADOS GINECOLOGIA.EL MUEBLE INCLUYE: JALADERA INFINIDAD, HERRAJES (BIBEL, CERRADURAS, PASADORES, ETC ); SEGÚN DISEÑO DEL PROYECTO, MATERIALES, FABRICACIÓN, HABILITADO, ACARREOS, MANO DE OBRA, CONSUMIBLES, DESPERDICIOS, EQUIPO Y HERRAMIENTAS.</t>
  </si>
  <si>
    <t>M2N-41 GUARDA MEDICAMENTOS PREMATUROS.EL MUEBLE INCLUYE: JALADERA INFINIDAD, HERRAJES (BIBEL, CERRADURAS, PASADORES, ETC ); SEGÚN DISEÑO DEL PROYECTO, MATERIALES, FABRICACIÓN, HABILITADO, ACARREOS, MANO DE OBRA, CONSUMIBLES, DESPERDICIOS, EQUIPO Y HERRAMIENTAS.</t>
  </si>
  <si>
    <t>M2N-42 TRABAJO DE MEDICOS GINECOLOGIA.EL MUEBLE INCLUYE: JALADERA INFINIDAD, HERRAJES (BIBEL, CERRADURAS, PASADORES, ETC ); SEGÚN DISEÑO DEL PROYECTO, MATERIALES, FABRICACIÓN, HABILITADO, ACARREOS, MANO DE OBRA, CONSUMIBLES, DESPERDICIOS, EQUIPO Y HERRAMIENTAS.</t>
  </si>
  <si>
    <t>M2N-43 ROPA LIMPIA PREMATUROS.EL MUEBLE INCLUYE: JALADERA INFINIDAD, HERRAJES (BIBEL, CERRADURAS, PASADORES, ETC ); SEGÚN DISEÑO DEL PROYECTO, MATERIALES, FABRICACIÓN, HABILITADO, ACARREOS, MANO DE OBRA, CONSUMIBLES, DESPERDICIOS, EQUIPO Y HERRAMIENTAS.</t>
  </si>
  <si>
    <t>M2N-44 ROPA LIMPIA PEDIATRICOS.EL MUEBLE INCLUYE: JALADERA INFINIDAD, HERRAJES (BIBEL, CERRADURAS, PASADORES, ETC ); SEGÚN DISEÑO DEL PROYECTO, MATERIALES, FABRICACIÓN, HABILITADO, ACARREOS, MANO DE OBRA, CONSUMIBLES, DESPERDICIOS, EQUIPO Y HERRAMIENTAS.</t>
  </si>
  <si>
    <t>MN2-45 TRABAJO DE ENFERMERAS CUNERO PATOLOGICO.EL MUEBLE INCLUYE: JALADERA INFINIDAD, HERRAJES (BIBEL, CERRADURAS, PASADORES, ETC ); SEGÚN DISEÑO DEL PROYECTO, MATERIALES, FABRICACIÓN, HABILITADO, ACARREOS, MANO DE OBRA, CONSUMIBLES, DESPERDICIOS, EQUIPO Y HERRAMIENTAS.</t>
  </si>
  <si>
    <t>M2N-46 GUARDA DE MEDICAMENTOS CUNERO PATOLOGICO.EL MUEBLE INCLUYE: JALADERA INFINIDAD, HERRAJES (BIBEL, CERRADURAS, PASADORES, ETC ); SEGÚN DISEÑO DEL PROYECTO, MATERIALES, FABRICACIÓN, HABILITADO, ACARREOS, MANO DE OBRA, CONSUMIBLES, DESPERDICIOS, EQUIPO Y HERRAMIENTAS.</t>
  </si>
  <si>
    <t>M2N-47 TRABAJO ENFERM. PREESCOLARES (HOSPITALIZACION PEDIATRIA)</t>
  </si>
  <si>
    <t>M2N-48 TRABAJO ENFERM. PREESCOLARES (HOSPITALIZACION PEDIATRIA).EL MUEBLE INCLUYE: JALADERA INFINIDAD, HERRAJES (BIBEL, CERRADURAS, PASADORES, ETC ); SEGÚN DISEÑO DEL PROYECTO, MATERIALES, FABRICACIÓN, HABILITADO, ACARREOS, MANO DE OBRA, CONSUMIBLES, DESPERDICIOS, EQUIPO Y HERRAMIENTAS.</t>
  </si>
  <si>
    <t>M2N-49 TRABAJO ENFERM. LACTANTES PEDIATRIA.EL MUEBLE INCLUYE: JALADERA INFINIDAD, HERRAJES (BIBEL, CERRADURAS, PASADORES, ETC ); SEGÚN DISEÑO DEL PROYECTO, MATERIALES, FABRICACIÓN, HABILITADO, ACARREOS, MANO DE OBRA, CONSUMIBLES, DESPERDICIOS, EQUIPO Y HERRAMIENTAS.</t>
  </si>
  <si>
    <t>M2N-50 TRABAJO ENFERM. LACTANTES PEDIATRIA CLOSET ROPA LIMPIA.EL MUEBLE INCLUYE: JALADERA INFINIDAD, HERRAJES (BIBEL, CERRADURAS, PASADORES, ETC ); SEGÚN DISEÑO DEL PROYECTO, MATERIALES, FABRICACIÓN, HABILITADO, ACARREOS, MANO DE OBRA, CONSUMIBLES, DESPERDICIOS, EQUIPO Y HERRAMIENTAS.</t>
  </si>
  <si>
    <t>M2N-51 GUARDA DE MEDICOS TRAB. ENFERM. LACTANTES PEDIATRIA CLOSET.EL MUEBLE INCLUYE: JALADERA INFINIDAD, HERRAJES (BIBEL, CERRADURAS, PASADORES, ETC ); SEGÚN DISEÑO DEL PROYECTO, MATERIALES, FABRICACIÓN, HABILITADO, ACARREOS, MANO DE OBRA, CONSUMIBLES, DESPERDICIOS, EQUIPO Y HERRAMIENTAS.</t>
  </si>
  <si>
    <t>M2N-52 MUEBLE TELEFONOS PUBLICO PEDIATRIA.EL MUEBLE INCLUYE: JALADERA INFINIDAD, HERRAJES (BIBEL, CERRADURAS, PASADORES, ETC ); SEGÚN DISEÑO DEL PROYECTO, MATERIALES, FABRICACIÓN, HABILITADO, ACARREOS, MANO DE OBRA, CONSUMIBLES, DESPERDICIOS, EQUIPO Y HERRAMIENTAS.</t>
  </si>
  <si>
    <t>M2N-53 CONTROL TOCOCIRUGIA.EL MUEBLE INCLUYE: JALADERA INFINIDAD, HERRAJES (BIBEL, CERRADURAS, PASADORES, ETC ); SEGÚN DISEÑO DEL PROYECTO, MATERIALES, FABRICACIÓN, HABILITADO, ACARREOS, MANO DE OBRA, CONSUMIBLES, DESPERDICIOS, EQUIPO Y HERRAMIENTAS.</t>
  </si>
  <si>
    <t>M2N-54 TRABAJO ENFERMERAS LACTANTES PEDIATRIA.EL MUEBLE INCLUYE: JALADERA INFINIDAD, HERRAJES (BIBEL, CERRADURAS, PASADORES, ETC ); SEGÚN DISEÑO DEL PROYECTO, MATERIALES, FABRICACIÓN, HABILITADO, ACARREOS, MANO DE OBRA, CONSUMIBLES, DESPERDICIOS, EQUIPO Y HERRAMIENTAS.</t>
  </si>
  <si>
    <t>M2N-55 CONTROL TOCOCIRUGIA.EL MUEBLE INCLUYE: JALADERA INFINIDAD, HERRAJES (BIBEL, CERRADURAS, PASADORES, ETC ); SEGÚN DISEÑO DEL PROYECTO, MATERIALES, FABRICACIÓN, HABILITADO, ACARREOS, MANO DE OBRA, CONSUMIBLES, DESPERDICIOS, EQUIPO Y HERRAMIENTAS.</t>
  </si>
  <si>
    <t>M2N56 TELEFONOS PUBLICOS GINECO-PEDIATRIA.EL MUEBLE INCLUYE: JALADERA INFINIDAD, HERRAJES (BIBEL, CERRADURAS, PASADORES, ETC ); SEGÚN DISEÑO DEL PROYECTO, MATERIALES, FABRICACIÓN, HABILITADO, ACARREOS, MANO DE OBRA, CONSUMIBLES, DESPERDICIOS, EQUIPO Y HERRAMIENTAS.</t>
  </si>
  <si>
    <t>M2N-58 GUARDA EDUCACION MEDICA E INVESTIGACION CLOSET.EL MUEBLE INCLUYE: JALADERA INFINIDAD, HERRAJES (BIBEL, CERRADURAS, PASADORES, ETC ); SEGÚN DISEÑO DEL PROYECTO, MATERIALES, FABRICACIÓN, HABILITADO, ACARREOS, MANO DE OBRA, CONSUMIBLES, DESPERDICIOS, EQUIPO Y HERRAMIENTAS.</t>
  </si>
  <si>
    <t>MN2-59 GUARDA EDUCACION MEDICA E INVESTIGACION CLOSET.EL MUEBLE INCLUYE: JALADERA INFINIDAD, HERRAJES (BIBEL, CERRADURAS, PASADORES, ETC ); SEGÚN DISEÑO DEL PROYECTO, MATERIALES, FABRICACIÓN, HABILITADO, ACARREOS, MANO DE OBRA, CONSUMIBLES, DESPERDICIOS, EQUIPO Y HERRAMIENTAS.</t>
  </si>
  <si>
    <t>MN2-60 CONSULTA CENTRO DE DOCUMENTACION EN SALUD.EL MUEBLE INCLUYE: JALADERA INFINIDAD, HERRAJES (BIBEL, CERRADURAS, PASADORES, ETC ); SEGÚN DISEÑO DEL PROYECTO, MATERIALES, FABRICACIÓN, HABILITADO, ACARREOS, MANO DE OBRA, CONSUMIBLES, DESPERDICIOS, EQUIPO Y HERRAMIENTAS.</t>
  </si>
  <si>
    <t>MN2-61 CONSULTA CENTRO DE DOCUMENTACION EN SALUD.EL MUEBLE INCLUYE: JALADERA INFINIDAD, HERRAJES (BIBEL, CERRADURAS, PASADORES, ETC ); SEGÚN DISEÑO DEL PROYECTO, MATERIALES, FABRICACIÓN, HABILITADO, ACARREOS, MANO DE OBRA, CONSUMIBLES, DESPERDICIOS, EQUIPO Y HERRAMIENTAS.</t>
  </si>
  <si>
    <t>M3N-01 ROPA LIMPIA QUINMIOTERAPIA.EL MUEBLE INCLUYE: JALADERA INFINIDAD, HERRAJES (BIBEL, CERRADURAS, PASADORES, ETC ); SEGÚN DISEÑO DEL PROYECTO, MATERIALES, FABRICACIÓN, HABILITADO, ACARREOS, MANO DE OBRA, CONSUMIBLES, DESPERDICIOS, EQUIPO Y HERRAMIENTAS.</t>
  </si>
  <si>
    <t>M3N-02 GUARDA ROPA DE CONTROL HEMODIALISIS.EL MUEBLE INCLUYE: JALADERA INFINIDAD, HERRAJES (BIBEL, CERRADURAS, PASADORES, ETC ); SEGÚN DISEÑO DEL PROYECTO, MATERIALES, FABRICACIÓN, HABILITADO, ACARREOS, MANO DE OBRA, CONSUMIBLES, DESPERDICIOS, EQUIPO Y HERRAMIENTAS.</t>
  </si>
  <si>
    <t>M3N-03 TRABAJO ENFERMERAS QUINMIOTERAPIA.EL MUEBLE INCLUYE: JALADERA INFINIDAD, HERRAJES (BIBEL, CERRADURAS, PASADORES, ETC ); SEGÚN DISEÑO DEL PROYECTO, MATERIALES, FABRICACIÓN, HABILITADO, ACARREOS, MANO DE OBRA, CONSUMIBLES, DESPERDICIOS, EQUIPO Y HERRAMIENTAS.</t>
  </si>
  <si>
    <t>M3N-04 CONTROL HEMODIALISIS.EL MUEBLE INCLUYE: JALADERA INFINIDAD, HERRAJES (BIBEL, CERRADURAS, PASADORES, ETC ); SEGÚN DISEÑO DEL PROYECTO, MATERIALES, FABRICACIÓN, HABILITADO, ACARREOS, MANO DE OBRA, CONSUMIBLES, DESPERDICIOS, EQUIPO Y HERRAMIENTAS.</t>
  </si>
  <si>
    <t>M3N-05 CAMBIO DE BOTAS CIRUGIA.EL MUEBLE INCLUYE: JALADERA INFINIDAD, HERRAJES (BIBEL, CERRADURAS, PASADORES, ETC ); SEGÚN DISEÑO DEL PROYECTO, MATERIALES, FABRICACIÓN, HABILITADO, ACARREOS, MANO DE OBRA, CONSUMIBLES, DESPERDICIOS, EQUIPO Y HERRAMIENTAS.</t>
  </si>
  <si>
    <t>M3N-06 TRABAJO DE MEDICOS EMODIALISIS.EL MUEBLE INCLUYE: JALADERA INFINIDAD, HERRAJES (BIBEL, CERRADURAS, PASADORES, ETC ); SEGÚN DISEÑO DEL PROYECTO, MATERIALES, FABRICACIÓN, HABILITADO, ACARREOS, MANO DE OBRA, CONSUMIBLES, DESPERDICIOS, EQUIPO Y HERRAMIENTAS.</t>
  </si>
  <si>
    <t>M3N-07 TRABAJO ENFERMERAS HEMODIALISIS.EL MUEBLE INCLUYE: JALADERA INFINIDAD, HERRAJES (BIBEL, CERRADURAS, PASADORES, ETC ); SEGÚN DISEÑO DEL PROYECTO, MATERIALES, FABRICACIÓN, HABILITADO, ACARREOS, MANO DE OBRA, CONSUMIBLES, DESPERDICIOS, EQUIPO Y HERRAMIENTAS.</t>
  </si>
  <si>
    <t>M3N-08 GUARDA DE ROPA LIMPIA HEMODIALISIS CLOST 3.05.EL MUEBLE INCLUYE: JALADERA INFINIDAD, HERRAJES (BIBEL, CERRADURAS, PASADORES, ETC ); SEGÚN DISEÑO DEL PROYECTO, MATERIALES, FABRICACIÓN, HABILITADO, ACARREOS, MANO DE OBRA, CONSUMIBLES, DESPERDICIOS, EQUIPO Y HERRAMIENTAS.</t>
  </si>
  <si>
    <t>M3N-09 TRABAJO ENFERMERAS HEMODIALISIS.EL MUEBLE INCLUYE: JALADERA INFINIDAD, HERRAJES (BIBEL, CERRADURAS, PASADORES, ETC ); SEGÚN DISEÑO DEL PROYECTO, MATERIALES, FABRICACIÓN, HABILITADO, ACARREOS, MANO DE OBRA, CONSUMIBLES, DESPERDICIOS, EQUIPO Y HERRAMIENTAS.</t>
  </si>
  <si>
    <t>M3N-10 TRABAJO DE ENFERMERAS DIALISIS 2.40.EL MUEBLE INCLUYE: JALADERA INFINIDAD, HERRAJES (BIBEL, CERRADURAS, PASADORES, ETC ); SEGÚN DISEÑO DEL PROYECTO, MATERIALES, FABRICACIÓN, HABILITADO, ACARREOS, MANO DE OBRA, CONSUMIBLES, DESPERDICIOS, EQUIPO Y HERRAMIENTAS.</t>
  </si>
  <si>
    <t>M3N-11 GUARDA DE MEDICAMENTOSM DIALISIS 1.43 CLOSET.EL MUEBLE INCLUYE: JALADERA INFINIDAD, HERRAJES (BIBEL, CERRADURAS, PASADORES, ETC ); SEGÚN DISEÑO DEL PROYECTO, MATERIALES, FABRICACIÓN, HABILITADO, ACARREOS, MANO DE OBRA, CONSUMIBLES, DESPERDICIOS, EQUIPO Y HERRAMIENTAS.</t>
  </si>
  <si>
    <t>M3N-12 ROPA LIMPIA DIALISIS 1.43 CLOSET.EL MUEBLE INCLUYE: JALADERA INFINIDAD, HERRAJES (BIBEL, CERRADURAS, PASADORES, ETC ); SEGÚN DISEÑO DEL PROYECTO, MATERIALES, FABRICACIÓN, HABILITADO, ACARREOS, MANO DE OBRA, CONSUMIBLES, DESPERDICIOS, EQUIPO Y HERRAMIENTAS.</t>
  </si>
  <si>
    <t>M3N-13 CENTRAL DE ENFERMERAS ENCAMADOS (HOSP.MEDICINA INTERNA).EL MUEBLE INCLUYE: JALADERA INFINIDAD, HERRAJES (BIBEL, CERRADURAS, PASADORES, ETC ); SEGÚN DISEÑO DEL PROYECTO, MATERIALES, FABRICACIÓN, HABILITADO, ACARREOS, MANO DE OBRA, CONSUMIBLES, DESPERDICIOS, EQUIPO Y HERRAMIENTAS.</t>
  </si>
  <si>
    <t>M3N-14 CENTRAL DE ENFERMREAS ENCAMADSO HOSPIT. MEDICINA INTERNA.EL MUEBLE INCLUYE: JALADERA INFINIDAD, HERRAJES (BIBEL, CERRADURAS, PASADORES, ETC ); SEGÚN DISEÑO DEL PROYECTO, MATERIALES, FABRICACIÓN, HABILITADO, ACARREOS, MANO DE OBRA, CONSUMIBLES, DESPERDICIOS, EQUIPO Y HERRAMIENTAS.</t>
  </si>
  <si>
    <t>M3N-15 ROPA DE CALLE (HOSPITALIZACION MED. INTERNA).EL MUEBLE INCLUYE: JALADERA INFINIDAD, HERRAJES (BIBEL, CERRADURAS, PASADORES, ETC ); SEGÚN DISEÑO DEL PROYECTO, MATERIALES, FABRICACIÓN, HABILITADO, ACARREOS, MANO DE OBRA, CONSUMIBLES, DESPERDICIOS, EQUIPO Y HERRAMIENTAS.</t>
  </si>
  <si>
    <t>M3N-16 TRABAJO DE MEDICOS HOSP. MEDICINA INTERNA 3.60.EL MUEBLE INCLUYE: JALADERA INFINIDAD, HERRAJES (BIBEL, CERRADURAS, PASADORES, ETC ); SEGÚN DISEÑO DEL PROYECTO, MATERIALES, FABRICACIÓN, HABILITADO, ACARREOS, MANO DE OBRA, CONSUMIBLES, DESPERDICIOS, EQUIPO Y HERRAMIENTAS.</t>
  </si>
  <si>
    <t>M3N-17 CONTROL HOSP. MEDICINA INTERNA.EL MUEBLE INCLUYE: JALADERA INFINIDAD, HERRAJES (BIBEL, CERRADURAS, PASADORES, ETC ); SEGÚN DISEÑO DEL PROYECTO, MATERIALES, FABRICACIÓN, HABILITADO, ACARREOS, MANO DE OBRA, CONSUMIBLES, DESPERDICIOS, EQUIPO Y HERRAMIENTAS.</t>
  </si>
  <si>
    <t>M3N-18 TELEFONOS PUBLICOS(HOSP. MEDICINA INTERNA).EL MUEBLE INCLUYE: JALADERA INFINIDAD, HERRAJES (BIBEL, CERRADURAS, PASADORES, ETC ); SEGÚN DISEÑO DEL PROYECTO, MATERIALES, FABRICACIÓN, HABILITADO, ACARREOS, MANO DE OBRA, CONSUMIBLES, DESPERDICIOS, EQUIPO Y HERRAMIENTAS.</t>
  </si>
  <si>
    <t>M3N-19 CONTROL MEDICINA INTERNA.EL MUEBLE INCLUYE: JALADERA INFINIDAD, HERRAJES (BIBEL, CERRADURAS, PASADORES, ETC ); SEGÚN DISEÑO DEL PROYECTO, MATERIALES, FABRICACIÓN, HABILITADO, ACARREOS, MANO DE OBRA, CONSUMIBLES, DESPERDICIOS, EQUIPO Y HERRAMIENTAS.</t>
  </si>
  <si>
    <t>M3N-20 TRABAJO ENFERMERAS RECUPERACION ENDOSCOPIAS 2.50 ESC.EL MUEBLE INCLUYE: JALADERA INFINIDAD, HERRAJES (BIBEL, CERRADURAS, PASADORES, ETC ); SEGÚN DISEÑO DEL PROYECTO, MATERIALES, FABRICACIÓN, HABILITADO, ACARREOS, MANO DE OBRA, CONSUMIBLES, DESPERDICIOS, EQUIPO Y HERRAMIENTAS.</t>
  </si>
  <si>
    <t>M3N-21 TRABAJO ENFERMERAS(HOSPITALIZACION MEDICINA INT.).EL MUEBLE INCLUYE: JALADERA INFINIDAD, HERRAJES (BIBEL, CERRADURAS, PASADORES, ETC ); SEGÚN DISEÑO DEL PROYECTO, MATERIALES, FABRICACIÓN, HABILITADO, ACARREOS, MANO DE OBRA, CONSUMIBLES, DESPERDICIOS, EQUIPO Y HERRAMIENTAS.</t>
  </si>
  <si>
    <t>M3N-22 ROPA LIMPIA HOSPITALIZACION MEDICINA INTERNA.EL MUEBLE INCLUYE: JALADERA INFINIDAD, HERRAJES (BIBEL, CERRADURAS, PASADORES, ETC ); SEGÚN DISEÑO DEL PROYECTO, MATERIALES, FABRICACIÓN, HABILITADO, ACARREOS, MANO DE OBRA, CONSUMIBLES, DESPERDICIOS, EQUIPO Y HERRAMIENTAS.</t>
  </si>
  <si>
    <t>M3N-23 CENTRAL DE ENFERMERAS ENCAMADOS (MEDICINA INTERNA).EL MUEBLE INCLUYE: JALADERA INFINIDAD, HERRAJES (BIBEL, CERRADURAS, PASADORES, ETC ); SEGÚN DISEÑO DEL PROYECTO, MATERIALES, FABRICACIÓN, HABILITADO, ACARREOS, MANO DE OBRA, CONSUMIBLES, DESPERDICIOS, EQUIPO Y HERRAMIENTAS.</t>
  </si>
  <si>
    <t>M2N-24 CONTROL (MEDICINA INTERNA).EL MUEBLE INCLUYE: JALADERA INFINIDAD, HERRAJES (BIBEL, CERRADURAS, PASADORES, ETC ); SEGÚN DISEÑO DEL PROYECTO, MATERIALES, FABRICACIÓN, HABILITADO, ACARREOS, MANO DE OBRA, CONSUMIBLES, DESPERDICIOS, EQUIPO Y HERRAMIENTAS.</t>
  </si>
  <si>
    <t>MN2-25 ROPA LIMPIA CONSULTA EXTERNA (MEDICINA INTERNA).EL MUEBLE INCLUYE: JALADERA INFINIDAD, HERRAJES (BIBEL, CERRADURAS, PASADORES, ETC ); SEGÚN DISEÑO DEL PROYECTO, MATERIALES, FABRICACIÓN, HABILITADO, ACARREOS, MANO DE OBRA, CONSUMIBLES, DESPERDICIOS, EQUIPO Y HERRAMIENTAS.</t>
  </si>
  <si>
    <t>MN2-26 TELEFONOS PUBLICOS MEDICINA INTERNA.EL MUEBLE INCLUYE: JALADERA INFINIDAD, HERRAJES (BIBEL, CERRADURAS, PASADORES, ETC ); SEGÚN DISEÑO DEL PROYECTO, MATERIALES, FABRICACIÓN, HABILITADO, ACARREOS, MANO DE OBRA, CONSUMIBLES, DESPERDICIOS, EQUIPO Y HERRAMIENTAS.</t>
  </si>
  <si>
    <t>JARDINERÍA</t>
  </si>
  <si>
    <t>SUMINISTRO Y COLOCACION DE TIERRA VEGETAL EN JARDINERA DE AUDITORIO SIN ESPECIFICACIÓN ., INCLUYE: CARGO DIRECTO POR EL COSTO DE LOS MATERIALES Y MANO DE OBRA QUE INTERVENGAN, FLETE A OBRA, DESPERDICIO, ACARREO HASTA EL LUGAR DE SU UTILIZACIÓN, TRAZO, PREPARACIÓN DE LA SUPERFICIE, MAESTREADO,LIMPIEZA Y RETIRO DE SOBRANTES FUERA DE OBRA, EQUIPO DE SEGURIDAD, INSTALACIONES ESPECÍFICAS, DEPRECIACIÓN Y DEMÁS CARGOS DERIVADOS DEL USO DE HERRAMIENTA Y EQUIPO, EN CUALQUIER NIVEL</t>
  </si>
  <si>
    <t>SUMINISTRO Y COLOCACION DE FILTRO DE GRAVA EN JARDINERA DE AUDITORIO SIN ESPECIFICACIÓN ., INCLUYE: CARGO DIRECTO POR EL COSTO DE LOS MATERIALES Y MANO DE OBRA QUE INTERVENGAN, FLETE A OBRA, DESPERDICIO, ACARREO HASTA EL LUGAR DE SU UTILIZACIÓN, TRAZO, PREPARACIÓN DE LA SUPERFICIE, MAESTREADO,LIMPIEZA Y RETIRO DE SOBRANTES FUERA DE OBRA, EQUIPO DE SEGURIDAD, INSTALACIONES ESPECÍFICAS, DEPRECIACIÓN Y DEMÁS CARGOS DERIVADOS DEL USO DE HERRAMIENTA Y EQUIPO, EN CUALQUIER NIVEL</t>
  </si>
  <si>
    <t>SUMINISTRO Y APLICACION DE IMPERMEABILIZANTE EN JARDINERA DE AUDITORIO SIN ESPECIFICACIÓN ., INCLUYE: CARGO DIRECTO POR EL COSTO DE LOS MATERIALES Y MANO DE OBRA QUE INTERVENGAN, FLETE A OBRA, DESPERDICIO, ACARREO HASTA EL LUGAR DE SU UTILIZACIÓN, TRAZO, PREPARACIÓN DE LA SUPERFICIE, MAESTREADO,LIMPIEZA Y RETIRO DE SOBRANTES FUERA DE OBRA, EQUIPO DE SEGURIDAD, INSTALACIONES ESPECÍFICAS, DEPRECIACIÓN Y DEMÁS CARGOS DERIVADOS DEL USO DE HERRAMIENTA Y EQUIPO, EN CUALQUIER NIVEL</t>
  </si>
  <si>
    <t>PLANTACIÓN DE PLANTA PARA INTERIOR ORNAMENTAL DRACENA MARGINATA, PARA MACETON M1-A</t>
  </si>
  <si>
    <t>PLANTACIÓN DE PLANTA PARA INTERIOR ORNAMENTAL ASPARRAGUS PLUMOSUS, PARA MACETON M1-B</t>
  </si>
  <si>
    <t>PLANTACIÓN DE PLANTA PARA INTERIOR ORNAMENTAL MONASTERA DELICIOSA PARA MACETON M1-C</t>
  </si>
  <si>
    <t>PLANTACIÓN DE PLANTA PARA INTERIOR ORNAMENTAL DRACENA MARGINATA PARA MACETON M2-A</t>
  </si>
  <si>
    <t>PLANTACIÓN DE PLANTA PARA INTERIOR ORNAMENTAL ASPARRUGUS PLUMOSUS PARA MACETON M2-B</t>
  </si>
  <si>
    <t>PLANTACIÓN DE PLANTA PARA INTERIOR ORNAMENTAL MONASTERA DELICIOSA PARA MACETON M2-C</t>
  </si>
  <si>
    <t>MACETON M-1 DE ACERO INOXIDABLE CAL.24,TIPO 430 ACABADO PULIDO P3 MATE, INCLUYE ZOCLO Y CUERPO DE MACETON CON PISO A BASE DE LAMINA GANVANIZADA CAL. 24 IMPERMEABILIZANTE INTERIOR DE SILICON TRANSPARENTE, COMPOSICION DE TIERRA , HOJA Y LIMO.</t>
  </si>
  <si>
    <t>MACETON M-2 DE ACERO INOXIDABLE CAL.24,TIPO 430 ACABADO PULIDO P3 MATE, INCLUYE ZOCLO Y CUERPO DE MACETON CON PISO A BASE DE LAMINA GANVANIZADA CAL. 24 IMPERMEABILIZANTE INTERIOR DE SILICON TRANSPARENTE, COMPOSICION DE TIERRA , HOJA Y LIMO.</t>
  </si>
  <si>
    <t>URBANIZACIÓN</t>
  </si>
  <si>
    <t>PLANTA DE TRATAMIENTO</t>
  </si>
  <si>
    <t>ACARREOS A TIRO LIBRE POR MEDIO MECÁNICO, INCLUYE: CARGA, TRANSPORTE Y DESCARGA EN SU CASO, HERRAMIENTA, EQUIPO Y MANO DE OBRA. EN CAMIÓN, MATERIAL PRODUCTO DE LA EXCAVACIÓN , MEDIDO EN BANCO CARGA A MÁQUINA.</t>
  </si>
  <si>
    <t>REJILLA TIPO IRVING METÁLICA ESTANDAR, MODELO IS-05 DE 3/16" X 1 3/4" (60 KG/M²), PINTADA CON PINTURA DE ESMALTE COMEX. SEGÚN MUESTRA APROBADA. INCLUYE: MARCO , SUMINISTRO Y COLOCACIÓN DE TODOS LOS MATERIALES, ELEMENTOS DE FIJACIÓN, SOLDADURA 70-18, 60-10, ESMERILADO, PREPARACIÓN DE LA SUPERFICIE, PLOMEOS, CORTES, DESPERDICIOS, RESANES, LIMPIEZAS ANTES Y DESPUÉS DE LA EJECUCIÓN DE LOS MISMOS, DESPERDICIOS, MANO DE OBRA, EQUIPO Y HERRAMIENTA , MANIOBRAS, ACARREOS, FLETES, ELEVACIONES, Y TODO LO NECESARIO PARA SU CORRECTA EJECUCIÓN. PRECIO UNITARIO DE OBRA TERMINADA.</t>
  </si>
  <si>
    <t>ACERO DE REFUERZO DEL # 3 ( 3/8'' ) EN CIMENTACION , INCLUYE; MATERIALES, SILLETAS, TRASLAPES, GANCHOS, ALAMBRE RECOCIDO DEL NO. 18, FLETE A OBRA, DESPERDICIO, ACARREOS HASTA EL LUGAR DE SU UTILIZACION, CORTES, HABILITADOS, ARMADO, AMARRES, PRUEBAS, LIMPIEZA Y RETIRO DE SOBRANTES FUERA DE OBRA, EQUIPO, HERRAMIENTA Y MANO DE OBRA.NO. 3 (9.5 MM) FY=4200 KG/CM2</t>
  </si>
  <si>
    <t>ACERO DE REFUERZO DEL # 4 ( 1/2'' ) EN CIMENTACION , INCLUYE; MATERIALES, SILLETAS, TRASLAPES, GANCHOS, ALAMBRE RECOCIDO DEL NO. 18, FLETE A OBRA, DESPERDICIO, ACARREOS HASTA EL LUGAR DE SU UTILIZACION, CORTES, HABILITADOS, ARMADO, AMARRES, PRUEBAS, LIMPIEZA Y RETIRO DE SOBRANTES FUERA DE OBRA, EQUIPO, HERRAMIENTA Y MANO DE OBRA.NO. 3 (1.27 MM) FY=4200 KG/CM2</t>
  </si>
  <si>
    <t>ACERO DE REFUERZO DEL # 5 ( 5/8'' ) EN CIMENTACION , INCLUYE; MATERIALES, SILLETAS, TRASLAPES, GANCHOS, ALAMBRE RECOCIDO DEL NO. 18, FLETE A OBRA, DESPERDICIO, ACARREOS HASTA EL LUGAR DE SU UTILIZACION, CORTES, HABILITADOS, ARMADO, AMARRES, PRUEBAS, LIMPIEZA Y RETIRO DE SOBRANTES FUERA DE OBRA, EQUIPO, HERRAMIENTA Y MANO DE OBRA.NO. 5 (15.9 MM) FY=4200 KG/CM2</t>
  </si>
  <si>
    <t>ACERO DE REFUERZO DEL # 6 ( 3/4'' ) EN CIMENTACION , INCLUYE; MATERIALES, SILLETAS, TRASLAPES, GANCHOS, ALAMBRE RECOCIDO DEL NO. 18, FLETE A OBRA, DESPERDICIO, ACARREOS HASTA EL LUGAR DE SU UTILIZACION, CORTES, HABILITADOS, ARMADO, AMARRES, PRUEBAS, LIMPIEZA Y RETIRO DE SOBRANTES FUERA DE OBRA, EQUIPO, HERRAMIENTA Y MANO DE OBRA.NO. 6 (19.1 MM) FY=4200 KG/CM2</t>
  </si>
  <si>
    <t>CIMBRA Y DESCIMBRA EN LOSA FONDO DE PLANTA DE TRATAMIENTO, INCLUYE: MATERIALES,CLAVO, ALABRE RECOCIDO, FLETE A OBRA,DESPERDICIOS, CIMBRA, DECIMBRA, ACARREOS HASTA EL LUGAR DE SU UTILIZACION, MANO DE OBRA, HERRAMIENTA Y EQUIPO P.U.O.T. CIMBRA COMUN EN CIMENTACION, CONTRATRABES, DADOS, LOSAS,P.U.O.T.</t>
  </si>
  <si>
    <t>CONCRETO PREMEZCLADO CLASE 1 ESTRUCTURAL, RESITENCIA NORMAL, F'C = 250 KG/CM2, CON IMPERMEABILIZANTE INTEGRAL EN LOSA FONDO DE PLANTA DE TRATAMIENTO ; CON AGREGADO MAXIMO DE 19MM. INCLUYE: BOMBEO, SUMINISTRO, COLOCACION, VIBRADO, COMPACTADO, MATERIALES, ADITIVOS FLUIDIZANTES,DESPERDICIOS,HERRAMIENTA,MANO DE OBRA Y TODO LO NECESARIO PARA SU CORRECTA EJECUCION DE ACUERDO A LAS ESPECIFICACIONES DE PROYECTO Y NORMAS DE CONSTRUCCION VIGENTES.</t>
  </si>
  <si>
    <t>CIMBRA Y DESCIMBRA EN MUROS DE PLANTA DE TRATAMIENTO, INCLUYE: MATERIALES,CLAVO, ALABRE RECOCIDO, FLETE A OBRA,DESPERDICIOS, CIMBRA, DECIMBRA, ACARREOS HASTA EL LUGAR DE SU UTILIZACION, MANO DE OBRA, HERRAMIENTA Y EQUIPO P.U.O.T. CIMBRA COMUN EN CIMENTACION, CONTRATRABES, DADOS, LOSAS,P.U.O.T.</t>
  </si>
  <si>
    <t>CONCRETO PREMEZCLADO CLASE 1 ESTRUCTURAL, RESITENCIA NORMAL, F'C = 250 KG/CM2, CON IMPERMEABILIZANTE INTEGRAL EN MUROS DE PLANTA DE TRATAMIENTO ; CON AGREGADO MAXIMO DE 19MM. INCLUYE: BOMBEO, SUMINISTRO, COLOCACION, VIBRADO, COMPACTADO, MATERIALES, ADITIVOS FLUIDIZANTES,DESPERDICIOS,HERRAMIENTA,MANO DE OBRA Y TODO LO NECESARIO PARA SU CORRECTA EJECUCION DE ACUERDO A LAS ESPECIFICACIONES DE PROYECTO Y NORMAS DE CONSTRUCCION VIGENTES.</t>
  </si>
  <si>
    <t>CIMBRA Y DESCIMBRA EN LOSA TAPA DE PLANTA DE TRATAMIENTO, INCLUYE: MATERIALES,CLAVO, ALAMBRE RECOCIDO, FLETE A OBRA,DESPERDICIOS, CIMBRA, DECIMBRA, ACARREOS HASTA EL LUGAR DE SU UTILIZACION, MANO DE OBRA, HERRAMIENTA Y EQUIPO P.U.O.T. CIMBRA COMUN EN CIMENTACION, CONTRATRABES, DADOS, LOSAS,P.U.O.T.</t>
  </si>
  <si>
    <t>CONCRETO PREMEZCLADO CLASE 1 ESTRUCTURAL, RESITENCIA NORMAL, F'C = 250 KG/CM2, CON IMPERMEABILIZANTE INTEGRAL EN LOSA TAPA DE PLANTA DE TRATAMIENTO ; CON AGREGADO MAXIMO DE 19MM. INCLUYE: BOMBEO, SUMINISTRO, COLOCACION, VIBRADO, COMPACTADO, MATERIALES, ADITIVOS FLUIDIZANTES,DESPERDICIOS,HERRAMIENTA,MANO DE OBRA Y TODO LO NECESARIO PARA SU CORRECTA EJECUCION DE ACUERDO A LAS ESPECIFICACIONES DE PROYECTO Y NORMAS DE CONSTRUCCION VIGENTES.</t>
  </si>
  <si>
    <t>SUMINISTRO Y COLOCACION DE BANDA OJILLADA DE DE PVC DE 30 CM DE ANCHO, INCLUYE: MATERIALES, DESPERDICIOS,HERRAMIENTA,MANO DE OBRA Y TODO LO NECESARIO PARA SU CORRECTA EJECUCION DE ACUERDO A LAS ESPECIFICACIONES DE PROYECTO Y NORMAS DE CONSTRUCCION VIGENTES.</t>
  </si>
  <si>
    <t>EQUIPO MECÁNICO PLANTA DE TRATAMIENTO (INCLUYE SISTEMA DE FILTRACIÓN)</t>
  </si>
  <si>
    <t>BYPASS PLANTA DE TRATAMIENTO</t>
  </si>
  <si>
    <t>ALIMENTACION INST. ELECTRICA PLANTA DE TRATAMIENTO</t>
  </si>
  <si>
    <t>CAJONES DE ESTACIONAMIENTO</t>
  </si>
  <si>
    <t>GUARNICIÓN DE CONCRETO INCLUYE: MATERIALES, FLETE, DESPERDICIO, CIMBRA CON RECUPERACIÓN A FAVOR DEL CONTRATISTA, ACARREO HASTA EL LUGAR DE SU UTILIZACIÓN, CIMBRADO, FABRICACIÓN DEL CONCRETO, PICADO, VIBRADO, DESCIMBRADO, CURADO PRUEBAS, LIMPIEZA Y RETIRO DE SOBRANTE FUERA DE OBRA, HERRAMIENTA, EQUIPO Y MANO DE OBRA. P.U.O.T. DE 0.12 M. DE CORONA, 0.20 M DE BASE Y 0.30M. DE ALTURA, CONCRETO F´C=150 KG. /CM2., AGREGADO MAXIMO DE 20 MM., ACABADO CON VOLTEADOR.</t>
  </si>
  <si>
    <t>FORJADO Y CONSTRUCCION DE TOPE DE SECCION TOTAL DE 20 X 50 X 60 CM DE LARGO CON CONCRETO POBRE HECHO EN SITIO., INCLUYE: CARGO DIRECTO POR EL COSTO DE LOS MATERIALES, HERRAMIENTA Y MANO DE OBRA QUE INTERVENGAN, FLETE A OBRA, DESPERDICIO, ACARREO HASTA EL LUGAR DE SU UTILIZACIÓN, HABILITADO DEL ACERO DE REFUERZO, AMARRES CON ALAMBRE RECOCIDO DEL NO. 18, CIMBRADO, DESCIMBRADO, ELABORACIÓN DEL CONCRETO, VERTIDO, VIBRADO, CURADO, PRUEBAS DE LABORATORIO, LIMPIEZA Y RETIRO DE SOBRANTES FUERA DE OBRA, EQUIPO DE SEGURIDAD, INSTALACIONES ESPECIFICAS, DEPRECIACIÓN Y DEMÁS CARGOS DERIVADOS DEL USO DE HERRAMIENTA Y EQUIPO, EN CUALQUIER NIVEL.</t>
  </si>
  <si>
    <t>PINTURA DE ESMALTE COLOR AMARILLO TRÁFICO. INCLUYE: MATERIALES, FLETE, DESPERDICIO, ACARREO HASTA EL LUGAR DE SU UTILIZACIÓN, LIMPIEZA DE LA SUPERFICIE, APLICACIÓN DE PINTURA ANTICORROSIVA DOS MANOS, PLASTECIDO Y LIJADO EN SU CASO, SELLADO, APLICACIÓN DE DOS CAPAS DE ESMALTE COMO MÍNIMO, PROTECCIÓN DE SUPERFICIES ADYACENTES, ANDAMIOS, LIMPIEZA Y RETIRO DE SOBRANTE FUERA DE OBRA, EQUIPO, Y MANO DE OBRA P.U.O.TEN GUARNICIONES CON PINTURA MARCA COMEX. - 100 O EQUIVALENTE EN CALIDAD Y PRECIO</t>
  </si>
  <si>
    <t>PINTURA DE ESMALTE. INCLUYE: MATERIALES, FLETE, DESPERDICIO, ACARREO HASTA EL LUGAR DE SU UTILIZACIÓN, LIMPIEZA DE LA SUPERFICIE, APLICACIÓN DE PINTURA ANTICORROSIVA DOS MANOS, PLASTECIDO Y LIJADO EN SU CASO, SELLADO, APLICACIÓN DE DOS CAPAS DE ESMALTE COMO MÍNIMO, PROTECCIÓN DE SUPERFICIES ADYACENTES, ANDAMIOS, LIMPIEZA Y RETIRO DE SOBRANTE FUERA DE OBRA, EQUIPO, Y MANO DE OBRA P.U.O.T. EN PASO PEATONAL DE 0.40 MTS CON PINTURA MARCA COMEX. - 100 O EQUIVALENTE EN CALIDAD Y PRECIO</t>
  </si>
  <si>
    <t>SUMINISTRO Y APLICACIÓN DE PINTURA ALQUIDAL COLOR AMARILLO TRANSITO MCA. COMEX. EN TOPE DE CONCRETO</t>
  </si>
  <si>
    <t>SUMINISTRO Y COLOCACION DE ADOPASTO MOD. REJILLA DOBLE GATO INSTALADO SOBRE 4 CM DE ARENA COMPACTADA., , INCLUYE: CARGO DIRECTO POR EL COSTO DE LOS MATERIALES QUE INTERVENGAN, FLETE A OBRA, DESPERDICIO, ACARREO HASTA EL LUGAR DE SU UTILIZACIÓN, MAESTREADO, PERFILADO, REMATES, LIMPIEZA Y RETIRO DE SOBRANTES FUERA DE OBRA, EQUIPO DE SEGURIDAD, INSTALACIONES ESPECÍFICAS, DEPRECIACIÓN Y DEMÁS CARGOS DERIVADOS DEL USO DE HERRAMIENTA Y EQUIPO, EN CUALQUIER NIVEL.</t>
  </si>
  <si>
    <t>PLAZA Y PATIOS DE MANIOBRAS</t>
  </si>
  <si>
    <t>ASTA BANDERA</t>
  </si>
  <si>
    <t>BASE HIDRAULICA PARA MEJORAMIENTO DE TERRENO ,INCLUYE MATERIALES, EQUIPO, ACARREOS, HERRAMIENTA Y MANO DE OBRA.</t>
  </si>
  <si>
    <t>SUBRASANTE</t>
  </si>
  <si>
    <t>FILTRO DE GRAVA</t>
  </si>
  <si>
    <t>SUMINISTRO Y COLOCACION DE CONCRETO HIDRAULICO CON TECNOLOGIA DE CURADO INTERNO DE 12 CM DE ESPESOR.,INCLUYE MATERIALES, EQUIPO, ACARREOS, HERRAMIENTA Y MANO DE OBRA.</t>
  </si>
  <si>
    <t>CORTE DE DIAMANTE EN FIRME DE COCNRETO HIDRAULICO PARA JUNTA DE CONTRACION .,INCLUYE: MATERIALES, EQUIPO, ACARREOS, HERRAMIENTA Y MANO DE OBRA.</t>
  </si>
  <si>
    <t>SUMINISTRO Y COLOCACION DE SELLO CON CEMENTO ASAFALTICO NO. 6 O SIMILAR, INCLUYE: VARILLA LISAMATERIALES, MANO DE OBRA, EQUIPO Y HERRAMIENTA, ACARREOS Y ELEVACIONES A CUALQUIER PUNTO Y TODO LO NECESARIO PARA SU CORRECTA EJECUCION.</t>
  </si>
  <si>
    <t>PISO TIPO BASE RECINTO COLOR NEGRO DE 30 X 60 CM ASENTADO CON MORTERO, JUNTA A HUESO., INCLUYE: CARGO DIRECTO POR EL COSTO DE LOS MATERIALES Y MANO DE OBRA QUE INTERVENGAN, FLETE A OBRA, DESPERDICIO, ACARREO HASTA EL LUGAR DE SU UTILIZACIÓN, TRAZO, PREPARACIÓN DE LA SUPERFICIE, MAESTREADO, ELABORACIÓN DE MORTERO EN OBRA EN SU CASO, CORTES, REMATES A 45°, LECHAREADO, LIMPIEZA Y RETIRO DE SOBRANTES FUERA DE OBRA, EQUIPO DE SEGURIDAD, INSTALACIONES ESPECÍFICAS, DEPRECIACIÓN Y DEMÁS CARGOS DERIVADOS DEL USO DE HERRAMIENTA Y EQUIPO, EN CUALQUIER NIVEL.</t>
  </si>
  <si>
    <t>ANDADORES Y BANQUETAS</t>
  </si>
  <si>
    <t>FORJADO Y CONSTRUCCION DE BANQUETA DE CONCRETO ECOLOGICO TIPO AQUACRETO CON IMPREGNACION DE DE AQUA PLUS , INCLUYE: MATERIALES, MANO DE OBRA, EQUIPO Y HERRAMIENTA, ACARREOS Y ELEVACIONES A CUALQUIER PUNTO Y TODO LO NECESARIO PARA SU CORRECTA EJECUCION.</t>
  </si>
  <si>
    <t>SEÑALIZACIÓN DE FLECHAS DE DIRECCIÓN DE FLUJO (SEÑALIZACIÓN EN PISO) LÍNEA 63 CM DE ANCHO PUNTA DE 315 CM EXTERIOR, PARA IDENTIFICACIÓN DE LAS ÁREAS DE SEGURIDAD, PREVENTIVAS Y RESTRINGIDAS A BASE DE PINTURA DE ESMALTE, MCA. COMEX, SHERWIN WILLIAMS O EQUIVALENTE EN CALIDAD Y COSTO. INCLUYE: MATERIALES FLETES, DESPERDICIOS, PROTECCIÓN DE LAS ÁREAS ADYACENTES CON TELAS DE POLIETILENO, ACARREOS HASTA EL LUGAR DE SU UTILIZACIÓN, LIMPIEZA DE LA SUPERFICIE, PLASTECIDO, LIJADO EN SU CASO, SELLADO, APLICACIÓN DE DOS CAPAS COMO MÍNIMO, RETIRO DE SOBRANTES FUERA DE OBRA. ( O DE ACUERDO A PROYECTO )EN SEÑALAMIENTO TIPO FLECHA RECTA 3.50 M. DE LARGO X 0.90 M. DE ANCHO</t>
  </si>
  <si>
    <t>SUMINISTRO Y APLICACIÓN DE PINTURA AMARRILLA TRAFICO REFLEJANTE MCA. COMEX PARA FLECHA DE DESVIACION DE SECCION TOTAL DE 2.50 X 1.40M , INCLUYE: MATERIALES, MANO DE OBRA, EQUIPO Y HERRAMIENTA, ACARREOS Y ELEVACIONES A CUALQUIER PUNTO Y TODO LO NECESARIO PARA SU CORRECTA EJECUCION.</t>
  </si>
  <si>
    <t>SUMINISTRO Y APLICACIÓN DE PINTURA AMARRILLA TRAFICO REFLEJANTE MCA. COMEX PARA FLECHA DOBLE DE SECCION TOTAL DE 3.00 X 1.85M , INCLUYE: MATERIALES, MANO DE OBRA, EQUIPO Y HERRAMIENTA, ACARREOS Y ELEVACIONES A CUALQUIER PUNTO Y TODO LO NECESARIO PARA SU CORRECTA EJECUCION.</t>
  </si>
  <si>
    <t>FORJADO Y CONSTRUCCION DE BALDOSA TACTIL DE BOTONES DE CONCRETO LAVADO COLOR NATURAL CON AGREGADO DE MARMOL AMARILLO DE SECCION Ø 2.5 X 5 CM DE ESPESOR, INCLUYE: MATERIALES, MANO DE OBRA, EQUIPO Y HERRAMIENTA, ACARREOS Y ELEVACIONES A CUALQUIER PUNTO Y TODO LO NECESARIO PARA SU CORRECTA EJECUCION.</t>
  </si>
  <si>
    <t>FORJADO Y CONSTRUCCION DE BALDOSA TACTIL DE BANDAS DE CONCRETO LAVADO COLOR NATURAL CON AGREGADO DE MARMOL AMARILLO DE SECCION DE 2.5 DE LARGO X 5 CM DE ESPESOR, INCLUYE: MATERIALES, MANO DE OBRA, EQUIPO Y HERRAMIENTA, ACARREOS Y ELEVACIONES A CUALQUIER PUNTO Y TODO LO NECESARIO PARA SU CORRECTA EJECUCION.</t>
  </si>
  <si>
    <t>BARDA PERIMETRAL</t>
  </si>
  <si>
    <t>EXCAVACION CON MAQUINARIA EN CEPAS PARA ALOJAR LA CIMENTACION HASTA 2.00 M. DE PROFUNDIDAD DE MATERIAL TIPO II.INCLUYE : HERRAMIENTA Y MANO DE OBRA, VOLUMEN MEDIDO EN BANCO.</t>
  </si>
  <si>
    <t>RELLENO DE CEPAS O CAJA DE CIMENTACION CON MATERIAL DE BANCO (TEPETATE) DE ACUERDO A LA ESPECIFICACION DE MECANICA DE SUELOS, COMPACTADO EN CAPAS DE 20 CM DE ESPESOR AL 95% DE SU PVSM, CON COMPACTADORA DE PLACA TIPO BAILARINA Y CON ADICION DE AGUA. INCLUYE MATERIALES, EQUIPO, ACARREOS, HERRAMIENTA Y MANO DE OBRA.</t>
  </si>
  <si>
    <t>ACARREO EN CAMION DE MATERIAL PRODUCTO DE EXCAVACION A TIRADERO OFICIAL. INCLUYE: CARGA, DESCARGA, EQUIPO NECESARIO, HERRAMIENTA, MANO DE OBRA Y CUOTAS DEL LUGAR DE TIRO. NO SE CONSIDERARA EL MATERIAL PRODUCTO DE LA EXCAVACION COMO RELLENO.</t>
  </si>
  <si>
    <t>PLANTILLA DE CONCRETO POBRE HECHO EN OBRA CON F'C=100KG/CM2 DE 5 CM DE ESPESOR, CON AGREGADO MAXIMO DE 3/4" PARA EL DESPLANTE DE LA CIMENTACION. INCLUYE: TRAZO, CIMBRA EN FRONTERAS, NIVELADO DE LA SUPERFICIE, HERRAMIENTA, MATERIALES Y MANO DE OBRA.</t>
  </si>
  <si>
    <t>CIMBRA Y DESCIMBRA EN ZAPATAS CORRIDAS, INCLUYE: MATERIALES,CLAVO, ALABRE RECOCIDO, FLETE A OBRA,DESPERDICIOS, CIMBRA, DECIMBRA, ACARREOS HASTA EL LUGAR DE SU UTILIZACION, MANO DE OBRA, HERRAMIENTA Y EQUIPO P.U.O.T. CIMBRA COMUN EN CIMENTACION, CONTRATRABES, DADOS, LOSAS,P.U.O.T.</t>
  </si>
  <si>
    <t>CONCRETO PREMEZCLADO CLASE 1 ESTRUCTURAL, RESITENCIA NORMAL, F'C = 350 KG/CM2 EN ZAPATAS CORRIDAS ; CON AGREGADO MAXIMO DE 19MM. INCLUYE: BOMBEO, SUMINISTRO, COLOCACION, VIBRADO, COMPACTADO, MATERIALES, ADITIVOS FLUIDIZANTES,DESPERDICIOS,HERRAMIENTA,MANO DE OBRA Y TODO LO NECESARIO PARA SU CORRECTA EJECUCION DE ACUERDO A LAS ESPECIFICACIONES DE PROYECTO Y NORMAS DE CONSTRUCCION VIGENTES.</t>
  </si>
  <si>
    <t>CIMBRA Y DESCIMBRA EN CONTRATRABES DE CIMENTACION, INCLUYE: MATERIALES,CLAVO, ALABRE RECOCIDO, FLETE A OBRA,DESPERDICIOS, CIMBRA, DECIMBRA, ACARREOS HASTA EL LUGAR DE SU UTILIZACION, MANO DE OBRA, HERRAMIENTA Y EQUIPO P.U.O.T. CIMBRA COMUN EN CIMENTACION, CONTRATRABES, DADOS, LOSAS,P.U.O.T.</t>
  </si>
  <si>
    <t>CONCRETO PREMEZCLADO CLASE 1 ESTRUCTURAL, RESITENCIA NORMAL, F'C = 350 KG/CM2 EN CONTRATRABES DE CIMENTACION ; CON AGREGADO MAXIMO DE 19MM. INCLUYE: BOMBEO, SUMINISTRO, COLOCACION, VIBRADO, COMPACTADO, MATERIALES, ADITIVOS FLUIDIZANTES,DESPERDICIOS,HERRAMIENTA,MANO DE OBRA Y TODO LO NECESARIO PARA SU CORRECTA EJECUCION DE ACUERDO A LAS ESPECIFICACIONES DE PROYECTO Y NORMAS DE CONSTRUCCION VIGENTES.</t>
  </si>
  <si>
    <t>FORJADO Y CONSTRUCCION DE MURO DE BLOCK CARA DE PIEDRA DE 15 X 20 X 40 CM COLOR NEGRO MCA. DELTABLOCK ASENTADO CON MORTERO ARENA PROPORCION 1:5 CON CASTILLOS AHOGADOS A BASE DE UNA VARILLA #5 @ 60 CM Y CONCRETO F´C=150 KG/M2 CON GRAZON DE 1/4"", INCLUYE: CARGO DIRECTO POR EL COSTO DE LOS MATERIALES, HERRAMIENTA Y MANO DE OBRA QUE INTERVENGAN, FLETE A OBRA, DESPERDICIO, ACARREO HASTA EL LUGAR DE SU UTILIZACIÓN, HUMEDECIDO, CORTE, AJUSTE, ELABORACIÓN DEL MORTERO, ELABORACIÓN Y ENTREGA DE PRUEBAS DE LABORATORIO, LIMPIEZA Y RETIRO DE SOBRANTES FUERA DE OBRA, EQUIPO DE SEGURIDAD, INSTALACIONES ESPECIFICAS, DEPRECIACIÓN Y DEMÁS CARGOS DERIVADOS DEL USO DE HERRAMIENTA Y EQUIPO, EN CUALQUIER NIVEL.</t>
  </si>
  <si>
    <t>SUMINISTRO Y COLOCACION DE REMATE CACHUCA DE SECCION TOTAL DE 21 X 8 X 20 EMBONADO EN MURO DE BLOKC MCA. DELTABLOCK., INCLUYE: CARGO DIRECTO POR EL COSTO DE LOS MATERIALES, HERRAMIENTA Y MANO DE OBRA QUE INTERVENGAN, FLETE A OBRA, DESPERDICIO, ACARREO HASTA EL LUGAR DE SU UTILIZACIÓN, HUMEDECIDO, CORTE, AJUSTE, ELABORACIÓN DEL MORTERO, ELABORACIÓN Y ENTREGA DE PRUEBAS DE LABORATORIO, LIMPIEZA Y RETIRO DE SOBRANTES FUERA DE OBRA, EQUIPO DE SEGURIDAD, INSTALACIONES ESPECIFICAS, DEPRECIACIÓN Y DEMÁS CARGOS DERIVADOS DEL USO DE HERRAMIENTA Y EQUIPO, EN CUALQUIER NIVEL.</t>
  </si>
  <si>
    <t>TUBO CON COSTURA AC, CED-30 DE 4" DE DIAM. DE 2.90 M DE ALTURA SOLDADO A PLACA</t>
  </si>
  <si>
    <t>PLACA DE ACERO A-36, DE SECCIÓN 1/2" X 5" CON 4 BARRENOS, INCLUYE: MATERIALES, FLETE, DESPERDICIO, ACARREO HASTA SU LUGAR, RETIRO DE SOBRANTE FUERA DE LA OBRA.</t>
  </si>
  <si>
    <t>JUEGOS DE 4 ANCLAS DE ACERO REDONDO, DE 1/2" X 30 CM CON 4 BARRENOS, INCLUYE: MATERIALES, FLETE, DESPERDICIO, ACARREO HASTA SU LUGAR, RETIRO DE SOBRANTE FUERA DE LA OBRA.</t>
  </si>
  <si>
    <t>PUERTA DE DOS HOJAS DE SECCIÓN 11.86 X 2.20 M DE ALTURA FORMADA CON TUBO AC DE 4 " DE DIAMETRO</t>
  </si>
  <si>
    <t>PUERTA DE DOS HOJAS DE SECCIÓN 22.90 X 2.20 M DE ALTURA FORMADA CON TUBO OC DE 4 " DE DIÁMETRO</t>
  </si>
  <si>
    <t>ÁREAS JARDINADAS</t>
  </si>
  <si>
    <t>TIERRA, INCLUYE; CARGO DIRECTO POR EL COSTO DE LOS MATERIALES QUE INTERVENGAN, FLETE A OBRA, DESPERDICIO, ACARREO HASTA EL LUGAR DE SU UTILIZACION, REFERENCIAS PARA DAR ESPESOR DEL PROYECTO, EXTENDIDO, RASTRILLADO, LIMPIEZA Y RETIRO DE SOBRANTES FUERA DE OBRA, EQUIPO DE SEGURIDAD, INSTALACIONES ESPECIFICAS, DEPRECIACION Y DEMAS DERIVADOS DEL USO DE HERRAMIENTA Y EQUIPO. LAMA.</t>
  </si>
  <si>
    <t>SIEMBRA DE CESPED, PASTO Y CUBRESUELOS, DURANTE GOLDEN, DURANTA SP. FAM. VERBENACEAE.</t>
  </si>
  <si>
    <t>SIEMBRA DE CESPED, PASTO Y CUBRESUELOS, AYUVIS, AJUNGA REPTANS FAM. LABIATE.</t>
  </si>
  <si>
    <t>SIEMBRA DE CESPED, PASTO Y CUBRESUELOS, BEGONIA, BEGONIA SEMPER FLORENS.</t>
  </si>
  <si>
    <t>SIEMBRA DE CESPED, PASTO Y CUBRESUELOS, SILVIA, SALVIA SPLENDENS.</t>
  </si>
  <si>
    <t>SIEMBRA DE CESPED, PASTO Y CUBRESUELOS, AZUCENA, CRINUM X POWELLI.</t>
  </si>
  <si>
    <t>SIEMBRA DE CESPED, PASTO Y CUBRESUELOS, PASTO BERMUDA, CYNUDON DACTYLON.</t>
  </si>
  <si>
    <t>PLANTACIÓN DE ÁRBOLES Y ARBUSTOS CUAJILLOTE, PAPELILLO O PALO COLORADO, BURSERA SIMBARUBA FAM. BURSERACECIE.</t>
  </si>
  <si>
    <t>PLANTACIÓN DE ÁRBOLES Y ARBUSTOS OLIVO NEGRO, BUCIDA BUSERAS FAM. COMBRETACEAE</t>
  </si>
  <si>
    <t>PLANTACIÓN DE ÁRBOLES Y ARBUSTOS NANCE, BYRSUNIMA ORASSIFOLIA</t>
  </si>
  <si>
    <t>PLANTACIÓN DE ÁRBOLES Y ARBUSTOS PRIMAVERA, TABEBUIA CLONNELLSMITHII. FAM. BIGNONIACEAE</t>
  </si>
  <si>
    <t>PLANTACIÓN DE ÁRBOLES Y ARBUSTOS NARANJO AGRIO, CITRUS AURANTIUM FAM. RUTACECIE</t>
  </si>
  <si>
    <t>PLANTACIÓN DE ÁRBOLES Y ARBUSTOS PIQUICA, EHRETIA TINIFOLIA FAM. BORAQINACEAE</t>
  </si>
  <si>
    <t>PLANTA TREPADORA HIEDRA, HECLERA HELIX</t>
  </si>
  <si>
    <t>PLANTA TREPADORA SOMBRERO MANCLARIN, HOLMSCIOOLDIA SANQUINEA</t>
  </si>
  <si>
    <t>PLANTA TREPADORA CANARIO ALAMANDA, ALLAMANDA CATHARTICA</t>
  </si>
  <si>
    <t>MACETÓN A BASE DE PLACA METALICA DE 1/4" DE ESPESOR MACETON DE 1.80 X 1.80 M. X 1.16 M. DE CON CADENA DE CONCRETO F'C=200 KG/CM2. ARMADA CON 4 VARILLAS NO. 3 Y ESTRIBOS NO. 2 A CADA 20 CM. CON ANCLAS DE ANGULO DE FIERRO SEGUN DISEÑO, PLACA INFERIOR Y DE SOPORTE DE 6MM. DE ESPESOR, VER DETALLE EN PLANO DE JARDINERIA OEXJ-01 Y 02.</t>
  </si>
  <si>
    <t>MACETÓN A BASE DE PLACA METALICA DE 1/4" DE ESPESOR MACETON DE 2.12 X 2.04 M. X 1.16 M. DE CON CADENA DE CONCRETO F'C=200 KG/CM2. ARMADA CON 4 VARILLAS NO. 3 Y ESTRIBOS NO. 2 A CADA 20 CM. CON ANCLAS DE ANGULO DE FIERRO SEGUN DISEÑO, PLACA INFERIOR Y DE SOPORTE DE 6MM. DE ESPESOR, VER DETALLE EN PLANO DE JARDINERIA OEXJ-01 Y 02.</t>
  </si>
  <si>
    <t>MACETÓN A BASE DE PLACA METALICA DE 1/4" DE ESPESOR MACETON DE 2.30 X 2.30 M. X 1.16 M. DE CON CADENA DE CONCRETO F'C=200 KG/CM2. ARMADA CON 4 VARILLAS NO. 3 Y ESTRIBOS NO. 2 A CADA 20 CM. CON ANCLAS DE ANGULO DE FIERRO SEGUN DISEÑO, PLACA INFERIOR Y DE SOPORTE DE 6MM. DE ESPESOR, VER DETALLE EN PLANO DE JARDINERIA OEXJ-01 Y 02.</t>
  </si>
  <si>
    <t>MACETÓN A BASE DE PLACA METALICA DE 1/4" DE ESPESOR MACETON DE 3.86 X 2.30 M. X 1.16 M. DE CON CADENA DE CONCRETO F'C=200 KG/CM2. ARMADA CON 4 VARILLAS NO. 3 Y ESTRIBOS NO. 2 A CADA 20 CM. CON ANCLAS DE ANGULO DE FIERRO SEGUN DISEÑO, PLACA INFERIOR Y DE SOPORTE DE 6MM. DE ESPESOR, VER DETALLE EN PLANO DE JARDINERIA OEXJ-01 Y 02.</t>
  </si>
  <si>
    <t>MACETÓN A BASE DE PLACA METALICA DE 1/4" DE ESPESOR MACETON DE 2.00 X 2.00 M. X 1.16 M. DE CON CADENA DE CONCRETO F'C=200 KG/CM2. ARMADA CON 4 VARILLAS NO. 3 Y ESTRIBOS NO. 2 A CADA 20 CM. CON ANCLAS DE ANGULO DE FIERRO SEGUN DISEÑO, PLACA INFERIOR Y DE SOPORTE DE 6MM. DE ESPESOR, VER DETALLE EN PLANO DE JARDINERIA OEXJ-01 Y 02.</t>
  </si>
  <si>
    <t>MACETÓN A BASE DE PLACA METALICA DE 1/4" DE ESPESOR MACETON DE 2.10 X 2.10 M. X 1.16 M. DE CON CADENA DE CONCRETO F'C=200 KG/CM2. ARMADA CON 4 VARILLAS NO. 3 Y ESTRIBOS NO. 2 A CADA 20 CM. CON ANCLAS DE ANGULO DE FIERRO SEGUN DISEÑO, PLACA INFERIOR Y DE SOPORTE DE 6MM. DE ESPESOR, VER DETALLE EN PLANO DE JARDINERIA OEXJ-01 Y 02.</t>
  </si>
  <si>
    <t>MACETÓN A BASE DE PLACA METALICA DE 1/4" DE ESPESOR MACETON DE 4.43 X 3.22 M. X 1.16 M. DE CON CADENA DE CONCRETO F'C=200 KG/CM2. ARMADA CON 4 VARILLAS NO. 3 Y ESTRIBOS NO. 2 A CADA 20 CM. CON ANCLAS DE ANGULO DE FIERRO SEGUN DISEÑO, PLACA INFERIOR Y DE SOPORTE DE 6MM. DE ESPESOR, VER DETALLE EN PLANO DE JARDINERIA OEXJ-01 Y 02.</t>
  </si>
  <si>
    <t>SUMINISTRO Y COLOCACION DE PIEDRA NATURA DE 2" A 3" ., INCLUYE: CARGO DIRECTO POR EL COSTO DE LOS MATERIALES Y MANO DE OBRA QUE INTERVENGAN, FLETE A OBRA, DESPERDICIO, ACARREO HASTA EL LUGAR DE SU UTILIZACIÓN, TRAZO, PREPARACIÓN DE LA SUPERFICIE, MAESTREADO,LIMPIEZA Y RETIRO DE SOBRANTES FUERA DE OBRA, EQUIPO DE SEGURIDAD, INSTALACIONES ESPECÍFICAS, DEPRECIACIÓN Y DEMÁS CARGOS DERIVADOS DEL USO DE HERRAMIENTA Y EQUIPO, EN CUALQUIER NIVEL</t>
  </si>
  <si>
    <t>TIERRA VEGETAL EN ZONAS EXTERIORES DE 15 CM DE ESPESOR.</t>
  </si>
  <si>
    <t>GRANZÓN EN ZONAS EXTERIORES, INCLUYE ACARREO HASTA SU LUGAR DE UTILIZACIÓN, EQUIPO Y MANO DE OBRA.</t>
  </si>
  <si>
    <t>CASETA DE VIGILANCIA</t>
  </si>
  <si>
    <t>MURO DE TABIQUE DE BARRO ROJO RECOCIDO DE 12 CM. DE ESPESOR, ACABADO COMÚN, CEMENTO ARENA 1:5., INCLUYE: CARGO DIRECTO POR EL COSTO DE LOS MATERIALES, HERRAMIENTA Y MANO DE OBRA QUE INTERVENGAN, FLETE A OBRA, DESPERDICIO, ACARREO HASTA EL LUGAR DE SU UTILIZACIÓN, HUMEDECIDO, CORTE, AJUSTE, ELABORACIÓN DEL MORTERO, ELABORACIÓN Y ENTREGA DE PRUEBAS DE LABORATORIO, LIMPIEZA Y RETIRO DE SOBRANTES FUERA DE OBRA, EQUIPO DE SEGURIDAD, INSTALACIONES ESPECIFICAS, DEPRECIACIÓN Y DEMÁS CARGOS DERIVADOS DEL USO DE HERRAMIENTA Y EQUIPO, EN CUALQUIER NIVEL.</t>
  </si>
  <si>
    <t>CADENA DE INTERMEDIA DE 0.15 X 0.20 MTS ARMADA CON 4 VAR #3 Y ESTRIBOS #2 @ 15 CM DE CONCRETO F'C=150 KG/CM2. CON AGREGADO MÁXIMO DE 19 MM., INCLUYE: CARGO DIRECTO POR EL COSTO DE LOS MATERIALES, HERRAMIENTA Y MANO DE OBRA QUE INTERVENGAN, ELABORACIÓN DEL CONCRETO, FLETE A OBRA, DESPERDICIO, VERTIDO, ACARREO HASTA EL LUGAR DE SU UTILIZACIÓN, HABILITADO DEL ACERO DE REFUERZO, ANCLAJES, COLOCACIÓN, AMARRES CON ALAMBRE RECOCIDO DEL NO. 18, CIMBRADO, DESCIMBRADO, LIMPIEZA Y RETIRO DE SOBRANTES FUERA DE OBRA, EQUIPO DE SEGURIDAD, INSTALACIONES ESPECÍFICAS, DEPRECIACIÓN Y DEMÁS CARGOS DERIVADOS DEL USO DE HERRAMIENTA Y EQUIPO EN CUALQUIER NIVEL.</t>
  </si>
  <si>
    <t>CASTILLO TIPO K-1 DE 0.15 X 0.12 MTS ARMADO CON 4 VAR #3, ESTRIBOS #2 @ 15 CM DE CONCRETO F'C=150 KG/CM2. AGREGADO MÁXIMO DE 19 MM., INCLUYE: CARGO DIRECTO POR EL COSTO DE LOS MATERIALES, HERRAMIENTA Y MANO DE OBRA QUE INTERVENGAN, FLETE A OBRA, DESPERDICIO, ACARREO HASTA EL LUGAR DE SU UTILIZACIÓN, HABILITADO DEL ACERO DE REFUERZO, AMARRES CON ALAMBRE RECOCIDO DEL NO. 18, CIMBRADO, DESCIMBRADO, ELABORACIÓN DEL CONCRETO, VERTIDO, VIBRADO, CURADO, PRUEBAS DE LABORATORIO, LIMPIEZA Y RETIRO DE SOBRANTES FUERA DE OBRA, EQUIPO DE SEGURIDAD, INSTALACIONES ESPECIFICAS, DEPRECIACIÓN Y DEMÁS CARGOS DERIVADOS DEL USO DE HERRAMIENTA Y EQUIPO, EN CUALQUIER NIVEL.</t>
  </si>
  <si>
    <t>PRETIL DE SECCION "L" DE 0.40 X 0.15 MTS DE 0.10 MTS DE ESPESOR ARMADO CON 4 VAR #3, ESTRIBOS #2 @ 15 CM DE CONCRETO F'C=150 KG/CM2. AGREGADO MÁXIMO DE 19 MM., INCLUYE: CARGO DIRECTO POR EL COSTO DE LOS MATERIALES, HERRAMIENTA Y MANO DE OBRA QUE INTERVENGAN, FLETE A OBRA, DESPERDICIO, ACARREO HASTA EL LUGAR DE SU UTILIZACIÓN, HABILITADO DEL ACERO DE REFUERZO, AMARRES CON ALAMBRE RECOCIDO DEL NO. 18, CIMBRADO, DESCIMBRADO, ELABORACIÓN DEL CONCRETO, VERTIDO, VIBRADO, CURADO, PRUEBAS DE LABORATORIO, LIMPIEZA Y RETIRO DE SOBRANTES FUERA DE OBRA, EQUIPO DE SEGURIDAD, INSTALACIONES ESPECIFICAS, DEPRECIACIÓN Y DEMÁS CARGOS DERIVADOS DEL USO DE HERRAMIENTA Y EQUIPO, EN CUALQUIER NIVEL.</t>
  </si>
  <si>
    <t>FIRME O BANQUETA DE CONCRETO SIMPLE. INCLUYE: TRAZO, NIVELACIÓN, FLETES, ACARREOS, FRONTERAS, PREPERACIÓN DE LA SUPERFICIE, COLOCACIÓN, COLADO, VIBRADO, CURADO Y LIMPIEZA DEL ÁREA DE TRABAJO, MATERIALES, EQUIPO, HERRAMIENTA Y MANO DE OBRA. P.U.O.T. DE 10 CM. DE ESPESOR ACABADO CONCRETO LAVADO</t>
  </si>
  <si>
    <t>APLANADO FINO DE MEZCLA CEMENTO ARENA PROP. 1:5 DE 2 CM DE ESPESOR EN MURO, INCLUYE: CARGO DIRECTO POR EL COSTO DE LOS MATERIALES QUE INTERVENGAN, FLETE A OBRA, DESPERDICIO, ACARREO HASTA EL LUGAR DE SU UTILIZACIÓN, PICADO DE LAS ÁREAS DE CONCRETO, ELABORACIÓN DE MORTERO, MAESTREADO, PERFILADO, REMATES, LIMPIEZA Y RETIRO DE SOBRANTES FUERA DE OBRA, EQUIPO DE SEGURIDAD, INSTALACIONES ESPECÍFICAS, DEPRECIACIÓN Y DEMÁS CARGOS DERIVADOS DEL USO DE HERRAMIENTA Y EQUIPO, EN CUALQUIER NIVEL.</t>
  </si>
  <si>
    <t>FORJADO DE BOQUILLAS DE 15 CMS DE ANCHO, A BASE DE CEMENTO ARENA DE 1:5, INCLUYE: CARGO DIRECTO POR EL COSTO DE LOS MATERIALES QUE INTERVENGAN, FLETE A OBRA, DESPERDICIO, ACARREO HASTA EL LUGAR DE SU UTILIZACIÓN, PICADO DE LAS ÁREAS DE CONCRETO, ELABORACIÓN DE MORTERO, MAESTREADO, PERFILADO, REMATES, LIMPIEZA Y RETIRO DE SOBRANTES FUERA DE OBRA, EQUIPO DE SEGURIDAD, INSTALACIONES ESPECÍFICAS, DEPRECIACIÓN Y DEMÁS CARGOS DERIVADOS DEL USO DE HERRAMIENTA Y EQUIPO, EN CUALQUIER NIVEL.</t>
  </si>
  <si>
    <t>IMPERMEABILIZANTE ACRILICO ELASTOMÉTRICO A BASE DE AGUA SELLADOR PARA IMPERMEBLES COMO BASE Y DOS CAPAS DE ACRITON CON MEMBRANA DE REFUERZO ACRIFLEX, DE MARCA Y CALIDAD CUMPLIENDO CON LAS NORMAS APLICABLES DE LAS ESPECIFICACIONES TÉCNICAS DEL IMSS, INCLUYE: CARGO DIRECTO POR EL COSTO DE LOS MATERIALES Y MANO DE OBRA QUE INTERVENGAN, FLETE A OBRA, DESPERDICIO, ACARREO HASTA EL LUGAR DE SU UTILIZACIÓN, LIMPIEZA DE LA SUPERFICIE, LIMPIEZA Y RETIRO DE SOBRANTES FUERA DE OBRA, EQUIPO DE SEGURIDAD, INSTALACIONES ESPECÍFICAS, DEPRECIACIÓN Y DEMÁS CARGOS DERIVADOS DEL USO DE HERRAMIENTA Y EQUIPO, EN CUALQUIER NIVEL</t>
  </si>
  <si>
    <t>ENTORTADO A BASE DE MORTERO- ARENA 1:4, INCLUYE: CARGO DIRECTO POR EL COSTO DE LOS MATERIALES QUE INTERVENGAN, FLETE A OBRA, DESPERDICIO, ACARREO HASTA EL LUGAR DE SU UTILIZACIÓN, ELEVACIÓN, ELABORACIÓN DEL MORTERO, TENDIDO, APISONADO, MAESTREADO, NIVELADO, LIMPIEZA Y RETIRO DE SOBRANTES FUERA DE OBRA, EQUIPO DE SEGURIDAD, INSTALACIONES ESPECÍFICAS, DEPRECIACIÓN Y DEMÁS CARGOS DERIVADOS DEL USO DE HERRAMIENTA Y EQUIPO, EN CUALQUIER NIVEL.</t>
  </si>
  <si>
    <t>RELLENO FLUIDO (DE CEMEX) EN AZOTEA, PARA DAR PENDIENTES, INCLUYE: CARGO DIRECTO POR EL COSTO DE LOS MATERIALES QUE INTERVENGAN, FLETE A OBRA, DESPERDICIO, ACARREO HASTA EL LUGAR DE SU UTILIZACIÓN, ELEVACIÓN, ELABORACIÓN DEL MORTERO, TENDIDO, APISONADO, MAESTREADO, NIVELADO, LIMPIEZA Y RETIRO DE SOBRANTES FUERA DE OBRA, EQUIPO DE SEGURIDAD, INSTALACIONES ESPECÍFICAS, DEPRECIACIÓN Y DEMÁS CARGOS DERIVADOS DEL USO DE HERRAMIENTA Y EQUIPO, EN CUALQUIER NIVEL.</t>
  </si>
  <si>
    <t>FORJADO Y CONSTRUCCION DE CHAFLAN DE SECCION TRIANGULAR DE 10 X 10 CM A BASE DE MORTERO- ARENA PROP 1:4 INCLUYE: CARGO DIRECTO POR EL COSTO DE LOS MATERIALES, HERRAMIENTA Y MANO DE OBRA QUE INTERVENGAN, FLETE A OBRA, DESPERDICIO, ACARREO HASTA EL LUGAR DE SU UTILIZACIÓN, HUMEDECIDO, CORTE, AJUSTE, ELABORACIÓN DEL MORTERO, ELABORACIÓN Y ENTREGA DE PRUEBAS DE LABORATORIO, LIMPIEZA Y RETIRO DE SOBRANTES FUERA DE OBRA, EQUIPO DE SEGURIDAD, INSTALACIONES ESPECIFICAS, DEPRECIACIÓN Y DEMÁS CARGOS DERIVADOS DEL USO DE HERRAMIENTA Y EQUIPO, EN CUALQUIER NIVEL.</t>
  </si>
  <si>
    <t>SUMINISTRO Y COLOCACION DE LOSETA CERAMICA COLOR GREEN DE 33 X 33 CM TIPO SUNSET MARCA INTERCERAMIC ASENTADO SOBRE PEGAZULEJO COLOCACION A DOS HILOS , JUNTA A HUESO., INCLUYE: CARGO DIRECTO POR EL COSTO DE LOS MATERIALES Y MANO DE OBRA QUE INTERVENGAN, FLETE A OBRA, DESPERDICIO, ACARREO HASTA EL LUGAR DE SU UTILIZACIÓN, TRAZO, PREPARACIÓN DE LA SUPERFICIE, MAESTREADO, ELABORACIÓN DE MORTERO EN OBRA EN SU CASO, CORTES, REMATES A 45°, LECHAREADO, LIMPIEZA Y RETIRO DE SOBRANTES FUERA DE OBRA, EQUIPO DE SEGURIDAD, INSTALACIONES ESPECÍFICAS, DEPRECIACIÓN Y DEMÁS CARGOS DERIVADOS DEL USO DE HERRAMIENTA Y EQUIPO, EN CUALQUIER NIVEL.</t>
  </si>
  <si>
    <t>ZOCLO DE CEMENTO PULIDO DE 15 CM DE ALTURA., INCLUYE: CARGO DIRECTO POR EL COSTO DE LOS MATERIALES Y MANO DE OBRA QUE INTERVENGAN, FLETE A OBRA, DESPERDICIO, ACARREO HASTA EL LUGAR DE SU UTILIZACIÓN, TRAZO, PREPARACIÓN DE LA SUPERFICIE, MAESTREADO, ELABORACIÓN DE MORTERO EN OBRA EN SU CASO, CORTES, REMATES A 45°, LECHAREADO, LIMPIEZA Y RETIRO DE SOBRANTES FUERA DE OBRA, EQUIPO DE SEGURIDAD, INSTALACIONES ESPECÍFICAS, DEPRECIACIÓN Y DEMÁS CARGOS DERIVADOS DEL USO DE HERRAMIENTA Y EQUIPO, EN CUALQUIER NIVEL.</t>
  </si>
  <si>
    <t>SUMINISTRO Y COLOCACION DE ZOCLO VINILICO DE 10 CM DE ALTURA COLOR NEGRO TIPO CALIDAD DE EXPORTACION MARCA VINYLISA, ASENTADO CON ADHESIVO DE CONTACTO., INCLUYE: CARGO DIRECTO POR EL COSTO DE LOS MATERIALES Y MANO DE OBRA QUE INTERVENGAN, FLETE A OBRA, DESPERDICIO, ACARREO HASTA EL LUGAR DE SU UTILIZACIÓN, TRAZO, PREPARACIÓN DE LA SUPERFICIE, MAESTREADO, ELABORACIÓN DE MORTERO EN OBRA EN SU CASO, CORTES, REMATES A 45°, LIMPIEZA Y RETIRO DE SOBRANTES FUERA DE OBRA, EQUIPO DE SEGURIDAD, INSTALACIONES ESPECÍFICAS, DEPRECIACIÓN Y DEMÁS CARGOS DERIVADOS DEL USO DE HERRAMIENTA Y EQUIPO, EN CUALQUIER NIVEL.</t>
  </si>
  <si>
    <t>SUMINISTRO Y COLOCACION DE LOSETA CERAMICA COLOR BLANCO DE 20 X 30 CM TIPO ASTRATTO MARCA INTERCERAMIC ASENTADO SOBRE PEGAZULEJO COLOCACION A DOS HILOS , JUNTA A HUESO., INCLUYE: CARGO DIRECTO POR EL COSTO DE LOS MATERIALES Y MANO DE OBRA QUE INTERVENGAN, FLETE A OBRA, DESPERDICIO, ACARREO HASTA EL LUGAR DE SU UTILIZACIÓN, TRAZO, PREPARACIÓN DE LA SUPERFICIE, MAESTREADO, ELABORACIÓN DE MORTERO EN OBRA EN SU CASO, CORTES, REMATES A 45°, LECHAREADO, LIMPIEZA Y RETIRO DE SOBRANTES FUERA DE OBRA, EQUIPO DE SEGURIDAD, INSTALACIONES ESPECÍFICAS, DEPRECIACIÓN Y DEMÁS CARGOS DERIVADOS DEL USO DE HERRAMIENTA Y EQUIPO, EN CUALQUIER NIVEL.</t>
  </si>
  <si>
    <t>CUARTOS DE BASURA Y R.P.B.I.</t>
  </si>
  <si>
    <t>CASA DE MÁQUINAS HIDRÁULICAS</t>
  </si>
  <si>
    <t>CADENA DE REMATE DE 0.15 X 0.20 MTS ARMADA CON 4 VAR #3 Y ESTRIBOS #2 @ 15 CM DE CONCRETO F'C=150 KG/CM2. CON AGREGADO MÁXIMO DE 19 MM., INCLUYE: CARGO DIRECTO POR EL COSTO DE LOS MATERIALES, HERRAMIENTA Y MANO DE OBRA QUE INTERVENGAN, ELABORACIÓN DEL CONCRETO, FLETE A OBRA, DESPERDICIO, VERTIDO, ACARREO HASTA EL LUGAR DE SU UTILIZACIÓN, HABILITADO DEL ACERO DE REFUERZO, ANCLAJES, COLOCACIÓN, AMARRES CON ALAMBRE RECOCIDO DEL NO. 18, CIMBRADO, DESCIMBRADO, LIMPIEZA Y RETIRO DE SOBRANTES FUERA DE OBRA, EQUIPO DE SEGURIDAD, INSTALACIONES ESPECÍFICAS, DEPRECIACIÓN Y DEMÁS CARGOS DERIVADOS DEL USO DE HERRAMIENTA Y EQUIPO EN CUALQUIER NIVEL.</t>
  </si>
  <si>
    <t>CASTILLO TIPO K-10 DE FORMA TAPEZOIDAL EN ESQUINAS DE 0.12 X 0.30+0.44 MTS ARMADO CON 6 VAR #3, ESTRIBOS #2 @ 15 CM DE CONCRETO F'C=150 KG/CM2. AGREGADO MÁXIMO DE 19 MM., INCLUYE: CARGO DIRECTO POR EL COSTO DE LOS MATERIALES, HERRAMIENTA Y MANO DE OBRA QUE INTERVENGAN, FLETE A OBRA, DESPERDICIO, ACARREO HASTA EL LUGAR DE SU UTILIZACIÓN, HABILITADO DEL ACERO DE REFUERZO, AMARRES CON ALAMBRE RECOCIDO DEL NO. 18, CIMBRADO, DESCIMBRADO, ELABORACIÓN DEL CONCRETO, VERTIDO, VIBRADO, CURADO, PRUEBAS DE LABORATORIO, LIMPIEZA Y RETIRO DE SOBRANTES FUERA DE OBRA, EQUIPO DE SEGURIDAD, INSTALACIONES ESPECIFICAS, DEPRECIACIÓN Y DEMÁS CARGOS DERIVADOS DEL USO DE HERRAMIENTA Y EQUIPO, EN CUALQUIER NIVEL.</t>
  </si>
  <si>
    <t>JUNTA DE POLIESTIRENO EXPANDIDO DE 1" , INCLUYE: CARGO DIRECTO POR EL COSTO DE LOS MATERIALES, HERRAMIENTAS Y MANO DE OBRA QUE INTERVENGAN, FLETE A OBRA, DESPERDICIO, ACARREO HASTA EL LUGAR DE SU UTILIZACIÓN, LIMPIEZA Y RETIRO DE SOBRANTES FUERA DE OBRA, EQUIPO DE SEGURIDAD, INSTALACIONES ESPECIFICAS, DEPRECIACIÓN Y DEMÁS CARGOS DERIVADOS DEL USO DE HERRAMIENTA Y EQUIPO, EN CUALQUIER NIVEL.</t>
  </si>
  <si>
    <t>SUMINISTRO Y COLOCACION DE LAMBRIN DE DUROCK SOBRE ESTRUCTURA GALVANIZADA A BASE DE SOPORTES Y CANALETAS AMARRE., INCLUYE: CARGO DIRECTO POR EL COSTO DE LOS MATERIALES Y MANO DE OBRA QUE INTERVENGAN, FLETE A OBRA, DESPERDICIO, ACARREO HASTA EL LUGAR DE SU UTILIZACIÓN, TRAZO, PREPARACIÓN DE LA SUPERFICIE, MAESTREADO, LIMPIEZA Y RETIRO DE SOBRANTES FUERA DE OBRA, EQUIPO DE SEGURIDAD, INSTALACIONES ESPECÍFICAS, DEPRECIACIÓN Y DEMÁS CARGOS DERIVADOS DEL USO DE HERRAMIENTA Y EQUIPO, EN CUALQUIER NIVEL.</t>
  </si>
  <si>
    <t>DESCANSO AMBULANTES</t>
  </si>
  <si>
    <t>ESTELA</t>
  </si>
  <si>
    <t>AFINE A MANO DEL FONDO DE LA EXCAVACION, DEJANDO LOS NIVELES DE DESPLANTE DE ACUERDO A LAS INDICACIONES DEL PROYECTO. INCLUYE: MANO DE OBRA, HERRAMIENTA.</t>
  </si>
  <si>
    <t>TRAZO Y NIVELACIÓN DE ÁREA EDIFICABLE, INCLUYE: MATERIALES, FLETE, DESPERDICIO, ACARREO HASTA EL LUGAR DE SU UTILIZACIÓN, LOCALIZACIÓN GENERAL, ALINEACIÓN, NIVELES, CONSTRUCCIÓN DE BANCOS DE NIVEL ,MOJONERAS, LIMPIEZA Y RETIRO DE SOBRANTES FUERA DE OBRA, EQUIPO DE PRECISIÓN PARA LA NIVELACION ,HERRAMIENTA Y MANO DE OBRA.</t>
  </si>
  <si>
    <t>CIMBRA Y DESCIMBRA EN DADOS DE CIMENTACION, INCLUYE: MATERIALES,CLAVO, ALABRE RECOCIDO, FLETE A OBRA,DESPERDICIOS, CIMBRA, DECIMBRA, ACARREOS HASTA EL LUGAR DE SU UTILIZACION, MANO DE OBRA, HERRAMIENTA Y EQUIPO P.U.O.T. CIMBRA COMUN EN CIMENTACION, CONTRATRABES, DADOS, TL, P.U.O.T.</t>
  </si>
  <si>
    <t>CONCRETO PREMEZCLADO CLASE 1 ESTRUCTURAL, RESITENCIA NORMAL, F'C = 350 KG/CM2 EN DADOS DE CIMENTACION ; CON AGREGADO MAXIMO DE 19MM. INCLUYE: BOMBEO, SUMINISTRO, COLOCACION, VIBRADO, COMPACTADO, MATERIALES, ADITIVOS FLUIDIZANTES,DESPERDICIOS,HERRAMIENTA,MANO DE OBRA Y TODO LO NECESARIO PARA SU CORRECTA EJECUCION DE ACUERDO A LAS ESPECIFICACIONES DE PROYECTO Y NORMAS DE CONSTRUCCION VIGENTES.</t>
  </si>
  <si>
    <t>CONCRETO PREMEZCLADO CLASE 1 ESTRUCTURAL, RESITENCIA NORMAL, F'C = 350 KG/CM2 EN ZAPATAS AISLADAS; CON AGREGADO MAXIMO DE 19MM. INCLUYE: BOMBEO, SUMINISTRO, COLOCACION, VIBRADO, COMPACTADO, MATERIALES, ADITIVOS FLUIDIZANTES,DESPERDICIOS,HERRAMIENTA,MANO DE OBRA Y TODO LO NECESARIO PARA SU CORRECTA EJECUCION DE ACUERDO A LAS ESPECIFICACIONES DE PROYECTO Y NORMAS DE CONSTRUCCION VIGENTES.</t>
  </si>
  <si>
    <t>CISTERNA</t>
  </si>
  <si>
    <t>ACERO DE REFUERZO DEL # 8 ( 1'' ) EN CIMENTACION , INCLUYE; MATERIALES, SILLETAS, TRASLAPES, GANCHOS, ALAMBRE RECOCIDO DEL NO. 18, FLETE A OBRA, DESPERDICIO, ACARREOS HASTA EL LUGAR DE SU UTILIZACION, CORTES, HABILITADOS, ARMADO, AMARRES, PRUEBAS, LIMPIEZA Y RETIRO DE SOBRANTES FUERA DE OBRA, EQUIPO, HERRAMIENTA Y MANO DE OBRA.NO. 8 (25.4 MM) FY=4200 KG/CM2</t>
  </si>
  <si>
    <t>CIMBRA Y DESCIMBRA EN LOSA FONDO DE CISTERNA, INCLUYE: MATERIALES,CLAVO, ALABRE RECOCIDO, FLETE A OBRA,DESPERDICIOS, CIMBRA, DECIMBRA, ACARREOS HASTA EL LUGAR DE SU UTILIZACION, MANO DE OBRA, HERRAMIENTA Y EQUIPO P.U.O.T. CIMBRA COMUN EN CIMENTACION, CONTRATRABES, DADOS, LOSAS,P.U.O.T.</t>
  </si>
  <si>
    <t>CONCRETO PREMEZCLADO CLASE 1 ESTRUCTURAL, RESITENCIA NORMAL, F'C = 250 KG/CM2, CON IMPERMEABILIZANTE INTEGRAL EN LOSA FONDO DE CISTERNA ; CON AGREGADO MAXIMO DE 19MM. INCLUYE: BOMBEO, SUMINISTRO, COLOCACION, VIBRADO, COMPACTADO, MATERIALES, ADITIVOS FLUIDIZANTES,DESPERDICIOS,HERRAMIENTA,MANO DE OBRA Y TODO LO NECESARIO PARA SU CORRECTA EJECUCION DE ACUERDO A LAS ESPECIFICACIONES DE PROYECTO Y NORMAS DE CONSTRUCCION VIGENTES.</t>
  </si>
  <si>
    <t>CIMBRA Y DESCIMBRA EN CONTRATRABES DE CISTERNA, INCLUYE: MATERIALES,CLAVO, ALABRE RECOCIDO, FLETE A OBRA,DESPERDICIOS, CIMBRA, DECIMBRA, ACARREOS HASTA EL LUGAR DE SU UTILIZACION, MANO DE OBRA, HERRAMIENTA Y EQUIPO P.U.O.T. CIMBRA COMUN EN CIMENTACION, CONTRATRABES, DADOS, LOSAS,P.U.O.T.</t>
  </si>
  <si>
    <t>CONCRETO PREMEZCLADO CLASE 1 ESTRUCTURAL, RESITENCIA NORMAL, F'C = 250 KG/CM2, CON IMPERMEABILIZANTE INTEGRAL EN CONTRATRABES DE CISTERNA ; CON AGREGADO MAXIMO DE 19MM. INCLUYE: BOMBEO, SUMINISTRO, COLOCACION, VIBRADO, COMPACTADO, MATERIALES, ADITIVOS FLUIDIZANTES,DESPERDICIOS,HERRAMIENTA,MANO DE OBRA Y TODO LO NECESARIO PARA SU CORRECTA EJECUCION DE ACUERDO A LAS ESPECIFICACIONES DE PROYECTO Y NORMAS DE CONSTRUCCION VIGENTES.</t>
  </si>
  <si>
    <t>CIMBRA Y DESCIMBRA EN MUROS DE CISTERNA, INCLUYE: MATERIALES,CLAVO, ALABRE RECOCIDO, FLETE A OBRA,DESPERDICIOS, CIMBRA, DECIMBRA, ACARREOS HASTA EL LUGAR DE SU UTILIZACION, MANO DE OBRA, HERRAMIENTA Y EQUIPO P.U.O.T. CIMBRA COMUN EN CIMENTACION, CONTRATRABES, DADOS, LOSAS,P.U.O.T.</t>
  </si>
  <si>
    <t>CONCRETO PREMEZCLADO CLASE 1 ESTRUCTURAL, RESITENCIA NORMAL, F'C = 250 KG/CM2, CON IMPERMEABILIZANTE INTEGRAL EN MUROS DE CISTERNA ; CON AGREGADO MAXIMO DE 19MM. INCLUYE: BOMBEO, SUMINISTRO, COLOCACION, VIBRADO, COMPACTADO, MATERIALES, ADITIVOS FLUIDIZANTES,DESPERDICIOS,HERRAMIENTA,MANO DE OBRA Y TODO LO NECESARIO PARA SU CORRECTA EJECUCION DE ACUERDO A LAS ESPECIFICACIONES DE PROYECTO Y NORMAS DE CONSTRUCCION VIGENTES.</t>
  </si>
  <si>
    <t>CIMBRA Y DESCIMBRA EN LOSA TAPA DE CISTERNA, INCLUYE: MATERIALES,CLAVO, ALABRE RECOCIDO, FLETE A OBRA,DESPERDICIOS, CIMBRA, DECIMBRA, ACARREOS HASTA EL LUGAR DE SU UTILIZACION, MANO DE OBRA, HERRAMIENTA Y EQUIPO P.U.O.T. CIMBRA COMUN EN CIMENTACION, CONTRATRABES, DADOS, LOSAS,P.U.O.T.</t>
  </si>
  <si>
    <t>CONCRETO PREMEZCLADO CLASE 1 ESTRUCTURAL, RESITENCIA NORMAL, F'C = 250 KG/CM2, CON IMPERMEABILIZANTE INTEGRAL EN LOSA TAPA DE CISTERNA ; CON AGREGADO MAXIMO DE 19MM. INCLUYE: BOMBEO, SUMINISTRO, COLOCACION, VIBRADO, COMPACTADO, MATERIALES, ADITIVOS FLUIDIZANTES,DESPERDICIOS,HERRAMIENTA,MANO DE OBRA Y TODO LO NECESARIO PARA SU CORRECTA EJECUCION DE ACUERDO A LAS ESPECIFICACIONES DE PROYECTO Y NORMAS DE CONSTRUCCION VIGENTES.</t>
  </si>
  <si>
    <t>CIMBRA Y DESCIMBRA EN TRABES DE LOSA TAPA DE CISTERNA, INCLUYE: MATERIALES,CLAVO, ALABRE RECOCIDO, FLETE A OBRA,DESPERDICIOS, CIMBRA, DECIMBRA, ACARREOS HASTA EL LUGAR DE SU UTILIZACION, MANO DE OBRA, HERRAMIENTA Y EQUIPO P.U.O.T. CIMBRA COMUN EN CIMENTACION, CONTRATRABES, DADOS, LOSAS,P.U.O.T.</t>
  </si>
  <si>
    <t>CONCRETO PREMEZCLADO CLASE 1 ESTRUCTURAL, RESITENCIA NORMAL, F'C = 250 KG/CM2, CON IMPERMEABILIZANTE INTEGRAL EN TRABES LOSA TAPA DE CISTERNA ; CON AGREGADO MAXIMO DE 19MM. INCLUYE: BOMBEO, SUMINISTRO, COLOCACION, VIBRADO, COMPACTADO, MATERIALES, ADITIVOS FLUIDIZANTES,DESPERDICIOS,HERRAMIENTA,MANO DE OBRA Y TODO LO NECESARIO PARA SU CORRECTA EJECUCION DE ACUERDO A LAS ESPECIFICACIONES DE PROYECTO Y NORMAS DE CONSTRUCCION VIGENTES.</t>
  </si>
  <si>
    <t>DALA DE CONCRETO F'C = 250 KG/CM2, SECCION 15 X 30, ARMADA CON 4 VRS # 3 Y E # 2 @ 20. INCLUYE: MATERIALES, DESPERDICIOS,HERRAMIENTA,MANO DE OBRA Y TODO LO NECESARIO PARA SU CORRECTA EJECUCION DE ACUERDO A LAS ESPECIFICACIONES DE PROYECTO Y NORMAS DE CONSTRUCCION VIGENTES.</t>
  </si>
  <si>
    <t>PISO TIPO P-1 A BASE DE LOSETA CERAMICA TIPO ASIA COLOR SINGAPUR DE 31.5 X 31.5 CM MARCA INTERCERAMIC, ASENTADO SOBRE PEGAZULEJO COLOCACION A DOS HILOS , JUNTA A HUESO., INCLUYE: CARGO DIRECTO POR EL COSTO DE LOS MATERIALES Y MANO DE OBRA QUE INTERVENGAN, FLETE A OBRA, DESPERDICIO, ACARREO HASTA EL LUGAR DE SU UTILIZACIÓN, TRAZO, PREPARACIÓN DE LA SUPERFICIE, MAESTREADO, ELABORACIÓN DE MORTERO EN OBRA EN SU CASO, CORTES, REMATES A 45°, LECHAREADO, LIMPIEZA Y RETIRO DE SOBRANTES FUERA DE OBRA, EQUIPO DE SEGURIDAD, INSTALACIONES ESPECÍFICAS, DEPRECIACIÓN Y DEMÁS CARGOS DERIVADOS DEL USO DE HERRAMIENTA Y EQUIPO, EN CUALQUIER NIVEL.</t>
  </si>
  <si>
    <t>SUMINISTRO Y COLOCACIÓN DE ZOCLO TIPO Z-1 A BASE DE ZOCLO VINILICO DE 10 CM DE ALTURA COLOR VERDE ESPUMA DE 419 MARCA VINYLISA ASENTADO CON ADHESIVO DE CONTACTO., INCLUYE: CARGO DIRECTO POR EL COSTO DE LOS MATERIALES Y MANO DE OBRA QUE INTERVENGAN, FLETE A OBRA, DESPERDICIO, ACARREO HASTA EL LUGAR DE SU UTILIZACIÓN, TRAZO, PREPARACIÓN DE LA SUPERFICIE, MAESTREADO, ELABORACIÓN DE MORTERO EN OBRA EN SU CASO, CORTES, REMATES A 45°, LIMPIEZA Y RETIRO DE SOBRANTES FUERA DE OBRA, EQUIPO DE SEGURIDAD, INSTALACIONES ESPECÍFICAS, DEPRECIACIÓN Y DEMÁS CARGOS DERIVADOS DEL USO DE HERRAMIENTA Y EQUIPO, EN CUALQUIER NIVEL.</t>
  </si>
  <si>
    <t>LAMBRIN DE LOSETA CERAMICA TIPO ASIA COLOR SINGAPUR DE 20 X 30 CM MARCA INTERCERAMIC, ASENTADO SOBRE PEGAZULEJO COLOCACION A DOS HILOS , JUNTA A HUESO., INCLUYE: CARGO DIRECTO POR EL COSTO DE LOS MATERIALES Y MANO DE OBRA QUE INTERVENGAN, FLETE A OBRA, DESPERDICIO, ACARREO HASTA EL LUGAR DE SU UTILIZACIÓN, TRAZO, PREPARACIÓN DE LA SUPERFICIE, MAESTREADO, ELABORACIÓN DE MORTERO EN OBRA EN SU CASO, CORTES, REMATES A 45°, LECHAREADO, LIMPIEZA Y RETIRO DE SOBRANTES FUERA DE OBRA, EQUIPO DE SEGURIDAD, INSTALACIONES ESPECÍFICAS, DEPRECIACIÓN Y DEMÁS CARGOS DERIVADOS DEL USO DE HERRAMIENTA Y EQUIPO, EN CUALQUIER NIVEL.</t>
  </si>
  <si>
    <t>RED HIDRAULICA</t>
  </si>
  <si>
    <t>TUBO DE GALVANIZADO DE 19 MM Ø INCLUYE: CARGO DIRECTO POR EL COSTO DE MANO DE OBRA Y MATERIALES REQUERIDOS, FLETE A OBRA ACARREOS, TRAZO, CORTE, LIJADO DESPERDICIO, COLOCACIÓN Y FIJACIÓN, NIVELACIÓN Y PRUEBAS, LIMPIEZA Y RETIRO DE SOBRANTES FUERA DE OBRA, EQUIPO DE SEGURIDAD, INSTALACIONES ESPECIFICAS, DEPRECIACIÓN Y DEMÁS CARGOS DERIVADOS DE EQUIPO Y HERRAMIENTA EN CUALQUIER NIVEL</t>
  </si>
  <si>
    <t>TUBO DE GALVANIZADO DE 51 MM Ø INCLUYE: CARGO DIRECTO POR EL COSTO DE MANO DE OBRA Y MATERIALES REQUERIDOS, FLETE A OBRA ACARREOS, TRAZO, CORTE, LIJADO DESPERDICIO, COLOCACIÓN Y FIJACIÓN, NIVELACIÓN Y PRUEBAS, LIMPIEZA Y RETIRO DE SOBRANTES FUERA DE OBRA, EQUIPO DE SEGURIDAD, INSTALACIONES ESPECIFICAS, DEPRECIACIÓN Y DEMÁS CARGOS DERIVADOS DE EQUIPO Y HERRAMIENTA EN CUALQUIER NIVEL</t>
  </si>
  <si>
    <t>TUBO DE P.V.C. HIDRAULICO RD-26 DE 25 MM Ø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</si>
  <si>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TUBO DE P.V.C. HIDRAULICO RD-26 DE 32 MM Ø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</si>
  <si>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TUBO DE P.V.C. HIDRAULICO RD-26 DE 38 MM Ø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</si>
  <si>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TUBO DE P.V.C. HIDRAULICO RD-26 DE 50 MM Ø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</si>
  <si>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TUBO DE P.V.C. HIDRAULICO RD-26 DE 64 MM Ø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</si>
  <si>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ADAPTADOR ESPIGA DE P.V.C. HIDRALICO DE 19 MM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</si>
  <si>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ADAPTADOR ESPIGA DE P.V.C. HIDRALICO DE 25 MM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</si>
  <si>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ADAPTADOR ESPIGA DE P.V.C. HIDRALICO DE 32 MM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</si>
  <si>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ADAPTADOR ESPIGA DE P.V.C. HIDRALICO DE 38 MM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</si>
  <si>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CODO GALVANIZADO DE 19 MM X 90°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</si>
  <si>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CODO DE P.V.C. HIDRAULICO DE 19 MM Ø X 90°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</si>
  <si>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CODO DE P.V.C. HIDRAULICO DE 25 MM Ø X 90°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</si>
  <si>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CODO DE P.V.C. HIDRAULICO DE 25 MM Ø X 45°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</si>
  <si>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CODO DE P.V.C. HIDRAULICO DE 32 MM Ø X 45°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</si>
  <si>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CODO DE P.V.C. HIDRAULICO DE 32 MM Ø X 90°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</si>
  <si>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CODO DE P.V.C. HIDRAULICO DE 38 MM Ø X 90°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</si>
  <si>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CODO DE P.V.C. HIDRAULICO DE 50 MM Ø X 45°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</si>
  <si>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CODO DE P.V.C. HIDRAULICO DE 64 MM Ø X 45°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</si>
  <si>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CODO DE P.V.C. HIDRAULICO DE 50 MM Ø X 90°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</si>
  <si>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COPLE DE FIERRO GALVANIZADO DE 19 MM Ø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</si>
  <si>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COPLE DE P.V.C. HIDRAULICO DE 25 MM Ø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</si>
  <si>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COPLE DE P.V.C. HIDRAULICO DE 32 MM Ø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</si>
  <si>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COPLE DE P.V.C. HIDRAULICO DE 38 MM Ø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</si>
  <si>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COPLE DE P.V.C. HIDRAULICO DE 50 MM Ø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</si>
  <si>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COPLE DE P.V.C. HIDRAULICO DE 64 MM Ø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</si>
  <si>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NIPLE GALVANIZADO DE 19 MM Ø X 30 CM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</si>
  <si>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REDUCCION BUSHING DE P.V.C. HIDRAULICO DE 25 X 19 MM Ø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</si>
  <si>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REDUCCION BUSHING DE P.V.C. HIDRAULICO DE 32 X 25 MM Ø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</si>
  <si>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REDUCCION BUSHING DE P.V.C. HIDRAULICO DE 38 X 25 MM Ø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</si>
  <si>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REDUCCION BUSHING DE P.V.C. HIDRAULICO DE 38 X 32 MM Ø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</si>
  <si>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REDUCCION BUSHING DE P.V.C. HIDRAULICO DE 50 X 25 MM Ø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</si>
  <si>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REDUCCION BUSHING DE P.V.C. HIDRAULICO DE 50 X 32 MM Ø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</si>
  <si>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REDUCCION BUSHING DE P.V.C. HIDRAULICO DE 50 X 38 MM Ø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</si>
  <si>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REDUCCION BUSHING DE P.V.C. HIDRAULICO DE 64 X 50 MM Ø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</si>
  <si>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REDUCCION BUSHING DE P.V.C. HIDRAULICO DE 64 X 38 MM Ø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</si>
  <si>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REDUCCION BUSHING DE P.V.C. HIDRAULICO DE 64 X 25 MM Ø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</si>
  <si>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REDUCCION BUSHING DE P.V.C. HIDRAULICO DE 64 X 19 MM Ø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</si>
  <si>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TEE DE P.V.C. HIDRAULICO DE 25 MM Ø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</si>
  <si>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TEE DE P.V.C. HIDRAULICO DE 32 MM Ø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</si>
  <si>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TEE DE P.V.C. HIDRAULICO DE 38 MM Ø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</si>
  <si>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TEE DE P.V.C. HIDRAULICO DE 50 MM Ø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</si>
  <si>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TEE DE P.V.C. HIDRAULICO DE 64 MM Ø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</si>
  <si>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VÁLVULA DE ACOPLAMIENTO RÁPIDO DE 19 MM Ø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</si>
  <si>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ACOPLAMIENTO PARA MANGUERA MODELO A-20 MARCA TINSA</t>
  </si>
  <si>
    <t>EXCAVACIÓN CON MÁQUINA PARA ZANJAS, EN MATERIAL "A" EN SECO CON AFLOJE Y EXTRACCIÓN DEL MATERIAL, AMACICE O LIMPIEZA DE PLANTILLA Y TALUDES, REMOCIÓN, AFINES, CARGA A CAMIÓN O A UN LADO DE LA ZANJA, INCLUYENDO ACARREO A 10 M DEL EJE DE LA MISMA Y CONSERVACIÓN DE LA EXCAVACIÓN HASTA LA INSTALACIÓN SATISFACTORIA DE LA TUBERIA.EXCAVACIÓN CON MÁQUINA PARA ZANJAS, EN MATERIAL TIPO "A", ZONA "A" DE 0.0 A 8.0 M DE PROFUNDIDAD, EN SECO.</t>
  </si>
  <si>
    <t>RELLENO DE ZANJAS CON MATERIALES "A" Y/O "B", PRODUCTO DE LA EXCAVACIÓN, INCLUYE: OBTENCIÓN, EXTRACCIÓN, SELECCIÓN, VOLTEO CARGA, DESCARGA, ACARREO DEL MATERIAL A PRIMER KM. Y MANIOBRAS LOCALES.RELLENO DE ZANJAS CON TEPETATE EN CAPAS DE 20 CM DE ESPESOR APISONADO Y COMPACTADO, INCLUYE: MATERIAL PUESTO EN SU SITIO DE SU COLOCACIÓN, MANO DE OBRA Y HERRAMIENTA NECESARIA PARA SU COLOCACIÓN.</t>
  </si>
  <si>
    <t>CAMA DE ARENA DE 10 CM DE ESPESOR POR 30 CM DE ANCHO</t>
  </si>
  <si>
    <t>RED SANITARIA</t>
  </si>
  <si>
    <t>SUMINISTRO E INSTALACION DE TUBERIA DE POLIETILENO DE ALTA DENSIDAD DE INTERIOR LISO Y EXTERIOR CORRUGADO, INCLUYE: FLETES, MANIOBRAS LOCALES, BAJADO, INSTALACION Y ROTURAS (PORCENTAJE SOBRE COTIZACION).INSTALACION DE TUBERIA DE POLIETILENO DE ALTA DENSIDAD DE INTERIOR LISO Y EXTERIOR CORRUGADO DE 450 MM DE DIÁMETRO.</t>
  </si>
  <si>
    <t>SUMINISTRO E INSTALACION DE TUBERIA DE POLIETILENO DE ALTA DENSIDAD DE INTERIOR LISO Y EXTERIOR CORRUGADO, INCLUYE: FLETES, MANIOBRAS LOCALES, BAJADO, INSTALACION Y ROTURAS (PORCENTAJE SOBRE COTIZACION).INSTALACION DE TUBERIA DE POLIETILENO DE ALTA DENSIDAD DE INTERIOR LISO Y EXTERIOR CORRUGADO DE 300 MM DE DIÁMETRO.</t>
  </si>
  <si>
    <t>SUMINISTRO E INSTALACION DE TUBERIA DE POLIETILENO DE ALTA DENSIDAD DE INTERIOR LISO Y EXTERIOR CORRUGADO, INCLUYE: FLETES, MANIOBRAS LOCALES, BAJADO, INSTALACION Y ROTURAS (PORCENTAJE SOBRE COTIZACION).INSTALACION DE TUBERIA DE POLIETILENO DE ALTA DENSIDAD DE INTERIOR LISO Y EXTERIOR CORRUGADO DE 250 MM DE DIÁMETRO.</t>
  </si>
  <si>
    <t>SUMINISTRO E INSTALACION DE TUBERIA DE POLIETILENO DE ALTA DENSIDAD DE INTERIOR LISO Y EXTERIOR CORRUGADO, INCLUYE: FLETES, MANIOBRAS LOCALES, BAJADO, INSTALACION Y ROTURAS (PORCENTAJE SOBRE COTIZACION).INSTALACION DE TUBERIA DE POLIETILENO DE ALTA DENSIDAD DE INTERIOR LISO Y EXTERIOR CORRUGADO DE 200 MM DE DIÁMETRO.</t>
  </si>
  <si>
    <t>SUMINISTRO E INSTALACION DE TUBERIA DE POLIETILENO DE ALTA DENSIDAD DE INTERIOR LISO Y EXTERIOR CORRUGADO, INCLUYE: FLETES, MANIOBRAS LOCALES, BAJADO, INSTALACION Y ROTURAS (PORCENTAJE SOBRE COTIZACION).INSTALACION DE TUBERIA DE POLIETILENO DE ALTA DENSIDAD DE INTERIOR LISO Y EXTERIOR CORRUGADO DE 150 MM DE DIÁMETRO.</t>
  </si>
  <si>
    <t>SUMINISTRO Y COLOCACION DE CAMA DE ARENA PARA INSTALACION DE TUBERIA DE POLIPROPILENO, APISONADA. INCLUYE: MANO DE OBRA, Y MATERIALES</t>
  </si>
  <si>
    <t>BROCALES Y TAPAS PARA POZOS DE VISITA, INCLUYE DESCARGA, ACARREO Y ALMACENAMIENTO DE LOS MATERIALES.BROCAL Y TAPA DE CONCRETO, SUMINISTRO DE FABRICA E INSTALACIÓN.</t>
  </si>
  <si>
    <t>POZOS DE VISITA TIPO "COMUN" (VC 1985 ) INCLUYE: PLANTILLA DE PEDACERÍA APISONADA MAMPOSTERÍA DE 3A, CON MORTERO CEMENTO ARENA 1:3 MURO DE TABIQUE DE 28 CM. APLANADO, MORTERO CEMENTO-ARENA 1:5, CONCRETO F´C = 150 KG / CM², ACERO DE REFUERZO Y ESCALONES.POZO DE VISITA DE 1.25 M DE PROFUNDIDAD (V.C. 1985).</t>
  </si>
  <si>
    <t>POZOS DE VISITA TIPO "COMUN" (VC 1985 ) INCLUYE: PLANTILLA DE PEDACERÍA APISONADA MAMPOSTERÍA DE 3A, CON MORTERO CEMENTO ARENA 1:3 MURO DE TABIQUE DE 28 CM. APLANADO, MORTERO CEMENTO-ARENA 1:5, CONCRETO F´C = 150 KG / CM², ACERO DE REFUERZO Y ESCALONES.POZO DE VISITA DE 1.50 M DE PROFUNDIDAD (V.C. 1985).</t>
  </si>
  <si>
    <t>POZOS DE VISITA TIPO "COMUN" (VC 1985 ) INCLUYE: PLANTILLA DE PEDACERÍA APISONADA MAMPOSTERÍA DE 3A, CON MORTERO CEMENTO ARENA 1:3 MURO DE TABIQUE DE 28 CM. APLANADO, MORTERO CEMENTO-ARENA 1:5, CONCRETO F´C = 150 KG / CM², ACERO DE REFUERZO Y ESCALONES.POZO DE VISITA DE 1.75 M DE PROFUNDIDAD (V.C. 1985).</t>
  </si>
  <si>
    <t>POZOS DE VISITA TIPO "COMUN" (VC 1985 ) INCLUYE: PLANTILLA DE PEDACERÍA APISONADA MAMPOSTERÍA DE 3A, CON MORTERO CEMENTO ARENA 1:3 MURO DE TABIQUE DE 28 CM. APLANADO, MORTERO CEMENTO-ARENA 1:5, CONCRETO F´C = 150 KG / CM², ACERO DE REFUERZO Y ESCALONES.POZO DE VISITA DE 2.00 M DE PROFUNDIDAD (V.C. 1985).</t>
  </si>
  <si>
    <t>POZOS DE VISITA TIPO "COMUN" (VC 1985 ) INCLUYE: PLANTILLA DE PEDACERÍA APISONADA MAMPOSTERÍA DE 3A, CON MORTERO CEMENTO ARENA 1:3 MURO DE TABIQUE DE 28 CM. APLANADO, MORTERO CEMENTO-ARENA 1:5, CONCRETO F´C = 150 KG / CM², ACERO DE REFUERZO Y ESCALONES.POZO DE VISITA DE 2.25 M DE PROFUNDIDAD (V.C. 1985).</t>
  </si>
  <si>
    <t>POZOS DE VISITA TIPO "COMUN" (VC 1985 ) INCLUYE: PLANTILLA DE PEDACERÍA APISONADA MAMPOSTERÍA DE 3A, CON MORTERO CEMENTO ARENA 1:3 MURO DE TABIQUE DE 28 CM. APLANADO, MORTERO CEMENTO-ARENA 1:5, CONCRETO F´C = 150 KG / CM², ACERO DE REFUERZO Y ESCALONES.POZO DE VISITA DE 2.50 M DE PROFUNDIDAD (V.C. 1985).</t>
  </si>
  <si>
    <t>POZOS DE VISITA TIPO "COMUN" (VC 1985 ) INCLUYE: PLANTILLA DE PEDACERÍA APISONADA MAMPOSTERÍA DE 3A, CON MORTERO CEMENTO ARENA 1:3 MURO DE TABIQUE DE 28 CM. APLANADO, MORTERO CEMENTO-ARENA 1:5, CONCRETO F´C = 150 KG / CM², ACERO DE REFUERZO Y ESCALONES.POZO DE VISITA DE 2.75 M DE PROFUNDIDAD (V.C. 1985).</t>
  </si>
  <si>
    <t>POZOS DE VISITA TIPO "COMUN" (VC 1985 ) INCLUYE: PLANTILLA DE PEDACERÍA APISONADA MAMPOSTERÍA DE 3A, CON MORTERO CEMENTO ARENA 1:3 MURO DE TABIQUE DE 28 CM. APLANADO, MORTERO CEMENTO-ARENA 1:5, CONCRETO F´C = 150 KG / CM², ACERO DE REFUERZO Y ESCALONES.POZO DE VISITA DE 3.00 M DE PROFUNDIDAD (V.C. 1985).</t>
  </si>
  <si>
    <t>POZOS DE VISITA TIPO "COMUN" (VC 1985 ) INCLUYE: PLANTILLA DE PEDACERÍA APISONADA MAMPOSTERÍA DE 3A, CON MORTERO CEMENTO ARENA 1:3 MURO DE TABIQUE DE 28 CM. APLANADO, MORTERO CEMENTO-ARENA 1:5, CONCRETO F´C = 150 KG / CM², ACERO DE REFUERZO Y ESCALONES.POZO DE VISITA DE 3.25 M DE PROFUNDIDAD (V.C. 1985).</t>
  </si>
  <si>
    <t>CAMA DE ARENA DE 10 CM DE ESPESOR Y 0.3 CM DE ANCHO PARA COLOCAR TUBO ADS</t>
  </si>
  <si>
    <t>CASETA DE ACOMETIDA ELECTRICA</t>
  </si>
  <si>
    <t>CASA DE MAQUINAS ELCTRICAS</t>
  </si>
  <si>
    <t>CIMBRA Y DESCIMBRA EN ZAPATAS AISLADAS, INCLUYE: MATERIALES,CLAVO, ALABRE RECOCIDO, FLETE A OBRA,DESPERDICIOS, CIMBRA, DECIMBRA, ACARREOS HASTA EL LUGAR DE SU UTILIZACION, MANO DE OBRA, HERRAMIENTA Y EQUIPO P.U.O.T. CIMBRA COMUN EN CIMENTACION, CONTRATRABES, DADOS, LOSAS,P.U.O.T.</t>
  </si>
  <si>
    <t>SUMINISTRO Y COLOCACION DE MALLA ELECTROSOLDADA 6X6-10/10 EN FIRMES; INCLUYE: MATERIALES, DESPERDICIOS, HERRAMIENTA, MANO DE OBRA Y TODO LO NECESARIO PARA SU CORRECTA EJECUCION DE ACUERDO A LAS ESPECIFICACIONES DE PROYECTO Y NORMAS DE CONSTRUCCION VIGENTES.</t>
  </si>
  <si>
    <t>CONCRETO PREMEZCLADO CLASE 1 ESTRUCTURAL, RESISTENCIA NORMAL, F'C = 250 KG/CM2 EN FIRMES DE CONCRETO CON AGREGADO MAXIMO DE 19MM. INCLUYE: BOMBEO, SUMINISTRO, COLOCACION, VIBRADO, COMPACTADO, MATERIALES, ADITIVOS FLUIDIZANTES,DESPERDICIOS,HERRAMIENTA,MANO DE OBRA Y TODO LO NECESARIO PARA SU CORRECTA EJECUCION DE ACUERDO A LAS ESPECIFICACIONES DE PROYECTO Y NORMAS DE CONSTRUCCION VIGENTES.</t>
  </si>
  <si>
    <t>JUNTA DE AISLAMIENTO (TIPO DIAMANTE), CORTE CON DISCO ANCHO DE 6 MM Y DE 37.5 MM DE PROFUNDIDAD, "COLA DE RATA" COMO RESPALDO AL SELLADOR DE 12.5 MM DE PROFUNDIDAD, SELLO TIPO "MASTERFIL 400 CT" Ó SIMILAR CON PROFUNDIDAD MÍNIMA DE COLOCACION DE 25 MM, INCLUYE: MANO DE OBRA, HERRAMIENTA, EQUIPO Y TODO LO NECESARIO PARA SU CORRECTA EJECUCION.</t>
  </si>
  <si>
    <t>JUNTA ASERRADA DE CONTROL (JA), A BASE DE CORTE CON DISCO DE 35 MM DE PROFUNDIDAD Y DE ANCHO DADO POR LA HERRAMIENTA DE CORTE, 3 MM Y COMO MAXIMO 6 MM, "COLA DE RATA" COMO RESPALDO AL SELLADOR, SELLO MASTERFIELD 400CT CON PROFUNDIDAD MÍNIMA DE COLOCACION DE 25 MM, INCLUYE: MANO DE OBRA, HERRAMIENTA, EQUIPO Y TODO LO NECESARIO PARA SU CORRECTA EJECUCION.</t>
  </si>
  <si>
    <t>CIMBRA Y DESCIMBRA EN LOSAS MACIZAS, INCLUYE: MATERIALES,CLAVO, ALAMBRE RECOCIDO, FLETE A OBRA,DESPERDICIOS, CIMBRA, DECIMBRA, ACARREOS HASTA EL LUGAR DE SU UTILIZACION, MANO DE OBRA, HERRAMIENTA Y EQUIPO P.U.O.T. CIMBRA COMUN EN CIMENTACION, CONTRATRABES, DADOS, LOSAS,P.U.O.T.</t>
  </si>
  <si>
    <t>SUBESTACION ELECTRICA RECEPTORA CLASE 15KV SISTEMA INTERIOR, (PARA OPERAR A 1873 M.S.N.M.) INCLUYE SUBESTACION COMPACTA CELDA DE MEDICION CELDA DE CUCHILLAS DESCONECTADORAS CELDA DE INTERRUPTOR EN VACIO CON CUCHILLA DE PUESTA A TIERRA ( DE ACUERDO A LA COTIZACION REF: RD153-13) MCA. GENERAL ELECTRIC</t>
  </si>
  <si>
    <t>POSTE CONICO CIRCULAR 5.00 MTS. DE LOGITUD CALIBRE 3/16,</t>
  </si>
  <si>
    <t>BRAZO PARA LUMINARIO MODELO COBRA HEAD LEDS FABRICADA CON TUBO CEDULA 30 DE 3" DE DIAMETRO PARA EL NIPLE, TUBO CEDULA 30 DE 2" PARA BRAZO DE 40 CMS.</t>
  </si>
  <si>
    <t>ANCLAS JUEGO DE 4 ANCLAS 3/4¨ X 1.0 M ARMADAS</t>
  </si>
  <si>
    <t>INSTALACION DE ALUMBRADO</t>
  </si>
  <si>
    <t>POSTE METALICO CONICO CIRCULAR DE 9.00 METROS DE ALTUR CON UNA PERCHAPARTE SUPERIOR. FABRICADOCON LAMINA NEGRA CALIBRRE 11 CALIDAD 10-08 ACERO AL CARBON. PLACA BASE 35CENTIMETROS X 35 CM. ESPESOR DE 1/2" CENTRO DE BARRENOS 27 CM. X 27 CM.BARRENO PARA ANCLA DE 1" DE DIAMETRO. ANILLO DE REFUERZO PARTE INFERIOR.TAPA REGISTRO PARA CONEXIONES. TERMINADO CON UNA MANO DE PRIMER COLORROJO OXIDO ANTICORROSIVO.</t>
  </si>
  <si>
    <t>BRAZO OV DE 180 X 2 ¨ ( 1.80X0.5) 69-PGSCATREGVT GALVANIZADO PARA LUMINARIO COOPERHEAD</t>
  </si>
  <si>
    <t>KIT SOLAR SUMINISTRO DE CELDAS FOTOVOLTAICAS PARA POSTE SENCILLO DE 130WFUNCIONAMIENTO DIARIO DE 12 HRS CON 1 DIA DE RESPALDO PARA DIAS NUBLADOS MARCA EYPO. NO INCLUYE INSTALACION. INCLUYE DIAGRAMA DE CONEXIONES. EL KIT INCLUYE: 1 PZA POSTE DE ACERO TIPO CONICO CIRCULAR DE 7METROS DE ALTURA ACABADO PRIMER ROJO OXIDO, CON BASE PARA ANCLA DE 19CM ENTRE CENTROS CON ORIFICIOS PARA BASTONES DE 19 MM. 1 PZA BRAZO SENCILLO DE 1.80M DE LONGITUD ACABADO PRIMER ROJO OXIDO, PARA COLOCACION DE 1 LUMINARIA LED. 1 PZA ESTRUCTURA PARA SOPORTE DE 1 PANELES SOLARES A BASE DE PTR DE 671MM. Y BASE PARA SER COLOCADO EN PUNTA DE POSTE. 1 PZA PORTA BATERIA GABINETE DE LAMINA ROLADA DE80X60X26CM CM PINTADO CON FONDO ANTICORROSIVO YPINTURA ESMALTE BRILLANTE DE COLOR REQUERIDO CON CHAPA Y LLAVE DE SEGURIDAD. 2 PZA BATERIA DE CICLO PROFUNDO PARA SISTEMAS SOLARES LIBRE DE MANTENIMIENTO DE 225AMP. HORA 12 V. C.D LIQUIDA CON ACIDO LIBRE DE MANTENIMIENTO.1 PZA CONTROLADOR CONTROLADOR PVVM DE PROGRAMABLE TEMPORIZADOR INTEGRADO INDICADOR DE PANTALLA DE CRISTAL LIQUIDO LCD CON INTERFACE PARA PC.3 PZA PANEL PANEL SOLAR DE 130W DE 17 .5 V. DE 7.45 AMP. MONO CRISTALINO MEDIDAS 1,481MM X 671MM X 50MM PÉSO 14 KG. 1 PZA 0GE-ERS10 EVOLVE® CABEZA DE COBRA LED SCALABLE130W 120-277V 5700°K CURVA AS I METRI CA AMPL I A BL A NCO 1 PZA INVERSOR INVERSORICNMX 400W. 12 VCD - 120VCA 1 PZA JUEGO DE ANCLAS ARMADAS DE 75CM DELARGO PARA POSTE DE 7M</t>
  </si>
  <si>
    <t>LUMINARIO MODELO CONTEMPORANEO DE SOBREPONER MARCA NOVALUX. GABINETE DE 300 X 300 X 100MM. FABRICADO EN LAMINA DE ACERO ROLADA EN FRIO, MARCO ABATIBLE,TERMINADO EN COLOR BLANCO PINTURA EN POLVO DE APLICACION ELECTROSTATICAY CURADA AL HORNO. DIFUSOR DE ACRILICO 100% N-23, EQUIPADO CON UNBALASTRO ENCENDIDO RAPIDO DE 1 X 26 W 127V, UNA LAMPARA FLUORESCENTECOMPACTA DE 26W 4100°K Y BASES.</t>
  </si>
  <si>
    <t>MANO DE OBRA</t>
  </si>
  <si>
    <t>ACARREO Y ACOMODO MOB. SUM/IIMSS</t>
  </si>
  <si>
    <t>MANO DE OBRA PARA INSTALACION</t>
  </si>
  <si>
    <t>ACARREO E INST. MOB. SUM/IIMSS</t>
  </si>
  <si>
    <t>INSTALACIÓN HIDRÁULICA Y SANITARIA</t>
  </si>
  <si>
    <t>PINTURA ESMALTE EN TUBO DE 13 Y 19 MM SEGUN NORMA</t>
  </si>
  <si>
    <t>PINTURA ESMALTE EN TUBO DE 25 Y 38 MM SEGUN NORMA</t>
  </si>
  <si>
    <t>PINTURA ESMALTE EN TUBO DE 50 Y 64 MM SEGUN NORMA</t>
  </si>
  <si>
    <t>PINTURA ESMALTE EN TUBO DE 76 Y 100 MM SEGUN NORMA</t>
  </si>
  <si>
    <t>PINTURA ESMALTE EN TUBO DE 150 Y 200 MM SEGUN NORMA</t>
  </si>
  <si>
    <t>FORRO DE FIBRA DE VIDRIO DE 25 MM DE ESPESOR PARA TUBO DE 13 MM Ø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</si>
  <si>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FORRO DE FIBRA DE VIDRIO DE 25 MM DE ESPESOR PARA TUBO DE 19 MM Ø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</si>
  <si>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FORRO DE FIBRA DE VIDRIO DE 25 MM DE ESPESOR PARA TUBO DE 25 MM Ø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</si>
  <si>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FORRO DE FIBRA DE VIDRIO DE 25 MM DE ESPESOR PARA TUBO DE 32 MM Ø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</si>
  <si>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FORRO DE FIBRA DE VIDRIO DE 25 MM DE ESPESOR PARA TUBO DE 38 MM Ø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</si>
  <si>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FORRO DE FIBRA DE VIDRIO DE 25 MM DE ESPESOR PARA TUBO DE 50 MM Ø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</si>
  <si>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FORRO DE FIBRA DE VIDRIO DE 25 MM DE ESPESOR PARA TUBO DE 64 MM Ø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</si>
  <si>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FORRO DE FIBRA DE VIDRIO DE 38 MM DE ESPESOR PARA TUBO DE 13 MM Ø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</si>
  <si>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FORRO DE FIBRA DE VIDRIO DE 38 MM DE ESPESOR PARA TUBO DE 19 MM Ø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</si>
  <si>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FORRO DE FIBRA DE VIDRIO DE 38 MM DE ESPESOR PARA TUBO DE 25 MM Ø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</si>
  <si>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FORRO DE FIBRA DE VIDRIO DE 38 MM DE ESPESOR PARA TUBO DE 32 MM Ø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</si>
  <si>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FORRO DE FIBRA DE VIDRIO DE 38 MM DE ESPESOR PARA TUBO DE 38 MM Ø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</si>
  <si>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FORRO DE FIBRA DE VIDRIO DE 38 MM DE ESPESOR PARA TUBO DE 50 MM Ø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</si>
  <si>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FORRO DE FIBRA DE VIDRIO DE 50 MM DE ESPESOR PARA TUBO DE 64 MM Ø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</si>
  <si>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FORRO DE FIBRA DE VIDRIO DE 50 MM DE ESPESOR PARA TUBO DE 75 MM Ø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</si>
  <si>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SEÑALIZACION DE 19 MM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</si>
  <si>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SEÑALIZACION DE 76 MM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</si>
  <si>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TUBERÍA Y CONEXIONES DE COBRE</t>
  </si>
  <si>
    <t>TUBO DE COBRE TIPO "M" DE 13 MM Ø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</si>
  <si>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TUBO DE COBRE TIPO "M" DE 19 MM Ø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</si>
  <si>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TUBO DE COBRE TIPO "M" DE 25 MM Ø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</si>
  <si>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TUBO DE COBRE TIPO "M" DE 32 MM Ø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</si>
  <si>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TUBO DE COBRE TIPO "M" DE 38 MM Ø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</si>
  <si>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TUBO DE COBRE TIPO "M" DE 51 MM Ø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</si>
  <si>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CONECTOR DE COBRE CUERDA EXTERIOR DE 13 MM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</si>
  <si>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CONECTOR DE COBRE CUERDA EXTERIOR DE 19 MM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</si>
  <si>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CONECTOR DE COBRE CUERDA EXTERIOR DE 25 MM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</si>
  <si>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CONECTOR DE COBRE CUERDA EXTERIOR DE 32 MM Ø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</si>
  <si>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CONECTOR DE COBRE CUERDA EXTERIOR DE 38 MM Ø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</si>
  <si>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CONECTOR DE COBRE CUERDA EXTERIOR DE 50 MM Ø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</si>
  <si>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REDUCCION BUSHING DE COBRE DE 32 X 19 MM Ø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</si>
  <si>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REDUCCION BUSHING DE COBRE DE 32 X 25 MM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</si>
  <si>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TAPON CAPA DE COBRE DE 13 MM Ø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</si>
  <si>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TAPON CAPA DE COBRE DE 25 MM Ø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</si>
  <si>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TAPON CAPA DE COBRE DE 32 MM Ø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</si>
  <si>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CODO DE COBRE 13 MM X 90°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</si>
  <si>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CODO DE COBRE 19 MM X 90°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</si>
  <si>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CODO DE COBRE 25 MM X 90°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</si>
  <si>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CODO DE COBRE 32 MM X 90°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</si>
  <si>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CODO DE COBRE 38 MM X 90°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</si>
  <si>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CODO DE COBRE 51 MM X 45°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</si>
  <si>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CODO DE COBRE 32 MM X 90° ROSCADO POR UN EXTREMO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</si>
  <si>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TEE DE COBRE DE 13 MM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</si>
  <si>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TEE DE COBRE DE 19 MM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</si>
  <si>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TEE DE COBRE DE 25 MM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</si>
  <si>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TEE DE COBRE DE 32 MM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</si>
  <si>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TEE DE COBRE DE 38 MM Ø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</si>
  <si>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TEE DE COBRE DE 50 MM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</si>
  <si>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TEE DE COBRE DE 13-13-19 MM Ø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</si>
  <si>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TEE DE COBRE DE 19-13-13 MM Ø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</si>
  <si>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TEE DE COBRE DE 19-13-19 MM Ø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</si>
  <si>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TEE DE COBRE DE 19-19-13 MM Ø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</si>
  <si>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TEE DE COBRE DE 25-19-13 MM Ø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</si>
  <si>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TEE DE COBRE DE 25-19-25 MM Ø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</si>
  <si>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TEE DE COBRE DE 25-25-13. MM Ø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</si>
  <si>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TEE DE COBRE DE 25-25-19 MM ØINCLUYE: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</si>
  <si>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TEE DE COBRE DE 32-25-25 MM Ø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</si>
  <si>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TEE DE COBRE DE 32-32-25 MM Ø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</si>
  <si>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TEE DE COBRE DE 38-32-32 MM Ø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</si>
  <si>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TEE DE COBRE DE 38-32-50. MM Ø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</si>
  <si>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TEE DE COBRE DE 38-38-25 MM Ø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</si>
  <si>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TEE DE COBRE DE 38-38-32 MM Ø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</si>
  <si>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TEE DE COBRE DE 50-32-38 MM Ø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</si>
  <si>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TEE DE COBRE DE 50-38-25 MM Ø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</si>
  <si>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TEE DE COBRE DE 50-38-32 MM Ø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</si>
  <si>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TEE DE COBRE DE 50-50-25 MM Ø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</si>
  <si>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TEE DE COBRE DE 50-50-32 MM Ø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</si>
  <si>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CODO DE COBRE 50 MM X 90°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</si>
  <si>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CODO DE COBRE 38 MM X 45°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</si>
  <si>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CONECTOR DE COBRE CUERDA INTERIOR DE 50 MM Ø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</si>
  <si>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VÁLVULAS Y LLAVES</t>
  </si>
  <si>
    <t>VALVULA ELIMINADORA DE AIRE MARCA ESPIRAX SARCO MODELO 13 W</t>
  </si>
  <si>
    <t>VÁLVULA DE COMPUERTA HUSKY FIG. 22 DE 13 MM Ø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</si>
  <si>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VÁLVULA DE COMPUERTA HUSKY FIG. 22 DE 19 MM Ø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</si>
  <si>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VÁLVULA DE COMPUERTA HUSKY FIG 22. DE 25 MM Ø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</si>
  <si>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VÁLVULA DE COMPUERTA HUSKY FIG 22, DE 32 MM Ø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</si>
  <si>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VÁLVULA DE COMPUERTA HUSKY FIG 22. DE 38 MM Ø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</si>
  <si>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VÁLVULA DE COMPUERTA HUSKY FIG. 22 DE 50 MM Ø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</si>
  <si>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SUMINISTRO Y COLOCACIÓN DE MANGUERA FLEXIBLE DE ACERO INOXIDABLE, MODELO MFAI-31, INCLUYE: CARGO DIRECTO POR EL COSTO DE LA MANO DE OBRA Y MATERIALES REQUERIDOS, FLETE A OBRA, ACARREO HASTA EL LUGAR DE SU UTILIZACIÓN, TRAZO, MEDICIÓN, PRESENTACIÓN, CONEXIÓN, ALINEACIÓN, NIVELACIÓN, PRUEBA, LIMPIEZA Y RETIRO DE SOBRANTES FUERA DE OBRA, EQUIPO DE SEGURIDAD, INSTALACIONES ESPECÍFICAS, DEPRECIACIÓN Y DEMÁS CARGOS DERIVADOS DEL USO DE EQUIPO Y HERRAMIENTA, EN CUALQUIER NIVEL.DE 13 MM. DE DIÁMETRO X 0.95 M. DE LONGITUD CON TUERCA UNIÓN HEMBRA FIG. 3112.</t>
  </si>
  <si>
    <t>SUMINISTRO Y COLOCACIÓN DE MANGUERA FLEXIBLE DE ACERO INOXIDABLE, MODELO MFAI-31, INCLUYE: CARGO DIRECTO POR EL COSTO DE LA MANO DE OBRA Y MATERIALES REQUERIDOS, FLETE A OBRA, ACARREO HASTA EL LUGAR DE SU UTILIZACIÓN, TRAZO, MEDICIÓN, PRESENTACIÓN, CONEXIÓN, ALINEACIÓN, NIVELACIÓN, PRUEBA, LIMPIEZA Y RETIRO DE SOBRANTES FUERA DE OBRA, EQUIPO DE SEGURIDAD, INSTALACIONES ESPECÍFICAS, DEPRECIACIÓN Y DEMÁS CARGOS DERIVADOS DEL USO DE EQUIPO Y HERRAMIENTA, EN CUALQUIER NIVEL.DE 19 MM. DE DIÁMETRO CON TUERCA UNIÓN HEMBRA FIG. 3112.</t>
  </si>
  <si>
    <t>SUMINISTRO Y COLOCACIÓN DE MANGUERA FLEXIBLE DE ACERO INOXIDABLE, MODELO MFAI-31, INCLUYE: CARGO DIRECTO POR EL COSTO DE LA MANO DE OBRA Y MATERIALES REQUERIDOS, FLETE A OBRA, ACARREO HASTA EL LUGAR DE SU UTILIZACIÓN, TRAZO, MEDICIÓN, PRESENTACIÓN, CONEXIÓN, ALINEACIÓN, NIVELACIÓN, PRUEBA, LIMPIEZA Y RETIRO DE SOBRANTES FUERA DE OBRA, EQUIPO DE SEGURIDAD, INSTALACIONES ESPECÍFICAS, DEPRECIACIÓN Y DEMÁS CARGOS DERIVADOS DEL USO DE EQUIPO Y HERRAMIENTA, EN CUALQUIER NIVEL.DE 25 MM. DE DIÁMETRO X 1.20 M. DE LONGITUD CON TUERCA UNIÓN HEMBRA FIG. 3112.</t>
  </si>
  <si>
    <t>SUMINISTRO Y COLOCACIÓN DE MANGUERA FLEXIBLE DE ACERO INOXIDABLE, MODELO MFAI-31, INCLUYE: CARGO DIRECTO POR EL COSTO DE LA MANO DE OBRA Y MATERIALES REQUERIDOS, FLETE A OBRA, ACARREO HASTA EL LUGAR DE SU UTILIZACIÓN, TRAZO, MEDICIÓN, PRESENTACIÓN, CONEXIÓN, ALINEACIÓN, NIVELACIÓN, PRUEBA, LIMPIEZA Y RETIRO DE SOBRANTES FUERA DE OBRA, EQUIPO DE SEGURIDAD, INSTALACIONES ESPECÍFICAS, DEPRECIACIÓN Y DEMÁS CARGOS DERIVADOS DEL USO DE EQUIPO Y HERRAMIENTA, EN CUALQUIER NIVEL.DE 32 MM. DE DIÁMETRO X 1.45 M. DE LONGITUD CON TUERCA UNIÓN HEMBRA FIG. 3112.</t>
  </si>
  <si>
    <t>SUMINISTRO Y COLOCACIÓN DE MANGUERA FLEXIBLE DE ACERO INOXIDABLE, MODELO MFAI-31, INCLUYE: CARGO DIRECTO POR EL COSTO DE LA MANO DE OBRA Y MATERIALES REQUERIDOS, FLETE A OBRA, ACARREO HASTA EL LUGAR DE SU UTILIZACIÓN, TRAZO, MEDICIÓN, PRESENTACIÓN, CONEXIÓN, ALINEACIÓN, NIVELACIÓN, PRUEBA, LIMPIEZA Y RETIRO DE SOBRANTES FUERA DE OBRA, EQUIPO DE SEGURIDAD, INSTALACIONES ESPECÍFICAS, DEPRECIACIÓN Y DEMÁS CARGOS DERIVADOS DEL USO DE EQUIPO Y HERRAMIENTA, EN CUALQUIER NIVEL.DE 38 MM. DE DIÁMETRO X 1.55 M. DE LONGITUD CON TUERCA UNIÓN HEMBRA FIG. 3112.</t>
  </si>
  <si>
    <t>SUMINISTRO Y COLOCACIÓN DE MANGUERA FLEXIBLE DE ACERO INOXIDABLE, MODELO MFAI-31, INCLUYE: CARGO DIRECTO POR EL COSTO DE LA MANO DE OBRA Y MATERIALES REQUERIDOS, FLETE A OBRA, ACARREO HASTA EL LUGAR DE SU UTILIZACIÓN, TRAZO, MEDICIÓN, PRESENTACIÓN, CONEXIÓN, ALINEACIÓN, NIVELACIÓN, PRUEBA, LIMPIEZA Y RETIRO DE SOBRANTES FUERA DE OBRA, EQUIPO DE SEGURIDAD, INSTALACIONES ESPECÍFICAS, DEPRECIACIÓN Y DEMÁS CARGOS DERIVADOS DEL USO DE EQUIPO Y HERRAMIENTA, EN CUALQUIER NIVEL.DE 50 MM. DE DIÁMETRO X 1.70 M. DE LONGITUD CON TUERCA UNIÓN HEMBRA FIG. 3112.</t>
  </si>
  <si>
    <t>SUMINISTRO Y COLOCACIÓN DE MANGUERA FLEXIBLE DE ACERO INOXIDABLE, MODELO MFAI-31, INCLUYE: CARGO DIRECTO POR EL COSTO DE LA MANO DE OBRA Y MATERIALES REQUERIDOS, FLETE A OBRA, ACARREO HASTA EL LUGAR DE SU UTILIZACIÓN, TRAZO, MEDICIÓN, PRESENTACIÓN, CONEXIÓN, ALINEACIÓN, NIVELACIÓN, PRUEBA, LIMPIEZA Y RETIRO DE SOBRANTES FUERA DE OBRA, EQUIPO DE SEGURIDAD, INSTALACIONES ESPECÍFICAS, DEPRECIACIÓN Y DEMÁS CARGOS DERIVADOS DEL USO DE EQUIPO Y HERRAMIENTA, EN CUALQUIER NIVEL.DE 64 MM. DE DIÁMETRO X 1.80 M. DE LONGITUD BRIDADO SIN CUELLO, FIG. 3118.</t>
  </si>
  <si>
    <t>SUMINISTRO Y COLOCACIÓN DE MANGUERA FLEXIBLE DE ACERO INOXIDABLE, MODELO MFAI-31, INCLUYE: CARGO DIRECTO POR EL COSTO DE LA MANO DE OBRA Y MATERIALES REQUERIDOS, FLETE A OBRA, ACARREO HASTA EL LUGAR DE SU UTILIZACIÓN, TRAZO, MEDICIÓN, PRESENTACIÓN, CONEXIÓN, ALINEACIÓN, NIVELACIÓN, PRUEBA, LIMPIEZA Y RETIRO DE SOBRANTES FUERA DE OBRA, EQUIPO DE SEGURIDAD, INSTALACIONES ESPECÍFICAS, DEPRECIACIÓN Y DEMÁS CARGOS DERIVADOS DEL USO DE EQUIPO Y HERRAMIENTA, EN CUALQUIER NIVEL.DE 75 MM. DE DIÁMETRO X 1.90 M. DE LONGITUD BRIDADO SIN CUELLO, FIG. 3118.</t>
  </si>
  <si>
    <t>SUMINISTRO Y COLOCACIÓN DE MANGUERA FLEXIBLE DE ACERO INOXIDABLE, MODELO MFAI-31, INCLUYE: CARGO DIRECTO POR EL COSTO DE LA MANO DE OBRA Y MATERIALES REQUERIDOS, FLETE A OBRA, ACARREO HASTA EL LUGAR DE SU UTILIZACIÓN, TRAZO, MEDICIÓN, PRESENTACIÓN, CONEXIÓN, ALINEACIÓN, NIVELACIÓN, PRUEBA, LIMPIEZA Y RETIRO DE SOBRANTES FUERA DE OBRA, EQUIPO DE SEGURIDAD, INSTALACIONES ESPECÍFICAS, DEPRECIACIÓN Y DEMÁS CARGOS DERIVADOS DEL USO DE EQUIPO Y HERRAMIENTA, EN CUALQUIER NIVEL.DE 100 MM. DE DIÁMETRO X 2.10 M. DE LONGITUD BRIDADO SIN CUELLO, FIG. 3118.</t>
  </si>
  <si>
    <t>SUMINISTRO Y COLOCACIÓN DE MANGUERA FLEXIBLE DE ACERO INOXIDABLE, MODELO MFAI-31, INCLUYE: CARGO DIRECTO POR EL COSTO DE LA MANO DE OBRA Y MATERIALES REQUERIDOS, FLETE A OBRA, ACARREO HASTA EL LUGAR DE SU UTILIZACIÓN, TRAZO, MEDICIÓN, PRESENTACIÓN, CONEXIÓN, ALINEACIÓN, NIVELACIÓN, PRUEBA, LIMPIEZA Y RETIRO DE SOBRANTES FUERA DE OBRA, EQUIPO DE SEGURIDAD, INSTALACIONES ESPECÍFICAS, DEPRECIACIÓN Y DEMÁS CARGOS DERIVADOS DEL USO DE EQUIPO Y HERRAMIENTA, EN CUALQUIER NIVEL.DE 150 MM. DE DIÁMETRO X2.20 M. DE LONG. BRIDADO SIN CUELLO, FIG. 3118.</t>
  </si>
  <si>
    <t>TUBERÍA Y CONEXIONES DE FO FO</t>
  </si>
  <si>
    <t>TUBO DE 50 MM Ø X 1.50 MTS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</si>
  <si>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TUBO DE 100 MM Ø X 3.05 MTS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</si>
  <si>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TUBO DE 150 MM Ø X 3.05 MTS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</si>
  <si>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CODO DE 50 MM Ø X 90°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</si>
  <si>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CODO DE 100 MM Ø X 90°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</si>
  <si>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CODO DE 100 MM Ø X 90° SALIDA LATERAL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</si>
  <si>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CODO DE 50 MM Ø X 45°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</si>
  <si>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CODO DE 100 MM Ø X 45°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</si>
  <si>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CODO DE 150 MM Ø X 45°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</si>
  <si>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TEE DE 100 MM Ø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</si>
  <si>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TEE DE 100 X 51 MM Ø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</si>
  <si>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YEE DE 50 MM Ø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</si>
  <si>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YEE DE SENCILLA DE 100 MM Ø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</si>
  <si>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YEE DE 150 MM Ø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</si>
  <si>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YEE DE 100 X 50 MM Ø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</si>
  <si>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YEE DE 150 X 100 MM Ø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</si>
  <si>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YEE DOBLE DE 100 MM Ø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</si>
  <si>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YEE DOBLE DE 150 X 100 MM Ø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</si>
  <si>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YEE DOBLE DE 150 MM Ø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</si>
  <si>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REDUCCION DE 100 X 51 MM Ø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</si>
  <si>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REDUCCION DE 150 X 100 MM Ø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</si>
  <si>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TAPON REGISTRO DE 100 MM Ø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</si>
  <si>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TAPON REGISTRO CON TAPA DE 50 MM Ø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</si>
  <si>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TRAMPA "P" DE 100 MM Ø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</si>
  <si>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TRAMPA "P" DE 51 MM Ø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</si>
  <si>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VÁLVULA DE COMPUERTA BRIDADA DE 150 MM Ø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</si>
  <si>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NIPLE GALVANIZADO DE 50 MM Ø X 15 CM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</si>
  <si>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CHAROLA DE PLOMO DE 1.0 X 1.0 MTS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</si>
  <si>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TRAMPA DE GRASA MODELO IG-40 MARCA HELVEX, PARA CONEXION DE 100 MM, CONEXION ROSCABLE</t>
  </si>
  <si>
    <t>COPLE DE TRANSICION DE 50 MM A 50 MM COBRE CK-22</t>
  </si>
  <si>
    <t>COPLE DE TRANSICION DE 50 MM A 38 MM COBRE CK-215</t>
  </si>
  <si>
    <t>TUBERÍA Y CONEXIONES DE P.V.C.</t>
  </si>
  <si>
    <t>TUBO DE P.V.C. SANITARIO DE 38 MM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</si>
  <si>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TUBO DE P.V.C. SANITARIO DE 51 MM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</si>
  <si>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TUBO DE P.V.C. SANITARIO DE 100 MM Ø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</si>
  <si>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CODO DE P.V.C. SANITARIO DE 38 MM Ø X 90°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</si>
  <si>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CODO DE P.V.C. SANITARIO DE 50 MM Ø X 90°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</si>
  <si>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CODO DE P.V.C. SANITARIO DE 50 MM Ø X 45°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</si>
  <si>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CODO DE P.V.C. SANITARIO DE 100 MM Ø X 45°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</si>
  <si>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COPLE DE P.V.C. SANITARIO DE 50 MM Ø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</si>
  <si>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ADAPTADOR DE P.V.C. SANITARIO DE 38 MM Ø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</si>
  <si>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ADAPTADOR DE P.V.C. SANITARIO DE 50 MM Ø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</si>
  <si>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TEE DE P.V.C. SANITARIO DE 50 MM Ø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</si>
  <si>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YEE DE P.V.C. SANITARIO DE 50 MM Ø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</si>
  <si>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YEE DE P.V.C. SANITARIO DE 100 MM Ø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</si>
  <si>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YEE DE P.V.C. SANITARIO DE 100 X 50 MM Ø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</si>
  <si>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REDUCCION BUSHING DE P.V.C. SANITARIO DE 50 MM Ø X 38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</si>
  <si>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REDUCCION BUSHING DE P.V.C. SANITARIO DE 150 MM Ø X 100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</si>
  <si>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TUBO DE POLIPROPILENO TUBO PLUS DE 13 MM Ø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</si>
  <si>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TUBO DE POLIPROPILENO TUBO PLUS DE 19 MM Ø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</si>
  <si>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TUBO DE POLIPROPILENO TUBO PLUS DE 25 MM Ø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</si>
  <si>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TUBO DE POLIPROPILENO TUBO PLUS DE 32 MM Ø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</si>
  <si>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TUBO DE POLIPROPILENO TUBO PLUS DE 38 MM Ø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</si>
  <si>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TUBO DE POLIPROPILENO TUBO PLUS DE 50 MM Ø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</si>
  <si>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TUBO DE POLIPROPILENO TUBO PLUS DE 64 MM Ø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</si>
  <si>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TUBO DE POLIPROPILENO TUBO PLUS DE 75 MM Ø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</si>
  <si>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TUBO DE POLIPROPILENO TUBO PLUS DE 100 MM Ø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</si>
  <si>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CONECTOR MACHO DE 13 MM Ø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</si>
  <si>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CONECTOR MACHO DE 19 MM Ø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</si>
  <si>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CONECTOR MACHO DE 25 MM Ø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</si>
  <si>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CONECTOR MACHO DE 32 MM Ø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</si>
  <si>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CONECTOR MACHO DE 38 MM Ø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</si>
  <si>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CONECTOR MACHO DE 50 MM Ø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</si>
  <si>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CODO DE 13 MM X 90°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</si>
  <si>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CODO DE 19 MM X 90°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</si>
  <si>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CODO DE 25 MM X 90°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</si>
  <si>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CODO DE 32 MM X 90°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</si>
  <si>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CODO DE 38 MM X 90°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</si>
  <si>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CODO DE 50 MM X 90°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</si>
  <si>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CODO ROSCA HEMBRA DE 13 MM X 90°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</si>
  <si>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CODO ROSCA HEMBRA DE 19 MM X 90°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</si>
  <si>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CODO ROSCA HEMBRA DE 25 MM X 90°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</si>
  <si>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CODO ROSCA HEMBRA DE 32 MM X 90°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</si>
  <si>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CODO ROSCA HEMBRA DE 38 MM X 90°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</si>
  <si>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CODO ROSCA HEMBRA DE 50 MM X 90°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</si>
  <si>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TEE DE POLIPROPILENO DE 19 MM Ø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</si>
  <si>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REDUCCION DE POLIPROPILENO DE 19 X 13 MM Ø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</si>
  <si>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MUEBLES SANITARIOS</t>
  </si>
  <si>
    <t>W.C. MCA. HELVEX MOD. NAO TZF-1 COLOR BLANCO ,CON TRAMPA EXPUESTA DE 4.8 LTS./POR DESCARGA ; Y FLUXOMETRO CON ENTRADA SUPERIOR PARA SPUD DE 38 MM. MOD. 110-WC-4.8 MCA. HELVEX ; ASIENTO DE PLASTICO BLANCO MOD. AF-1 MCA. HELVEX ( SIN TAPA )</t>
  </si>
  <si>
    <t>W.C. MCA. HELVEX MOD. NAO TZF-17 COLOR BLANCO ,(PARA DISCAPACITADOS ) CON TRAMPA EXPUESTA DE 4.8 LTS./ POR DESCARGA ; Y FLUXOMETRO DE SENSOR ELECTRONICO DE BATERIAS CON ENTRADA SUPERIOR PARA SPUD DE 38 MM. MOD. FB-110-WC-4.8., MCA. HELVEX ; ASIENTO DE PLASTICO BLANCO MOD. AF-1 MCA. HELVEX (SIN TAPA)</t>
  </si>
  <si>
    <t>MINGITORIO MCA. HELVEX ,MOD. FERRY MG-1 COLOR BLANCO ,CON FLUXOMETRO DE MANIJA MOD. 185-19-1 HELVEX</t>
  </si>
  <si>
    <t>MINGITORIO MCA. HELVEX ,MOD. FERRY MG-1 COLOR BLANCO ,CON FLUXOMETRO DE SENSOR ELECTRICO DE BATERIAS Y ENTRADA SUPERIOR PARA SPUD DE 38 MM. MOD. FB-185-19- 0.5 MAC. HELVEX</t>
  </si>
  <si>
    <t>W.C. MCA. HELVEX MOD. NAO TZF-17 COLOR BLANCO ,CON TRAMPA EXPUESTA DE 4.8 LTS./ POR DESCARGA ; Y VALVULA DIVERGENTE DE MANIJA CON NIPLE RECTO ESPECIAL DE 60 CM Y ENTRADA SUPERIOR PARA SPUD DE 38 MM, 6 LTS DE DESCARGA,CROMO MODELO 117-38 MCA. HELVEX ; ASIENTO DE PLASTICO BLANCO MOD. AF-1 MCA. HELVEX (SIN TAPA)</t>
  </si>
  <si>
    <t>REGADERA CROMADA MCA. HELVEX MODELO H-100 ; CON BRAZO Y CHAPETON MOD. TR-012 MCA. HELVEX</t>
  </si>
  <si>
    <t>MEZCLADORA PARA REGADERA MOD. E-50 COLOR CROMO (VALMEX II) SIN CHAPETON Y JUEGO DE MANERALES LINEA TRITON MOD. C-12 MCA. HELVEX</t>
  </si>
  <si>
    <t>LAVABO RECTANGULAR BAJO CUBIERTA GRANDE, COLOR BLANCO, MCA. AMERICAN STANDAR, STUDIO BASICA, 0618000,CON LLAVE ELECTRONICA DE BATERIAS PARA LAVABO MOD. TV-400 COLOR CROMO MCA. HELVEX Y CON CESPOL MOD. TV-016 MCA. HELVEX /CONTRA PARA DESAGUE CON SISTEMA PUSH. MOD. TH-064 MCA. HELVEX</t>
  </si>
  <si>
    <t>LAVABO RECTANGULAR BAJO CUBIERTA GRANDE, COLOR BLANCO, MCA. AMERICAN STANDAR, STUDIO BASICA, 0618000,CON LLAVE ECONOMIZADORA CON SEGURO ANTIRROBO, ACABADO CROMO MCA. HELVEX, MODELO TV-105 Y CON CESPOL MOD. TV-016 MCA. HELVEX /CONTRA PARA DESAGUE CON SISTEMA PUSH. MOD. TH-064 MCA. HELVEX</t>
  </si>
  <si>
    <t>MANGUERA COFLEX PARA LAVABO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</si>
  <si>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MANGUERA COFLEX PARA FREGADERO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</si>
  <si>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DESPACHADOR PARA TOALLAS DE MAC. SANIMODUL MOD. B-262 COLOR BLANCO</t>
  </si>
  <si>
    <t>REGADERA DE TELEFONO MARCA HELVEX MODELO RM-7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</si>
  <si>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DESPACHADOR PARA PAPEL SANITARIO MCA. SANIMODUL MOD. B-2890 COLOR TRANSPARENTE</t>
  </si>
  <si>
    <t>GANCHO DOBLE DE PARED MAC. HELVEX MOD. CLASICA 106 COLOR CROMO</t>
  </si>
  <si>
    <t>JABONERA DE EMPT. CON AGARRADERA Y CHAROLA ANTIRROBO MOD. 100 MARCA HELVEX</t>
  </si>
  <si>
    <t>JABONERA LIQUIDA MARCA SANIMODUL MOD. B-2111.</t>
  </si>
  <si>
    <t>BARRA DE APOYO A DISCAPACITADOS IZQ. MAC HELVEX MOD. B-064-S</t>
  </si>
  <si>
    <t>BARRA DE APOYO A DISCAPACITADOS DER. MAC. HELVEX MOD. B-062-S</t>
  </si>
  <si>
    <t>BARRA DE APOYO BASICA CON CHAPETONES DE 610 MM,MCA HELVEX MOD. B-610-S</t>
  </si>
  <si>
    <t>BARRA DE APOYO BASICA CON CHAPETONES DE 470 MM,MCA HELVEX MOD. B-470-S</t>
  </si>
  <si>
    <t>GANCHO PORTAMULETAS MARCA HELVEX MODELO 266</t>
  </si>
  <si>
    <t>SECADORA ELECTRICA DE MANOS MARCA HELVEX MB-1012</t>
  </si>
  <si>
    <t>COLADERA DE PISO MOD. H-27 HELVEX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</si>
  <si>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COLADERA DE PISO MOD. H-28 HELVEX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</si>
  <si>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COLADERA DE PISO MOD. H-444 HELVEX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</si>
  <si>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COLADERA DE PISO MOD. 2514 HELVEX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</si>
  <si>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COLADERA DE PRETIL MOD 4954 HELVEX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</si>
  <si>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EQUIPO CONTRA INCENDIO</t>
  </si>
  <si>
    <t>SUMINISTRO</t>
  </si>
  <si>
    <t>TOMA SIAMESA DE LATON CROMADO DE LA FYR FYTER MOD.352 DE 75X64X64MM</t>
  </si>
  <si>
    <t>GABINETE DE PROTECCIÓN CONTRA INCENDIO FABRICADO DE LAMINA CAL.20 CON PUERTA DE CRISTAL DE 3MM DE ESPESOR EMBISAGRADO CON CERRADURA DIMENSIONES DE 24"X36"X6 1/4" CON PINTURA ANTICORROSIVA Y PINTURA FINAL SEGÚN CODIGO DE NORMAS, INCLUYE: MANGUERA DE NEOPRENO Y POLIÉSTER DE 38MM DE DIÁMETRO Y 30 MT. DE LARGO DIVIDIDA EN TRAMOS DE 15 MT. ACOPLADOS CON COPLES GIRATORIOS EMBALADOS DE 38MM T MONTADA EN PLIEGUES SOBRE UN SOPORTE AUTOMATICO PARA MANGUERA,VÁLVULA ANGULAR DE LATON PULIDO DE 50MM,EXTINTOR DE POLVO QUÍMICO TIPO A,B,C</t>
  </si>
  <si>
    <t>EXTINGUIDOR DE INCENDIOS A BASE DE POLVO QUIMICO SECO DE 9.15 KGS. MCA. WALTER KIDDE</t>
  </si>
  <si>
    <t>EXTINGUIDOR DE INCENDIOS DE BIOXIDO DE CARBONO DE 4.5 KG</t>
  </si>
  <si>
    <t>MOTOBOMBA PARA P.C.I. CENTRÍFUGA HORIZONTAL MARCA AURORA PICSA ISO 9001:2000 MOD. 2 X 2½ X 9-341, CON SUCCIÓN BRIDADA AL FINAL DE 64 MM (2½") Y DESCARGA BRIDADA POR ARRIBA DE 51 MM (2"),DIAMETRO DE IMPULSOR DE 190.45MM, ACOPLADA DIRECTAMENTE A MOTOR ELÉCTRICO HORIZONTAL DE 25 HP. A 3500 RPM. 60-60-480 VOLTS. Q1= 11.28 LPS, H1=72 M, Q2=16.92 LPS, H2=46.8 M</t>
  </si>
  <si>
    <t>TABLERO DE CONTROL MARCA PICSA ISO 9001:2000 MOD. TBSCI-425 C,PARA TRABAJAR CON CORRIENTE ALTERNA DE 60 CPS,3F,440V, EQUIPADO, CONTENIENDO LO SIGUIENTE: 1 GUARDAMOTOR CON PROTECCION CONTRA CORTO CIRCUITO,Y SOBRE CARGA PARA MOTOR DE 25 H.P,UN CONTROL MOD.CBSCI,SELECTOR DE OPERACION MANUAL/FUERA/AUTOMATICO,TODO INCLUIDO EN CAJA NEMA.TAMBIEN CUENTA CON INTERRUPTOR DE PRESION MCA.DANFOSS MOD.KPI35 DE 0.2 A 8 KG/CM2,1 MANOMETRO DE GLISERINA DE 0-100 PSI CON CARATULA DE 2 1/2" DE DIAMETRO Y CONEXION DE 1/4" NPT ROSCADA</t>
  </si>
  <si>
    <t>BOMBA CENTRÍFUGA HORIZONTAL MARCA AURORA PICSA ISO 9001:2000 MOD. 2 X 2 1/2 X 9 - 831, CON SUCCIÓN AXIAL BRIDADA DE 63.5 MM (2-1/2") Y DESCARGA POR ARRIBA ROSCADA DE 51 MM (2"), EQUIPADA CON SELLO DE ESTOPERO, ACCIONADA DIRECTAMENTE POR MOTOR DE COMBUSTIÓN A DIESEL MARCA LISTER PETER MOD. LPFW DE 31 HP A 3500 RPM A.N.M., EL CUAL INCLUYE: TANQUE PARA COMBUSTIBLE, DOBLE BANCO DE BATERÍAS CON JUEGO DE CABLES, ADEMÁS EL MOTOR ESTÁ EQUIPADO CON UN PANEL DE INSTRUMENTACIÓN QUE INCLUYE TACÓMETRO, AMPERÍMETRO, SENSOR DE PRESIÓN DE ACEITE, SENSOR DE TEMPERATURA,HORÓMETRO, SELECTORES DE OPERACIÓN Y BOTONES DE MARCHA, EL SISTEMA DE ENFRIAMIENTO DEL MOTOR ES MEDIANTE RADIADOR, CONTIENE UN TUBO DE ESCAPE CON SILENCIADOR.</t>
  </si>
  <si>
    <t>TABLERO DE CONTROL MARCA PICSA ISO 9001:2000 MOD. TAAMCI-LISTER, PETTER EQUIPADO, CONTENIENDO LO SIGUIENTE: 2 CARGADORES PARA MANTENER EN FLOTACIÓN LAS BATERÍAS 2 VOLMETROS Y 2 AMPERMETROS 1, LUZ PILOTO POR FALLA DE: ALTA TEMPERATURA, SOBREVELOCIDAD, BAJA PRESIÓN DE ACEITE, ARRANQUE, ENCENDIDO AUTOMÁTICO. 1 SELECTOR DE OPERACIÓN M/F/A, 1 MICROCONTROLADOR MOD. CAAMCI, EL CUAL REALIZA HASTA 6 INTENTOS DE ARRANQUE AL MOTOR CUANDO SE DETECTA BAJA PRESIÓN EN LA RED, SI DESPUÉS DE ESTO NO SE CONFIRMA EL ARRANQUE SE DETECTA LA FALLA POR MEDIO DE UNA ALARMA AUDIOVISUAL, TIENE ADEMÁS RETARDO AL PARO DE 30 SEG. 1 RELOJ PROGRAMADOR SEMANAL A DIFERENTES HORAS PARA LA PRUEBA AUTOMÁTICA 1 GABINETE NEMA 1.</t>
  </si>
  <si>
    <t>MOTOBOMBA TIPO TURBINA REGENERATIVA MARCA AURORA PICSA ISO 9001:2000 MOD. G-4, DE 1 PASO, CON SUCCIÓN LATERAL ROSCADA DE 32 MM (1¼") Y DESCARGA POR ARRIBA ROSCADA DE 32 MM (1¼"), EQUIPADA CON SELLO MECÁNICO, ACOPLADA DIRECTAMENTE A UN MOTOR ELÉCTRICO DE 1.5 HP. A 1750 RPM. 60/3/480 V, MANOMETRO MCA. ALTAMIRA DE GLICERINA, DE 0-100 PSI, 1/4" M M, INTERRUPTOR DE PRESIÓN MCA. DANFOSS MOD. KPI35 DE 0.2 A 8 KG/CM2. MN</t>
  </si>
  <si>
    <t>TABLERO DE FUERZA Y CONTROL MARCA PICSA ISO 9001:2000 MOD.TBSCI-41 C, PARA TRABAJAR CON CORRIENTE ELÉCTRICA DE 60 CICLOS, 3 FASES, 480 VOLTS, EL CUAL CONTIENE LO SIGUIENTE: UNA COMBINACIÓN DE INTERRUPTOR TERMOMAGNÉTICO Y ARRANCADOR MAGNÉTICO, UN CONTROL MOD. CBSCI, SELECTOR DE OPERACIÓN MANUAL/FUERA/AUTOMÁTICO, TODO CONTENIDO EN UN GABINETE NEMA 1 INSTALACIÓN TIPO PAQUETE SUCCIÓN POSITIVA, CON CABEZAL DE SUCCION Y DESCARGA DE 3" DE DIAMETRO.</t>
  </si>
  <si>
    <t>MONTAJE E INSTALACION</t>
  </si>
  <si>
    <t>PUESTA EN MARCHA</t>
  </si>
  <si>
    <t>PRUEBAS, PUESTA EN OPERACIÓN, ENTREGA DE GARANTÍAS, INSTRUCTIVOS Y MANUALES DE OPERACIÓN Y MANTENIMIENTO DE LOS EQUIPOS E INSTALACIONES, ASÍ COMO LA CAPACITACIÓN DEL PERSONAL ASIGNADO PARA EL MANEJO DE LOS EQUIPOS DE CONTRAINCENDIO</t>
  </si>
  <si>
    <t>TUBERÍA Y CONEXIONES NEGRAS Y GALVANIZADAS</t>
  </si>
  <si>
    <t>REDUCCION BUSHING DE COBRE DE 50 X 38 MM DE DIAMETRO</t>
  </si>
  <si>
    <t>REDUCCION BUSHING DE COBRE DE 64 X 25 MM DE DIAMETRO</t>
  </si>
  <si>
    <t>REDUCCION BUSHING DE COBRE DE 64 X 50 MM DE DIAMETRO</t>
  </si>
  <si>
    <t>REDUCCION BUSHING DE COBRE DE 75 X 50 MM DE DIAMETRO</t>
  </si>
  <si>
    <t>REDUCCION BUSHING DE COBRE DE 75 X 25 MM DE DIAMETRO</t>
  </si>
  <si>
    <t>REDUCCION BUSHING DE COBRE DE 100 X 50 MM DE DIAMETRO</t>
  </si>
  <si>
    <t>TUERCA UNION DE COBRE A COBRE DE 25 MM. DE DIAMETRO, FIG. 733-T -U.</t>
  </si>
  <si>
    <t>TUERCA UNION DE COBRE A COBRE DE 50 MM. DE DIAMETRO, FIG. 733-T -U.</t>
  </si>
  <si>
    <t>TAPON MACHO GALVANIZADO O FIERRO NEGRO DE 50 MM</t>
  </si>
  <si>
    <t>COLA DE COCHINO DE FO.NO. MARCA URREA DE 6 MM. DE DIÁMETRO.</t>
  </si>
  <si>
    <t>COPLE NEGRO REFORZADO DE 38 MM Ø</t>
  </si>
  <si>
    <t>REDUCCION BUSCHING NEGRA DE 50 X 38 MM DE DIAM</t>
  </si>
  <si>
    <t>TEE NEGRA ROSCABLE DE 13 MM. DE DIAMETRO</t>
  </si>
  <si>
    <t>TEE NEGRA ROSCABLE DE 19 MM. DE DIAMETRO</t>
  </si>
  <si>
    <t>TUERCA UNION NEGRA DE 13 MM CED. 40 ASIENTO DE BRONCE</t>
  </si>
  <si>
    <t>TUERCA UNION NEGRA DE 19 MM CED. 40 ASIENTO DE BRONCE</t>
  </si>
  <si>
    <t>NIPLE NEGRO DE 25 X 100 MM DE LONG. ROSCADO CED. 40</t>
  </si>
  <si>
    <t>NIPLE NEGRO DE 19 X 100 MM DE LONG. ROSCADO CED. 40</t>
  </si>
  <si>
    <t>NIPLE NEGRO DE 19 X 51 MM DE LONG. ROSCADO CED. 40</t>
  </si>
  <si>
    <t>NIPLE NEGRO DE 19 X 64 MM DE LONG. ROSCADO CED. 40</t>
  </si>
  <si>
    <t>NIPLE NEGRO DE 19 X 76 MM DE LONG. ROSCADO CED. 40</t>
  </si>
  <si>
    <t>NIPLE NEGRO DE 10 X 51 MM DE LONG. ROSCADO CED. 40</t>
  </si>
  <si>
    <t>NIPLE NEGRO DE 10 X 64 MM DE LONG. ROSCADO CED. 40</t>
  </si>
  <si>
    <t>NIPLE NEGRO DE 10 X 76 MM DE LONG. ROSCADO CED. 40</t>
  </si>
  <si>
    <t>NIPLE GALVANIZADO CED. 40 DE 51 MM DE DIAMETRO X 100 MM DE LONGITUD</t>
  </si>
  <si>
    <t>REDUCCION BUSHING GALVANIZADA DE 19 X 06 MM</t>
  </si>
  <si>
    <t>TAPON CAPA GALVANIZADODE 08 MM</t>
  </si>
  <si>
    <t>TAPON CAPA GALVANIZADODE 13 MM</t>
  </si>
  <si>
    <t>NIPLE GALVANIZADO CED. 40 DE 51 MM DE DIAMETRO X 200 MM DE LONGITUD</t>
  </si>
  <si>
    <t>NIPLE GALVANIZADO CED. 40 DE 64 MM DE DIAMETRO X 200 MM DE LONGITUD</t>
  </si>
  <si>
    <t>NIPLE GALVANIZADO CED. 40 DE 38 MM DE DIAMETRO X 100 MM DE LONGITUD</t>
  </si>
  <si>
    <t>NIPLE GALVANIZADO CED. 40 DE 32 MM DE DIAMETRO X 300 MM DE LONGITUD</t>
  </si>
  <si>
    <t>NIPLE GALVANIZADO CED. 40 DE 38 MM DE DIAMETRO X 75 MM DE LONGITUD</t>
  </si>
  <si>
    <t>NIPLE GALVANIZADO CED. 40 DE 32 MM DE DIAMETRO X 75 MM DE LONGITUD</t>
  </si>
  <si>
    <t>NIPLE GALVANIZADO CED. 40 DE 100 MM DE DIAMETRO X 300 MM DE LONGITUD</t>
  </si>
  <si>
    <t>NIPLE GALVANIZADO CED. 40 DE 13 MM DE DIAMETRO X 100 MM DE LONGITUD</t>
  </si>
  <si>
    <t>CODO GALVANIZADO DE 90 X 13 MM DE DIAMETRO</t>
  </si>
  <si>
    <t>TUERCA UNION GALVANIZADA DE 19 MM DE DIAMETRO</t>
  </si>
  <si>
    <t>TUERCA UNION GALVANIZADA DE 25 MM DE DIAMETRO</t>
  </si>
  <si>
    <t>TUERCA UNION GALVANIZADA DE 32 MM DE DIAMETRO</t>
  </si>
  <si>
    <t>TUERCA UNION GALVANIZADA DE 38 MM DE DIAMETRO</t>
  </si>
  <si>
    <t>TUERCA UNION GALVANIZADA DE 51 MM DE DIAMETRO</t>
  </si>
  <si>
    <t>TUBERÍA Y CONEXIONES DE ACERO SOLDABLE</t>
  </si>
  <si>
    <t>TUBERIA DE FIERRO NEGRO ROSCABLE CED 40 DE 13 MM Ø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t>
  </si>
  <si>
    <t>TUBERIA DE FIERRO NEGRO ROSCABLE CED 40 DE 19 MM Ø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</si>
  <si>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TUBERIA DE FIERRO NEGRO ROSCABLE CED 40 DE 38 MM Ø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</si>
  <si>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TUBERIA DE FIERRO NEGRO ROSCABLE CED 40 DE 50 MM Ø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</si>
  <si>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TUBO DE ACERO SOLDABLE DE 75 MM Ø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</si>
  <si>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SUMINISTRO E INSTALACIÓN DE TUBO DE ACERO SOLDABLE O AL CARBÓN SIN COSTURAS. MARCA TAMSA O SIMILAR, CON EXTREMOS LISOS, INCLUYE: CARGO DIRECTO POR EL COSTO DE MANO DE OBRA Y MATERIALES REQUERIDOS, PREPARACIÓN, FLETE A OBRA, ACARREO HASTA EL LUGAR DE SU UTILIZACIÓN, TRAZO, CORTE, SOLDADURA, MANIOBRAS DE ELEVACIÓN, PRESENTACIÓN, LIMPIEZA Y RETIRO DE SOBRANTES FUERA DE OBRA, EQUIPO DE SEGURIDAD, INSTALACIONES ESPECÍFICAS, DEPRECIACIÓN Y DEMÁS CARGOS DERIVADOS DEL USO DE EQUIPO Y HERRAMIENTA, EN CUALQUIER NIVEL.DE 64 MM. DE DIÁMETRO, CEDULA 40.</t>
  </si>
  <si>
    <t>TUBO DE ACERO SOLDABLE DE 100 MM Ø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</si>
  <si>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SUMINISTRO E INSTALACIÓN DE TUBO DE ACERO SOLDABLE O AL CARBÓN SIN COSTURAS. MARCA TAMSA O SIMILAR, CON EXTREMOS LISOS, INCLUYE: CARGO DIRECTO POR EL COSTO DE MANO DE OBRA Y MATERIALES REQUERIDOS, PREPARACIÓN, FLETE A OBRA, ACARREO HASTA EL LUGAR DE SU UTILIZACIÓN, TRAZO, CORTE, SOLDADURA, MANIOBRAS DE ELEVACIÓN, PRESENTACIÓN, LIMPIEZA Y RETIRO DE SOBRANTES FUERA DE OBRA, EQUIPO DE SEGURIDAD, INSTALACIONES ESPECÍFICAS, DEPRECIACIÓN Y DEMÁS CARGOS DERIVADOS DEL USO DE EQUIPO Y HERRAMIENTA, EN CUALQUIER NIVEL.DE 152 MM. DE DIÁMETRO, CEDULA 40.</t>
  </si>
  <si>
    <t>SUMINISTRO E INSTALACIÓN DE TUBO DE ACERO SOLDABLE O AL CARBÓN SIN COSTURAS. MARCA TAMSA O SIMILAR, CON EXTREMOS LISOS, INCLUYE: CARGO DIRECTO POR EL COSTO DE MANO DE OBRA Y MATERIALES REQUERIDOS, PREPARACIÓN, FLETE A OBRA, ACARREO HASTA EL LUGAR DE SU UTILIZACIÓN, TRAZO, CORTE, SOLDADURA, MANIOBRAS DE ELEVACIÓN, PRESENTACIÓN, LIMPIEZA Y RETIRO DE SOBRANTES FUERA DE OBRA, EQUIPO DE SEGURIDAD, INSTALACIONES ESPECÍFICAS, DEPRECIACIÓN Y DEMÁS CARGOS DERIVADOS DEL USO DE EQUIPO Y HERRAMIENTA, EN CUALQUIER NIVEL.DE 203 MM. DE DIÁMETRO, CEDULA 40.</t>
  </si>
  <si>
    <t>CODO DE 19 MM Ø X 90°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</si>
  <si>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CODO DE 25 MM Ø X 90°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</si>
  <si>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CODO DE 32 MM Ø X 90°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</si>
  <si>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CODO DE 38 MM Ø X 90°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</si>
  <si>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CODO DE 64 MM Ø X 90°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</si>
  <si>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CODO DE 75 MM Ø X 90°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</si>
  <si>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CODO DE ACERO SOLDABLE DE 100 MM Ø X 90°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</si>
  <si>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SUMINISTRO E INSTALACIÓN DE CODO DE ACERO SOLDABLE CEDULA 40, MARCA INTYF O SIMILAR, INCLUYE: CARGO DIRECTO POR EL COSTO DE MANO DE OBRA Y MATERIALES REQUERIDOS, FLETE A OBRA, ACARREO HASTA EL LUGAR DE SU UTILIZACIÓN, TRAZO, MEDICIÓN, MANIOBRA DE ELEVACIÓN, PRESENTACIÓN, SOLDADURA, NIVELACIÓN, ALINEACIÓN, LIMPIEZA Y RETIRO DE SOBRANTES FUERA DE OBRA, EQUIPO DE SEGURIDAD, INSTALACIONES ESPECÍFICAS, DEPRECIACIÓN Y DEMÁS CARGOS DERIVADOS DEL USO DE EQUIPO Y HERRAMIENTA, EN CUALQUIER NIVEL.DE 152 MM. DE DIÁMETRO, DE 90 GRADOS RADIO LARGO.</t>
  </si>
  <si>
    <t>TEE DE 32 MM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</si>
  <si>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TEE DE 38 MM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</si>
  <si>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TEE DE 50 MM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</si>
  <si>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TEE DE 75 MM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</si>
  <si>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TEE DE 100 MM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</si>
  <si>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SUMINISTRO E INSTALACIÓN DE TEE DE ACERO SOLDABLE, PAREJA Y REDUCIDA, CEDULA 40 MARCA RIGA O SIMILAR, INCLUYE: CARGO DIRECTO POR EL COSTO DE MANO DE OBRA Y MATERIALES REQUERIDOS, FLETE A OBRA, ACARREO HASTA EL LUGAR DE SU UTILIZACIÓN, MEDICIÓN, MANIOBRAS DE ELEVACIÓN, SOLDADURA, PRESENTACIÓN, NIVELACIÓN, ALINEACIÓN, LIMPIEZA Y RETIRO DE SOBRANTES FUERA DE OBRA, EQUIPO DE SEGURIDAD, INSTALACIONES ESPECÍFICAS, DEPRECIACIÓN Y DEMÁS CARGOS DERIVADOS DEL USO DE EQUIPO Y HERRAMIENTA, EN CUALQUIER NIVEL. (ACERO SOLDABLE O AL CARBÓN).DE 152 MM. DE DIÁMETRO.</t>
  </si>
  <si>
    <t>SUMINISTRO E INSTALACIÓN DE TEE DE ACERO SOLDABLE, PAREJA Y REDUCIDA, CEDULA 40 MARCA RIGA O SIMILAR, INCLUYE: CARGO DIRECTO POR EL COSTO DE MANO DE OBRA Y MATERIALES REQUERIDOS, FLETE A OBRA, ACARREO HASTA EL LUGAR DE SU UTILIZACIÓN, MEDICIÓN, MANIOBRAS DE ELEVACIÓN, SOLDADURA, PRESENTACIÓN, NIVELACIÓN, ALINEACIÓN, LIMPIEZA Y RETIRO DE SOBRANTES FUERA DE OBRA, EQUIPO DE SEGURIDAD, INSTALACIONES ESPECÍFICAS, DEPRECIACIÓN Y DEMÁS CARGOS DERIVADOS DEL USO DE EQUIPO Y HERRAMIENTA, EN CUALQUIER NIVEL. (ACERO SOLDABLE O AL CARBÓN).DE 203 MM. DE DIÁMETRO.</t>
  </si>
  <si>
    <t>REDUCCION DE 38 X 19 MM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</si>
  <si>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REDUCCION DE 50 X 25 MM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</si>
  <si>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REDUCCION DE 100 X 38 MM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</si>
  <si>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SUMINISTRO E INSTALACIÓN DE VÁLVULAS, MARCA WALWORTH,O SIMILAR, INCLUYE: CARGO DIRECTO POR EL COSTO DE LA MANO DE OBRA Y MATERIALES REQUERIDOS, FLETE A OBRA, ACARREO HORIZONTAL Y VERTICAL HASTA EL LUGAR DE SU UTILIZACIÓN, TRAZO, PRESENTACIÓN, ALINEACIÓN, NIVELACIÓN, LIMPIEZA Y RETIRO DE SOBRANTES FUERA DE OBRA, PRUEBAS DE FUNCIONAMIENTO, EQUIPO DE SEGURIDAD, INSTALACIONES ESPECÍFICAS, DEPRECIACIÓN Y DEMÁS CARGOS DERIVADOS DEL USO DE EQUIPO Y HERRAMIENTA, EN CUALQUIER NIVEL.DE COMPUERTA BRIDADA DE 76 MM. DE DIÁMETRO, MODELO W 719-F (125 LBS).</t>
  </si>
  <si>
    <t>SUMINISTRO E INSTALACIÓN DE VÁLVULAS, MARCA WALWORTH,O SIMILAR, INCLUYE: CARGO DIRECTO POR EL COSTO DE LA MANO DE OBRA Y MATERIALES REQUERIDOS, FLETE A OBRA, ACARREO HORIZONTAL Y VERTICAL HASTA EL LUGAR DE SU UTILIZACIÓN, TRAZO, PRESENTACIÓN, ALINEACIÓN, NIVELACIÓN, LIMPIEZA Y RETIRO DE SOBRANTES FUERA DE OBRA, PRUEBAS DE FUNCIONAMIENTO, EQUIPO DE SEGURIDAD, INSTALACIONES ESPECÍFICAS, DEPRECIACIÓN Y DEMÁS CARGOS DERIVADOS DEL USO DE EQUIPO Y HERRAMIENTA, EN CUALQUIER NIVEL.DE COMPUERTA BRIDADA DE 50 MM. DE DIÁMETRO, MODELO W 719-F (125 LBS).</t>
  </si>
  <si>
    <t>SUMINISTRO E INSTALACIÓN DE VÁLVULAS, MARCA WALWORTH,O SIMILAR, INCLUYE: CARGO DIRECTO POR EL COSTO DE LA MANO DE OBRA Y MATERIALES REQUERIDOS, FLETE A OBRA, ACARREO HORIZONTAL Y VERTICAL HASTA EL LUGAR DE SU UTILIZACIÓN, TRAZO, PRESENTACIÓN, ALINEACIÓN, NIVELACIÓN, LIMPIEZA Y RETIRO DE SOBRANTES FUERA DE OBRA, PRUEBAS DE FUNCIONAMIENTO, EQUIPO DE SEGURIDAD, INSTALACIONES ESPECÍFICAS, DEPRECIACIÓN Y DEMÁS CARGOS DERIVADOS DEL USO DE EQUIPO Y HERRAMIENTA, EN CUALQUIER NIVEL.DE COMPUERTA BRIDADA DE 152 MM. DE DIÁMETRO, MODELO W 719-F (125 LBS).</t>
  </si>
  <si>
    <t>SUMINISTRO E INSTALACIÓN DE VÁLVULAS, MARCA WALWORTH,O SIMILAR, INCLUYE: CARGO DIRECTO POR EL COSTO DE LA MANO DE OBRA Y MATERIALES REQUERIDOS, FLETE A OBRA, ACARREO HORIZONTAL Y VERTICAL HASTA EL LUGAR DE SU UTILIZACIÓN, TRAZO, PRESENTACIÓN, ALINEACIÓN, NIVELACIÓN, LIMPIEZA Y RETIRO DE SOBRANTES FUERA DE OBRA, PRUEBAS DE FUNCIONAMIENTO, EQUIPO DE SEGURIDAD, INSTALACIONES ESPECÍFICAS, DEPRECIACIÓN Y DEMÁS CARGOS DERIVADOS DEL USO DE EQUIPO Y HERRAMIENTA, EN CUALQUIER NIVEL.DE COMPUERTA BRIDADA DE 203 MM. DE DIÁMETRO, MODELO W 719-F (125 LBS).</t>
  </si>
  <si>
    <t>SUMINISTRO E INSTALACIÓN DE VÁLVULAS, MARCA WALWORTH,O SIMILAR, INCLUYE: CARGO DIRECTO POR EL COSTO DE LA MANO DE OBRA Y MATERIALES REQUERIDOS, FLETE A OBRA, ACARREO HORIZONTAL Y VERTICAL HASTA EL LUGAR DE SU UTILIZACIÓN, TRAZO, PRESENTACIÓN, ALINEACIÓN, NIVELACIÓN, LIMPIEZA Y RETIRO DE SOBRANTES FUERA DE OBRA, PRUEBAS DE FUNCIONAMIENTO, EQUIPO DE SEGURIDAD, INSTALACIONES ESPECÍFICAS, DEPRECIACIÓN Y DEMÁS CARGOS DERIVADOS DEL USO DE EQUIPO Y HERRAMIENTA, EN CUALQUIER NIVEL.DE RETENCIÓN BRIDADA (CHECK) DE 76 MM. DE DIÁMETRO, MODELO W 928-F.</t>
  </si>
  <si>
    <t>SUMINISTRO E INSTALACIÓN DE VÁLVULAS, MARCA WALWORTH,O SIMILAR, INCLUYE: CARGO DIRECTO POR EL COSTO DE LA MANO DE OBRA Y MATERIALES REQUERIDOS, FLETE A OBRA, ACARREO HORIZONTAL Y VERTICAL HASTA EL LUGAR DE SU UTILIZACIÓN, TRAZO, PRESENTACIÓN, ALINEACIÓN, NIVELACIÓN, LIMPIEZA Y RETIRO DE SOBRANTES FUERA DE OBRA, PRUEBAS DE FUNCIONAMIENTO, EQUIPO DE SEGURIDAD, INSTALACIONES ESPECÍFICAS, DEPRECIACIÓN Y DEMÁS CARGOS DERIVADOS DEL USO DE EQUIPO Y HERRAMIENTA, EN CUALQUIER NIVEL.DE RETENCIÓN BRIDADA (CHECK) DE 50 MM. DE DIÁMETRO</t>
  </si>
  <si>
    <t>SUMINISTRO E INSTALACIÓN DE VÁLVULAS INCLUYE: CARGO DIRECTO POR EL COSTO DE LA MANO DE OBRA Y MATERIALES REQUERIDOS, FLETE A OBRA, ACARREO HORIZONTAL Y VERTICAL HASTA EL LUGAR DE SU UTILIZACIÓN, TRAZO, PRESENTACIÓN, ALINEACIÓN, NIVELACIÓN, LIMPIEZA Y RETIRO DE SOBRANTES FUERA DE OBRA, PRUEBAS DE FUNCIONAMIENTO, EQUIPO DE SEGURIDAD, INSTALACIONES ESPECÍFICAS, DEPRECIACIÓN Y DEMÁS CARGOS DERIVADOS DEL USO DE EQUIPO Y HERRAMIENTA, EN CUALQUIER NIVEL.DE RETENCIÓN (CHECK) PICHANCHA DE 100 MM. DE DIÁMETRO</t>
  </si>
  <si>
    <t>SUMINISTRO E INSTALACIÓN DE BRIDA ROSCABLE DE ACERO AL CARBON BRIDADA Y/O ROSCADA, PARA 300 LBS (21 KG/CM2), MCA. MANFLEX, O SIMILAR, PARA LOS MEDIDORES DE GASTO TIPO VORTEX INCLUYE: CARGO DIRECTO POR EL COSTO DE MANO DE OBRA Y MATERIALES REQUERIDOS, FLETE A OBRA, ACARREO, MEDICIÓN, CONEXIÓN, EMPAQUES DE ACUERDO AL FLUIDO, TORNILLOS, TUERCAS, RONDANAS PLANAS Y DE PRESIÓN, F IJACIÓN, LIMPIEZA Y RETIRO DE SOBRANTES FUERA DE ,OBRA, EQUIPO DE SEGURIDAD E INSTALACIÓN ESPECIFICA.DE 50 MM DE DIAMETRO, PARA AGUACALIENTE, BRIDA ROSCADA</t>
  </si>
  <si>
    <t>SUMINISTRO E INSTALACIÓN DE BRIDA ROSCABLE DE ACERO AL CARBON BRIDADA Y/O ROSCADA, PARA 300 LBS (21 KG/CM2), MCA. MANFLEX, O SIMILAR, PARA LOS MEDIDORES DE GASTO TIPO VORTEX INCLUYE: CARGO DIRECTO POR EL COSTO DE MANO DE OBRA Y MATERIALES REQUERIDOS, FLETE A OBRA, ACARREO, MEDICIÓN, CONEXIÓN, EMPAQUES DE ACUERDO AL FLUIDO, TORNILLOS, TUERCAS, RONDANAS PLANAS Y DE PRESIÓN, F IJACIÓN, LIMPIEZA Y RETIRO DE SOBRANTES FUERA DE ,OBRA, EQUIPO DE SEGURIDAD E INSTALACIÓN ESPECIFICA.DE 64 MM DE DIAMETRO, PARA AGUA FRIA, BRIDA SOLDABLE</t>
  </si>
  <si>
    <t>SUMINISTRO E INSTALACIÓN DE BRIDA ROSCABLE DE ACERO AL CARBON BRIDADA Y/O ROSCADA, PARA 300 LBS (21 KG/CM2), MCA. MANFLEX, O SIMILAR, PARA LOS MEDIDORES DE GASTO TIPO VORTEX INCLUYE: CARGO DIRECTO POR EL COSTO DE MANO DE OBRA Y MATERIALES REQUERIDOS, FLETE A OBRA, ACARREO, MEDICIÓN, CONEXIÓN, EMPAQUES DE ACUERDO AL FLUIDO, TORNILLOS, TUERCAS, RONDANAS PLANAS Y DE PRESIÓN, F IJACIÓN, LIMPIEZA Y RETIRO DE SOBRANTES FUERA DE ,OBRA, EQUIPO DE SEGURIDAD E INSTALACIÓN ESPECIFICA.DE 75 MM DE DIAMETRO, PARA AGUA CALIENTE, BRIDA SOLDABLE</t>
  </si>
  <si>
    <t>SUMINISTRO E INSTALACIÓN DE BRIDA ROSCABLE DE ACERO AL CARBON BRIDADA Y/O ROSCADA, PARA 300 LBS (21 KG/CM2), MCA. MANFLEX, O SIMILAR, PARA LOS MEDIDORES DE GASTO TIPO VORTEX INCLUYE: CARGO DIRECTO POR EL COSTO DE MANO DE OBRA Y MATERIALES REQUERIDOS, FLETE A OBRA, ACARREO, MEDICIÓN, CONEXIÓN, EMPAQUES DE ACUERDO AL FLUIDO, TORNILLOS, TUERCAS, RONDANAS PLANAS Y DE PRESIÓN, F IJACIÓN, LIMPIEZA Y RETIRO DE SOBRANTES FUERA DE ,OBRA, EQUIPO DE SEGURIDAD E INSTALACIÓN ESPECIFICA.DE 100 MM DE DIAMETRO, PARA AGUA CALIENTE, BRIDA SOLDABLE</t>
  </si>
  <si>
    <t>SUMINISTRO E INSTALACIÓN DE BRIDA ROSCABLE DE ACERO AL CARBON BRIDADA Y/O ROSCADA, PARA 300 LBS (21 KG/CM2), MCA. MANFLEX, O SIMILAR, PARA LOS MEDIDORES DE GASTO TIPO VORTEX INCLUYE: CARGO DIRECTO POR EL COSTO DE MANO DE OBRA Y MATERIALES REQUERIDOS, FLETE A OBRA, ACARREO, MEDICIÓN, CONEXIÓN, EMPAQUES DE ACUERDO AL FLUIDO, TORNILLOS, TUERCAS, RONDANAS PLANAS Y DE PRESIÓN, F IJACIÓN, LIMPIEZA Y RETIRO DE SOBRANTES FUERA DE ,OBRA, EQUIPO DE SEGURIDAD E INSTALACIÓN ESPECIFICA.DE 150 MM DE DIAMETRO, PARA AGUA FRIA, BRIDA SOLDABLE</t>
  </si>
  <si>
    <t>SUMINISTRO E INSTALACIÓN DE BRIDA ROSCABLE DE ACERO AL CARBON BRIDADA Y/O ROSCADA, PARA 300 LBS (21 KG/CM2), MCA. MANFLEX, O SIMILAR, PARA LOS MEDIDORES DE GASTO TIPO VORTEX INCLUYE: CARGO DIRECTO POR EL COSTO DE MANO DE OBRA Y MATERIALES REQUERIDOS, FLETE A OBRA, ACARREO, MEDICIÓN, CONEXIÓN, EMPAQUES DE ACUERDO AL FLUIDO, TORNILLOS, TUERCAS, RONDANAS PLANAS Y DE PRESIÓN, F IJACIÓN, LIMPIEZA Y RETIRO DE SOBRANTES FUERA DE ,OBRA, EQUIPO DE SEGURIDAD E INSTALACIÓN ESPECIFICA.DE200 MM DE DIAMETRO, PARA AGUA FRIA, BRIDA SOLDABLE</t>
  </si>
  <si>
    <t>SUMINISTRO E INSTALACIÓN DE EMPAQUE DE ASBESTO GRAFITADO, MARCA GARLOCK O SIMILARDE 3 MM. DE ESPESOR, INCLUYE: CARGO DIRECTO POR EL COSTO DE MANO DE OBRA Y MATERIALES REQUERIDOS, FLETE A OBRA, ACARREO HASTA EL LUGAR DE SU UTILIZACIÓN, LIMPIEZA Y RETIRO DE SOBRANTES FUERA DE OBRA, EQUIPO DE SEGURIDAD, INSTALACIONES ESPECÍFICAS, DEPRECIACIÓN Y DEMÁS CARGOS DERIVADOS DEL USO DE EQUIPO Y HERRAMIENTA, EN CUALQUIER NIVEL.PARA BRIDA DE 51 MM. DE DIÁMETRO.</t>
  </si>
  <si>
    <t>SUMINISTRO E INSTALACIÓN DE EMPAQUE DE ASBESTO GRAFITADO, MARCA GARLOCK O SIMILARDE 3 MM. DE ESPESOR, INCLUYE: CARGO DIRECTO POR EL COSTO DE MANO DE OBRA Y MATERIALES REQUERIDOS, FLETE A OBRA, ACARREO HASTA EL LUGAR DE SU UTILIZACIÓN, LIMPIEZA Y RETIRO DE SOBRANTES FUERA DE OBRA, EQUIPO DE SEGURIDAD, INSTALACIONES ESPECÍFICAS, DEPRECIACIÓN Y DEMÁS CARGOS DERIVADOS DEL USO DE EQUIPO Y HERRAMIENTA, EN CUALQUIER NIVEL.PARA BRIDA DE 64 MM. DE DIÁMETRO.</t>
  </si>
  <si>
    <t>SUMINISTRO E INSTALACIÓN DE EMPAQUE DE ASBESTO GRAFITADO, MARCA GARLOCK O SIMILARDE 3 MM. DE ESPESOR, INCLUYE: CARGO DIRECTO POR EL COSTO DE MANO DE OBRA Y MATERIALES REQUERIDOS, FLETE A OBRA, ACARREO HASTA EL LUGAR DE SU UTILIZACIÓN, LIMPIEZA Y RETIRO DE SOBRANTES FUERA DE OBRA, EQUIPO DE SEGURIDAD, INSTALACIONES ESPECÍFICAS, DEPRECIACIÓN Y DEMÁS CARGOS DERIVADOS DEL USO DE EQUIPO Y HERRAMIENTA, EN CUALQUIER NIVEL.PARA BRIDA DE 76 MM. DE DIÁMETRO.</t>
  </si>
  <si>
    <t>SUMINISTRO E INSTALACIÓN DE EMPAQUE DE ASBESTO GRAFITADO, MARCA GARLOCK O SIMILARDE 3 MM. DE ESPESOR, INCLUYE: CARGO DIRECTO POR EL COSTO DE MANO DE OBRA Y MATERIALES REQUERIDOS, FLETE A OBRA, ACARREO HASTA EL LUGAR DE SU UTILIZACIÓN, LIMPIEZA Y RETIRO DE SOBRANTES FUERA DE OBRA, EQUIPO DE SEGURIDAD, INSTALACIONES ESPECÍFICAS, DEPRECIACIÓN Y DEMÁS CARGOS DERIVADOS DEL USO DE EQUIPO Y HERRAMIENTA, EN CUALQUIER NIVEL.PARA BRIDA DE 101 MM. DE DIÁMETRO.</t>
  </si>
  <si>
    <t>SUMINISTRO E INSTALACIÓN DE EMPAQUE DE ASBESTO GRAFITADO, MARCA GARLOCK O SIMILARDE 3 MM. DE ESPESOR, INCLUYE: CARGO DIRECTO POR EL COSTO DE MANO DE OBRA Y MATERIALES REQUERIDOS, FLETE A OBRA, ACARREO HASTA EL LUGAR DE SU UTILIZACIÓN, LIMPIEZA Y RETIRO DE SOBRANTES FUERA DE OBRA, EQUIPO DE SEGURIDAD, INSTALACIONES ESPECÍFICAS, DEPRECIACIÓN Y DEMÁS CARGOS DERIVADOS DEL USO DE EQUIPO Y HERRAMIENTA, EN CUALQUIER NIVEL.PARA BRIDA DE 152 MM. DE DIÁMETRO.</t>
  </si>
  <si>
    <t>SUMINISTRO E INSTALACIÓN DE EMPAQUE DE ASBESTO GRAFITADO, MARCA GARLOCK O SIMILARDE 3 MM. DE ESPESOR, INCLUYE: CARGO DIRECTO POR EL COSTO DE MANO DE OBRA Y MATERIALES REQUERIDOS, FLETE A OBRA, ACARREO HASTA EL LUGAR DE SU UTILIZACIÓN, LIMPIEZA Y RETIRO DE SOBRANTES FUERA DE OBRA, EQUIPO DE SEGURIDAD, INSTALACIONES ESPECÍFICAS, DEPRECIACIÓN Y DEMÁS CARGOS DERIVADOS DEL USO DE EQUIPO Y HERRAMIENTA, EN CUALQUIER NIVEL.PARA BRIDA DE 203 MM. DE DIÁMETRO.</t>
  </si>
  <si>
    <t>SUMINISTRO Y COLOCACION DE SISTEMA PROTECTOR ANTICORROSIVO EN TUBERIA DE ACERO SOLDABLE DE 3" DE DIAMETRO CED 40, BAJO EL SISTEMA DENOMINADO POLIKEN APLICADO EN DOS CAPAS DE ACABADO</t>
  </si>
  <si>
    <t>SOPORTES</t>
  </si>
  <si>
    <t>SOPORTE INDIVIDUAL TIPO CLEVIS DE 50 MM Ø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</si>
  <si>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SOPORTE INDIVIDUAL TIPO CLEVIS DE 64 MM Ø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</si>
  <si>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SOPORTE INDIVIDUAL TIPO CLEVIS DE 100 MM Ø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</si>
  <si>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SOPORTE INDIVIDUAL TIPO CLEVIS DE 150 MM Ø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</si>
  <si>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ABRAZADERA TIPO "U" REDONDO DE 38 A 51 MM Ø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</si>
  <si>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ABRAZADERA TIPO UNICANAL DE 64 MM Ø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</si>
  <si>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ABRAZADERA TIPO UNICANAL DE 75 MM Ø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</si>
  <si>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ABRAZADERA TIPO UNICANAL DE 100 MM Ø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</si>
  <si>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ABRAZADERA TIPO UNICANAL DE 150 MM Ø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</si>
  <si>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SOPORTE MULTIPLE PARA 2 Y 3 TUBOS DE 0.25 A 0.40 CM DE LONG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</si>
  <si>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SOPORTE MULTIPLE PARA 4 Y 6 TUBOS DE 0.50 A 0.70 CM DE LONG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</si>
  <si>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SOPORTE MULTIPLE PARA 5 Y 7 TUBOS DE HASTA 1.50 MTS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</si>
  <si>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SOPORTE INDIVIDUAL TIPO PERA DE 13 A 38 MM Ø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</si>
  <si>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SOPORTE INDIVIDUAL TIPO PERA DE 32 A 51 MM Ø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</si>
  <si>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SOPORTE INDIVIDUAL TIPO PERA DE 38 MM Ø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</si>
  <si>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AISLAMIENTO DE FIBRA DE VIDRIO Y LAMINA</t>
  </si>
  <si>
    <t>AISLAMIENTO A BASE DE ELASTÓMERO FLEXIBLE MARCA ARMAFLEX, ADHERIDO CON PEGAMENTO, DE 1" DE ESPESOR, INSTALADO EN TUBERÍAS EN INTERIOR. INCLUYE: SEÑALIZACIÓN DEL SENTIDO DE FLUJO, ACARREO, COLOCACIÓN A CUALQUIER NIVEL, PRUEBAS, DESPERDICIOS, EQUIPOS, HERRAMIENTA, MATERIALES Y CONSUMIBLES NECESARIOS PARA SU CORRECTA EJECUCIÓN, DE LOS SIGUIENTES DIÁMETROS: DE 8" DE DIAMETRO</t>
  </si>
  <si>
    <t>AISLAMIENTO A BASE DE ELASTÓMERO FLEXIBLE MARCA ARMAFLEX, ADHERIDO CON PEGAMENTO, DE 1" DE ESPESOR, INSTALADO EN TUBERÍAS EN INTERIOR. INCLUYE: SEÑALIZACIÓN DEL SENTIDO DE FLUJO, ACARREO, COLOCACIÓN A CUALQUIER NIVEL, PRUEBAS, DESPERDICIOS, EQUIPOS, HERRAMIENTA, MATERIALES Y CONSUMIBLES NECESARIOS PARA SU CORRECTA EJECUCIÓN, DE LOS SIGUIENTES DIÁMETROS: DE 6" DE DIAMETRO</t>
  </si>
  <si>
    <t>AISLAMIENTO A BASE DE ELASTÓMERO FLEXIBLE MARCA ARMAFLEX, ADHERIDO CON PEGAMENTO, DE 1" DE ESPESOR, INSTALADO EN TUBERÍAS EN INTERIOR. INCLUYE: SEÑALIZACIÓN DEL SENTIDO DE FLUJO, ACARREO, COLOCACIÓN A CUALQUIER NIVEL, PRUEBAS, DESPERDICIOS, EQUIPOS, HERRAMIENTA, MATERIALES Y CONSUMIBLES NECESARIOS PARA SU CORRECTA EJECUCIÓN, DE LOS SIGUIENTES DIÁMETROS: DE 4" DE DIAMETRO</t>
  </si>
  <si>
    <t>AISLAMIENTO A BASE DE ELASTÓMERO FLEXIBLE MARCA ARMAFLEX, ADHERIDO CON PEGAMENTO, DE 1" DE ESPESOR, INSTALADO EN TUBERÍAS EN INTERIOR. INCLUYE: SEÑALIZACIÓN DEL SENTIDO DE FLUJO, ACARREO, COLOCACIÓN A CUALQUIER NIVEL, PRUEBAS, DESPERDICIOS, EQUIPOS, HERRAMIENTA, MATERIALES Y CONSUMIBLES NECESARIOS PARA SU CORRECTA EJECUCIÓN, DE LOS SIGUIENTES DIÁMETROS: DE 3" DE DIAMETRO</t>
  </si>
  <si>
    <t>AISLAMIENTO A BASE DE ELASTÓMERO FLEXIBLE MARCA ARMAFLEX, ADHERIDO CON PEGAMENTO, DE 1" DE ESPESOR, INSTALADO EN TUBERÍAS EN INTERIOR. INCLUYE: SEÑALIZACIÓN DEL SENTIDO DE FLUJO, ACARREO, COLOCACIÓN A CUALQUIER NIVEL, PRUEBAS, DESPERDICIOS, EQUIPOS, HERRAMIENTA, MATERIALES Y CONSUMIBLES NECESARIOS PARA SU CORRECTA EJECUCIÓN, DE LOS SIGUIENTES DIÁMETROS: DE 2½" DE DIAMETRO</t>
  </si>
  <si>
    <t>AISLAMIENTO A BASE DE ELASTÓMERO FLEXIBLE MARCA ARMAFLEX, ADHERIDO CON PEGAMENTO, DE 3/4" DE ESPESOR, INSTALADO EN TUBERÍAS EN INTERIOR. INCLUYE: SEÑALIZACIÓN DEL SENTIDO DE FLUJO, ACARREO, COLOCACIÓN A CUALQUIER NIVEL, PRUEBAS, DESPERDICIOS, EQUIPOS, HERRAMIENTA, MATERIALES Y CONSUMIBLES NECESARIOS PARA SU CORRECTA EJECUCIÓN, DE LOS SIGUIENTES DIÁMETROS: DE 2" DE DIAMETRO</t>
  </si>
  <si>
    <t>AISLAMIENTO A BASE DE ELASTÓMERO FLEXIBLE MARCA ARMAFLEX, ADHERIDO CON PEGAMENTO, DE 3/4" DE ESPESOR, INSTALADO EN TUBERÍAS EN INTERIOR. INCLUYE: SEÑALIZACIÓN DEL SENTIDO DE FLUJO, ACARREO, COLOCACIÓN A CUALQUIER NIVEL, PRUEBAS, DESPERDICIOS, EQUIPOS, HERRAMIENTA, MATERIALES Y CONSUMIBLES NECESARIOS PARA SU CORRECTA EJECUCIÓN, DE LOS SIGUIENTES DIÁMETROS: DE 1½" DE DIAMETRO</t>
  </si>
  <si>
    <t>AISLAMIENTO A BASE DE ELASTÓMERO FLEXIBLE MARCA ARMAFLEX, ADHERIDO CON PEGAMENTO, DE 3/4" DE ESPESOR, INSTALADO EN TUBERÍAS EN INTERIOR. INCLUYE: SEÑALIZACIÓN DEL SENTIDO DE FLUJO, ACARREO, COLOCACIÓN A CUALQUIER NIVEL, PRUEBAS, DESPERDICIOS, EQUIPOS, HERRAMIENTA, MATERIALES Y CONSUMIBLES NECESARIOS PARA SU CORRECTA EJECUCIÓN, DE LOS SIGUIENTES DIÁMETROS: DE 1¼" DE DIAMETRO</t>
  </si>
  <si>
    <t>AISLAMIENTO A BASE DE ELASTÓMERO FLEXIBLE MARCA ARMAFLEX, ADHERIDO CON PEGAMENTO, DE 3/4" DE ESPESOR, INSTALADO EN TUBERÍAS EN INTERIOR. INCLUYE: SEÑALIZACIÓN DEL SENTIDO DE FLUJO, ACARREO, COLOCACIÓN A CUALQUIER NIVEL, PRUEBAS, DESPERDICIOS, EQUIPOS, HERRAMIENTA, MATERIALES Y CONSUMIBLES NECESARIOS PARA SU CORRECTA EJECUCIÓN, DE LOS SIGUIENTES DIÁMETROS: DE 1" DE DIAMETRO</t>
  </si>
  <si>
    <t>AISLAMIENTO A BASE DE ELASTÓMERO FLEXIBLE MARCA ARMAFLEX, ADHERIDO CON PEGAMENTO, DE 3/4" DE ESPESOR, INSTALADO EN TUBERÍAS EN INTERIOR. INCLUYE: SEÑALIZACIÓN DEL SENTIDO DE FLUJO, ACARREO, COLOCACIÓN A CUALQUIER NIVEL, PRUEBAS, DESPERDICIOS, EQUIPOS, HERRAMIENTA, MATERIALES Y CONSUMIBLES NECESARIOS PARA SU CORRECTA EJECUCIÓN, DE LOS SIGUIENTES DIÁMETROS: DE ¾" DE DIAMETRO</t>
  </si>
  <si>
    <t>AISLAMIENTO A BASE DE ELASTÓMERO FLEXIBLE MARCA ARMAFLEX, ADHERIDO CON PEGAMENTO, DE 3/4" DE ESPESOR, INSTALADO EN TUBERÍAS EN INTERIOR. INCLUYE: SEÑALIZACIÓN DEL SENTIDO DE FLUJO, ACARREO, COLOCACIÓN A CUALQUIER NIVEL, PRUEBAS, DESPERDICIOS, EQUIPOS, HERRAMIENTA, MATERIALES Y CONSUMIBLES NECESARIOS PARA SU CORRECTA EJECUCIÓN, DE LOS SIGUIENTES DIÁMETROS: DE ½" DE DIAMETRO</t>
  </si>
  <si>
    <t>AISLAMIENTO DE CODOS, TEES, FIGURAS, REDUCCIONES, CAMPANAS, NIPLES, BRIDAS, TUERCAS, COPLES, ETC., EN INTERIOR, A BASE DE ELASTÓMERO FLEXIBLE PREFORMADO Y/O PLACA MARCA ARMAFLEX, ADHERIDO CON PEGAMENTO, CON CINTA DE REFUERZO EN SUS UNIONES Y TRASLAPES, DE 1" DE ESP., RECORTANDO SEGÚN LA FIGURA DE LA PIEZA. INCLUYE ACARREO, COLOCACIÓN A CUALQUIER NIVEL, PRUEBAS, DESPERDICIOS, EQUIPOS, HERRAMIENTAS, MATERIALES Y CONSUMIBLES NECESARIOS PARA SU CORRECTA EJECUCIÓN.</t>
  </si>
  <si>
    <t>AISLAMIENTO DE VÁLVULAS COMPUERTA, MACHO, GLOBO, TRES VÍAS, DOS VÍAS, ETC., EN INTERIOR, A BASE DE ELASTÓMERO FLEXIBLE PREFORMADO Y/O PLACA MARCA ARMAFLEX DE 1" DE ESP., ADHERIDO CON PEGAMENTO, CON CINTA DE REFUERZO EN SUS UNIONES Y TRASLAPES, RECORTANDO SEGÚN LA FIGURA DE LA PIEZA. INCLUYE ACARREO, COLOCACIÓN A CUALQUIER NIVEL, PRUEBAS, DESPERDICIOS, EQUIPOS, HERRAMIENTAS, MATERIALES Y CONSUMIBLES NECESARIOS PARA SU CORRECTA EJECUCIÓN.</t>
  </si>
  <si>
    <t>INSTALACION DE EQUIPO SUMINSTRADO POR EL IMSS</t>
  </si>
  <si>
    <t>EQUIPO DE INSTALACIÓN PERMANENTE</t>
  </si>
  <si>
    <t>EQUIPO TIPO PAQUETE HIDRONEUMATICO CUADRUPLEX FORMADO POR CUATRO MOTOBOMBA CENTRIFUGA HORIZONTAL MARCA AURORA PICSA ISO 9001:2000 MOD. 11/2 X 2 X 7-341,CON SUCCIÓN BRIDADA AL FINAL DE 51 MM (2") Y DESCARGA BRIDADA POR ARRIBA DE 38 MM (11/2"),ACOPLADA DIRECTAMENTE A MOTOR ELECTRICO HORIZONTAL PARA UN GASTO DE 9.11 L.P.S. Y UNA CARGA DINÁMICA TOTAL DE 51.80 M DE 10.0 H.P. A 3500 RPM 60 HZ, 3 FASES 460 VOLTS.</t>
  </si>
  <si>
    <t>TABLERO DE FUERZA Y CONTROL DE VELOCIDAD VARIABLE MARCA PICSA ISO 9001:2000 MOD. TVV4B-410, PARA CONTROLAR Y PROTEGER 4 BOMBAS, COMPUESTO POR LO SIGUIENTE: 4 VARIADORES DE FRECUENCIA PARA MOTOR DE 10.0 H.P. EN 460 VOLTS. 1 TRANSDUCTOR DE PRESIÓN DE 0-150 PSI CON SALIDA DE 4 A 20 MA. 1 CONTROLADOR INTELIGENTE "PLC" DISEÑADO PARA MANTENER LA PRESIÓN ESTÁTICA O DIFERENCIAL CONSTANTE EN SISTEMAS DE BOMBEO HIDRONEUMÁTICOS. EL CONTROLADOR INTELIGENTE REALIZA LAS SIGUIENTES TAREAS: MEDICIÓN DE SEÑAL ANALÓGICA 4 A 20 MA DEL TRANSDUCTOR DE PRESIÓN. ALARMA POR FALLA DEL TRANSDUCTOR. CONTROL DE LOS INVERSORES A TRAVÉS DE LOS ENLACES DE COMUNICACIÓN. MONITOREO DE ESTADO, FALLA Y PARAMETROS DE LOS INVERSORES ARRANQUE Y PARO DE LOS GRUPOS "DRIVE-BOMBA" EN MODO AUTOMATICO. OPERACIÓN EN FORMA AUTOMATICA CON EL NUMERO DE INVERSORES DISPONIBLES,POR EJEMPLO SI ESTÁN DISPONOBLES 4 INVERSORES Y SE DESCONECTA UNO EL CONTROL SE CONVIERTE EN TRIPLEX, HASTA QUE ESTÉ DISPONIBLE EL CUARTO DRIVE, NUEVAMENTE. AJUSTE DE PARAMETROS DEL SISTEMA, EN "MODO AJUSTE DE PARÁMETROS" A TRAVÉS DE UNA CLAVE DE DE ACCESO DE 4 DIGITOS DENTRO DEL "MODO DE OPERACIÓN FUERA" DEL CONTROL. EL CONTROL "PLC" SUPERVISA LAS SIGUIENTES FALLAS: FALLA EN INVERSORES.FALLA DEL TRASDUCTOR DE PRESIÓN.FALTA DE AGUA EN LA CISTERNA. CUENTA CON UNA PANTALLA DE CRISTAL LIQUIDO DE 16 CARACTERES POR 2 LÍNEAS, EN EL DISPLAY DEL CONTROL ES POSIBLE OBSERVAR LA PRESIÓN Y TODAS LAS VARIABLES A LAS QUE ESTA OPERANDO CADA BOMBA, FRECUENCIA, CORRIENTE, VOLTAJE, POTENCIA, EL NÚMERO DE BOMBAS EN OPERACIÓN, EVENTOS, ALARMAS ASÍ COMO 4 LAMPARAS TIPO LED PARA VISUALIZAR EL ESTADO DE: LA BOMBA LA CISTERNA. ALARMA DE ADVERTENCIA. ALARMA DE PARO.CUENTA CON 2 ENTRADAS ANALÓGICAS DE 4 A 20 MA PARA SENSORES DE: PRESIÓN O PRESIÓN DIFERENCIAL, PUERTO DE COMUNICACIONES CON PROTOCOLO MODBUS-RTU ESCLAVO, RS232 Ó RS485 A SOLICITUD. EL TABLERO TVV TIENE TRES MODOS BÁSICOS DE OPERACIÓN LOS CUALES SON: MODO FUERA, MODO MANUAL (SEMI-AUTOMATICO) Y MODO AUTOMATICO. SECCIÓN DE POTENCIA COMPUESTO POR : 4 INTERRUPTORES TERMOMAGNÉTICOS DE ALTA CAPACIDAD INTERRUPTIVA. TODO CONTENIDO EN UN GABINETE NEMA 1.</t>
  </si>
  <si>
    <t>MOTOBOMBA CENTRIFUGA HORIZONTAL TRIPLEX AGUA TRATADA,MARCA AURORA PICSA ISO 9001:2000 MOD. 11/2 X 2 X 7-341,CON SUCCIÓN BRIDADA AL FINAL DE 51 MM (2") Y DESCARGA BRIDADA POR ARRIBA DE 38 MM (11/2"),ACOPLADA DIRECTAMENTE A MOTOR ELECTRICO HORIZONTAL PARA UN GASTO DE 6.930 LPS Y UNA CARGA DE 52.730 M DE 7.5 H.P. A 3500 RPM 60 HZ, 3 FASES, 460 VOLTS.</t>
  </si>
  <si>
    <t>TABLERO DE FUERZA Y CONTROL DE VELOCIDAD VARIABLE MARCA PICSA ISO 9001:2000 MOD. TVV3B-47 PARA CONTROLAR Y PROTEGER 3 BOMBAS, COMPUESTO POR LO SIGUIENTE: 3 VARIADORES DE FRECUENCIA PARA MOTOR DE 7.5 H.P. EN 460 VOLTS. 1 TRANSDUCTOR DE PRESIÓN DE 0-150 PSI CON SALIDA DE 4 A 20 MA. 1 CONTROLADOR INTELIGENTE "PLC" DISEÑADO PARA MANTENER LA PRESIÓN ESTÁTICA O DIFERENCIAL CONSTANTE EN SISTEMAS DE BOMBEO HIDRONEUMÁTICOS O DE AGUA HELADA. EL CONTROLADOR INTELIGENTE REALIZA LAS SIGUIENTES TAREAS: MEDICIÓN DE SEÑAL ANALÓGICA 4 A 20 MA DEL TRANSDUCTOR DE PRESIÓN. ALARMA POR FALLA DEL TRANSDUCTOR. CONTROL DE LOS INVERSORES A TRAVÉS DE LOS ENLACES DE COMUNICACIÓN. MONITOREO DE ESTADO, FALLA Y PARAMETROS DE LOS INVERSORES ARRANQUE Y PARO DE LOS GRUPOS "DRIVE-BOMBA" EN MODO AUTOMATICO. OPERACIÓN EN FORMA AUTOMATICA CON EL NUMERO DE INVERSORES DISPONIBLES,POR EJEMPLO SI ESTÁN DISPONOBLES 3 INVERSORES Y SE DESCONECTA UNO EL CONTROL SE CONVIERTE EN DUPLEX, HASTA QUE ESTÉ DISPONIBLE EL TERCER DRIVE, NUEVAMENTE. AJUSTE DE PARAMETROS DEL SISTEMA, EN "MODO AJUSTE DE PARÁMETROS" A TRAVÉS DE UNA CLAVE DE DE ACCESO DE 4 DIGITOS DENTRO DEL "MODO DE OPERACIÓN FUERA" DEL CONTROL. EL CONTROL "PLC" SUPERVISA LAS SIGUIENTES FALLAS: FALLA EN INVERSORES.FALLA DEL TRASDUCTOR DE PRESIÓN.FALTA DE AGUA EN LA CISTERNA. CUENTA CON UNA PANTALLA DE CRISTAL LIQUIDO DE 16 CARACTERES POR 2 LÍNEAS, EN EL DISPLAY DEL CONTROL ES POSIBLE OBSERVAR LA PRESIÓN Y TODAS LAS VARIABLES A LAS QUE ESTA OPERANDO CADA BOMBA, FRECUENCIA, CORRIENTE, VOLTAJE, POTENCIA, EL NÚMERO DE BOMBAS EN OPERACIÓN, EVENTOS, ALARMAS ASÍ COMO 4 LAMPARAS TIPO LED PARA VISUALIZAR EL ESTADO DE: LA BOMBA LA CISTERNA. ALARMA DE ADVERTENCIA. ALARMA DE PARO. CUENTA CON 2 ENTRADAS ANALÓGICAS DE 4 A 20 MA PARA SENSORES DE: PRESIÓN O PRESIÓN DIFERENCIAL, PUERTO DE COMUNICACIONES CON PROTOCOLO MODBUS-RTU ESCLAVO, RS232 Ó RS485 A SOLICITUD. EL TABLERO TVV TIENE TRES MODOS BÁSICOS DE OPERACIÓN LOS CUALES SON: MODO FUERA, MODO MANUAL (SEMI-AUTOMATICO) Y MODO AUTOMATICO SECCIÓN DE POTENCIA COMPUESTO POR : 3 INTERRUPTORES TERMOMAGNÉTICOS DE ALTA CAPACIDAD INTERRUPTIVA. TODO CONTENIDO EN UN GABINETE NEMA 1.</t>
  </si>
  <si>
    <t>MOTOBOMBA CENTRIFUGA HORIZONTAL, RIEGO DUPLEX, MARCA AURORA PICSA ISO 9001:2000 MOD. 11/4 X 1 1/2 X 7-341,CON SUCCIÓN ROSCADA AL FINAL DE 38 MM (1 1/2") Y DESCARGA ROSCADA POR ARRIBA DE 32 MM (1 1/4"),ACOPLADA DIRECTAMENTE A MOTOR ELECTRICO HORIZONTAL DE 3.0 H.P PARA UN GASTO DE 3.0 LPS Y UNA CARGA DE 36.576 M A 3500 RPM 60 HZ, 3 FASES, 460 VOLTS.</t>
  </si>
  <si>
    <t>TABLERO DE CONTROL AUTOMATICO MODELO TBST-43C, PARA CONTROLAR Y PROTEGER UNA BOMBA, CONTIENE:UN GUARDAMOTOR CON PROTECCION CONTRA CORTO CIRCUITO Y SOBRECARGA UN CONTROL ELECTRONICO CBST PROTECCIOON POR BAJO NIVEL DE CISTERNA, TODO CONTENIDO EN UN GABINETE NEMA 1, SELECTORES DE OPERACION MAN/OFF/AUTO.</t>
  </si>
  <si>
    <t>BOMBA SUMERGIBLE MARCA HYDROMATIC MODELO V533 DE 1/3 H.P., 127 VOLTS, 1 FASE, 60 HZ.</t>
  </si>
  <si>
    <t>CALDERA DE VAPOR HORIZONTAL DE TUBOS DE HUMO DE TRES PASOS MARCA POWERMASTER WET-BACK MODELO WB-A2-FMGL O2-TRIM AUTOCARBURANTE EN BASE A MEDICION DE OXIGENO EN TODO MOMENTO EN LINEA DE 125HP (CABALLOS CALDERA) DE CAPACIDAD O 1.054,500 KCAL/HR EFECTIVA A LA ALTURA DE 1809 M.S.N.M., LA CALDERA DEBE PRODUCIR 1,956 KG/HR A 100°C, DEBE ESTAR EQUIPADA CON UNIDADES DE COMBUSTIÓN MARCA WEISHAUPT PARAQUEMAR DIESEL O GAS LP CON UN TIPO DE OPERACIÓN MODULANTE, CON MICROMODULACIÓN DE FLAMA EN BASE A MOTORES ELECTRÓNICOS QUE AJUSTAN LA RELACIÓN AIRE/COMBUSTIBLE SIN VARILLAJES, A TRAVÉS DE UN MICRO PROCESADOR DIGITAL, GARANTIZANDO ALTA EFICIENCIA EN TODOS LOS PORCENTAJES DE CARGA DE LA CALDERA. LA CALDERA ESTÁ EQUIPADA CON UN SISTEMA DE AUTOCARBURACIÓN (O2 TRIM) QUE AUMENTA LA EFICIENCIA DE LA CALDERA EN TODO MOMENTO. LA PRESIÓN DE DISEÑO ES DE 10.5 KG/CM² Y LA PRESIÓN DE TRABAJO CONSIDERADA ES DE 5.5 KG/CM².LA SUPERFICIE DE CALEFACCIÓN TOTAL DEBE SER DE 58.06 M². LA SUPERFICIE DE CALEFACCIÓN EN EL TUBO DE CAÑON 7.27 M² Y VOLUMEN DEL TUBO INTERIOR DE 1.31 M³. LA CALDERA DEBE CONTAR CON COMPUERTAS DE ALIVIO DE SOBREPRESIÓN DE GASES A LA SALIDA DEL SEGUNDO PASO, MIRILLA DE FLAMA FRONTAL, MIRILLA DE FLAMA PRINCIPAL TRASERA ENFRIADA POR AIRE, TAPAS DELANTERAS Y TRASERAS ENBISAGRADAS, TUBO CAÑON CORRUGADO, ATOMIZACIÓN MECÁNICA, NO DEBE REQUERRIR COMPRESOR PARA ATOMIZACIÓN POR AIRE, NO REQUIERE PILOTO DE GAS CUANDO EMPLEA COMBUSTIBLE DIESEL Y DEBE INCLUIR UN SISTEMA AUTOMÁTICO DE IGNICIÓN CON PILOTO DE GAS Y ENCENDIDO A BASE DE CHISPA ELÉCTRICA, COMPLETO CON TRANSFORMADOR DE IGNICIÓN DE ALTA TENSIÓN, ELECTRODO DE IGNICIÓN DE ALTA RESOLUCIÓN, VÁLVULA DE ESFERA, REGULADORA DE PRESIÓN Y VÁLVULA SOLENOIDE PARA ENCENDIDO AUTOMÁTICO. PARA OPERACION EN DIESEL NO SE DEBE DE REQUERIR DE PILOTO DE GAS, EL ENCENDIDO DEBE DE SER CON ELECTRODOS Y TRASNFORMADOR DE IGNICION.DEBE INCLUIR EQUIPO DE BOMBEO DE COMBUSTIBLE, LUCES INDICADORES DE FALLA DE FLAMA, BAJO NIVEL DE AGUA, SEGUNDO CONTROL DE BAJO NIVEL DE AGUA, BOTON DE ALARMA, SECCIONAR PRINCIPAL Y ALARMA MULTI-TONOS, DETECTOR DE FLAMA, AMPLIFICADOR DE FLAMA, SISTEMA DE IGNICIÓN AUTOMÁTICO, TABLERO ELÉCTRICO. AISLAMIENTO EXTERIOR LÁMINA CAL. 22 CON UNA MANO DE PRIMER ANTICORROSIVA Y PINTURA, EFICIENCIA TERMICA DEL COMBUSTIBLE-VAPOR AL 91% DEL 100% DE CARGA, VOLTAJE PARA EL MOTOR DEL VENTILADOR PARA EL QUEMADOR ES DE 5.0 H.P. DE 480V/3 FASES G0 HZ Y VOLTAJE PARA CONTROLES DE 110V/1 FASE 60 HZ, ERL PROGRMADOR DEBE SER MARCA SIEMENS LMV52 O SUPERIOR. DEBE INCLUIR ADEMAS: CON VALVULA DE SEGURIDAD.DE ACUERDO AL CODIGO ASME, COLUMNA DE NIVEL DE AGUA CON CRISTAL DE NIVEL Y JUEGO DE LLAVES DE BRONCE, CONTROL DE NIVEL DE AGUA PARA OPERAR LA BOMBA DE ALIMENTACION DE AGUA, TERMOMETRO DE CHIMENEA TIPO CARATULA, MIRILLA ENFRIADA POR AIRE INSTALADA EN EL PLENUM DEL QUEMADOR PARA OBSERVACION DE LA FLAMA PRINCIPAL DEL PILOTO, PLATAFORMA DE ACCESO Y MANTENIMIENTO FABRICADA EN ACERO ESTRUCTURAL INSTALADA EN EL DOMO DE LA CALDERA CON UNA ESCALERA TIPO MARINA DE ACCESO. LA CALDERA DEBE CONTAR CON UN AISLAMIENTO EXTERIOR CON FORRO TRÓPICO EN ACERO INOXIDABLE T430 CON ACABADO ESPEJO.EL QUEMADOR DEBE SER DE OPERACIÓN SILENCIOSA Y OBTENER VALORES DE COMBUSTIÓN ECOLÓGICOS, QUE CUMPLEN CON LAS NORMAS OFICIALES MEXICANAS NOM QUE MARCAN LOS NIVELES MÁXIMOS PERMISIBLES DE EMISIÓN A LA ATMÓSFERA TALES COMO LA NOM-085-ECOL-1994. LOS DIÁMETROS DE TUBOS CAÑONES DEBEN CUMPLIR CON LA NORMA DIN5730.</t>
  </si>
  <si>
    <t>MOTOBOMBA PARA ALIMENTACION DE AGUA CALIENTE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</si>
  <si>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TANQUE DE CONDENSADOS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</si>
  <si>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VALVULAS ESPECIALES PARA CALDERA DE ACUERDO AL CODIGO ASME</t>
  </si>
  <si>
    <t>TANQUE DE PURGAS VERTICAL MODELO TPG, CAPACIDAD 420 LTS, DIAMETRO 78 CM, ALTURA 91 CM, FABRICADO DE PLACA DE ACERO AL CARBON, RECUBRIMIENTO EXTERIOR A BASE DE PINTURA ANTICORROSIVA.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</si>
  <si>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EQUIPO DE TRATAMIENTO (SUAVISADOR DE AGUA) PARA ALIMENTACION DE AGUA A CALDERAS TIPO DUPLEX, MARCA WATTS, MODELO M2069, 2 COLUMNAS DE RESINA DE 4 FT3, TANQUE DE SALMUERA, VALVULA DE CONTROL AUTOMATICO MODELO 9000, OPERACION AUTOMATICA A TRAVES DEL METODO DE MEDICION DE FLUJO, CON CONEXIONES DE 1", AGUA FILTRADA A 30 PSGI, ALIMENTACION MONOFASICA DE 120V,60 HZ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</si>
  <si>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CHIMENEA PARA LOS GASES DE COMBUSTION DE LA CALDERA DE LONGITUD DE ACUERDO A LA NOM-085-ECOL-2004 CON DOS PUERTO DE MUESTREO, PERO SIN PLATAFORMA DE ACCESO, CON SOMBRERO PLANO PROVISTO DE FALDON ANTILLUVIA PARA EVITAR RETORNO DE AGUA HACIA LA CALDERA Y CON LAS SIGUIENTES CARACTERISTICAS: DIAMETRO 14", LONGITUD 5.46 M FABRICADA DE LAMINA DE ACERO NEGRO CALIBRE 12</t>
  </si>
  <si>
    <t>SONDA DE MEDICION DE OXIGENO PARA AUTOCARBURACION Y O2 TRIM, MARCA SIEMENS, MODELO QGO CON METODO DE MEDICION FISICA A TRAVES DE DIOXIDO DE CIRCONIO, OPERANDO EN LINEA EN FORMA CONSTANTE Y PERMANENTE</t>
  </si>
  <si>
    <t>BRIDA PARA SONDA DE OXIGENO Y COPLE PARA CONEXION DE TERMOCOPLE INSTALADOS (SOLDADOS) EN LA CHIMENEA</t>
  </si>
  <si>
    <t>EQUIPO DOSIFICADOR DE PRODUCTO QUIMICO, EQUIPADO CON UN TABLERO ELECTRICO IP65 CON INTERRUPTOR TERMOMAGNETICO GENERAL EN EL INTERIOR DEL MISMO E INTERRUPTORES DE ENCENDIDO Y APAGADO TANTO PARA LA BOMBA DOSIFICADORA COMO PARA EL MOTOR DEL AGITADOR EN LA PARTE EXTERNA DE LA TAPA DEL TABLERO, CON INDICADORES LUMINOSOS DE ENCENDIDO PARA CADA UNO DE LOS INTERRUPTORES MODELO DOSI 1B50GLA100 DE OPERACION AUTOMATICA CON BOMBA MARCA CHEM-TECH SERIE 100 MODELO T90030 DE 30 GAL/DIA DE CAPACIDAD A UNA PRESION MAXIMA DE 100 PSI, CON TANQUE DE 50 GAL DE POLITILENO Y AGITADOR DE INOX 316 ACOPLADO A UN MOTOR DE 1/4 HP</t>
  </si>
  <si>
    <t>ENFRIADOR DE MUESTRAS DE VAPOR O AGUA DE CALDERA INSTALADO EN CALDERA, FABRICADO EN ACERO INOXIDABLE 316, CON UN AREA DE TRANSFERENCIA DE CALOR DE 1 PIE CUADRADO, UNA PRESION DE DISEÑO DE 3500 PSI Y UNA TEMPERATURA DE DISEÑO DE 398 GRADOS CENTIGRADOS. LINEA DE ALIMENTACION DE AGUA CRUDA A TEMPERATURA AMBIENTE DE 3/8" CON UNA PRESION MINIMA DE 15 PSI, ASI COMO UNA LINEA DE DRENAJE DE AGUA DE ENFRIAMIENTO DE 3/8"</t>
  </si>
  <si>
    <t>CABEZAL DE VAPOR FABRICADO EN TUBO DE ACERO AL CARBONO DE 8", 150 PSI TAPAS CAP Y PATAS DE ACERO ESTRUCTURAL, CON DOS ENTRADAS DE 4" BRIDADAS, UNA SALIDA DE 3" BRIDADAS, DOS SALIDAS DE 2" ROSCADAS, UNA SALIDA DE " ROSCADA, UN COPLE DE 1/2" PARA MANOMETRO, UN COPLE DE 1/2" PARA PURGA Y UN COPLE DE 1/2" PARA CONDENSADOS</t>
  </si>
  <si>
    <t>TANQUE DE DIA PARA DIESEL, HORIZONTAL, CON CAPACIDAD DE 390 LITROS DE 78 CM DE DIAMETRO POR 91 CM DE LONGITUD, FABRICADO EN PLACA DE ACERO AL CARBON ASTM-283-C DE 3/16 " DE ESPESOR. OPERACION ATMOSFERICA, REQUIERE DE UN VENTEO SUPERIOR QUE SOBREPASE LA ALTURA DE LOS TANQUES PRINCIPALES DE DIESEL, EN TUBERIA DE 1/2 " DE DIAMETRO. EQUIPADO CON FLOTADOR VALEZZI DE 1" DE DIAMETRO. INCLUYE DOS INTERRUPTORES DE NIVEL LIQUIDO CON FLOTADORES DE ACERO INOXIDABLE, UN REGISTRO PASAMANO PARA LIMPIEZA Y CONEXIONES PARA DRENAJE, ALIMENTACION, RETORNO, DERRAME Y VENTEO.INCLUYE MOTOBOMBA PARA ALIMENTACION DE DIESEL, SIN TABLERO, SIN ARRANCADOR Y SIN INSTALACION.</t>
  </si>
  <si>
    <t>TANQUES PRINCIPALES DE DIESEL MODELO LNT-10 CON CAPACIDAD DE 13,000 LITROS CADA UNO, FABRICADO CON PLACA DE ACERO DE 0.25" (6 MM) DE ESPESOR CON UN DIAMETRO DE CM Y UNA LONGITUD DE CM. INCLUYE REGISTRO PASA HOMBRE, CONEXIONES PARA LLENADO, PURGA, VENTILA, SUCCION Y NIVEL, ASI COMO UNA MANO DE PINTURA ANTICORROSIVA.</t>
  </si>
  <si>
    <t>RECIRCULADOR DE AGUA E-23 MARCA ARMSTRONG DE 2/5 HP-1 1/2</t>
  </si>
  <si>
    <t>TANQUE DE AGUA CALIENTE CON ELEMENTO DE CALEFACCIÓN INTEGRAL, INTERCAMBIADOR DE CALOR Y ACCESORIOS PARA EL CONTROL DE TEMPERATURA EN OPERACIÓN AUTOMATICA, CON FILTRO Y TRAMPA DE VAPOR PARA CONDENSADOS MODELO: TAP-BCN9-AC14, CAPACIDAD: 10,000 LITROS, DIÁMETRO: 1.625 CM, LONGITUD: 5.25 CM, FABRICADO DE PLACA DE ACERO AL CARBONO A 283-C DE 9.5 MM DE ESPESOR, PRESIÓN DE DISEÑO: 7.18 KG/CM2, CONEXIONES DE ENTRADA Y SALIDA DE AGUA: 100 MM, CONEXIÓN DE RETORNO DE AGUA CALIENTE: 38 MM, CONEXIÓN PARA VÁLVULA DE ALIVIO: 25 MM, CONEXIÓN PARA PURGA DE FONDO: 32 MM, CAPACIDAD DE INTERCAMBIO DE CALOR: 400 000 KCAL/HR., CAPACIDAD DE CALENTAMIENTO DE AGUA DE 15 A 55 GRADOS C: 10,000 LT/HR.</t>
  </si>
  <si>
    <t>COLECTOR SOLAR, MARCA BUTECSA MODLO HE, CON CRISTAL TEMPLADO, PLACA METALICA CON SUPERFICIE SELECTIVA DE ALTA EFICIENCIA, GABINETE 100% DE ALUMINIO, 36 M DE AISLANTE TERMICO. AREA UNITARIA 2.03 M2</t>
  </si>
  <si>
    <t>ESTACIÓN REDUCTORA PARA VAPOR SATURADO, ENSAMBLADA PARA INTERCONECTARSE A UN (1) GENERADOR INSTANTÁNEO DE AGUA CALIENTE TIPO PAQUETE MODELO: PRV-PP53501,CAPACIDAD MAXIMA DE FLUJO 1,036 KG/HR MARCA: ARMSTRONG.</t>
  </si>
  <si>
    <t>TERMOTANQUE DE AGUA CALIENTE HORIZONTAL CON CAPACIDAD DE 10,000 LTS FABRICADO EN ACERO AL CARBÓN ASTM A-36 CON ESPESOR EN EL CUERPO DE 6.4 MM Y EN TAPAS TORIESFÉRICAS DE 9.5 MM PARA SOPORTAR UNA PRESIÓN DE 8 KG/CM2 CON RECUBRIMIENTO EPÓXICO INTERNO SIKA. PATAS. EL TANQUE DEBERÁ INCLUIR : UN MANÓMETRO,UN TERMÓMETRO BIMETÁLICO, UNA VÁLVULA DE ALIVIO Y UNA VÁLVULA ELIMINADORA DE AIRE. EL AISLAMIENTO TÉRMICO DEL TANQUE ES CON ELASTÓMERO NEGRO ARMAFLEX DE 25 MM DE ESPESOR CON CONDUCTIVIDAD TÉRMICA DE 0.039 W/M°K FIJADO AL TANQUE CON ADHESIVO ARMACELL TIPO 520 PROTEGIDO CON UNA CUBIERTA DE ALUMINIO LISA CALIBRE 26 FORJE H-14-1200 SUJETA CON PIJAS DE ACERO INOXIDABLE 8 X 13 MM</t>
  </si>
  <si>
    <t>RECIRCULADOR BELL &amp; GOSSET MARCA PL-36 D 1/6 HP CON BRIDAS D 25 MM, 115 V, 60 HZ</t>
  </si>
  <si>
    <t>RECIRCULADOR DE AGUA CALIENTE BELL &amp; GOSSET MODELO PL-36 DE 1/6 HP, 115V, 60 HZ</t>
  </si>
  <si>
    <t>CONTROL TERMOSTATICO DIFERENCIAL DELTASOL BS PLUS CON DOS SENSORES DE TEMPERATURA TIPO PT. GABINETE NEMA 4</t>
  </si>
  <si>
    <t>SOPORTE DE PERFIL DE ALUMINIO PARA 8 COLECTORES CON TORNILLERIA DE ACERO INOXIDABLE</t>
  </si>
  <si>
    <t>TANQUE DE EXPANSION MARCA BELL &amp; GOSSETT MOD HFT-160 V DE 326 LTS</t>
  </si>
  <si>
    <t>INTERCAMBIADOR DE CALOR DE PLACAS MARCA UNEX PBU 20-60</t>
  </si>
  <si>
    <t>BOMBA SUMERGIBLE MARCA HYDROMATIC MODELO V533 DE 1/3 H.P. 127 VOLTS. 1 FASE 60 HZ. PARA UN GASTO DE 3 LPS, CARGA DE 7.9 M</t>
  </si>
  <si>
    <t>EQUIPO DESMINERALIZADOR DE AGUA DE OPERACION MANUAL MCA. AQUA PLUS DE INDUSTRIAS MASS MOD. SM-152 CON CAPACIDAD DE 152,000 GRANOS PARA UN GASTO DE 92 LPM CON CONEXIÓN DE ENTRADA Y SALIDA DE 38 MM</t>
  </si>
  <si>
    <t>FIT-01A, SERVICIO: VAPOR CALDERAS, MEDIDOR DE FLUJO TIPO VORTEX CON TECNOLOGÍA ADSP (PROCESAMIENTO DIGITAL DE LA SEÑAL TIPO ADAPTIVO) SERIE 8800D MCA. ROSEMOUNT, CON RUTINAS CONTINUAS DE AUTO-DIAGNOSTICO QUE SE REPORTARA VIA INALAMBRICA COM ADAPTADOR THUM WIRELESS HART, RANGO DE TEMPERATURA DESDE -40 A 427 °C, INDICACIÓN DE FLUJO TOTALIZADO Y FLUJO NORMAL, SALIDAS DE ALARMA, EXACTITUD 1% DE LA LECTURA, SALIDA DE 4-20MA CON PROTOCOLO HART Y DE PULSOS, CONSTRUIDO DE UNA SOLA PIEZA SIN EMPAQUES CON SENSOR DE TEMPERATURA INTEGRADO TIPO TERMOPAR, MATERIAL DEL CUERPO ACERO INOXIDABLE 316L DISTANCIA ENTRE BRIDAS PARA PREPARACIÓN EN LINEA DE MONTAJE DE 234 MM, ALIMENTACIÓN ELECTRICA 10,8 A 42 V CC CON CABLE DE SEÑAL APANTALLADO 24 AWG, CONSUMO DE ENERGIA 1 WATT, DIAMETRO DE 3 PULGADAS BRIDAS ANSI 150# Y ELECTRONICA REMOTA 3 MTS CON PEDESTAL PARA MONTAJE EN PARED O TUBERIA DE 2 PULGADAS.</t>
  </si>
  <si>
    <t>FIT-01B, SERVICIO: VAPOR CALDERAS MEDIDOR DE FLUJO TIPO VORTEX CON TECNOLOGÍA ADSP (PROCESAMIENTO DIGITAL DE LA SEÑAL TIPO ADAPTIVO) SERIE 8800D MCA. ROSEMOUNT,CON RUTINAS CONTINUAS DE AUTO-DIAGNOSTICO QUE SE REPORTARA VIA INALAMBRICA COM ADAPTADOR THUM WIRELESS HART, RANGO DE TEMPERATURA DESDE -40 A 427 °C, INDICACIÓN DE FLUJO TOTALIZADO Y FLUJO NORMAL, SALIDAS DE ALARMA, EXACTITUD 1% DE LA LECTURA, SALIDA DE 4-20MA CON PROTOCOLO HART Y DE PULSOS, CONSTRUIDO DE UNA SOLA PIEZA SIN EMPAQUES CON SENSOR DE TEMPERATURA INTEGRADO TIPO TERMOPAR, MATERIAL DEL CUERPO ACERO INOXIDABLE 316L DISTANCIA ENTRE BRIDAS PARA PREPARACIÓN EN LINEA DE MONTAJE DE 234 MM, ALIMENTACIÓN ELECTRICA 10,8 A 42 V CC CON CABLE DE SEÑAL APANTALLADO 24 AWG, CONSUMO DE ENERGIA 1 WATT, DIAMETRO DE 2 PULGADAS BRIDAS ANSI 150# Y ELECTRONICA REMOTA 3 MTS CON PEDESTAL PARA MONTAJE EN PARED O TUBERIA DE 2 PULGADAS.</t>
  </si>
  <si>
    <t>FIT-02, SERVICIO: CABEZAL VACIO WAGD EG MEDIDOR DE FLUJO TIPO VORTEX CON TECNOLOGÍA ADSP ( PROCESAMIENTO DIGITAL DE LA SEÑAL TIPO ADAPTIVO) SERIE 8800D MCA. ROSEMOUNT, CON RUTINAS CONTINUAS DE AUTO-DIAGNOSTICO QUE SE REPORTARA VIA INALAMBRICA COM ADAPTADOR THUM WIRELESS HART, RANGO DE TEMPERATURA DESDE -40 A 427 °C, INDICACIÓN DE FLUJO TOTALIZADO Y FLUJO NORMAL, SALIDAS DE ALARMA, EXACTITUD 1% DE LA LECTURA, SALIDA DE 4-20MA CON PROTOCOLO HART Y DE PULSOS, CONSTRUIDO DE UNA SOLA PIEZA SIN EMPAQUES, MATERIAL DEL CUERPO ACERO INOXIDABLE 316L DISTANCIA ENTRE BRIDAS PARA PREPARACIÓN EN LÍNEA DE MONTAJE 1 IN DE 208MM, ALIMENTACIÓN ELÉCTRICA 10,8 A 42 V CC CON CABLE DE SEÑAL APANTALLADO 24 AWG, CONSUMO DE ENERGÍA 1 WATT, DIAMETRO DE 1.5 PULGADA BRIDAS ANSI 150#</t>
  </si>
  <si>
    <t>FIT-03, SERVICIO:SALIDA PLANTA VACÍO GRADO MÉDICO, MEDIDOR DE FLUJO TIPO VORTEX CON TECNOLOGÍA ADSP (PROCESAMIENTO DIGITAL DE LA SEÑAL TIPO ADAPTIVO) SERIE 8800D MCA. ROSEMOUNT, CON RUTINAS CONTINUAS DE AUTO-DIAGNOSTICO QUE SE REPORTARA VIA INALAMBRICA COM ADAPTADOR THUM WIRELESS HART, RANGO DE TEMPERATURA DESDE -40 A 427 °C, INDICACIÓN DE FLUJO TOTALIZADO Y FLUJO NORMAL, SALIDAS DE ALARMA, EXACTITUD 1% DE LA LECTURA, SALIDA DE 4-20MA CON PROTOCOLO HART Y DE PULSOS, CONSTRUIDO DE UNA SOLA PIEZA SIN EMPAQUES, MATERIAL DEL CUERPO ACERO INOXIDABLE 316L DISTANCIA ENTRE BRIDAS PARA PREPARACIÓN EN LINEA DE MONTAJE DE 173 MM, ALIMENTACIÓN ELECTRICA 10,8 A 42 V CC CON CABLE DE SEÑAL APANTALLADO 24 AWG, DIAMETRO DE 0.5” BRIDAS ANSI 150#</t>
  </si>
  <si>
    <t>FIT-04A, SERVICIO: NITROGENO, MEDIDOR DE FLUJO TIPO VORTEX CON TECNOLOGÍA ADSP (PROCESAMIENTO DIGITAL DE LA SEÑAL TIPO ADAPTIVO) SERIE 8800D MCA. ROSEMOUNT, CON RUTINAS CONTINUAS DE AUTO-DIAGNOSTICO QUE SE REPORTARA VIA INALAMBRICA CON ADAPTADOR THUM WIRELESS HART, RANGO DE TEMPERATURA DESDE -40 A 427 °C, INDICACIÓN DE FLUJO TOTALIZADO Y FLUJO NORMAL, SALIDAS DE ALARMA, EXACTITUD 1% DE LA LECTURA, SALIDA DE 4-20MA CON PROTOCOLO HART Y DE PULSOS, CONSTRUIDO DE UNA SOLA PIEZA SIN EMPAQUES, MATERIAL DEL CUERPO ACERO INOXIDABLE 316L DISTANCIA ENTRE BRIDAS PARA PREPARACIÓN MONTAJE EN LINEA DE 0.5 IN DE 173 MM, ALIMENTACIÓN ELECTRICA 10,8 A 42 V CC CON CABLE DE SEÑAL APANTALLADO 24 AWG, DIAMETRO DE 0.5” BRIDAS ANSI 150# NOTA: LA TUBERIA ES ¾ “ EL MEDIDOR ES DE ½ “</t>
  </si>
  <si>
    <t>FIT-04B, SERVICIO: OXIDO NITROSO, MEDIDOR DE FLUJO TIPO VORTEX CON TECNOLOGÍA ADSP (PROCESAMIENTO DIGITAL DE LA SEÑAL TIPO ADAPTIVO) SERIE 8800D MCA. ROSEMOUNT, CON RUTINAS CONTINUAS DE AUTO-DIAGNOSTICO QUE SE REPORTARA VIA INALAMBRICA COM ADAPTADOR THUM WIRELESS HART, RANGO DE TEMPERATURA DESDE -40 A 427 °C, INDICACIÓN DE FLUJO TOTALIZADO Y FLUJO NORMAL, SALIDAS DE ALARMA, EXACTITUD 1% DE LA LECTURA, SALIDA DE 4-20MA CON PROTOCOLO HART Y DE PULSOS, CONSTRUIDO DE UNA SOLA PIEZA SIN EMPAQUES, MATERIAL DEL CUERPO ACERO INOXIDABLE 316L DISTANCIA ENTRE BRIDAS PARA PREPARACIÓN MONTAJE EN LINEA DE 0.5 IN DE 173 MM, ALIMENTACIÓN ELECTRICA 10,8 A 42 V CC CON CABLE DE SEÑAL APANTALLADO 24 AWG, DIAMETRO DE 0.5” BRIDAS ANSI 150# ,NOTA: LA TUBERIA ES ¾ “ EL MEDIDOR ES DE ½ “</t>
  </si>
  <si>
    <t>FIT-05A, SERVICIO: AIRE, MEDIDOR DE FLUJO TIPO VORTEX CON TECNOLOGÍA ADSP (PROCESAMIENTO DIGITAL DE LA SEÑAL TIPO ADAPTIVO) SERIE 8800D MCA. ROSEMOUNT, CON RUTINAS CONTINUAS DE AUTO-DIAGNOSTICO QUE SE REPORTARA VIA INALAMBRICA COM ADAPTADOR THUM WIRELESS HART, RANGO DE TEMPERATURA DESDE -40 A 427 °C, INDICACIÓN DE FLUJO TOTALIZADO Y FLUJO NORMAL, SALIDAS DE ALARMA, EXACTITUD 1% DE LA LECTURA, SALIDA DE 4-20MA CON PROTOCOLO HART Y DE PULSOS, CONSTRUIDO DE UNA SOLA PIEZA SIN EMPAQUES, MATERIAL DEL CUERPO ACERO INOXIDABLE 316L DISTANCIA ENTRE BRIDAS PARA PREPARACIÓN EN LINEA DE MONTAJE DE 208 MM, ALIMENTACIÓN ELECTRICA 10,8 A 42 V CC CON CABLE DE SEÑAL APANTALLADO 24 AWG, DIAMETRO DE 1.5” BRIDAS ANSI 150#</t>
  </si>
  <si>
    <t>FIT-06, SERVICIO: CABEZAL OXIGENO, MEDIDOR DE FLUJO TIPO VORTEX CON TECNOLOGÍA ADSP (PROCESAMIENTO DIGITAL DE LA SEÑAL TIPO ADAPTIVO) SERIE 8800D MCA. ROSEMOUNT, CON RUTINAS CONTINUAS DE AUTO-DIAGNOSTICO QUE SE REPORTARA VIA INALAMBRICA COM ADAPTADOR THUM WIRELESS HART, RANGO DE TEMPERATURA DESDE -40 A 427 °C, INDICACIÓN DE FLUJO TOTALIZADO Y FLUJO NORMAL, SALIDAS DE ALARMA, EXACTITUD 1% DE LA LECTURA, SALIDA DE 4-20MA CON PROTOCOLO HART Y DE PULSOS, CONSTRUIDO DE UNA SOLA PIEZA SIN EMPAQUES, MATERIAL DEL CUERPO ACERO INOXIDABLE 316L DISTANCIA ENTRE BRIDAS PARA PREPARACIÓN EN LINEA DE MONTAJE DE 208 MM, ALIMENTACIÓN ELECTRICA 10,8 A 42 V CC CON CABLE DE SEÑAL APANTALLADO 24 AWG, DIAMETRO DE 1.5” BRIDAS ANSI 150#</t>
  </si>
  <si>
    <t>FIT-10, SERVICIO: AGUA POTABLE ENTRADA DE SISTERNA, MEDIDOR DE FLUJO TIPO VORTEX CON TECNOLOGÍA ADSP (PROCESAMIENTO DIGITAL DE LA SEÑAL TIPO ADAPTIVO) SERIE 8800D MCA. ROSEMOUNT, CON RUTINAS CONTINUAS DE AUTO-DIAGNOSTICO QUE SE REPORTARA VIA INALAMBRICA COM ADAPTADOR THUM WIRELESS HART, RANGO DE TEMPERATURA DESDE -40 A 427 °C, INDICACIÓN DE FLUJO TOTALIZADO Y FLUJO NORMAL, SALIDAS DE ALARMA, EXACTITUD 1% DE LA LECTURA, SALIDA DE 4-20MA CON PROTOCOLO HART Y DE PULSOS, CONSTRUIDO DE UNA SOLA PIEZA SIN EMPAQUES, MATERIAL DEL CUERPO ACERO INOXIDABLE 316L DISTANCIA ENTRE BRIDAS PARA PREPARACIÓN MONTAJE EN LÍNEA DE 295 MM, ALIMENTACIÓN ELÉCTRICA 10,8 A 42 V CC CON CABLE DE SEÑAL APANTALLADO 24 AWG, BRIDAS DE 6” ANSI 150#</t>
  </si>
  <si>
    <t>FIT-11, SERVICIO: AGUA TRATADA, SALIDA DE PLANTA DE TRATAMIENTO, MEDIDOR DE FLUJO TIPO VORTEX CON TECNOLOGÍA ADSP (PROCESAMIENTO DIGITAL DE LA SEÑAL TIPO ADAPTIVO) SERIE 8800D MCA. ROSEMOUNT, CON RUTINAS CONTINUAS DE AUTO-DIAGNOSTICO QUE SE REPORTARA VIA INALAMBRICA COM ADAPTADOR THUM WIRELESS HART, RANGO DE TEMPERATURA DESDE -40 A 427 °C, INDICACIÓN DE FLUJO TOTALIZADO Y FLUJO NORMAL, SALIDAS DE ALARMA, EXACTITUD 1% DE LA LECTURA, SALIDA DE 4-20MA CON PROTOCOLO HART Y DE PULSOS, CONSTRUIDO DE UNA SOLA PIEZA SIN EMPAQUES, MATERIAL DEL CUERPO ACERO INOXIDABLE 316L DISTANCIA ENTRE BRIDAS PARA PREPARACIÓN MONTAJE EN LÍNEA DE 295 MM, ALIMENTACIÓN ELÉCTRICA 10,8 A 42 V CC CON CABLE DE SEÑAL APANTALLADO 24 AWG, BRIDAS DE 6” ANSI 150#</t>
  </si>
  <si>
    <t>FIT-12, SERVICIO: DIESEL, MEDIDOR DE FLUJO TIPO CORIOLIS CON TECNOLOGÍA TUBO DUAL EN FORMA DE “U” Y SMART METER VERIFICATION SERIE CMF MCA. MICROMOTION, QUE PROPORCIONA UN OPTIMO DESEMPEÑO FRENTE A CONDICION DE RUIDO DE PROCESO, Y QUE EFECTUA RUTINAS CONTINUAS DE AUTO-DIAGNOSTICO QUE SE REPORTARA VIA INALAMBRICA COM ADAPTADOR THUM WIRELESS HART, LAS CUALES PERMITEN IDENTIFICAR DE INMEDIATO LA SALUD DE LA ELECTRÓNICA Y LOS CAMBIOS EN LAS CONDICIONES DE PROCESO, INDICACIÓN DE FLUJO TOTALIZADO Y FLUJO NORMAL, SALIDAS DE ALARMA, EXACTITUD 0,05% DE LA LECTURA, SALIDA DE 12-20MA HART Y ALIMENTACIÓN ELECTRICA 17-36 VDC CON DOS HILOS SOLAMENTE, CONSTRUIDO DE UNA SOLA PIEZA SIN EMPAQUES, MATERIAL DEL CUERPO ACERO INOXIDABLE 316L, CONSUMO DE ENERGIA 1 WATT, DIAMETRO DE 0.5” BRIDAS ANSI 150#</t>
  </si>
  <si>
    <t>FIT-13, SERVICIO: GAS LP, MEDIDOR DE FLUJO TIPO CORIOLIS CON TECNOLOGÍA TUBO DUAL EN FORMA DE “U” Y SMART METER VERIFICATION SERIE CMF MCA. MICROMOTION, QUE PROPORCIONA UN OPTIMO DESEMPEÑO FRENTE A CONDICION DE RUIDO DE PROCESO, Y QUE EFECTUA RUTINAS CONTINUAS DE AUTO-DIAGNOSTICO QUE SE REPORTARA VIA INALAMBRICA COM ADAPTADOR THUM WIRELESS HART, LAS CUALES PERMITEN IDENTIFICAR DE INMEDIATO LA SALUD DE LA ELECTRÓNICA Y LOS CAMBIOS EN LAS CONDICIONES DE PROCESO, INDICACIÓN DE FLUJO TOTALIZADO Y FLUJO NORMAL, SALIDAS DE ALARMA, EXACTITUD 0,05% DE LA LECTURA, SALIDA DE 12-20MA HART Y ALIMENTACIÓN ELECTRICA 17-36 VDC CON DOS HILOS SOLAMENTE, CONSTRUIDO DE UNA SOLA PIEZA SIN EMPAQUES, MATERIAL DEL CUERPO ACERO INOXIDABLE 316L, , CONSUMO DE ENERGIA 1 WATT, DIAMETRO DE 0.5” BRIDAS ANSI 150#</t>
  </si>
  <si>
    <t>FIT-14, SERVICIO: AGUA CALIENTE, MEDIDOR DE FLUJO TIPO VORTEX CON TECNOLOGÍA ADSP (PROCESAMIENTO DIGITAL DE LA SEÑAL TIPO ADAPTIVO) SERIE 8800D MCA. ROSEMOUNT, CON RUTINAS CONTINUAS DE AUTO-DIAGNOSTICO QUE SE REPORTARA VIA INALAMBRICA COM ADAPTADOR THUM WIRELESS HART, RANGO DE TEMPERATURA DESDE -40 A 427 °C, INDICACIÓN DE FLUJO TOTALIZADO Y FLUJO NORMAL, SALIDAS DE ALARMA, EXACTITUD 1% DE LA LECTURA, SALIDA DE 4-20MA CON PROTOCOLO HART Y DE PULSOS, CONSTRUIDO DE UNA SOLA PIEZA SIN EMPAQUES, MATERIAL DEL CUERPO ACERO INOXIDABLE 316L DISTANCIA ENTRE BRIDAS PARA PREPARACIÓN MONTAJE EN LÍNEA DE 262MM, ALIMENTACIÓN ELÉCTRICA 10,8 A 42 V CC CON CABLE DE SEÑAL APANTALLADO 24 AWG, BRIDAS DE 4” ANSI 150#</t>
  </si>
  <si>
    <t>UIT-01,TABLERO CONCENTRADOR DE SEÑALES VARIABLES DE FLUJO PARA GASES MEDICIONALES E HIDRÁULICA GABINETE CON DIMENSIONES 1000X800X400 MM CONTIENE PLC CON CAPACIDAD PARA MONITOREAS HASTA 20 SEÑALES 4-20 MA Y CONCENTRADOR DE SEÑALES MARCA ROSEMOUNT PARA ADQUISICIÓN DE VARIABLES DE PROCESO MEDIANTE ENTRADAS ANALÓGICAS TIPO 4-20MA Y WIRELESSHART PARA CON PUERTOS TIPO ETHERNET, MODBUS RTU Y OPC. PROGRAMA DE APLICACION ALIMENTARA A CADA UNO DE LOS MEDIDORES DE FLUJO CON VOLTAJE DE 24 VCD Y REALIZARA LA HISTORIZACION DE LAS MEDICIONES, ASI COMO VERIFICARA EL ESTADO DE DIAGNOSTICO DE LOS MISMOS.UNIDAD CONCENTRADORA DE SEÑALES INALÁMBRICAS 1420 MARCA ROSEMOUNT ALIMENTACIÓN A 24 VCD, PROTOCOLO DE COMUNICACIÓN WIRELESS HART CAPACIDAD DE MANEJO 100 SEÑALES, COMUNICACIÓN SERIAL MODBUS RTU Y COMUNICACIÓN ETHERNET WEBSERVER, MODBUS TCP/IP, AMS READY, OPC, CON ANTENA OMNIDIRECCIONAL DE 15 MTS Y ARRESTADOR DE RAYO. CON SOFTWARE DE ADMINISTRACIÓN DE ACTIVOS AMS PARA 15 TAG.MODELO: 1420A2A3A4WL3.</t>
  </si>
  <si>
    <t>VERTEDERO DE PISO DE ACERO INOXIDABLE</t>
  </si>
  <si>
    <t>CAMPANA DE FLUJO LAMINAR</t>
  </si>
  <si>
    <t>MOTOBOMBA CENTRÍFUGA HORIZONTAL,TRASIEGO, DUPLEX MOD. 3/4 X 1 X 6 SECCIÓN 320 TIPO 321, CON SUCCIÓN ROSCADA AL FINAL DE 25 MM (1") Y DESCARGA ROSCADA POR ARRIBA DE 19MM (3/4"), ACOPLADA DIRECTAMENTE A MOTOR ELÉCTRICO HORIZONTAL DE 2 HP. A 3500 RPM. 60/3/480 VOLTS</t>
  </si>
  <si>
    <t>TABLERO DE CONTROL AUTOMÁTICO MODELO TBDT-42C, PARA CONTROLAR Y PROTEGER DOS BOMBAS, CONTIENE 2 INTERRUPTORES TERMOMAGNETICOS 2 ARRANCADORES MAGNETICOS A 480V, 2 FOCOS PILOTO BOMBA OPERANDO,UN CONTROL ELECTRÓNICO CBDT QUE ALTERNA Y SIMULTANEA LAS BOMBAS,5 CONTACTOS SECOS PARA MONITOREO, PROTECCIÓN POR BAJO NIVEL DE CISTERNA,TODO CONTENIDO EN UN GABINETE NEMA-1,SELECTORES DE OPERACIÓN MANUAL/FUERA/AUTOMÁTICO, INCLUYE ELECTRODOS.</t>
  </si>
  <si>
    <t>MOTOBOMBA CENTRÍFUGA HORIZONTAL,DUPLEX AGUA POTABLE, MOD. 1¼ X 1½ X 7-341, CON SUCCIÓN ROSCADA AL FINAL DE 38 MM (1½") Y DESCARGA ROSCADA POR ARRIBA DE 32 MM (1¼"), ACOPLADA DIRECTAMENTE A MOTOR ELÉCTRICO HORIZONTAL DE 5 HP. A 3500 RPM. 60/3/480 VOLTS</t>
  </si>
  <si>
    <t>TABLERO DE FUERZA Y CONTROL MOD. THDI-45 C, PARA CONTROLAR Y PROTEGER DOS BOMBAS DE 5 HP EN 480 VOLTS, EL CUAL CONTIENE: 2 ARRANCADORES MAGNETICOS,2INTERRUPTORES TERMOMAGNETICOS,2 FOCOS PILOTO BOMBA OPERANDO,5CONTACTOS SECOS PARA MONITOREO, UN CONTROL ELECTRÓNICO MOD. CHDI, PROTECCIÓN POR BAJO NIVEL DE CISTERNA, DOS SELECTORES PARA OPERACIÓN DE BOMBAS MANUAL/FUERA/AUTOMÁTICO, INCLUYE ELECTRODOS; TODO LO ANTERIOR CONTENIDO EN UN GABINETE NEMA 1.</t>
  </si>
  <si>
    <t>TANQUE DE EXPANSIÓN FABRICADO EN FIBRA DE VIDRIO PRESIÓN MAX 125 PSIG VOLUMEN 450 LITROS MEMBRANA INTERCAMBIABLE, 0.61M DIÁMETRO, 1.89 M ALTURA CONEXIONES 1¼" NPT, PESO APROX 49 KG</t>
  </si>
  <si>
    <t>CAMARA DE REFRIGERACION EN NUTRICION Y DIETETICA DE 3.45 X 3.45 X 2.25 MTS PARA OPERAR A UNA TEMPERATURA DE 2 A 7 °C, FABRICADA DE PANEL AISLAMIENTO TERMICO DE 2.5" DE ESPESOR. INCLUYE: TODOS LOS MATERIALES PARA CORRECTA EJECUCION Y FUNCIONAMIENTO, EQUIPOS DE SEGURIDAD, LIMPIEZA Y DEMAS P.U.O.T.</t>
  </si>
  <si>
    <t>MONTAJE</t>
  </si>
  <si>
    <t>PRUEBAS, PUESTA EN OPERACIÓN, ENTREGA DE GARANTÍAS, INSTRUCTIVOS Y MANUALES DE OPERACIÓN Y MANTENIMIENTO DE LOS EQUIPOS E INSTALACIONES, ASÍ COMO LA CAPACITACIÓN DEL PERSONAL ASIGNADO PARA EL MANEJO DE LOS EQUIPOS HIDRAULICOS</t>
  </si>
  <si>
    <t>INSTALACION ELECTRICA</t>
  </si>
  <si>
    <t>ACABADOS DE PINTURA</t>
  </si>
  <si>
    <t>PINTURA DE ESMALTE PARA TUBO CONDUIT PGG DE 16 MM DE DIAM CON PINTURA ANTICORROSIVA ALQUIDALICO, COLOR AZUL, PARA TUBERIAS, TIPO CONDUIT A DOS MANOS MINIMO, INCLUYE; CARGO DIRECTO POR EL COSTO DE MANO DE OBRA Y MATERIALES REQUERIDOS, FLETE A OBRA, ACARREO, LIMPIEZA Y RETIRO DE SOBRANTES FUERA DE OBRA, EQUIPO DE SEGURIDAD, INSTALACIONES ESPECIFICAS, DEPRECIACION Y DEMAS CARGOS DERIVADOS DEL USO DE EQUIPO Y HERRAMIENTA, EN CUALQUIER NIVEL.</t>
  </si>
  <si>
    <t>PINTURA DE ESMALTE PARA TUBO CONDUIT PGG DE 21 MM DE DIAM</t>
  </si>
  <si>
    <t>PINTURA DE ESMALTE PARA TUBO CONDUIT PGG DE 27 MM DE DIAM. INC. SUMINISTRO Y APLICACION,</t>
  </si>
  <si>
    <t>PINTURA DE ESMALTE PARA TUBO CONDUIT PGG DE 35 MM DE DIAM</t>
  </si>
  <si>
    <t>PINTURA DE ESMALTE PARA TUBO CONDUIT PGG DE 41 MM DE DIAM</t>
  </si>
  <si>
    <t>PINTURA DE ESMALTE PARA TUBO CONDUIT PGG DE 53 MM DE DIAM</t>
  </si>
  <si>
    <t>PINTURA DE ESMALTE PARA TUBO CONDUIT PGG DE 63 MM DE DIAM</t>
  </si>
  <si>
    <t>PINTURA DE ESMALTE PARA TUBO CONDUIT PGG DE 78 MM DE DIAM</t>
  </si>
  <si>
    <t>PINTURA DE ESMALTE PARA TUBO CONDUIT PGG DE 103 MM DE DIAM</t>
  </si>
  <si>
    <t>PINTURA ANTICORROSIVA COLOR AZUL, "279C" CÓDIGO PANTONE, EN FRENTES Y CAJAS DE TABLEROS, GABINETES DE INTERRUPTORES Y ARRANCADORES</t>
  </si>
  <si>
    <t>PINTURA ANTICORROSIVA COLOR AZUL, "279C" CÓDIGO PANTONE, PARA GABINETES DE INTERRUPTORES Y ARRANCADORES.</t>
  </si>
  <si>
    <t>TUBERÍA CONDUIT Y CONEXIONES</t>
  </si>
  <si>
    <t>TUBERIA</t>
  </si>
  <si>
    <t>TUBO CONDUIT, GALVANIZADO PARED GRUESA, INCLUYE: CARGO DIRECTO POR EL COSTO DE MANO DE OBRA Y MATERIALES REQUERIDOS, FLETE A OBRA, ACARREO, COPLE, TRAZO, CORTE, ELABORACION DE CUERDA, COLOCACION, GUIA DE ALAMBRE GALVANIZADO CAL. NO.14, FIJACION, LIMPIEZA Y RETIRO DE SOBRANTES FUERA DE OBRA, EQUIPO DE SEGURIDAD, INSTALACIONES ESPECIFICAS, DEPRECIACION Y DEMAS CARGOS DERIVADOS DEL USO DE EQUIPO Y HERRAMIENTA EN CUALQUIER NIVEL. TUBO CONDUIT PARED GRUESA GALVANIZADA (PGG) DE 16 MM DE DIAM , INCLUYE COPLE</t>
  </si>
  <si>
    <t>TUBO CONDUIT PARED GRUESA GALVANIZADA (PGG) DE 21 MM DE DIAM , INCLUYE COPLE</t>
  </si>
  <si>
    <t>TUBO CONDUIT PARED GRUESA GALVANIZADA (PGG) DE 27 MM DE DIAM , INCLUYE COPLE</t>
  </si>
  <si>
    <t>TUBO CONDUIT PARED GRUESA GALVANIZADA (PGG) DE 35 MM DE DIAM , INCLUYE COPLE</t>
  </si>
  <si>
    <t>TUBO CONDUIT PARED GRUESA GALVANIZADA (PGG) DE 41 MM DE DIAM , INCLUYE COPLE</t>
  </si>
  <si>
    <t>TUBO CONDUIT PARED GRUESA GALVANIZADA (PGG) DE 53 MM DE DIAM , INCLUYE COPLE</t>
  </si>
  <si>
    <t>TUBO CONDUIT PARED GRUESA GALVANIZADA (PGG) DE 63 MM DE DIAM , INCLUYE COPLE</t>
  </si>
  <si>
    <t>TUBO CONDUIT PARED GRUESA GALVANIZADA (PGG) DE 78 MM DE DIAM , INCLUYE COPLE</t>
  </si>
  <si>
    <t>TUBO CONDUIT PARED GRUESA GALVANIZADA (PGG) DE 103 MM DE DIAM , INCLUYE COPLE</t>
  </si>
  <si>
    <t>TUBO DE P.V.C. USO PESADO , INCLUYE; CARGO DIRECTO POR EL COSTO DE MANO DE OBRA Y MATERIALES REQUERIDOS, FLETE A OBRA, ACARREO, COLOCACION, SUJECION, NIVELACION, LIMPIEZA Y RETIRO DE SOBRANTES FUERA DE OBRA, EQUIPO DE SEGURIDAD, INSTALACIONES ESPECIFICAS, DEPRECIACION Y DEMAS CARGOS DERIVADOS DEL USO DE EQUIPO Y HERRAMIENTA EN CUALQUIER NIVEL. TUBO DE PVC TIPO PESADO DE 16 MM DE DIAM.</t>
  </si>
  <si>
    <t>TUBO DE PVC TIPO PESADO DE 21 MM DE DIAM.</t>
  </si>
  <si>
    <t>TUBO DE PVC TIPO PESADO DE 27 MM DE DIAM.</t>
  </si>
  <si>
    <t>TUBO DE PVC TIPO PESADO DE 35 MM DE DIAM.</t>
  </si>
  <si>
    <t>TUBO DE PVC TIPO PESADO DE 41 MM DE DIAM.</t>
  </si>
  <si>
    <t>TUBO DE PVC TIPO PESADO DE 63 MM DE DIAM.</t>
  </si>
  <si>
    <t>TUBO DE PVC TIPO PESADO DE 53 MM DE DIAM.</t>
  </si>
  <si>
    <t>TUBO DE PVC TIPO PESADO DE 78 MM DE DIAM.</t>
  </si>
  <si>
    <t>TUBO DE PVC TIPO PESADO DE 103 MM DE DIAM.</t>
  </si>
  <si>
    <t>TUBO CONDUIT METALICO FLEXIBLE DEL TIPO LICUATITE, INCLUYE: CARGO DIRECTO POR EL COSTO DE LA MANO DE OBRA Y MATERIALES REQUERIDOS, FLETE, ACARREO, COLOCACION, FIJACION LIMPIEZA Y RETIRO DE SOBRANTES FUERA DE LA OBRA, EQUIPO DE SEGURIDAD, INSTALACIONES ESPECIFICAS, DEPRECIACION Y DEMAS CARGOS DERIVADOS DEL USO DE EQUIPO Y HERRAMIENTA, EN CUALQUIER NIVEL Y TODO LO NECESRAIO PARA SU CORRECTA EJECUCION. TUBO CONDUIT FLEXIBLE LIQUATITE DE 16 MM DE DIAM</t>
  </si>
  <si>
    <t>TUBO CONDUIT FLEXIBLE LIQUATITE DE 21 MM DE DIAM</t>
  </si>
  <si>
    <t>TUBO CONDUIT FLEXIBLE LIQUATITE DE 27 MM DE DIAM</t>
  </si>
  <si>
    <t>TUBO CONDUIT FLEXIBLE LIQUATITE DE 35 MM DE DIAM</t>
  </si>
  <si>
    <t>TUBO CONDUIT FLEXIBLE DEL TIPO ZAPA, INCLUYE; CARGO DIRECTO POR EL COSTO DE MANO DE OBRA Y MATERIALES REQUERIDOS, FLETE A OBRA, ACARREO, COLOCACION, SUJECION, NIVELACION, LIMPIEZA Y RETIRO DE SOBRANTES FUERA DE OBRA, EQUIPO DE SEGURIDAD, INSTALACIONES ESPECIFICAS, DEPRECIACION Y DEMAS CARGOS DERIVADOS DEL USO DE EQUIPO Y HERRAMIENTA EN CUALQUIER NIVEL. TUBO CONDUIT FLEXIBLE TIPO ZAPA DE 13 MM DE DIAM</t>
  </si>
  <si>
    <t>TUBO CONDUIT FLEXIBLE TIPO ZAPA DE 19 MM DE DIAM</t>
  </si>
  <si>
    <t>TUBO CONDUIT FLEXIBLE TIPO ZAPA DE 25 MM DE DIAM</t>
  </si>
  <si>
    <t>TUBO CONDUIT FLEXIBLE TIPO ZAPA DE 32 MM DE DIAM</t>
  </si>
  <si>
    <t>TUBO CONDUIT FLEXIBLE TIPO ZAPA DE 51 MM DE DIAM</t>
  </si>
  <si>
    <t>TUBO CONDUIT FLEXIBLE TIPO ZAPA DE 75 MM DE DIAM</t>
  </si>
  <si>
    <t>CODOS</t>
  </si>
  <si>
    <t>CODO CONDUIT, GALVANIZADO PARED GRUESA, INCLUYE: CARGO DIRECTO POR EL COSTO DE MANO DE OBRA Y MATERIALES REQUERIDOS, FLETE A OBRA, ACARREO, COPLES, TRAZO, CORTE, ELABORACION DE CUERDA, COLOCACION, GUIA DE ALAMBRE GALVANIZADO CAL. NO.14, FIJACION, LIMPIEZA Y RETIRO DE SOBRANTES FUERA DE OBRA, EQUIPO DE SEGURIDAD, INSTALACIONES ESPECIFICAS, DEPRECIACION Y DEMAS CARGOS DERIVADOS DEL USO DE EQUIPO Y HERRAMIENTA EN CUALQUIER NIVEL. CODO CONDUIT DE PARED GRUESA GALVANIZADO P.G.G. DE 25 MM DE DIAM. , INCLUYE COPLE</t>
  </si>
  <si>
    <t>CODO CONDUIT DE PARED GRUESA GALVANIZADO P.G.G. DE 32 MM DE DIAM. , INCLUYE COPLE</t>
  </si>
  <si>
    <t>CODO CONDUIT DE PARED GRUESA GALVANIZADO P.G.G. DE 38 MM DE DIAM. INCLUYE COPLE</t>
  </si>
  <si>
    <t>CODO CONDUIT DE PARED GRUESA GALVANIZADO P.G.G. DE 51 MM DE DIAM. INCLUYE COPLE</t>
  </si>
  <si>
    <t>CODO CONDUIT DE PARED GRUESA GALVANIZADO P.G.G. DE 64 MM DE DIAM. INCLUYE COPLE</t>
  </si>
  <si>
    <t>CODO CONDUIT DE PARED GRUESA GALVANIZADO P.G.G. DE 75 MM DE DIAM. INCLUYE COPLE</t>
  </si>
  <si>
    <t>CODO CONDUIT DE PARED GRUESA GALVANIZADO P.G.G. DE 101 MM DE DIAM. INCLUYE COPLE</t>
  </si>
  <si>
    <t>CODO PARA TUBO DE P.V.C. USO PESADO , INCLUYE; CARGO DIRECTO POR EL COSTO DE MANO DE OBRA Y MATERIALES REQUERIDOS, FLETE A OBRA, ACARREO, COLOCACION, SUJECION, NIVELACION, LIMPIEZA Y RETIRO DE SOBRANTES FUERA DE OBRA, EQUIPO DE SEGURIDAD, INSTALACIONES ESPECIFICAS, DEPRECIACION Y DEMAS CARGOS DERIVADOS DEL USO DE EQUIPO Y HERRAMIENTA EN CUALQUIER NIVEL. CODO DE PVC TIPO PESADO DE 16 MM DE DIAM.</t>
  </si>
  <si>
    <t>CODO DE PVC TIPO PESADO DE 21 MM DE DIAM.</t>
  </si>
  <si>
    <t>CODO DE PVC TIPO PESADO DE 27 MM DE DIAM.</t>
  </si>
  <si>
    <t>CODO DE PVC TIPO PESADO DE 35 MM DE DIAM.</t>
  </si>
  <si>
    <t>CODO DE PVC TIPO PESADO DE 41 MM DE DIAM.</t>
  </si>
  <si>
    <t>CODO DE PVC TIPO PESADO DE 53 MM DE DIAM.</t>
  </si>
  <si>
    <t>CODO DE PVC TIPO PESADO DE 78 MM DE DIAM.</t>
  </si>
  <si>
    <t>CODO DE PVC TIPO PESADO DE 103 MM DE DIAM.</t>
  </si>
  <si>
    <t>CAJAS</t>
  </si>
  <si>
    <t>CAJA CHALUPA GALVANIZADA DE 16 MM</t>
  </si>
  <si>
    <t>CAJA CUADRADA GALVANIZADA, INCLUYE; TAPA O SOBRETAPA CARGO DIRECTO POR EL COSTO DE MANO DE OBRA Y MATERIALES REQUERIDOS, FLETE A OBRA, ACARREO, COLOCACION, FIJACION, NIVELACION, LIMPIEZA Y RETIRO DE SOBRANTES FUERA DE OBRA, EQUIPO DE SEGURIDAD, INSTALACIONES ELECTRICAS, DEPRECIACION Y DEMAS CARGOS DERIVADOS DEL USO DE EQUIPO Y HERRAMIENTA, EN CUALQUIER NIVEL. CAJA CUADRADA GALV. DE 21 MM DE DIAM.</t>
  </si>
  <si>
    <t>CAJA CUADRADA GALV. DE 27 MM DE DIAM.</t>
  </si>
  <si>
    <t>CAJA CUADRADA GALV. DE 35 MM DE DIAM.</t>
  </si>
  <si>
    <t>CAJA CUADRADA GALV. DE 41 MM DE DIAM.</t>
  </si>
  <si>
    <t>CAJA CUADRADA GALV. DE 53 MM DE DIAM.</t>
  </si>
  <si>
    <t>SOBRETAPA 19</t>
  </si>
  <si>
    <t>SOBRETAPA 25</t>
  </si>
  <si>
    <t>CAJA DE LAMINA GALVANIZADA, INCLUYE:CARGO DIRECTO POR EL COSTO DE MANO DE OBRA Y MATERIALES REQUERIDOS, FLETE A OBRA, ACARREO, COLOCACION, SUJECION, LIMPIEZA Y RETIRO DE SOBRANTES FUERA DE OBRA, EQUIPO DE SEGURIDAD, INSTALACIONES ESPECIFICAS, DEPRECIACION Y DEMAS CARGOS DERIVADOS DEL USO DE EQUIPO Y HERRAMIENTA EN CUALQUIER NIVEL. CAJA REGISTRO TIPO TELEFONICO DE LAMINA GALV. CAL 18 Y DIMENSIONES 20 X 20 X 13 CON FONDO DE MADERA Y PUERTA CON CHAPA</t>
  </si>
  <si>
    <t>CAJA REGISTRO TIPO TELEFONICO DE LAMINA GALV. CAL 18 Y DIMENSIONES 30 X 30 X 13 CON FONDO DE MADERA Y PUERTA CON CHAPA</t>
  </si>
  <si>
    <t>CAJA REGISTRO TIPO TELEFONICO DE LAMINA GALV. CAL 18 Y DIMENSIONES 40 X 40 X 15 CON FONDO DE MADERA Y PUERTA CON CHAPA</t>
  </si>
  <si>
    <t>CAJA REGISTRO TIPO TELEFONICO DE LAMINA GALV. CAL 18 Y DIMENSIONES 56 X 56 X 13 CON FONDO DE MADERA Y PUERTA CON CHAPA</t>
  </si>
  <si>
    <t>CAJA REGISTRO TIPO TELEFONICO DE LAMINA GALV. CAL 18 Y DIMENSIONES 80 X 80 X 30 CON FONDO DE MADERA Y PUERTA CON CHAPA</t>
  </si>
  <si>
    <t>CAJA REGISTRO TIPO TELEFONICO DE LAMINA GALV. CAL 18 Y DIMENSIONES 1.00 X 1.00 X 30 CON FONDO DE MADERA Y PUERTA CON CHAPA</t>
  </si>
  <si>
    <t>CAJA REGISTRO TIPO TELEFONICO DE LAMINA GALV. CAL 18 Y DIMENSIONES 1.20 X 1.20 X 30 CON FONDO DE MADERA Y PUERTA CON CHAPA</t>
  </si>
  <si>
    <t>CONTRA Y MONITOR</t>
  </si>
  <si>
    <t>MONITOR FUNDIDO, TROQUELADO GALVANIZADO, INCLUYE; CARGO DIRECTO POR EL COSTO DE MANO DE OBRA Y MATERIALES REQUERIDOS, FLETE A OBRA, ACARREO, COLOCACION, FIJACION, LIMPIEZA Y RETIRO DE SOBRANTES FUERA DE OBRA, EQUIPO DE SEGURIDAD, INSTALACIONES ESPECIFICAS, DEPRECIACION Y DEMAS CARGOS DERIVADOS DEL USO DE EQUIPO Y HERRAMIENTA, EN CUALQUIER NIVEL. MONITOR TROQUELADO GALVANIZADO DE 16 MM DE DIAM.</t>
  </si>
  <si>
    <t>MONITOR TROQUELADO GALVANIZADO DE 21 MM DE DIAM.</t>
  </si>
  <si>
    <t>MONITOR TROQUELADO GALVANIZADO DE 27 MM DE DIAM.</t>
  </si>
  <si>
    <t>MONITOR TROQUELADO GALVANIZADO DE 35 MM DE DIAM.</t>
  </si>
  <si>
    <t>MONITOR TROQUELADO GALVANIZADO DE 41 MM DE DIAM.</t>
  </si>
  <si>
    <t>MONITOR TROQUELADO GALVANIZADO DE 53 MM DE DIAM.</t>
  </si>
  <si>
    <t>MONITOR TROQUELADO GALVANIZADO DE 63 MM DE DIAM.</t>
  </si>
  <si>
    <t>MONITOR TROQUELADO GALVANIZADO DE 78 MM DE DIAM.</t>
  </si>
  <si>
    <t>MONITOR TROQUELADO GALVANIZADO DE 103 MM DE DIAM.</t>
  </si>
  <si>
    <t>CONTRA TROQUELADO GALVANIZADO DE 16 MM DE DIAM.</t>
  </si>
  <si>
    <t>CONTRA TROQUELADO GALVANIZADO DE 21 MM DE DIAM.</t>
  </si>
  <si>
    <t>CONTRA TROQUELADO GALVANIZADO DE 27 MM DE DIAM.</t>
  </si>
  <si>
    <t>CONTRA TROQUELADO GALVANIZADO DE 35 MM DE DIAM.</t>
  </si>
  <si>
    <t>CONTRA TROQUELADO GALVANIZADO DE 41 MM DE DIAM.</t>
  </si>
  <si>
    <t>CONTRA TROQUELADO GALVANIZADO DE 53 MM DE DIAM.</t>
  </si>
  <si>
    <t>CONTRA TROQUELADO GALVANIZADO DE 63 MM DE DIAM.</t>
  </si>
  <si>
    <t>CONTRA TROQUELADO GALVANIZADO DE 78 MM DE DIAM.</t>
  </si>
  <si>
    <t>CONTRA TROQUELADO GALVANIZADO DE 103 MM DE DIAM.</t>
  </si>
  <si>
    <t>CONECTOR RECTO Y/O CURVO PARA TUBO CONDUIT METALICO FLEXIBLE DEL TIPO LICUATITE, MARCA CROUSE HINDS INCLUYE: CARGO DIRECTO POR EL COSTO DE LA MANO DE OBRA Y MATERIALES REQUERIDOS, FLETE, ACARREO, COLOCACION, FIJACION LIMPIEZA Y RETIRO DE SOBRANTES FUERA DE LA OBRA, EQUIPO DE SEGURIDAD, INSTALACIONES ESPECIFICAS, DEPRECIACION Y DEMAS CARGOS DERIVADOS DEL USO DE EQUIPO Y HERRAMIENTA, EN CUALQUIER NIVEL Y TODO LO NECESRAIO PARA SU CORRECTA EJECUCION. CONECTOR RECTO Y / O CURVO PARA TUBO CONDUIT FLEXIBLE DE 16 MM DE DIAM. LIQUATITE</t>
  </si>
  <si>
    <t>CONECTOR RECTO Y/O CURVO PARA TUBO CONDUIT FLEXIBLE DE 21 MM DE DIAM. LIQUATITE</t>
  </si>
  <si>
    <t>CONECTOR RECTO Y / O CURVO PARA TUBO CONDUIT FLEXIBLE DE 27 MM DE DIAM. LIQUATITE</t>
  </si>
  <si>
    <t>CONECTOR RECTO Y / O CURVO PARA TUBO CONDUIT FLEXIBLE DE 35 MM DE DIAM. LIQUATITE</t>
  </si>
  <si>
    <t>CONECTOR RECTO PARA TUBO CONDUIT METALICO FLEXIBLE TIPO ZAPA, INCLUYE; CARGO DIRECTO POR EL COSTO DE MANO DE OBRA Y MATERIALES REQUERIDOS, FLETE A OBRA, ACARREO, COLOCACION, SUJECION, NIVELACION, LIMPIEZA Y RETIRO DE SOBRANTES FUERA DE OBRA, EQUIPO DE SEGURIDAD, INSTALACIONES ESPECIFICAS, DEPRECIACION Y DEMAS CARGOS DERIVADOS DEL USO DE EQUIPO Y HERRAMIENTA EN CUALQUIER NIVEL. CONECTOR RECTO PARA TUBO CONDUIT FLEXIBLE DE 16 MM DE DIAM. TIPO ZAPA</t>
  </si>
  <si>
    <t>CONECTOR RECTO PARA TUBO CONDUIT FLEXIBLE DE 21 MM DE DIAM. TIPO ZAPA</t>
  </si>
  <si>
    <t>CONECTOR RECTO PARA TUBO CONDUIT FLEXIBLE DE 27 MM DE DIAM. TIPO ZAPA</t>
  </si>
  <si>
    <t>CONECTOR RECTO PARA TUBO CONDUIT FLEXIBLE DE 32 MM DE DIAM. TIPO ZAPA</t>
  </si>
  <si>
    <t>CONECTOR RECTO PARA TUBO CONDUIT FLEXIBLE DE 51 MM DE DIAM. TIPO ZAPA</t>
  </si>
  <si>
    <t>CONECTOR RECTO PARA TUBO CONDUIT FLEXIBLE DE 75 MM DE DIAM. TIPO ZAPA</t>
  </si>
  <si>
    <t>CONECTOR CURVO PARA TUBO CONDUIT METALICO FLEXIBLE TIPO ZAPA, INCLUYE; CARGO DIRECTO POR EL COSTO DE MANO DE OBRA Y MATERIALES REQUERIDOS, FLETE A OBRA, ACARREO, COLOCACION, SUJECION, NIVELACION, LIMPIEZA Y RETIRO DE SOBRANTES FUERA DE OBRA, EQUIPO DE SEGURIDAD, INSTALACIONES ESPECIFICAS, DEPRECIACION Y DEMAS CARGOS DERIVADOS DEL USO DE EQUIPO Y HERRAMIENTA EN CUALQUIER NIVEL. CONECTOR CURVO PARA TUBO CONDUIT FLEXIBLE DE 16 MM DE DIAM.TIPO ZAPA</t>
  </si>
  <si>
    <t>CONECTOR CURVO PARA TUBO CONDUIT FLEXIBLE DE 21 MM DE DIAM.</t>
  </si>
  <si>
    <t>CONECTOR CURVO PARA TUBO CONDUIT FLEXIBLE DE 27 MM DE DIAM.</t>
  </si>
  <si>
    <t>CONECTOR CURVO PARA TUBO CONDUIT FLEXIBLE DE 32 MM DE DIAM.</t>
  </si>
  <si>
    <t>ALAMBRES Y CABLES</t>
  </si>
  <si>
    <t>CABLE FORRADO</t>
  </si>
  <si>
    <t>CABLE DE COBRE ELECTROLITICO MONOPOLAR CON AISLAMIENTO TIPO THW-LS 75º C 600 VCA CAL 16 AWG MARCA CONDUMEX INCLUYE:CARGO DIRECTO POR EL COSTO DE MANO DE OBRA Y MATERIALES REQUERIDOS, FLETE A OBRA, ACARREO, COLOCACION, SUJECION, LIMPIEZA Y RETIRO DE SOBRANTES FUERA DE OBRA, EQUIPO DE SEGURIDAD, INSTALACIONES ESPECIFICAS, DEPRECIACION Y DEMAS CARGOS DERIVADOS DEL USO DE EQUIPO Y HERRAMIENTA EN CUALQUIER NIVEL. CABLE DE COBRE ELECTROLITICO CON AISLAMIENTO TIPO THW-LS 75º C 600 VCA CAL 16 AWG</t>
  </si>
  <si>
    <t>CABLE DE COBRE ELECTROLITICO MONOPOLAR CON AISLAMIENTO TIPO THW-LS 75º C 600 VCA CAL 14 AWG MARCA CONDUMEX</t>
  </si>
  <si>
    <t>CABLE DE COBRE ELECTROLITICO CON AISLAMIENTO TIPO THW-LS 75º C 600 VCA CAL 12 AWG</t>
  </si>
  <si>
    <t>CABLE DE COBRE ELECTROLITICO CON AISLAMIENTO TIPO THW-LS 75º C 600 VCA CAL 10 AWG</t>
  </si>
  <si>
    <t>CABLE DE COBRE ELECTROLITICO CON AISLAMIENTO TIPO THW-LS 75º C 600 VCA CAL 8 AWG</t>
  </si>
  <si>
    <t>CABLE DE COBRE ELECTROLITICO CON AISLAMIENTO TIPO THW-LS 75º C 600 VCA CAL 6 AWG</t>
  </si>
  <si>
    <t>CABLE DE COBRE ELECTROLITICO CON AISLAMIENTO TIPO THW-LS 75º C 600 VCA CAL 4 AWG</t>
  </si>
  <si>
    <t>CABLE DE COBRE ELECTROLITICO CON AISLAMIENTO TIPO THW-LS 75º C 600 VCA CAL 2 AWG</t>
  </si>
  <si>
    <t>CABLE DE COBRE ELECTROLITICO CON AISLAMIENTO TIPO THW-LS 75º C 600 VCA CAL 1/0 AWG</t>
  </si>
  <si>
    <t>CABLE DE COBRE ELECTROLITICO CON AISLAMIENTO TIPO THW-LS 75º C 600 VCA CAL 2/0 AWG</t>
  </si>
  <si>
    <t>CABLE DE COBRE ELECTROLITICO CON AISLAMIENTO TIPO THW-LS 75º C 600 VCA CAL 3/0 AWG</t>
  </si>
  <si>
    <t>CABLE DE COBRE ELECTROLITICO CON AISLAMIENTO TIPO THW-LS 75º C 600 VCA CAL 4/0 AWG</t>
  </si>
  <si>
    <t>CABLE DE COBRE ELECTROLITICO CON AISLAMIENTO TIPO THW-LS 75º C 600 VCA CAL 250 AWG</t>
  </si>
  <si>
    <t>CABLE DE COBRE ELECTROLITICO CON AISLAMIENTO TIPO THW-LS 75º C 600 VCA CAL 300 AWG</t>
  </si>
  <si>
    <t>CABLE DE COBRE ELECTROLITICO CON AISLAMIENTO TIPO THW-LS 75º C 600 VCA CAL 350 AWG</t>
  </si>
  <si>
    <t>CABLE DE COBRE ELECTROLITICO CON AISLAMIENTO TIPO THW-LS 75º C 600 VCA CAL 400 AWG</t>
  </si>
  <si>
    <t>CABLE DE COBRE ELECTROLITICO CON AISLAMIENTO TIPO THW-LS 75º C 600 VCA CAL 500 AWG</t>
  </si>
  <si>
    <t>CABLE DE COBRE ELECTROLITICO CON AISLAMIENTO TIPO THW-LS 75º C 600 VCA CAL 600 AWG</t>
  </si>
  <si>
    <t>CABLE DE COBRE MONOPOLAR TIPO XLP CALIBRE 1 / 0 AWG CLASE 25 KV. INCLUYE:CARGO DIRECTO POR EL COSTO DE MANO DE OBRA Y MATERIALES REQUERIDOS, FLETE A OBRA, ACARREO, COLOCACION, SUJECION, LIMPIEZA Y RETIRO DE SOBRANTES FUERA DE OBRA, EQUIPO DE SEGURIDAD, INSTALACIONES ESPECIFICAS, DEPRECIACION Y DEMAS CARGOS DERIVADOS DEL USO DE EQUIPO Y HERRAMIENTA EN CUALQUIER NIVEL.</t>
  </si>
  <si>
    <t>CINTURONES DE PLÁSTICO DE 20 CM DE LONGITUD,</t>
  </si>
  <si>
    <t>CABLE DESNUDO</t>
  </si>
  <si>
    <t>CABLE DE COBRE DESNUDO CAL 12 AWG INCLUYE:CARGO DIRECTO POR EL COSTO DE MANO DE OBRA Y MATERIALES REQUERIDOS, FLETE A OBRA, ACARREO, COLOCACION, SUJECION, LIMPIEZA Y RETIRO DE SOBRANTES FUERA DE OBRA, EQUIPO DE SEGURIDAD, INSTALACIONES ESPECIFICAS, DEPRECIACION Y DEMAS CARGOS DERIVADOS DEL USO DE EQUIPO Y HERRAMIENTA EN CUALQUIER NIVEL.</t>
  </si>
  <si>
    <t>CABLE DE COBRE DESNUDO CAL 10 AWG MARCA CONDUMEX</t>
  </si>
  <si>
    <t>CABLE DE COBRE DESNUDO CAL 8 AWG MARCA CONDUMEX</t>
  </si>
  <si>
    <t>CABLE DE COBRE DESNUDO CAL 6 AWG MARCA CONDUMEX</t>
  </si>
  <si>
    <t>CABLE DE COBRE DESNUDO CAL 4 AWG MARCA CONDUMEX</t>
  </si>
  <si>
    <t>CABLE DE COBRE DESNUDO CAL 2 AWG MARCA CONDUMEX</t>
  </si>
  <si>
    <t>CABLE DE COBRE DESNUDO CAL 1/0 AWG MARCA CONDUMEX</t>
  </si>
  <si>
    <t>CABLE DE COBRE DESNUDO CAL 2/0 AWG MARCA CONDUMEX</t>
  </si>
  <si>
    <t>CABLE DE COBRE DESNUDO CAL 3/0 AWG MARCA CONDUMEX</t>
  </si>
  <si>
    <t>CABLE DE COBRE DESNUDO CAL 4/0 AWG MARCA CONDUMEX</t>
  </si>
  <si>
    <t>CABLE DE COBRE DESNUDO CAL 350 AWG MARCA CONDUMEX</t>
  </si>
  <si>
    <t>CABLE PARA QUIROFANO</t>
  </si>
  <si>
    <t>CABLE DE COBRE TIPO XLP RHW CAL 14 AWG MARCA CONDUMEX, MONOPOLAR INCLUYE:CARGO DIRECTO POR EL COSTO DE MANO DE OBRA Y MATERIALES REQUERIDOS, FLETE A OBRA, ACARREO, COLOCACION, SUJECION, LIMPIEZA Y RETIRO DE SOBRANTES FUERA DE OBRA, EQUIPO DE SEGURIDAD, INSTALACIONES ESPECIFICAS, DEPRECIACION Y DEMAS CARGOS DERIVADOS DEL USO DE EQUIPO Y HERRAMIENTA EN CUALQUIER NIVEL.</t>
  </si>
  <si>
    <t>CABLE DE COBRE TIPO XLP RHW CAL 12 AWG MARCA CONDUMEX</t>
  </si>
  <si>
    <t>CABLE DE COBRE TIPO XLP RHW CAL 10 AWG MARCA CONDUMEX</t>
  </si>
  <si>
    <t>CABLE DE COBRE TIPO XLP RHW CAL 8 AWG MARCA CONDUMEX</t>
  </si>
  <si>
    <t>CONOS DE ALIVIO, INCLUYE: CARGO DIRECTO POR EL COSTO DE MANO DE OBRA Y MATERIALES REQUERIDOS, FLETE A OBRA, ACARREO, CONEXIÓN Y PRUEBAS DE AISLAMIENTO, LIMPIEZA Y RETIRO DE SOBRANTES FUERA DE OBRA, EQUIPO DE SEGURIDAD, INSTALACIONES ESPECÍFICAS, DEPRECIACIÓN Y DEMÁS CARGOS DERIVADOS DEL USO DE EQUIPO Y HERRAMIENTA, EN CUALQUIER NIVEL.PARA 25,000 VOLTS. TIPO INTEMPERIE.</t>
  </si>
  <si>
    <t>CONOS DE ALIVIO, INCLUYE: CARGO DIRECTO POR EL COSTO DE MANO DE OBRA Y MATERIALES REQUERIDOS, FLETE A OBRA, ACARREO, CONEXIÓN Y PRUEBAS DE AISLAMIENTO, LIMPIEZA Y RETIRO DE SOBRANTES FUERA DE OBRA, EQUIPO DE SEGURIDAD, INSTALACIONES ESPECÍFICAS, DEPRECIACIÓN Y DEMÁS CARGOS DERIVADOS DEL USO DE EQUIPO Y HERRAMIENTA, EN CUALQUIER NIVEL.PARA 25,000 VOLTS. TIPO INTERIOR.</t>
  </si>
  <si>
    <t>TERMINALES CON PANTALLA METÁLICA, INCLUYE: CARGO DIRECTO POR EL COSTO DE MANO DE OBRA Y MATERIALES REQUERIDOS, FLETE A OBRA, ACARREO, FIJACIÓN, CONEXIÓN, LIMPIEZA Y RETIRO DE SOBRANTES FUERA DE OBRA, EQUIPO DE SEGURIDAD, INSTALACIONES ESPECÍFICAS, DEPRECIACIÓN Y DEMÁS CARGOS DERIVADOS DEL USO DE EQUIPO Y HERRAMIENTA, EN CUALQUIER NIVEL.DE 15 KV. Y 25 KV., AISLAMIENTO SINTENAX Y VULCANEL O SIMILAR.</t>
  </si>
  <si>
    <t>CABLE STABILOY</t>
  </si>
  <si>
    <t>CABLE TIPO MC MARCA STABILOY CALIBRE MC-3 X 2 (SERIE AA-8000)</t>
  </si>
  <si>
    <t>CABLE DE ALUMINIO MULTIPOLAR CALIBRE MC-3 X 6 (SERIE AA-8000)</t>
  </si>
  <si>
    <t>CABLE TIPO MC MARCA STABILOY CALIBRE MC-3 X 4 (SERIE AA-8000)</t>
  </si>
  <si>
    <t>CABLE TIPO MC MARCA STABILOY CALIBRE MC-3 X 1/0 (SERIE AA-8000)</t>
  </si>
  <si>
    <t>CABLE TIPO MC MARCA STABILOY CALIBRE MC-3 X 2/0 (SERIE AA-8000)</t>
  </si>
  <si>
    <t>CABLE TIPO MC MARCA STABILOY CALIBRE MC-3 X 3/0 (SERIE AA-8000)</t>
  </si>
  <si>
    <t>CABLE TIPO MC MARCA STABILOY CALIBRE MC-3 X 4/0 (SERIE AA-8000)</t>
  </si>
  <si>
    <t>CABLE TIPO MC MARCA STABILOY CALIBRE MC-3 X 250 (SERIE AA-8000)</t>
  </si>
  <si>
    <t>CABLE TIPO MC MARCA STABILOY CALIBRE MC-3 X 300 (SERIE AA-8000)</t>
  </si>
  <si>
    <t>CABLE TIPO MC MARCA STABILOY CALIBRE MC-3 X 400 (SERIE AA-8000)</t>
  </si>
  <si>
    <t>CABLE TIPO MC MARCA STABILOY CALIBRE MC-3 X 500 (SERIE AA-8000)</t>
  </si>
  <si>
    <t>CABLE TIPO MC MARCA STABILOY CALIBRE MC-3 X 750 (SERIE AA-8000)</t>
  </si>
  <si>
    <t>CABLE TIPO MC MARCA STABILOY CALIBRE MC-4 X 6 (SERIE AA-8000)</t>
  </si>
  <si>
    <t>CABLE TIPO MC MARCA STABILOY CALIBRE MC-4 X 4 (SERIE AA-8000)</t>
  </si>
  <si>
    <t>CABLE TIPO MC MARCA STABILOY CALIBRE MC-4 X 2 (SERIE AA-8000)</t>
  </si>
  <si>
    <t>CABLE TIPO MC MARCA STABILOY CALIBRE MC-4 X 1/0 (SERIE AA-8000)</t>
  </si>
  <si>
    <t>CABLE TIPO MC MARCA STABILOY CALIBRE MC-4 X 2/0 (SERIE AA-8000)</t>
  </si>
  <si>
    <t>CABLE TIPO MC MARCA STABILOY CALIBRE MC-4 X 3/0 (SERIE AA-8000)</t>
  </si>
  <si>
    <t>CABLE TIPO MC MARCA STABILOY CALIBRE MC-4 X 250 (SERIE AA-8000)</t>
  </si>
  <si>
    <t>CABLE TIPO MC MARCA STABILOY CALIBRE MC-4 X 300 (SERIE AA-8000)</t>
  </si>
  <si>
    <t>CABLE TIPO MC MARCA STABILOY CALIBRE MC-4 X 500 (SERIE AA-8000)</t>
  </si>
  <si>
    <t>CABLE TIPO MC MARCA STABILOY CALIBRE MC-4 X 750 (SERIE AA-8000)</t>
  </si>
  <si>
    <t>CONECTOR PARA CABLE DE ALUMINIO PARA CABLE STABILOY</t>
  </si>
  <si>
    <t>TABLEROS E INTERRUPTORES</t>
  </si>
  <si>
    <t>TABLERO TIPO I-LINE</t>
  </si>
  <si>
    <t>SG-1N. TABLERO SPECTRA PLUG-LINE CON INTERRUPTOR PRINCIPAL E INTERRUPTORES DERIVADOS ( DE ACUERDO A LOS PLANOS ) MCA. GENERAL ELECTRIC</t>
  </si>
  <si>
    <t>SG-2N. TABLERO SPECTRA PLUG-LINE CON INTERRUPTOR PRINCIPAL E INTERRUPTORES DERIVADOS ( DE ACUERDO A LOS PLANOS ) MCA. GENERAL ELECTRIC</t>
  </si>
  <si>
    <t>SG-3N. TABLERO SPECTRA PLUG-LINE CON INTERRUPTOR PRINCIPAL E INTERRUPTORES DERIVADOS ( DE ACUERDO A LOS PLANOS ) MCA. GENERAL ELECTRIC</t>
  </si>
  <si>
    <t>SG-4N. TABLERO SPECTRA PLUG-LINE CON INTERRUPTOR PRINCIPAL E INTERRUPTORES DERIVADOS ( DE ACUERDO A LOS PLANOS ) MCA. GENERAL ELECTRIC</t>
  </si>
  <si>
    <t>SG-5N. TABLERO SPECTRA PLUG-LINE CON INTERRUPTOR PRINCIPAL E INTERRUPTORES DERIVADOS ( DE ACUERDO A LOS PLANOS ) MCA. GENERAL ELECTRIC</t>
  </si>
  <si>
    <t>AA1N-A. TABLERO SPECTRA PLUG-LINE CON INTERRUPTOR PRINCIPAL E INTERRUPTORES DERIVADOS ( DE ACUERDO A LOS PLANOS ) MCA. GENERAL ELECTRIC</t>
  </si>
  <si>
    <t>AA2N-B. TABLERO SPECTRA PLUG-LINE CON INTERRUPTOR PRINCIPAL E INTERRUPTORES DERIVADOS ( DE ACUERDO A LOS PLANOS ) MCA. GENERAL ELECTRIC</t>
  </si>
  <si>
    <t>AA3N-B. TABLERO SPECTRA PLUG-LINE CON INTERRUPTOR PRINCIPAL E INTERRUPTORES DERIVADOS ( DE ACUERDO A LOS PLANOS ) MCA. GENERAL ELECTRIC</t>
  </si>
  <si>
    <t>AA4N-B. TABLERO SPECTRA PLUG-LINE CON INTERRUPTOR PRINCIPAL E INTERRUPTORES DERIVADOS ( DE ACUERDO A LOS PLANOS ) MCA. GENERAL ELECTRIC</t>
  </si>
  <si>
    <t>AA5N-B. TABLERO SPECTRA PLUG-LINE CON INTERRUPTOR PRINCIPAL E INTERRUPTORES DERIVADOS ( DE ACUERDO A LOS PLANOS ) MCA. GENERAL ELECTRIC</t>
  </si>
  <si>
    <t>AA1N-C. TABLERO SPECTRA PLUG-LINE CON INTERRUPTOR PRINCIPAL E INTERRUPTORES DERIVADOS ( DE ACUERDO A LOS PLANOS ) MCA. GENERAL ELECTRIC</t>
  </si>
  <si>
    <t>AA2N-D. TABLERO SPECTRA PLUG-LINE CON INTERRUPTOR PRINCIPAL E INTERRUPTORES DERIVADOS ( DE ACUERDO A LOS PLANOS ) MCA. GENERAL ELECTRIC</t>
  </si>
  <si>
    <t>AA3N-D. TABLERO SPECTRA PLUG-LINE CON INTERRUPTOR PRINCIPAL E INTERRUPTORES DERIVADOS ( DE ACUERDO A LOS PLANOS ) MCA. GENERAL ELECTRIC</t>
  </si>
  <si>
    <t>AA1N-E. TABLERO SPECTRA PLUG-LINE CON INTERRUPTOR PRINCIPAL E INTERRUPTORES DERIVADOS ( DE ACUERDO A LOS PLANOS ) MCA. GENERAL ELECTRIC</t>
  </si>
  <si>
    <t>SG-1E. TABLERO SPECTRA PLUG-LINE CON INTERRUPTOR PRINCIPAL E INTERRUPTORES DERIVADOS ( DE ACUERDO A LOS PLANOS ) MCA. GENERAL ELECTRIC</t>
  </si>
  <si>
    <t>SG-2EA. TABLERO SPECTRA PLUG-LINE CON INTERRUPTOR PRINCIPAL E INTERRUPTORES DERIVADOS ( DE ACUERDO A LOS PLANOS ) MCA. GENERAL ELECTRIC</t>
  </si>
  <si>
    <t>SG-2EB. TABLERO SPECTRA PLUG-LINE CON INTERRUPTOR PRINCIPAL E INTERRUPTORES DERIVADOS ( DE ACUERDO A LOS PLANOS ) MCA. GENERAL ELECTRIC</t>
  </si>
  <si>
    <t>SG-3E. TABLERO SPECTRA PLUG-LINE CON INTERRUPTOR PRINCIPAL E INTERRUPTORES DERIVADOS ( DE ACUERDO A LOS PLANOS ) MCA. GENERAL ELECTRIC</t>
  </si>
  <si>
    <t>SG-4E. TABLERO SPECTRA PLUG-LINE CON INTERRUPTOR PRINCIPAL E INTERRUPTORES DERIVADOS ( DE ACUERDO A LOS PLANOS ) MCA. GENERAL ELECTRIC</t>
  </si>
  <si>
    <t>SG-5E. TABLERO SPECTRA PLUG-LINE CON INTERRUPTOR PRINCIPAL E INTERRUPTORES DERIVADOS ( DE ACUERDO A LOS PLANOS ) MCA. GENERAL ELECTRIC</t>
  </si>
  <si>
    <t>SG-1V. TABLERO SPECTRA PLUG-LINE CON INTERRUPTOR PRINCIPAL E INTERRUPTORES DERIVADOS ( DE ACUERDO A LOS PLANOS ) MCA. GENERAL ELECTRIC</t>
  </si>
  <si>
    <t>SG-2V. TABLERO SPECTRA PLUG-LINE CON INTERRUPTOR PRINCIPAL E INTERRUPTORES DERIVADOS ( DE ACUERDO A LOS PLANOS ) MCA. GENERAL ELECTRIC</t>
  </si>
  <si>
    <t>SG-3V. TABLERO SPECTRA PLUG-LINE CON INTERRUPTOR PRINCIPAL E INTERRUPTORES DERIVADOS ( DE ACUERDO A LOS PLANOS ) MCA. GENERAL ELECTRIC</t>
  </si>
  <si>
    <t>SG-4V. TABLERO SPECTRA PLUG-LINE CON INTERRUPTOR PRINCIPAL E INTERRUPTORES DERIVADOS ( DE ACUERDO A LOS PLANOS ) MCA. GENERAL ELECTRIC</t>
  </si>
  <si>
    <t>SG-5V. TABLERO SPECTRA PLUG-LINE CON INTERRUPTOR PRINCIPAL E INTERRUPTORES DERIVADOS ( DE ACUERDO A LOS PLANOS ) MCA. GENERAL ELECTRIC</t>
  </si>
  <si>
    <t>SG-1R. TABLERO SPECTRA PLUG-LINE CON INTERRUPTOR PRINCIPAL E INTERRUPTORES DERIVADOS ( DE ACUERDO A LOS PLANOS ) MCA. GENERAL ELECTRIC</t>
  </si>
  <si>
    <t>SG-2R. TABLERO SPECTRA PLUG-LINE CON INTERRUPTOR PRINCIPAL E INTERRUPTORES DERIVADOS ( DE ACUERDO A LOS PLANOS ) MCA. GENERAL ELECTRIC</t>
  </si>
  <si>
    <t>SG-3R. TABLERO SPECTRA PLUG-LINE CON INTERRUPTOR PRINCIPAL E INTERRUPTORES DERIVADOS ( DE ACUERDO A LOS PLANOS ) MCA. GENERAL ELECTRIC</t>
  </si>
  <si>
    <t>SG-4R. TABLERO SPECTRA PLUG-LINE CON INTERRUPTOR PRINCIPAL E INTERRUPTORES DERIVADOS ( DE ACUERDO A LOS PLANOS ) MCA. GENERAL ELECTRIC</t>
  </si>
  <si>
    <t>SG-5R. TABLERO SPECTRA PLUG-LINE CON INTERRUPTOR PRINCIPAL E INTERRUPTORES DERIVADOS ( DE ACUERDO A LOS PLANOS ) MCA. GENERAL ELECTRIC</t>
  </si>
  <si>
    <t>SG-TA1. TABLERO SPECTRA PLUG-LINE CON INTERRUPTOR PRINCIPAL E INTERRUPTORES DERIVADOS ( DE ACUERDO A LOS PLANOS ) MCA. GENERAL ELECTRIC</t>
  </si>
  <si>
    <t>SG-TA2. TABLERO SPECTRA PLUG-LINE CON INTERRUPTOR PRINCIPAL E INTERRUPTORES DERIVADOS ( DE ACUERDO A LOS PLANOS ) MCA. GENERAL ELECTRIC</t>
  </si>
  <si>
    <t>AA1E-A. TABLERO SPECTRA PLUG-LINE CON INTERRUPTOR PRINCIPAL E INTERRUPTORES DERIVADOS ( DE ACUERDO A LOS PLANOS ) MCA. GENERAL ELECTRIC</t>
  </si>
  <si>
    <t>AA2E-B. TABLERO SPECTRA PLUG-LINE CON INTERRUPTOR PRINCIPAL E INTERRUPTORES DERIVADOS ( DE ACUERDO A LOS PLANOS ) MCA. GENERAL ELECTRIC</t>
  </si>
  <si>
    <t>AA3E-B. TABLERO SPECTRA PLUG-LINE CON INTERRUPTOR PRINCIPAL E INTERRUPTORES DERIVADOS ( DE ACUERDO A LOS PLANOS ) MCA. GENERAL ELECTRIC</t>
  </si>
  <si>
    <t>AA4E-B. TABLERO SPECTRA PLUG-LINE CON INTERRUPTOR PRINCIPAL E INTERRUPTORES DERIVADOS ( DE ACUERDO A LOS PLANOS ) MCA. GENERAL ELECTRIC</t>
  </si>
  <si>
    <t>AA2E-D. TABLERO SPECTRA PLUG-LINE CON INTERRUPTOR PRINCIPAL E INTERRUPTORES DERIVADOS ( DE ACUERDO A LOS PLANOS ) MCA. GENERAL ELECTRIC</t>
  </si>
  <si>
    <t>AA3E-D. TABLERO SPECTRA PLUG-LINE CON INTERRUPTOR PRINCIPAL E INTERRUPTORES DERIVADOS ( DE ACUERDO A LOS PLANOS ) MCA. GENERAL ELECTRIC</t>
  </si>
  <si>
    <t>FZA1E. TABLERO SPECTRA PLUG-LINE CON INTERRUPTOR PRINCIPAL E INTERRUPTORES DERIVADOS ( DE ACUERDO A LOS PLANOS ) MCA. GENERAL ELECTRIC</t>
  </si>
  <si>
    <t>FZA2E. TABLERO SPECTRA PLUG-LINE CON INTERRUPTOR PRINCIPAL E INTERRUPTORES DERIVADOS ( DE ACUERDO A LOS PLANOS ) MCA. GENERAL ELECTRIC</t>
  </si>
  <si>
    <t>FZA3E. TABLERO SPECTRA PLUG-LINE CON INTERRUPTOR PRINCIPAL E INTERRUPTORES DERIVADOS ( DE ACUERDO A LOS PLANOS ) MCA. GENERAL ELECTRIC</t>
  </si>
  <si>
    <t>TABLEROS DE DISTRIBUCION</t>
  </si>
  <si>
    <t>FE. CENTRO DE CARGA DE 18 CIRCUITOS MCA. GENERAL ELECTRIC ( DE ACUERDO A LOS CUADROS DE CARGAS )</t>
  </si>
  <si>
    <t>HN. TABLERO MOD.12 CIRCUITOS CON INTERRUPTOR PRINCIPAL E INTERRUPTORES DERIVADOS ( DE ACUERDO A LOS CUADROS DE CARGAS ) MCA. GENERAL ELECTRIC</t>
  </si>
  <si>
    <t>HE. TABLERO MOD.12 CIRCUITOS CON INTERRUPTOR PRINCIPAL E INTERRUPTORES DERIVADOS ( DE ACUERDO A LOS CUADROS DE CARGAS ) MCA. GENERAL ELECTRIC</t>
  </si>
  <si>
    <t>TFA. TABLERO MOD.12 CIRCUITOS CON INTERRUPTOR PRINCIPAL E INTERRUPTORES DERIVADOS ( DE ACUERDO A LOS CUADROS DE CARGAS ) MCA. GENERAL ELECTRIC</t>
  </si>
  <si>
    <t>CE. TABLERO MOD.12 CIRCUITOS CON INTERRUPTOR PRINCIPAL E INTERRUPTORES DERIVADOS ( DE ACUERDO A LOS CUADROS DE CARGAS ) MCA. GENERAL ELECTRIC</t>
  </si>
  <si>
    <t>LE. TABLERO MOD.12 CIRCUITOS CON INTERRUPTOR PRINCIPAL E INTERRUPTORES DERIVADOS ( DE ACUERDO A LOS CUADROS DE CARGAS ) MCA. GENERAL ELECTRIC</t>
  </si>
  <si>
    <t>GS. TABLERO MOD.12 CIRCUITOS CON INTERRUPTOR PRINCIPAL E INTERRUPTORES DERIVADOS ( DE ACUERDO A LOS CUADROS DE CARGAS ) MCA. GENERAL ELECTRIC</t>
  </si>
  <si>
    <t>AS1. TABLERO MOD.12 CIRCUITOS CON INTERRUPTOR PRINCIPAL E INTERRUPTORES DERIVADOS ( DE ACUERDO A LOS CUADROS DE CARGAS ) MCA. GENERAL ELECTRIC</t>
  </si>
  <si>
    <t>AS2. TABLERO MOD.12 CIRCUITOS CON INTERRUPTOR PRINCIPAL E INTERRUPTORES DERIVADOS ( DE ACUERDO A LOS CUADROS DE CARGAS ) MCA. GENERAL ELECTRIC</t>
  </si>
  <si>
    <t>AS3. TABLERO MOD.12 CIRCUITOS CON INTERRUPTOR PRINCIPAL E INTERRUPTORES DERIVADOS ( DE ACUERDO A LOS CUADROS DE CARGAS ) MCA. GENERAL ELECTRIC</t>
  </si>
  <si>
    <t>BS1. TABLERO MOD.12 CIRCUITOS CON INTERRUPTOR PRINCIPAL E INTERRUPTORES DERIVADOS ( DE ACUERDO A LOS CUADROS DE CARGAS ) MCA. GENERAL ELECTRIC</t>
  </si>
  <si>
    <t>BS2. TABLERO MOD.12 CIRCUITOS CON INTERRUPTOR PRINCIPAL E INTERRUPTORES DERIVADOS ( DE ACUERDO A LOS CUADROS DE CARGAS ) MCA. GENERAL ELECTRIC</t>
  </si>
  <si>
    <t>BS3. TABLERO MOD.12 CIRCUITOS CON INTERRUPTOR PRINCIPAL E INTERRUPTORES DERIVADOS ( DE ACUERDO A LOS CUADROS DE CARGAS ) MCA. GENERAL ELECTRIC</t>
  </si>
  <si>
    <t>CS. TABLERO MOD.12 CIRCUITOS CON INTERRUPTOR PRINCIPAL E INTERRUPTORES DERIVADOS ( DE ACUERDO A LOS CUADROS DE CARGAS ) MCA. GENERAL ELECTRIC</t>
  </si>
  <si>
    <t>KS. TABLERO MOD.12 CIRCUITOS CON INTERRUPTOR PRINCIPAL E INTERRUPTORES DERIVADOS ( DE ACUERDO A LOS CUADROS DE CARGAS ) MCA. GENERAL ELECTRIC</t>
  </si>
  <si>
    <t>DS1. TABLERO MOD.12 CIRCUITOS CON INTERRUPTOR PRINCIPAL E INTERRUPTORES DERIVADOS ( DE ACUERDO A LOS CUADROS DE CARGAS ) MCA. GENERAL ELECTRIC</t>
  </si>
  <si>
    <t>DS2. TABLERO MOD.12 CIRCUITOS CON INTERRUPTOR PRINCIPAL E INTERRUPTORES DERIVADOS ( DE ACUERDO A LOS CUADROS DE CARGAS ) MCA. GENERAL ELECTRIC</t>
  </si>
  <si>
    <t>DS3. TABLERO MOD.12 CIRCUITOS CON INTERRUPTOR PRINCIPAL E INTERRUPTORES DERIVADOS ( DE ACUERDO A LOS CUADROS DE CARGAS ) MCA. GENERAL ELECTRIC</t>
  </si>
  <si>
    <t>ES. TABLERO MOD.12 CIRCUITOS CON INTERRUPTOR PRINCIPAL E INTERRUPTORES DERIVADOS ( DE ACUERDO A LOS CUADROS DE CARGAS ) MCA. GENERAL ELECTRIC</t>
  </si>
  <si>
    <t>FR. TABLERO MOD.12 CIRCUITOS CON INTERRUPTOR PRINCIPAL E INTERRUPTORES DERIVADOS ( DE ACUERDO A LOS CUADROS DE CARGAS ) MCA. GENERAL ELECTRIC</t>
  </si>
  <si>
    <t>AA1N-B. TABLERO MOD.18 CIRCUITOS CON INTERRUPTOR PRINCIPAL E INTERRUPTORES DERIVADOS MCA. GENERAL ELECTRIC ( DE ACUERDO A LOS CUADROS DE CARGAS )</t>
  </si>
  <si>
    <t>L1. TABLERO MOD.18 CIRCUITOS CON INTERRUPTOR PRINCIPAL E INTERRUPTORES DERIVADOS MCA. GENERAL ELECTRIC ( DE ACUERDO A LOS CUADROS DE CARGAS )</t>
  </si>
  <si>
    <t>L2. TABLERO MOD.18 CIRCUITOS CON INTERRUPTOR PRINCIPAL E INTERRUPTORES DERIVADOS MCA. GENERAL ELECTRIC ( DE ACUERDO A LOS CUADROS DE CARGAS )</t>
  </si>
  <si>
    <t>AA1N-D. TABLERO MOD.18 CIRCUITOS CON INTERRUPTOR PRINCIPAL E INTERRUPTORES DERIVADOS MCA. GENERAL ELECTRIC ( DE ACUERDO A LOS CUADROS DE CARGAS )</t>
  </si>
  <si>
    <t>LN. TABLERO MOD.18 CIRCUITOS CON INTERRUPTOR PRINCIPAL E INTERRUPTORES DERIVADOS MCA. GENERAL ELECTRIC ( DE ACUERDO A LOS CUADROS DE CARGAS )</t>
  </si>
  <si>
    <t>AE1. TABLERO MOD.18 CIRCUITOS CON INTERRUPTOR PRINCIPAL E INTERRUPTORES DERIVADOS MCA. GENERAL ELECTRIC ( DE ACUERDO A LOS CUADROS DE CARGAS )</t>
  </si>
  <si>
    <t>AE2. TABLERO MOD.18 CIRCUITOS CON INTERRUPTOR PRINCIPAL E INTERRUPTORES DERIVADOS MCA. GENERAL ELECTRIC ( DE ACUERDO A LOS CUADROS DE CARGAS )</t>
  </si>
  <si>
    <t>AE3. TABLERO MOD.18 CIRCUITOS CON INTERRUPTOR PRINCIPAL E INTERRUPTORES DERIVADOS MCA. GENERAL ELECTRIC ( DE ACUERDO A LOS CUADROS DE CARGAS )</t>
  </si>
  <si>
    <t>AE4. TABLERO MOD.18 CIRCUITOS CON INTERRUPTOR PRINCIPAL E INTERRUPTORES DERIVADOS MCA. GENERAL ELECTRIC ( DE ACUERDO A LOS CUADROS DE CARGAS )</t>
  </si>
  <si>
    <t>AA1E-B. TABLERO MOD.18 CIRCUITOS CON INTERRUPTOR PRINCIPAL E INTERRUPTORES DERIVADOS MCA. GENERAL ELECTRIC ( DE ACUERDO A LOS CUADROS DE CARGAS )</t>
  </si>
  <si>
    <t>JE. TABLERO MOD.18 CIRCUITOS CON INTERRUPTOR PRINCIPAL E INTERRUPTORES DERIVADOS MCA. GENERAL ELECTRIC ( DE ACUERDO A LOS CUADROS DE CARGAS )</t>
  </si>
  <si>
    <t>DF1. TABLERO MOD.18 CIRCUITOS CON INTERRUPTOR PRINCIPAL E INTERRUPTORES DERIVADOS MCA. GENERAL ELECTRIC ( DE ACUERDO A LOS CUADROS DE CARGAS )</t>
  </si>
  <si>
    <t>AA1E-D. TABLERO MOD.18 CIRCUITOS CON INTERRUPTOR PRINCIPAL E INTERRUPTORES DERIVADOS MCA. GENERAL ELECTRIC ( DE ACUERDO A LOS CUADROS DE CARGAS )</t>
  </si>
  <si>
    <t>XE. TABLERO A-SERIES LTG.CONTROL PNL (101) MOD.18 CIRCUITOS CON INTERRUPTOR PRINCIPAL E INTERRUPTORES DERIVADOS MCA. GENERAL ELECTRIC ( DE ACUERDO A LOS CUADROS DE CARGAS )</t>
  </si>
  <si>
    <t>YE. TABLERO A-SERIES LTG.CONTROL PNL (101) MOD.18 CIRCUITOS CON INTERRUPTOR PRINCIPAL E INTERRUPTORES DERIVADOS MCA. GENERAL ELECTRIC ( DE ACUERDO A LOS CUADROS DE CARGAS )</t>
  </si>
  <si>
    <t>AS. TABLERO MOD.18 CIRCUITOS CON INTERRUPTOR PRINCIPAL E INTERRUPTORES DERIVADOS MCA. GENERAL ELECTRIC ( DE ACUERDO A LOS CUADROS DE CARGAS )</t>
  </si>
  <si>
    <t>BS. TABLERO MOD.18 CIRCUITOS CON INTERRUPTOR PRINCIPAL E INTERRUPTORES DERIVADOS MCA. GENERAL ELECTRIC ( DE ACUERDO A LOS CUADROS DE CARGAS )</t>
  </si>
  <si>
    <t>DS. TABLERO MOD.18 CIRCUITOS CON INTERRUPTOR PRINCIPAL E INTERRUPTORES DERIVADOS MCA. GENERAL ELECTRIC ( DE ACUERDO A LOS CUADROS DE CARGAS )</t>
  </si>
  <si>
    <t>SS. TABLERO MOD.18 CIRCUITOS CON INTERRUPTOR PRINCIPAL E INTERRUPTORES DERIVADOS MCA. GENERAL ELECTRIC ( DE ACUERDO A LOS CUADROS DE CARGAS )</t>
  </si>
  <si>
    <t>AR. TABLERO MOD.18 CIRCUITOS CON INTERRUPTOR PRINCIPAL E INTERRUPTORES DERIVADOS MCA. GENERAL ELECTRIC ( DE ACUERDO A LOS CUADROS DE CARGAS )</t>
  </si>
  <si>
    <t>GR. TABLERO MOD.18 CIRCUITOS CON INTERRUPTOR PRINCIPAL E INTERRUPTORES DERIVADOS MCA. GENERAL ELECTRIC ( DE ACUERDO A LOS CUADROS DE CARGAS )</t>
  </si>
  <si>
    <t>AR2. TABLERO MOD.18 CIRCUITOS CON INTERRUPTOR PRINCIPAL E INTERRUPTORES DERIVADOS MCA. GENERAL ELECTRIC ( DE ACUERDO A LOS CUADROS DE CARGAS )</t>
  </si>
  <si>
    <t>AR1. TABLERO MOD.18 CIRCUITOS CON INTERRUPTOR PRINCIPAL E INTERRUPTORES DERIVADOS MCA. GENERAL ELECTRIC ( DE ACUERDO A LOS CUADROS DE CARGAS )</t>
  </si>
  <si>
    <t>AR3. TABLERO MOD.18 CIRCUITOS CON INTERRUPTOR PRINCIPAL E INTERRUPTORES DERIVADOS MCA. GENERAL ELECTRIC ( DE ACUERDO A LOS CUADROS DE CARGAS )</t>
  </si>
  <si>
    <t>HR. TABLERO MOD.18 CIRCUITOS CON INTERRUPTOR PRINCIPAL E INTERRUPTORES DERIVADOS MCA. GENERAL ELECTRIC ( DE ACUERDO A LOS CUADROS DE CARGAS )</t>
  </si>
  <si>
    <t>BR2. TABLERO MOD.18 CIRCUITOS CON INTERRUPTOR PRINCIPAL E INTERRUPTORES DERIVADOS MCA. GENERAL ELECTRIC ( DE ACUERDO A LOS CUADROS DE CARGAS )</t>
  </si>
  <si>
    <t>HR3. TABLERO MOD.18 CIRCUITOS CON INTERRUPTOR PRINCIPAL E INTERRUPTORES DERIVADOS MCA. GENERAL ELECTRIC ( DE ACUERDO A LOS CUADROS DE CARGAS )</t>
  </si>
  <si>
    <t>KR. TABLERO MOD.18 CIRCUITOS CON INTERRUPTOR PRINCIPAL E INTERRUPTORES DERIVADOS MCA. GENERAL ELECTRIC ( DE ACUERDO A LOS CUADROS DE CARGAS )</t>
  </si>
  <si>
    <t>ER. TABLERO MOD.18 CIRCUITOS CON INTERRUPTOR PRINCIPAL E INTERRUPTORES DERIVADOS MCA. GENERAL ELECTRIC ( DE ACUERDO A LOS CUADROS DE CARGAS )</t>
  </si>
  <si>
    <t>NN. TABLERO A-SERIES LTG.CONTROL PNL (101) MOD.24 CIRCUITOS CON INTERRUPTOR PRINCIPAL E INTERRUPTORES DERIVADOS MCA. GENERAL ELECTRIC ( DE ACUERDO A LOS CUADROS DE CARGAS )</t>
  </si>
  <si>
    <t>XN. TABLERO A-SERIES LTG.CONTROL PNL (101) MOD.24 CIRCUITOS CON INTERRUPTOR PRINCIPAL E INTERRUPTORES DERIVADOS MCA. GENERAL ELECTRIC ( DE ACUERDO A LOS CUADROS DE CARGAS )</t>
  </si>
  <si>
    <t>NS. TABLERO A-SERIES LTG.CONTROL PNL (101) MOD.24 CIRCUITOS CON INTERRUPTOR PRINCIPAL E INTERRUPTORES DERIVADOS MCA. GENERAL ELECTRIC ( DE ACUERDO A LOS CUADROS DE CARGAS )</t>
  </si>
  <si>
    <t>BN1. TABLERO MOD.30 CIRCUITOS CON INTERRUPTOR PRINCIPAL E INTERRUPTORES DERIVADOS MCA. GENERAL ELECTRIC ( DE ACUERDO A LOS CUADROS DE CARGAS )</t>
  </si>
  <si>
    <t>KN2. TABLERO MOD.30 CIRCUITOS CON INTERRUPTOR PRINCIPAL E INTERRUPTORES DERIVADOS MCA. GENERAL ELECTRIC ( DE ACUERDO A LOS CUADROS DE CARGAS )</t>
  </si>
  <si>
    <t>YN. TABLERO A-SERIES LTG.CONTROL PNL (101) MOD.30 CIRCUITOS CON INTERRUPTOR PRINCIPAL E INTERRUPTORES DERIVADOS MCA. GENERAL ELECTRIC ( DE ACUERDO A LOS CUADROS DE CARGAS )</t>
  </si>
  <si>
    <t>GE. TABLERO MOD.30 CIRCUITOS CON INTERRUPTOR PRINCIPAL E INTERRUPTORES DERIVADOS MCA. GENERAL ELECTRIC ( DE ACUERDO A LOS CUADROS DE CARGAS )</t>
  </si>
  <si>
    <t>BE2. TABLERO MOD.30 CIRCUITOS CON INTERRUPTOR PRINCIPAL E INTERRUPTORES DERIVADOS MCA. GENERAL ELECTRIC ( DE ACUERDO A LOS CUADROS DE CARGAS )</t>
  </si>
  <si>
    <t>BF2. TABLERO MOD.30 CIRCUITOS CON INTERRUPTOR PRINCIPAL E INTERRUPTORES DERIVADOS MCA. GENERAL ELECTRIC ( DE ACUERDO A LOS CUADROS DE CARGAS )</t>
  </si>
  <si>
    <t>HF2. TABLERO MOD.30 CIRCUITOS CON INTERRUPTOR PRINCIPAL E INTERRUPTORES DERIVADOS MCA. GENERAL ELECTRIC ( DE ACUERDO A LOS CUADROS DE CARGAS )</t>
  </si>
  <si>
    <t>DE. TABLERO MOD.30 CIRCUITOS CON INTERRUPTOR PRINCIPAL E INTERRUPTORES DERIVADOS MCA. GENERAL ELECTRIC ( DE ACUERDO A LOS CUADROS DE CARGAS )</t>
  </si>
  <si>
    <t>DE2. TABLERO MOD.30 CIRCUITOS CON INTERRUPTOR PRINCIPAL E INTERRUPTORES DERIVADOS MCA. GENERAL ELECTRIC ( DE ACUERDO A LOS CUADROS DE CARGAS )</t>
  </si>
  <si>
    <t>KE2. TABLERO MOD.30 CIRCUITOS CON INTERRUPTOR PRINCIPAL E INTERRUPTORES DERIVADOS MCA. GENERAL ELECTRIC ( DE ACUERDO A LOS CUADROS DE CARGAS )</t>
  </si>
  <si>
    <t>DE3. TABLERO MOD.30 CIRCUITOS CON INTERRUPTOR PRINCIPAL E INTERRUPTORES DERIVADOS MCA. GENERAL ELECTRIC ( DE ACUERDO A LOS CUADROS DE CARGAS )</t>
  </si>
  <si>
    <t>KE3. TABLERO MOD.30 CIRCUITOS CON INTERRUPTOR PRINCIPAL E INTERRUPTORES DERIVADOS MCA. GENERAL ELECTRIC ( DE ACUERDO A LOS CUADROS DE CARGAS )</t>
  </si>
  <si>
    <t>SE. TABLERO MOD.30 CIRCUITOS CON INTERRUPTOR PRINCIPAL E INTERRUPTORES DERIVADOS MCA. GENERAL ELECTRIC ( DE ACUERDO A LOS CUADROS DE CARGAS )</t>
  </si>
  <si>
    <t>BR. TABLERO MOD.30 CIRCUITOS CON INTERRUPTOR PRINCIPAL E INTERRUPTORES DERIVADOS MCA. GENERAL ELECTRIC ( DE ACUERDO A LOS CUADROS DE CARGAS )</t>
  </si>
  <si>
    <t>BR1. TABLERO MOD.30 CIRCUITOS CON INTERRUPTOR PRINCIPAL E INTERRUPTORES DERIVADOS MCA. GENERAL ELECTRIC ( DE ACUERDO A LOS CUADROS DE CARGAS )</t>
  </si>
  <si>
    <t>BR3. TABLERO MOD.30 CIRCUITOS CON INTERRUPTOR PRINCIPAL E INTERRUPTORES DERIVADOS MCA. GENERAL ELECTRIC ( DE ACUERDO A LOS CUADROS DE CARGAS )</t>
  </si>
  <si>
    <t>DR. TABLERO MOD.30 CIRCUITOS CON INTERRUPTOR PRINCIPAL E INTERRUPTORES DERIVADOS MCA. GENERAL ELECTRIC ( DE ACUERDO A LOS CUADROS DE CARGAS )</t>
  </si>
  <si>
    <t>DR2. TABLERO MOD.30 CIRCUITOS CON INTERRUPTOR PRINCIPAL E INTERRUPTORES DERIVADOS MCA. GENERAL ELECTRIC ( DE ACUERDO A LOS CUADROS DE CARGAS )</t>
  </si>
  <si>
    <t>DR3. TABLERO MOD.30 CIRCUITOS CON INTERRUPTOR PRINCIPAL E INTERRUPTORES DERIVADOS MCA. GENERAL ELECTRIC ( DE ACUERDO A LOS CUADROS DE CARGAS )</t>
  </si>
  <si>
    <t>AN. TABLERO MOD.42 CIRCUITOS CON INTERRUPTOR PRINCIPAL E INTERRUPTORES DERIVADOS MCA. GENERAL ELECTRIC ( DE ACUERDO A LOS CUADROS DE CARGAS )</t>
  </si>
  <si>
    <t>GN. TABLERO MOD.42 CIRCUITOS CON INTERRUPTOR PRINCIPAL E INTERRUPTORES DERIVADOS MCA. GENERAL ELECTRIC ( DE ACUERDO A LOS CUADROS DE CARGAS )</t>
  </si>
  <si>
    <t>AN1. TABLERO MOD.42 CIRCUITOS CON INTERRUPTOR PRINCIPAL E INTERRUPTORES DERIVADOS MCA. GENERAL ELECTRIC ( DE ACUERDO A LOS CUADROS DE CARGAS )</t>
  </si>
  <si>
    <t>AN2. TABLERO MOD.42 CIRCUITOS CON INTERRUPTOR PRINCIPAL E INTERRUPTORES DERIVADOS MCA. GENERAL ELECTRIC ( DE ACUERDO A LOS CUADROS DE CARGAS )</t>
  </si>
  <si>
    <t>AN3. TABLERO MOD.42 CIRCUITOS CON INTERRUPTOR PRINCIPAL E INTERRUPTORES DERIVADOS MCA. GENERAL ELECTRIC ( DE ACUERDO A LOS CUADROS DE CARGAS )</t>
  </si>
  <si>
    <t>BN. TABLERO MOD.42 CIRCUITOS CON INTERRUPTOR PRINCIPAL E INTERRUPTORES DERIVADOS MCA. GENERAL ELECTRIC ( DE ACUERDO A LOS CUADROS DE CARGAS )</t>
  </si>
  <si>
    <t>BN2. TABLERO MOD.42 CIRCUITOS CON INTERRUPTOR PRINCIPAL E INTERRUPTORES DERIVADOS MCA. GENERAL ELECTRIC ( DE ACUERDO A LOS CUADROS DE CARGAS )</t>
  </si>
  <si>
    <t>BN3. TABLERO MOD.42 CIRCUITOS CON INTERRUPTOR PRINCIPAL E INTERRUPTORES DERIVADOS MCA. GENERAL ELECTRIC ( DE ACUERDO A LOS CUADROS DE CARGAS )</t>
  </si>
  <si>
    <t>CN. TABLERO MOD.42 CIRCUITOS CON INTERRUPTOR PRINCIPAL E INTERRUPTORES DERIVADOS MCA. GENERAL ELECTRIC ( DE ACUERDO A LOS CUADROS DE CARGAS )</t>
  </si>
  <si>
    <t>DN. TABLERO MOD.42 CIRCUITOS CON INTERRUPTOR PRINCIPAL E INTERRUPTORES DERIVADOS MCA. GENERAL ELECTRIC ( DE ACUERDO A LOS CUADROS DE CARGAS )</t>
  </si>
  <si>
    <t>KN. TABLERO MOD.42 CIRCUITOS CON INTERRUPTOR PRINCIPAL E INTERRUPTORES DERIVADOS MCA. GENERAL ELECTRIC ( DE ACUERDO A LOS CUADROS DE CARGAS )</t>
  </si>
  <si>
    <t>DN1. TABLERO MOD.42 CIRCUITOS CON INTERRUPTOR PRINCIPAL E INTERRUPTORES DERIVADOS MCA. GENERAL ELECTRIC ( DE ACUERDO A LOS CUADROS DE CARGAS )</t>
  </si>
  <si>
    <t>KN1. TABLERO MOD.42 CIRCUITOS CON INTERRUPTOR PRINCIPAL E INTERRUPTORES DERIVADOS MCA. GENERAL ELECTRIC ( DE ACUERDO A LOS CUADROS DE CARGAS )</t>
  </si>
  <si>
    <t>DN3. TABLERO MOD.42 CIRCUITOS CON INTERRUPTOR PRINCIPAL E INTERRUPTORES DERIVADOS MCA. GENERAL ELECTRIC ( DE ACUERDO A LOS CUADROS DE CARGAS )</t>
  </si>
  <si>
    <t>DN2. TABLERO MOD.42 CIRCUITOS CON INTERRUPTOR PRINCIPAL E INTERRUPTORES DERIVADOS MCA. GENERAL ELECTRIC ( DE ACUERDO A LOS CUADROS DE CARGAS )</t>
  </si>
  <si>
    <t>KN3. TABLERO MOD.42 CIRCUITOS CON INTERRUPTOR PRINCIPAL E INTERRUPTORES DERIVADOS MCA. GENERAL ELECTRIC ( DE ACUERDO A LOS CUADROS DE CARGAS )</t>
  </si>
  <si>
    <t>EN. TABLERO MOD.42 CIRCUITOS CON INTERRUPTOR PRINCIPAL E INTERRUPTORES DERIVADOS MCA. GENERAL ELECTRIC ( DE ACUERDO A LOS CUADROS DE CARGAS )</t>
  </si>
  <si>
    <t>FN. TABLERO MOD.42 CIRCUITOS CON INTERRUPTOR PRINCIPAL E INTERRUPTORES DERIVADOS MCA. GENERAL ELECTRIC ( DE ACUERDO A LOS CUADROS DE CARGAS )</t>
  </si>
  <si>
    <t>AE. TABLERO MOD.42 CIRCUITOS CON INTERRUPTOR PRINCIPAL E INTERRUPTORES DERIVADOS MCA. GENERAL ELECTRIC ( DE ACUERDO A LOS CUADROS DE CARGAS )</t>
  </si>
  <si>
    <t>BE. TABLERO MOD.42 CIRCUITOS CON INTERRUPTOR PRINCIPAL E INTERRUPTORES DERIVADOS MCA. GENERAL ELECTRIC ( DE ACUERDO A LOS CUADROS DE CARGAS )</t>
  </si>
  <si>
    <t>BE1. TABLERO MOD.42 CIRCUITOS CON INTERRUPTOR PRINCIPAL E INTERRUPTORES DERIVADOS MCA. GENERAL ELECTRIC ( DE ACUERDO A LOS CUADROS DE CARGAS )</t>
  </si>
  <si>
    <t>HE2. TABLERO MOD.42 CIRCUITOS CON INTERRUPTOR PRINCIPAL E INTERRUPTORES DERIVADOS MCA. GENERAL ELECTRIC ( DE ACUERDO A LOS CUADROS DE CARGAS )</t>
  </si>
  <si>
    <t>BE3. TABLERO MOD.42 CIRCUITOS CON INTERRUPTOR PRINCIPAL E INTERRUPTORES DERIVADOS MCA. GENERAL ELECTRIC ( DE ACUERDO A LOS CUADROS DE CARGAS )</t>
  </si>
  <si>
    <t>KE. TABLERO MOD.42 CIRCUITOS CON INTERRUPTOR PRINCIPAL E INTERRUPTORES DERIVADOS MCA. GENERAL ELECTRIC ( DE ACUERDO A LOS CUADROS DE CARGAS )</t>
  </si>
  <si>
    <t>DE1. TABLERO MOD.42 CIRCUITOS CON INTERRUPTOR PRINCIPAL E INTERRUPTORES DERIVADOS MCA. GENERAL ELECTRIC ( DE ACUERDO A LOS CUADROS DE CARGAS )</t>
  </si>
  <si>
    <t>KE1. TABLERO MOD.42 CIRCUITOS CON INTERRUPTOR PRINCIPAL E INTERRUPTORES DERIVADOS MCA. GENERAL ELECTRIC ( DE ACUERDO A LOS CUADROS DE CARGAS )</t>
  </si>
  <si>
    <t>EE. TABLERO MOD.42 CIRCUITOS CON INTERRUPTOR PRINCIPAL E INTERRUPTORES DERIVADOS MCA. GENERAL ELECTRIC ( DE ACUERDO A LOS CUADROS DE CARGAS )</t>
  </si>
  <si>
    <t>CR. TABLERO MOD.42 CIRCUITOS CON INTERRUPTOR PRINCIPAL E INTERRUPTORES DERIVADOS MCA. GENERAL ELECTRIC ( DE ACUERDO A LOS CUADROS DE CARGAS )</t>
  </si>
  <si>
    <t>DR1. TABLERO MOD.42 CIRCUITOS CON INTERRUPTOR PRINCIPAL E INTERRUPTORES DERIVADOS MCA. GENERAL ELECTRIC ( DE ACUERDO A LOS CUADROS DE CARGAS )</t>
  </si>
  <si>
    <t>INTERRUPTORES</t>
  </si>
  <si>
    <t>INTERRUPTOR TERMOMAGNETICO 3X150 EN GABINETE 134 MCA. GENERAL ELECTRIC</t>
  </si>
  <si>
    <t>INTERRUPTOR TERMOMAGNETICO 3X600 EN GABINETE 134 MCA. GENERAL ELECTRIC</t>
  </si>
  <si>
    <t>INTERRUPTOR TERMOMAGNETICO 2X30 EN GABINETE 134 MCA. GENERAL ELECTRIC</t>
  </si>
  <si>
    <t>INTERRUPTOR TERMOMAGNETICO 3X400 EN GABINETE 134 MCA. GENERAL ELECTRIC</t>
  </si>
  <si>
    <t>INTERRUPTOR TERMOMAGNETICO 3X50 EN GABINETE 134 MCA. GENERAL ELECTRIC</t>
  </si>
  <si>
    <t>INTERRUPTOR TERMOMAGNETICO 3X125 EN GABINETE 134 MCA. GENERAL ELECTRIC</t>
  </si>
  <si>
    <t>INTERRUPTOR TERMOMAGNETICO 3X100 EN GABINETE 134 MCA. GENERAL ELECTRIC</t>
  </si>
  <si>
    <t>INTERRUPTOR TERMOMAGNETICO 3X15 EN GABINETE 134 MCA. GENERAL ELECTRIC</t>
  </si>
  <si>
    <t>INTERRUPTOR TERMOMAGNETICO 3X225 EN GABINETE 134 MCA. GENERAL ELECTRIC</t>
  </si>
  <si>
    <t>INTERRUPTOR TERMOMAGNETICO 3X30 EN GABINETE 134 MCA. GENERAL ELECTRIC</t>
  </si>
  <si>
    <t>INTERRUPTOR TERMOMAGNETICO 3X40 EN GABINETE 134 MCA. GENERAL ELECTRIC</t>
  </si>
  <si>
    <t>INTERRUPTOR TERMOMAGNETICO 3X70 EN GABINETE 134 MCA. GENERAL ELECTRIC</t>
  </si>
  <si>
    <t>INTERRUPTOR TERMOMAGNETICO 3X20 EN GABINETE 134 MCA. GENERAL ELECTRIC</t>
  </si>
  <si>
    <t>INTERRUPTOR SENCILLO TIPO TOGGLE 1P-15A, 127VCA, 1F-2H+ PT+PTA, 60HZ, CATALOGO 5731 Y PLACA DE ALUMINIO CATALOGO AL-83001,</t>
  </si>
  <si>
    <t>INTERRUPTOR,.DE SEGURIDAD DE 2 X 30 AMPS., 240 V.C.A., 100 KA. C .I., NEMA-3R, CON PORTAFUSILES Y FUSIBLES.</t>
  </si>
  <si>
    <t>INTERRUPTOR,DE SEGURIDAD DE 3 X 30 AMPS., 240 V.C.A., 100 KA. C.I., NEMA-1, CON PORTAFUSILES Y FUSIBLES.</t>
  </si>
  <si>
    <t>INTERRUPTOR, .DE SEGURIDAD DE 3 X 60 AMPS., 240 V.C.A., 100 KA. C.I., NEMA-3R, CON PORTAFUSILES Y FUSIBLES.</t>
  </si>
  <si>
    <t>ZAPATAS PARA TRANSFORMADOR</t>
  </si>
  <si>
    <t>ZAPATA MECANICA CALIBRE 2 A CALIBRE 4/0 SENCILLA INCLUYE:CARGO DIRECTO POR EL COSTO DE MANO DE OBRA Y MATERIALES REQUERIDOS, FLETE A OBRA, ACARREO, COLOCACION, SUJECION, LIMPIEZA Y RETIRO DE SOBRANTES FUERA DE OBRA, EQUIPO DE SEGURIDAD, INSTALACIONES ESPECIFICAS, DEPRECIACION Y DEMAS CARGOS DERIVADOS DEL USO DE EQUIPO Y HERRAMIENTA EN CUALQUIER NIVEL. SUMINISTRO Y COLOCACION DE</t>
  </si>
  <si>
    <t>ZAPATA MECANICA BIMETALICA CALIBRE 6 AWG SENCILLA</t>
  </si>
  <si>
    <t>ZAPATA MECANICA BIMETALICA CALIBRE 2 AWG SENCILLA</t>
  </si>
  <si>
    <t>ZAPATA MECANICA BIMETALICA CALIBRE 1/0 AWG SENCILLA</t>
  </si>
  <si>
    <t>ZAPATA MECANICA BIMETALICA CALIBRE 2/0 AWG SENCILLA</t>
  </si>
  <si>
    <t>ZAPATA MECANICA BIMETALICA CALIBRE 3/0 AWG SENCILLA</t>
  </si>
  <si>
    <t>ZAPATA MECANICA BIMETALICA CALIBRE 250 KCM SENCILLA</t>
  </si>
  <si>
    <t>ZAPATA MECANICA BIMETALICA CALIBRE 300 KCM SENCILLA</t>
  </si>
  <si>
    <t>ZAPATA MECANICA BIMETALICA CALIBRE 300 KCM DOBLE</t>
  </si>
  <si>
    <t>SUBESTACION</t>
  </si>
  <si>
    <t>GABINETE CON KIT DE SEGURIDAD CONTENIENDO, GUANTES, CASCO, BOTAS, PERTIGA PARA REPOSICIÓN DE FUSIBLES, PARA OPERAR A 25 KV</t>
  </si>
  <si>
    <t>BASE DE CONCRETO ARMADO W=1,850 KG/CM², F'C=250 KG/CM². DE 4.46 M DE LARGO POR 2.01 M DE ANCHO CON UN PERALTE DE 0.15 M, CON TERMINACIÓN CON DOS MANO DE PINTURA EPÓXICA DE COLOR AZUL, ASÍ COMO UNA FRANCA DE 0.1 M DE ANCHO POR 8 M DE LONGITUD CON PINTURA EPÓXICA DE COLOR AMARILLO. (PARA PLANTA DE EMERGENCIA)</t>
  </si>
  <si>
    <t>TARIMA AISLANTE DE FIBRA DE VIDRIO DE 100 X 75 X 0.05 CM.</t>
  </si>
  <si>
    <t>PINTURA EN PISO A BASE DE DOS MANO CON PINTURA EPÓXICA EN COLOR GRIS ANSI, EN EL ÁREA DE LA SUBESTACIÓN ELÉCTRICA., DEBERÁ DE INCLUIR SELLADOR.</t>
  </si>
  <si>
    <t>CONDULETS</t>
  </si>
  <si>
    <t>CONDULET FS 1 DE 13 MM DE DIAM. CAJA REGISTRO PARA AREAS NO PELIGROSAS USO INTEMPERIE DE LA SERIE OVALADA, INCLUYE: CARGO DIRECTO POR EL COSTO DE MANO DE OBRA Y MATERIALES REQUERIDOS, FLETE A OBRA, ACARREO CONDULET FS 1 DE 13 MM DE DIAM</t>
  </si>
  <si>
    <t>CONDULETS LB, LL, L, ETC, DE 16 MM DE DIAM</t>
  </si>
  <si>
    <t>CONDULETS LB, LL, L, ETC, DE 21 MM DE DIAM</t>
  </si>
  <si>
    <t>CONDULETS LB, LL, L, ETC, DE 27 MM DE DIAM</t>
  </si>
  <si>
    <t>CONDULETS LB, LL, L, ETC, DE 35 MM DE DIAM</t>
  </si>
  <si>
    <t>CONDULETS LB, LL, L, ETC, DE 41 MM DE DIAM</t>
  </si>
  <si>
    <t>CONDULETS LB, LL, L, ETC, DE 53 MM DE DIAM</t>
  </si>
  <si>
    <t>REDUCCION BHUSING</t>
  </si>
  <si>
    <t>REDUCCION BUSHING DE ALUMINIO DE 19 X 13 MM DE DIAM. INCLUYE; CARGO DIRECTO POR EL COSTO DE MANO DE OBRA Y MATERIALES REQUERIDOS, FLETE A OBRA, ACARREO, COLOCACION, FIJACION, LIMPIEZA Y RETIRO DE SOBRANTES FUERA DE OBRA, EQUIPO DE SEGURIDAD, INSTALACIONES ESPECIFICAS, DEPRECIACION Y DEMAS CARGOS DERIVADOS DEL USO DE EQUIPO Y HERRAMIENTA, EN CUALQUIER NIVEL. SUMINISTRO E INSTALACION DE</t>
  </si>
  <si>
    <t>REDUCCION BUSHING DE ALUMINIO DE 25 X 13 MM DE DIAM</t>
  </si>
  <si>
    <t>REDUCCION BUSHING DE ALUMINIO DE 25 X 19 MM DE DIAM</t>
  </si>
  <si>
    <t>REDUCCION BUSHING DE ALUMINIO DE 32 X 25 MM DE DIAM</t>
  </si>
  <si>
    <t>REDUCCION BUSHING DE ALUMINIO DE 38 X 32 MM DE DIAM</t>
  </si>
  <si>
    <t>REDUCCION BUSHING DE ALUMINIO DE 38 X 25 MM DE DIAM</t>
  </si>
  <si>
    <t>CANALIZACIONES ESPECIALES, ILUMINACIÓN Y VARIOS</t>
  </si>
  <si>
    <t>CHAROLA</t>
  </si>
  <si>
    <t>ESCALERILLA DE ALUMINIO (SOPORTES PARA CABLE) DE CON UN PERALTE DE 7.40CM CON UNA LONGITUD DE 3.66 M INCLUYE:CARGO DIRECTO POR EL COSTO DE MANO DE OBRA Y MATERIALES REQUERIDOS, FLETE A OBRA, ACARREO, COLOCACION, SUJECION, NIVELACION, LIMPIEZA Y RETIRO DE SOBRANTES FUERA DE OBRA, EQUIPO DE SEGURIDAD, INSTALACIONES ESPECIFICAS, DEPRECIACION Y DEMAS CARGOS DERIVADOS DEL USO DE EQUIPO Y HERRAMIENTA EN CUALQUIER NIVEL.TRAMO RECTO DE CHAROLA DE ALUMINIO DE 60 CM DE ANCHO MARCA CROSS LINE CAT.CHZB-2409-2A</t>
  </si>
  <si>
    <t>TRAMO RECTO DE CHAROLA DE ALUMINIO DE 30 CM DE ANCHO MARCA CROSS LINE CAT.CHZB-1209-2A</t>
  </si>
  <si>
    <t>TRAMO RECTO DE CHAROLA DE ALUMINIO DE 15 CM DE ANCHO MARCA CROSS LINE CAT.CHZB-0609-2A</t>
  </si>
  <si>
    <t>CURVA HORIZONTAL PARA ESCALERILLA DE ALUMINIO CON UN PERALTE DE 7.40CM INCLUYE:CARGO DIRECTO POR EL COSTO DE MANO DE OBRA Y MATERIALES REQUERIDOS, FLETE A OBRA, ACARREO, COLOCACION, SUJECION, NIVELACION, LIMPIEZA Y RETIRO DE SOBRANTES FUERA DE OBRA, EQUIPO DE SEGURIDAD, INSTALACIONES ESPECIFICAS, DEPRECIACION Y DEMAS CARGOS DERIVADOS DEL USO DE EQUIPO Y HERRAMIENTA EN CUALQUIER NIVEL. CURVA HORIZONTAL PARA CHAROLA DE ALUMINIO DE 90ª X 30 CM MARCA CROSS LINE CAT.VHZB-12R890-2A</t>
  </si>
  <si>
    <t>CURVA HORIZONTAL PARA CHAROLA DE ALUMINIO DE 90ª X 15 CM MARCA CROSS LINE CAT.VHZB-06R890-2A</t>
  </si>
  <si>
    <t>REDUCCION PARA ESCALERILLA DE ALUMINIO CON UN PERALTE DE 7.40CM INCLUYE:CARGO DIRECTO POR EL COSTO DE MANO DE OBRA Y MATERIALES REQUERIDOS, FLETE A OBRA, ACARREO, COLOCACION, SUJECION, NIVELACION, LIMPIEZA Y RETIRO DE SOBRANTES FUERA DE OBRA, EQUIPO DE SEGURIDAD, INSTALACIONES ESPECIFICAS, DEPRECIACION Y DEMAS CARGOS DERIVADOS DEL USO DE EQUIPO Y HERRAMIENTA EN CUALQUIER NIVEL. REDUCCION PARA CHAROLA DE 30 CM X 15 CM MARCA CROSS LINE CAT.RLZB-1206-2A</t>
  </si>
  <si>
    <t>TEE HORIZONTAL PARA ESCALERILLA DE ALUMINIO CON UN PERALTE DE 7.40CM CON UNA LONGITUD DE 3.66M INCLUYE:CARGO DIRECTO POR EL COSTO DE MANO DE OBRA Y MATERIALES REQUERIDOS, FLETE A OBRA, ACARREO, COLOCACION, SUJECION, NIVELACION, LIMPIEZA Y RETIRO DE SOBRANTES FUERA DE OBRA, EQUIPO DE SEGURIDAD, INSTALACIONES ESPECIFICAS, DEPRECIACION Y DEMAS CARGOS DERIVADOS DEL USO DE EQUIPO Y HERRAMIENTA EN CUALQUIER NIVEL. TEE PARA CHAROLA DE ALUMINIO DE 60 CM MARCA CAT.THZB-24R8-2A</t>
  </si>
  <si>
    <t>TEE PARA CHAROLA DE ALUMINIO DE 30 CM MARCA CAT.THZB-12R8-2A</t>
  </si>
  <si>
    <t>TEE PARA CHAROLA DE ALUMINIO DE 15 CM MARCA CAT.THZB-06R8-2A</t>
  </si>
  <si>
    <t>X PARA ESCALERILLA DE ALUMINIO CON UN PERALTE DE 7.40CM INCLUYE:CARGO DIRECTO POR EL COSTO DE MANO DE OBRA Y MATERIALES REQUERIDOS, FLETE A OBRA, ACARREO, COLOCACION, SUJECION, NIVELACION, LIMPIEZA Y RETIRO DE SOBRANTES FUERA DE OBRA, EQUIPO DE SEGURIDAD, INSTALACIONES ESPECIFICAS, DEPRECIACION Y DEMAS CARGOS DERIVADOS DEL USO DE EQUIPO Y HERRAMIENTA EN CUALQUIER NIVEL. X PARA CHAROLA DE ALUMINIO DE 30 CM MARCA CROSS LINE CAT.XHZB-12R8-2A</t>
  </si>
  <si>
    <t>X PARA CHAROLA DE ALUMINIO DE 15 CM MARCA CROSS LINE CAT.XHZB-06R8-2A</t>
  </si>
  <si>
    <t>CIERRE PARA ESCALERILLA DE ALUMINIO CON UN PERALTE DE 7.40CM INCLUYE:CARGO DIRECTO POR EL COSTO DE MANO DE OBRA Y MATERIALES REQUERIDOS, FLETE A OBRA, ACARREO, COLOCACION, SUJECION, NIVELACION, LIMPIEZA Y RETIRO DE SOBRANTES FUERA DE OBRA, EQUIPO DE SEGURIDAD, INSTALACIONES ESPECIFICAS, DEPRECIACION Y DEMAS CARGOS DERIVADOS DEL USO DE EQUIPO Y HERRAMIENTA EN CUALQUIER NIVEL. CIERRE PARA CHAROLA DE ALUMINIO DE 60 CM CAT.PTR-24-2A</t>
  </si>
  <si>
    <t>CIERRE PARA CHAROLA DE ALUMINIO DE 30 CM CAT.PTR-12-2A</t>
  </si>
  <si>
    <t>CIERRE PARA CHAROLA DE ALUMINIO DE 15 CM CAT.PTR-06-2A</t>
  </si>
  <si>
    <t>COPLE PARA ESCALERILLA DE ALUMINIO CON UN PERALTE DE 7.40 CMS INCLUYE: CARGO DIRECTO POR EL COSTO DE MANO DE OBRA Y MATERIALES REQUERIDOS, FLETE A OBRA, ACARREO, COLOCACION, SUJECION, NIVELACION, LIMPIEZA Y RETIRO DE SOBRANTES FUERA DE OBRA, EQUIPO DE SEGURIDAD, INSTALACIONES ESPECIFICAS, DEPRECIACION Y DEMAS CARGOS DERIVADOS DEL USO DE EQUIPO Y HERRAMIENTA EN CUALQUIER NIVEL. CONECTOR TIPO Z DE ALUMINIO PARA CHAROLA CON TORNILO, TUERCA Y RONDANA PARA CHAROLA CAT.AZ-2A</t>
  </si>
  <si>
    <t>LUMINARIAS</t>
  </si>
  <si>
    <t>LUMINARIA MODELO PISCIS I 2 X 32 LUMINARIA MODELO PISCIS, MARCA NOVALUX,PARA SOBREPONER Y/O SUSPENDER, A PRUEBA DE HUMEDAD (IP-65). FABRICADOEN RESINA POLIESTER, FIBRA DE VIDRIO INYECTADA CON GEAL COAT DE COLORBLANCO. REFLECTOR DE LAMINA DE ACERO COLOR BLANCO, INCLUYE BALASTRO ELECTRONICO DE 2X32W MV 127-277, DOS LAMPARAS T-8 4100ØK Y BASES. EL24-070-01 CAT.00-PIS232T8IMVP</t>
  </si>
  <si>
    <t>LUMINARIA MODELO NOVA LED DE 16 W LUMINARIA MODELO NOVA LED DE 16 WMARCA NOVALUX PARA EMPOTRAR EN PLAFON,FABRICADO EN ALUMINIOINYECTADO, DISIPÁDOR DE CALOR Y BIESEL,REFLECTOR DE ALUMINIOSEMIESPECULAR CON DIFUSOR DE ACRILICO SATNADO Y CLAMS DE FIJACION DEACERO INOXIDABLE,ACABADO EN PINTURA EN POLVO POLIESTER DE APLICACIONELECTROSTATICA COLOR BLANCO Y CURADA AL HORNO OPERA CON LAMPARA TIPOTABLETA TECNOLOGIA LED DE 16 W,EQUIPADA CON LED DRIVER PARA 16 W. EL24-070-002</t>
  </si>
  <si>
    <t>LUMINARIO COMPACTO DE EMPOTRAR EN MURO MODELOVELADORA MARCA NOVALUX 256X200X100 MM. FABRICADO EN LAMINA DE ACEROROLADA EN FRIO 1010, CON MARCO ABATIBLE, ACABADO EN PINTURA EN POLVOPOLIESTER DE APLICACION ELECTROSTATICA COLOR BLANCO Y CURADA AL HORNO,CON 93% DE REFLECTANCIA, DIFUSOR CRISTAL TERMOTEMPLADO ESMERILADO 3MM.EQUIPADO CON BALASTRO MAGNETICO 1X9W. AFP 127V. BASE Y UNA LAMPARAFLUORESCENTE COMPACTA DE 9W.EL24-070-005</t>
  </si>
  <si>
    <t>LUMINARIO DE DISEÑO CUADRADO DE EMPOTRAR EN PLAFON, MODELO ESTAMPALED MARCA NOVALUX, 135X135X110 MM. FABRICADO EN ALUMINIO INYECTADO,DISIPADOR DE CALOR Y BISEL; REFLECTOR DE ALUMINIO ESPECULAR CON DIFUSORDE ACRILICO SATINADO Y CLAMPS DE FIJACION DE ACERO, ACABADO EN PINTURA ENPOLVO POLIESTER DE APLICACION ELECTROSTATICA Y CURADA AL HORNO. EQUIPADOCON LAMPARA TECNOLOGIA LED DE 9W. Y LED DRIVER** PARA 9-15W. (EL24-070-006 + EL24-070-007)</t>
  </si>
  <si>
    <t>LUMINARIO COMPACTO DE SOBREPONER MODELOCONTEMPORANEA MARCA NOVALUX 300X300X100 MM. FABRICADO EN LAMINA DEACERO ROLADA EN FRIO 1010, CON MARCO ABATIBLE, ACABADO EN PINTURA ENPOLVO POLIESTER DE APLICACION ELECTROSTATICA COLOR BLANCO Y CURADA ALHORNO CON 93% DE REFLECTANCIA, DIFUSOR CRISTAL TERMOTEMPLADO 4MM.EQUIPADO CON BALASTRO ELECTRONICO DE ARRANQUE RAPIDO 2X26W. MV. 127-277V. BASES Y DOS LAMPARAS FLUORESCENTES COMPACTAS DE 26W.</t>
  </si>
  <si>
    <t>LUMINARIA MODELO INTEGRAL 2 X 32 LUMINARIA DE USO COMERCIAL MODELOINTEGRAL PARA EMPOTRAR EN PLAFON DE TABLAROCA GABINETE DE 1.22X30X9CMS.MARCO ABATIBLE EQUIPADA CON BALASTRO ENCENDIDOD INSTANTANEO MV, DOSLAMPARAS T-8 DE 32W. BASES Y DIFUSOR ACRILICO N-23 *CON BALASTROENCENDIDO RAPIDO EL24-070-013 + EL24-070-016</t>
  </si>
  <si>
    <t>LUMINARIA MODELO INTEGRAL II 1 X 32 LUMINARIO MODELO INTEGRAL II DE USOCOMERCIAL PARA EMPOTRAR EN PLAFON. GABINETE DE 1.22X30X9CMS. MARCOABATIBLE EQUIPADA CON BALASTRO ENCENDIDO INSTANTANEO MV, UNA LAMPARAT8 DE 32W., BASES Y DIFUSOR ACRILICO N23 *CON BALASTRO ENCENDIDO RAPIDO EL24-070-013</t>
  </si>
  <si>
    <t>LUMINARIA MODELO INDUSTRIAL RLM 2 X 32 LUMINARIA MODELO INDUSTRIALRLM, MARCA NOVALUX, DE SOBREPONER EN GABINETE DE 26X122CMS. FABRICADOEN LAMINA DE ACERO DE PRIMERA CALIDA, TERMINADO CON PINTURA EN POLVOCOLOR BLANCO MEDIANTE PROCESO ELECTROSTATICO Y SECADO AL HORNO. SEINCLUYE BALASTRO ELECTRONICO DE ENCENDIDO INSTANTANEO 2X32W 127-277V,DOS LAMPARAS T-8 4100ØK Y BASES EL24-070-014</t>
  </si>
  <si>
    <t>LUMINARIA MODELO INDUSTRIAL RLM, MARCA NOVALUX, DESOBREPONER EN GABINETE DE 26X122CMS. FABRICADOEN LAMINA DE ACERO DE PRIMERA CALIDA, TERMINADO CON PINTURA EN POLVOCOLOR BLANCO MEDIANTE PROCESO ELECTROSTATICO Y SECADO AL HORNO. SEINCLUYE BALASTRO ELECTRONICO DE ENCENDIDO INSTANTANEO 1X32W 127-277V,UNA LAMPARA T-8 4100ØK Y BASES EL24-070-015 + EL24-070-017</t>
  </si>
  <si>
    <t>LUMINARIA MODELO NOVALITE EXCELL 2 X 32 LUMINARIA MODELO NOVALITEEXCELL. MARCA NOVALUX, PARA SOBREPONER 1220 X 230 X 750 MM, FABRICADO ENLAMINA DE PRIMERA CALIDAD, TERMINADO CON PINTURA EN POLVO APLICADAELECTROSTATICAMENTE Y SECADO AL HORNO. INCLUYE BALASTRO DE ENCENDIDOINSTANTANEO DE 2 X 32 W A 127 V, DOS LAMPARAS T-8 DE 32 W A 4100ØK Y BASES.DIFUSOR ACRILICO PRISMATICO ENVOLVENTE. *CON BALASTRO ENCENDIDO RAPIDO EL24-070-018 + EL24-070-019</t>
  </si>
  <si>
    <t>KIT DE ACOPLAMIENTO PARA SUSPENDER KIT DE ACOPLAMIENTO PARA MONTAJESUSPENDIDO COMPUESTO POR: JUEGO DE SOPORTES DE ACERO,CANOPES DE ACEROPINTADO EN COLOR BLANCO DE 100 MM. DE DIAMETRO, CABLE DE ACERO TRENSADOGALVANIZADO. TRAMO DE 1.00 MT. EL24-070-018 + EL24-070-019</t>
  </si>
  <si>
    <t>LUMINARIA MODELO INTEGRAL 2 X 32 LUMINARIA DE USO COMERCIAL MODELOINTEGRAL PARA EMPOTRAR EN PLAFON DE TABLAROCA GABINETE DE 1.22X30X9CMS.MARCO ABATIBLE EQUIPADA CON BALASTRO ENCENDIDOD INSTANTANEO MV, DOSLAMPARAS T-8 DE 32W. BASES Y DIFUSOR ACRILICO N-23 PH BALASTRO ENCENDIDO RAPIDOSELLADO CON CINTA DE HULE NEOPRENO ALTA DENSIDAD EL24-070-020</t>
  </si>
  <si>
    <t>LUMINARIA MODELO INTEGRAL II 1 X 32 LUMINARIO MODELO INTEGRAL II DE USOCOMERCIAL PARA EMPOTRAR EN PLAFON. GABINETE DE 1.22X30X9CMS. MARCOABATIBLE EQUIPADA CON BALASTRO ENCENDIDO INSTANTANEO MV, UNA LAMPARAT8 DE 32W., BASES Y DIFUSOR ACRILICO N23 PH BALASTRO ENCENDIDO RAPIDOSELLADO CON CINTA DE HULE NEOPRENO ALTA DENSIDAD EL24-070-021</t>
  </si>
  <si>
    <t>LUMINARIA COMPACTA MODELO ESTAMPA 1 X 26 LUMINARIA COMPACATA MODELOESTAMPA PARA EMPOTRAR, MARCA NOVALUX, GABINETE DE 30X30X8CM. MARCOABATIBLE. FABRICADO EN LAMINA DE PRIMERA CALIDAD, TERMINADO CON PINTURAEN POLVO DE APLICACION ELECTROSTATICA Y SECADO AL HORNO COLOR BLANCO.EQUIPADO CON BALASTRO DE ENCENDIDO RAPIDO 1X26W 127-277V, UNA LAMPARAFC 26W 4100°K Y BASE, CON DIFUSOR DE ACRILICO PRISMTATICO 100% N-23 *40R*CON UN FOCO INCANDESCENTE COLOR ROJO EL24-070-022</t>
  </si>
  <si>
    <t>LUMINARIA MODELO PISCIS I 1 X 32 LUMINARIO MODELO PISCIS HERMETICO DESOBREPONER MCA. NOVALUX FABRICADO EN RESINA POLIESTER, FIBRA DE VIDRIOINYECTADO DE UNA SOLA PIEZA CON GEL-COAT COLOR BLANCO, REFLECTOR DELAMINA DE ACERO COLOR BLANCO, BROCHES DE SEGURIDAD ABS, DIFUSOR DEACRILICO ALTO IMPACTO TERMOFORMADO, SELLADO CON POLIURETANOEXPANDIDO. EQUIPADO CON BALALASTRO ENCENDIDO INSTANTANEO Y UNALAMPARA T8 32W. CON BASES. BALASTRO ENCENDIDO RAPIDO EL24-070-023</t>
  </si>
  <si>
    <t>KIT DE ACOPLAMIENTO PARA SUSPENDER KIT DE ACOPLAMIENTO PARA MONTAJESUSPENDIDO COMPUESTO POR: JUEGO DE SOPORTES DE ACERO,CANOPES DE ACEROPINTADO EN COLOR BLANCO DE 100 MM. DE DIAMETRO, CABLE DE ACERO TRENSADOGALVANIZADO. TRAMO 1 MT. EL24-070-023, 230.00 920.00</t>
  </si>
  <si>
    <t>LUMINARIO DE EXTERIORES DE SOBREPONER EN MURO MODELOWALL LIGHT I MARCA NOVALUX. 360X230X185 MM. FABRICADO EN ALUMINIOINYECTADO Y COMPONENTES INTERNOS EN LAMINA DE ACERO, ACABADO ENPINTURA EN POLVO POLIESTER DE APLICACION ELECTROSTATICA COLOR CAFE (ST)REFLECTOR DE LAMINA ESPECULAR INTERNO Y REFRACTOR DE CRISTAL PRISMATICODE BORO SILICATO RESISTENTE A CHOQUES TERMICOS. EQUIPADO CON BALASTROALTO FACTOR DE POTENCIA 150W. ADITIVOS METALICOS 220V. BASE Y UNALAMPARA 150 AM EL24-070-024</t>
  </si>
  <si>
    <t>LUMINARIO DE EMPOTRAR EN PLAFON DE TABLAROCAMODELO INTEGRAL I MARCA NOVALUX. 610X610X90 MM. FABRICADO EN LAMINA DEACERO ROLADA EN FRIO 1010 CON MARCO ABATIBLE, ACABADO EN PINTURA ENPOLVO POLIESTER DE APLICACION ELECTROSTATICA COLOR BLANCO Y CURADA ALHORNO, CON 93% DE REFLECTANCIA, DIFUSOR ACRILICO PRISMATICOTRANSPARENTE TIPO N-12. EQUIPADA CON BASES Y DOS LAMPARAS T8 LED DRIVERDE 10W. MV 127-277V. EL24-070-027 + EL24-070-028</t>
  </si>
  <si>
    <t>LUMINARIA MODELO INTEGRAL III DE USO COMERCIALPARA EMPOTRAR EN PLAFON DE TABLAROCA MARCA NOVALUX GABINETE DE 1220 X600 X 90 MM. FABRICADO EN LAMINA DE ACERO ROLADA EN FRIO, CON MARCOABATIBLE, ACABADO EN PINTURA POLIESTER DE APLICACION ELECTROSTATICA COLORBLANCO Y CURADA AL HORNO. EQUIPADA CON BALASTRO DE 2 X 32 W ENCENDIDORAPIDO MV. 127-277, DOS LAMPARAS DE 32 W T-8 4100°K, BASES Y DIFUSOR ACRILICO N23 EL24-070-029</t>
  </si>
  <si>
    <t>LUMINARIA MODELO INTEGRAL III DE 3 X 32 LUMINARIA DE EMPOTRAR EN PLAFONDE TABLAROCA MODELO INTEGRAL III MARCA NOVALUX, DE 1220 X 610 X 90 MM.FABRICADO EN LAMINA ROLADA EN FRIO, CON MARCO ABATIBLE; ACABADO ENPINTURA EN POLVO POLIESTER DE APLICACION ELECTROSTATICA COLOR BLANCO YCURADA AL HORNO CON 93% DE REFLECTANCIA; DIFUSOR ACRILICO PRISMATICO N-23. EQUIPADO CON BALASTRO ELECTRONICO ARRANQUE INSTANTANEO DE 3 X 32 W.127 V. BASES Y TRES LAMPARAS T8 DE 32 W. 4100°K. *CON BALASTRO ENCENDIDO RAPIDO EL24-070-030</t>
  </si>
  <si>
    <t>LUMINARIA MODELO INTEGRAL III DE USO COMERCIALPARA EMPOTRAR EN PLAFON DE TABLAROCA MARCA NOVALUX GABINETE DE 1220 X600 X 90 MM. FABRICADO EN LAMINA DE ACERO ROLADA EN FRIO, CON MARCOABATIBLE, ACABADO EN PINTURA POLIESTER DE APLICACION ELECTROSTATICA COLORBLANCO Y CURADA AL HORNO. EQUIPADA CON BALASTRO ENCENDIDO RAPIDO 2 X 32W MV. 127-277, Y BALASTRO ATENUABLE (DIMIABLE) DOS LAMPARAS DE 32 W T-84100°K, BASES Y DIFUSOR ACRILICO N23 EL24-070-032 + EL24-070-033</t>
  </si>
  <si>
    <t>LUMINARIA MODELO DUST TIGTH III 2 X 32 LUMINARIA MODELO DUST TIGHT IIIMARCA NOVALUX PARA AREAS DE AMBIENTES CONTROLADOS (POLVO Y PARTICULAS)PARA EMPOTRAR EN PLAFON DE TABLAROCA, MANTENIMIENTO POR ABAJO, 1220 X600 X 120 MM. FABRICADO CUERPO Y BISEL EN LAMINA DE ACERO ROLADA EN FRIO,MARCO ABATIBLE, SELLADO CON CINTA DEHULE NEOPRENO DE ALTA DENSIDAD, ACABADO EN PINTURA EN POLVO POLIESTERDE APLICACION ELECTROSTATICA COLOR BLANCO Y CURADA AL HORNO; DIFUSORACRILICO PRISMATICO N12. EQUIPADO CON BALASTRO ELECTRONICO DE ARRANQUEINSTANTANEO DE 2 X 32 W 127-277 V. DOS LAMPARAS T8 DE 32 W A 4100°K Y BASES**E-90 CON BALASTRO ENCENDIDO RAPIDO Y CON BALASTRO DE EMERGENCIA PARARESPALDO DE 90 MINS. APROX. EL24-070-034</t>
  </si>
  <si>
    <t>LUMINARIA MODELO DUST TIGHT III MARCA NOVALUX PARA AREAS DE AMBIENTESCONTROLADOS (POLVO Y PARTICULAS) PARA EMPOTRAR EN PLAFON DE TABLAROCA,MANTENIMIENTO POR ABAJO, 1220 X600 X 120 MM. FABRICADO CUERPO Y BISEL ENLAMINA DE ACERO ROLADA EN FRIO, MARCO ABATIBLE, SELLADO CON CINTA DEHULE NEOPRENO DE ALTA DENSIDAD, ACABADO EN PINTURA EN POLVO POLIESTERDE APLICACION ELECTROSTATICA COLOR BLANCO Y CURADA AL HORNO; DIFUSORACRILICO PRISMATICO N12. EQUIPADO CON BALASTRO ELECTRONICO DE ARRANQUERAPIDO DE 2 X 32 W 127-277 V. DOS LAMPARAS T8 DE 32 W A 4100°K Y BASES. CONBALASTRO DE EMERGENCIA PARA RESPALDO DE 90 MINS. APROX. EL24-070-035, DTDIII232T8RMVFBLMAN12E90</t>
  </si>
  <si>
    <t>LUMINARIA MODELO INTEGRAL III DE USO COMERCIALPARA EMPOTRAR EN PLAFON DE TABLAROCA MARCA NOVALUX GABINETE DE 1220 X600 X 90 MM. FABRICADO EN LAMINA DE ACERO ROLADA EN FRIO, CON MARCOABATIBLE, ACABADO EN PINTURA POLIESTER DE APLICACION ELECTROSTATICA COLORBLANCO Y CURADA AL HORNO. DIFUSOR ACRILICO N23. EQUIPADA CON BASES Y DOSLAMPARAS LED DRIVER T8 DE 20W.EL24-070-036</t>
  </si>
  <si>
    <t>LUMINARIA MODELO CILINDRO DE 2 X 26 LUMINARIA MODELO CILINDRO MARCANOVALUX ARBOTANTE ABIERTO, 340 X 245 X 220 MM. FABRICADO EN LAMINA DEALUMINIO ROLADO 1100 T-0 EL CUERPO, REFLECTOR EN ACABADO ESPECULAR.COMPONENTES INTERNOS EN LAMINA DE ACERO, ACABADO EN PINTURA EN POLVOPOLIESTER DE APLICACION ELECTROSTATICA COLOR BLANCO Y CURADA AL HORNOCON 93% DE REFLECTANCIA; EQUIPADO CON BALASTRO ELECTRONICO ARRANQUERAPIDO DE 2 X 26 W. 127-277 V. BASES Y DOS LAMPARAS FLUORESCENTES COMPACTAS DE 26 W A 4000°K. EL24-070-01</t>
  </si>
  <si>
    <t>LUMINARIO COMPACTO DE EMPOTRAR EN MURO MODELOVELADORA MARCA NOVALUX 256X200X100 MM. FABRICADO EN LAMINA DE ACEROROLADA EN FRIO 1010, CON MARCO ABATIBLE, ACABADO EN PINTURA EN POLVOPOLIESTER DE APLICACION ELECTROSTATICA COLOR BLANCO Y CURADA AL HORNO,CON 93% DE REFLECTANCIA, DIFUSOR CRISTAL TERMOTEMPLADO ESMERILADO 3MM.EQUIPADO CON BALASTRO MAGNETICO 1X9W. AFP 127V. BASE Y UNA LAMPARAFLUORESCENTE COMPACTA DE 9W. EL24-070-038</t>
  </si>
  <si>
    <t>LUMINARIA MODELO LIGHT BOTTLE 27 W LUMINARIA MODELO LIGHT BOTTLE PARASOBREPONER, FABRICADO CUERPO Y COMPONENTES EN FUNDICION DE ALUMINIO;ACABADO EN PINTURA EN POLVO POLIESTER DE APLICACION ELECTROSTATICA COLORBLANCO Y CURADA AL HORNO, DIFUSOR DE CRISTAL TERMOTEMPLADO CLARO TIPOGLOBO CON GUARDA PROTECTORA, EQUIPADO CON LAMPARA INCANDESCENTE DE27W EL24-070-040</t>
  </si>
  <si>
    <t>LUMINARIA MODELO INTEGRAL III DE USO COMERCIALPARA EMPOTRAR EN PLAFON DE TABLAROCA MARCA NOVALUX GABINETE DE 1220 X600 X 90 MM. FABRICADO EN LAMINA DE ACERO ROLADA EN FRIO, CON MARCOABATIBLE, ACABADO EN PINTURA POLIESTER DE APLICACION ELECTROSTATICA COLORBLANCO Y CURADA AL HORNO. EQUIPADA CON BALASTRO ENCENDIDO RAPIDO 2 X 32W MV. 127-277, Y BALASTRO ATENUABLE (DIMIABLE) DOS LAMPARAS DE 32 W T-84100°K, BASES Y DIFUSOR ACRILICO N23EL24-070-032 + EL24-070-033</t>
  </si>
  <si>
    <t>SENSOR PRESENCIA UL TRASONICO E INFRARROJO MONTAJE TECHO 1,000FT BLANCO, CON FOTOCELDA Y RELEVADOR.CAT. EL24-070-400</t>
  </si>
  <si>
    <t>SENSOR PRESENCIA UL TRASONICO E INFRARROJO MONTAJE TECHO 500FT BLANCO, CON FOTOCELDA Y RELEVADOR, CAT. EL24-070-405</t>
  </si>
  <si>
    <t>UNIDAD CONTROL 24V SENSOR PRESENCIA ATD, ATU, ATP, PIR A TECHO O MURO OPERA 120-277V, 4 SENSORES POR UNIDAD DE CONTROLCAT.-EL24-070-405</t>
  </si>
  <si>
    <t>SENSOR OCUPACION INFRAROJO 120 V, 1000 W LEVI TON, 360º,CAT.-EL24-070-410</t>
  </si>
  <si>
    <t>LUMINARIO DE 100W CON PROTECCION MECANICA (PARA ELEVADORES SEGÚN REQUERIMIENTOS DEL PROVEEDOR )</t>
  </si>
  <si>
    <t>TUBO FLEXIBLE PARA LAMPARAS</t>
  </si>
  <si>
    <t>KIT DE CONECTOR Y CLAVIJA PARA LUMINARIA MCA. COOPER MOD. WD-1700EM</t>
  </si>
  <si>
    <t>ACCESORIOS ELECTRICOS</t>
  </si>
  <si>
    <t>RECEPTACULO TIPO 1 1F, 2H, +TF 125 V 20 A NEMA 5 - 20R DOBLE POLARIZADO DE USO GRAL. CON ORIFICIOS PARA ALAMBRADO QUE ACEPTAN CONDUCTORES DE SECCION TRANSVERSAL IGUAL A CALIBRE NO 10 AWG. MARCA LEVITON CAT. 5362. , INCLUYE:CARGO DIRECTO POR EL COSTO DE MANO DE OBRA Y MATERIALES REQUERIDOS, FLETE A OBRA, ACARREO, COLOCACION, SUJECION, LIMPIEZA Y RETIRO DE SOBRANTES FUERA DE OBRA, EQUIPO DE SEGURIDAD, INSTALACIONES ESPECIFICAS, DEPRECIACION Y DEMAS CARGOS DERIVADOS DEL USO DE EQUIPO Y HERRAMIENTA EN CUALQUIER NIVEL.</t>
  </si>
  <si>
    <t>RECEPTACULO TIPO 2 1F, 2H, +TF 125 V 20 A NEMA 5 - 20R DOBLE POLARIZADO CON CIRCUITO INTERRUPTOR POR FALLA A TIERRA, CON ORIFICIOS PARA ALAMBRADO QUE ACEPTAN CONDUCTORES DE SECCION TRANSVERSAL IGUAL A CALIBRE NO 10 AWG. MARCA LEVITON CAT. 8898.</t>
  </si>
  <si>
    <t>RECEPTACULO TIPO 3 1F, 2H, +TF 125 V 20 A NEMA 5 - 20R SENCILLO POLARIZADO ESPECIAL PARA NEGATOSCOPIO, CON ORIFICIOS PARA ALAMBRADO QUE ACEPTAN CONDUCTORES DE SECCION TRANSVERSAL IGUAL A CALIBRE NO 10 AWG. MARCA LEVITON CAT. 5361.</t>
  </si>
  <si>
    <t>RECEPTACULO TIPO 5 1F, 2H, +TF+TFA 125 V 20 A NEMA 5 - 20R DOBLE POLARIZADO COLOR NARANJA CON ORIFICIOS PARA ALAMBRADO QUE ACEPTAN CONDUCTORES DE SECCION TRANSVERSAL IGUAL A CALIBRE NO 10 AWG. MARCA LEVITON CAT. 5362</t>
  </si>
  <si>
    <t>RECEPTACULO TIPO 6 1F, 2H, +TF+ TFA, 125 V 20 A NEMA 5 - 20R INSTALADO EN MURP O CONSOLA A 1.60 M DOBLE POLARIZADO Y ATERRIZADO GRADO HOSPITAL, CON ORIFICIOS PARA ALAMBRADO QUE ACEPTAN CONDUCTORES DE SECCION TRANSVERSAL IGUAL A CALIBRE NO 10 AWG. MARCA LEVITON CAT. 8300.</t>
  </si>
  <si>
    <t>RECEPTACULO TIPO 7 1F, 2H, +TF + TFA, 125 V 20 A NEMA L5 - 20R SENCILLO CON SEGURO DE MEDIA VUELTA PARA EQUIPO FIJO CUERPO DE NYLON REFORZADO CON FIBRA DE VIDRIO DE ALTA DURESA ADECUADO PARA 140º C DE USO CONTINUO CON CONEXIONES LATERALES Y POSTERIORES POR TORNILLOS EENSAMBLADO Y REMACHADO AL CUERPO MARCA LEVITON CAT. 2310.</t>
  </si>
  <si>
    <t>RECEPTACULO TIPO 8 1F, 2H, +TF+TFA 125 V 20 A NEMA 5 - 20R DOBLE POLARIZADO COLOR NARANJA CON ORIFICIOS PARA ALAMBRADO QUE ACEPTAN CONDUCTORES DE SECCION TRANSVERSAL IGUAL A CALIBRE NO 10 AWG. MARCA LEVITON CAT. 5362</t>
  </si>
  <si>
    <t>RECEPTACULO TIPO 9 1F, 2H, +TF 125 V 20 A NEMA 5 - 20R SENCILLO POLARIZADO ESPECIAL PARA RAYOS X PORTATIL CON ORIFICIOS PARA ALAMBRADO QUE ACEPTAN CONDUCTORES DE SECCION TRANSVERSAL IGUAL A CALIBRE NO 10 AWG. MARCA LEVITON CAT. 5361.</t>
  </si>
  <si>
    <t>RECEPTACULO TIPO 9A 1F, 2H, +TF 125 V 20 A NEMA 15 - 30R SENCILLO CON ENTRADA RECTA PARA EQUIPO A 3F , 220 V CUERPO DE NYLON REFORZADO CON FIBRA DE VIDRIO DE ALTA DUREZA ADECUADO PARA 115º C DE USO CONTINUO, ACEPTAN CONDUCTORES DE SECCION TRANSVERSAL IGUAL A CALIBRE NO 10 AWG. AL CAL 4 AWG MARCA LEVITON CAT. 8430.</t>
  </si>
  <si>
    <t>RECEPTACULO TIPO 11 1F, 2H, +TF 125 V 20 A NEMA 5 - 20R DOBLE POLARIZADO CON CIRCUITO INTERRUPTOR POR FALLA A TIERRA, CON ORIFICIOS PARA ALAMBRADO QUE ACEPTAN CONDUCTORES DE SECCION TRANSVERSAL IGUAL A CALIBRE NO 10 AWG. MARCA LEVITON CAT. 8898.</t>
  </si>
  <si>
    <t>RECEPTACULO TIPO 1A 1F, 2H, +TF 125 V 20 A NEMA 5 - 20R DOBLE POLARIZADO INSTALADO EN PISO USO O MURO EN GENERAL, CON ORIFICIOS PARA ALAMBRADO QUE ACEPTAN CONDUCTORES DE SECCION TRANSVERSAL IGUAL A CALIBRE NO 10 AWG. MARCA LEVITON CAT. 5362 - IG. ALOJADO EN BASE TIPO PORTERIA MARCA DET O EQUIVALENTE.</t>
  </si>
  <si>
    <t>RECEPTACULO TIPO 1F, 2H, +TF + TFA, 125 V 20 A NEMA L5 - 20R SENCILLO CON SEGURO DE MEDIA VUELTA PARA EQUIPO FIJO CUERPO DE NYLON REFORZADO CON FIBRA DE VIDRIO DE ALTA DURESA ADECUADO PARA 140º C DE USO CONTINUO CON CONEXIONES LATERALES Y POSTERIORES POR TORNILLOS EENSAMBLADO Y REMACHADO AL CUERPO MARCA LEVITON CAT. 2310.</t>
  </si>
  <si>
    <t>RECEPTACULO TIPO 2F, 2H, +TF 250 V 30 A NEMA 6 - 30R SENCILLO CON ENTRADA RECTA PARA EQUIPO A 2F , 220 VCA CUERPO DE NYLON REFORZADO CON FIBRA DE VIDRIO DE ALTA DUREZA ADECUADA PARA 115º C DE USO CONTINUO ACEPTA CONDUCTORES DE CAL. 12 AWG, AL CAL. NO 4 AWG COMO MAXIMO. MARCA LEVITON CAT. 5372.</t>
  </si>
  <si>
    <t>RECEPTACULO TIPO 3F, 4H, +TF 220 / 127 V 20 A ESPECIAL PARA ALIMENTACION ELECTRICA DE EQUIPO DENTAL SUMINISTRADO E INSTALADO DE ACUERDO A ESPECIFICACIONES DEL PROVEEDOR DEL EQUIPO.</t>
  </si>
  <si>
    <t>APAGADORES, INCLUYE:CARGO DIRECTO POR EL COSTO DE MANO DE OBRA Y MATERIALES REQUERIDOS, FLETE A OBRA, ACARREO, COLOCACION, SUJECION, LIMPIEZA Y RETIRO DE SOBRANTES FUERA DE OBRA, EQUIPO DE SEGURIDAD, INSTALACIONES ESPECIFICAS, DEPRECIACION Y DEMAS CARGOS DERIVADOS DEL USO DE EQUIPO Y HERRAMIENTA EN CUALQUIER NIVEL. APAGADOR SENCILLO INTERCAMBIABLE 1F, 2H, TF 127 V 15 A CON PLACA COLOR BLANCO LINEA DECORA DE LEVITON</t>
  </si>
  <si>
    <t>APAGADORES DOBLE INTERCAMBIABLE 1F, 2H, TF 127 V 15 A CON PLACA COLOR BLANCO LINEA DECORA DE LEVITON</t>
  </si>
  <si>
    <t>APAGADORES TRIPLE INTERCAMBIABLE 1F, 2H, TF 127 V 15 A CON PLACA COLOR BLANCO LINEA DECORA DE LEVITON</t>
  </si>
  <si>
    <t>APAGADORES DE ESCALERA INTERCAMBIABLE 1F, 3H, TF 127 V 15 A CON PLACA COLOR BLANCO LINEA DECORA DE LEVITON</t>
  </si>
  <si>
    <t>APAGADORES SENCILLO INTERCAMBIABLE 1F, 2H, TF 127 V 10 A CON PLACA PLACA METALICA COLOR PLATA PARA MONTAJE EN CANCEL.</t>
  </si>
  <si>
    <t>FOTOCELDA ELECTRICA CON SENSIBILIDAD GRADUABLE OPERACIÓN AUTOMATICA 1F, 2H, + TF 127 V , COMPLETA</t>
  </si>
  <si>
    <t>SENSOR DE PRESCENCIA POR LUZ INFRARROJA PARA ENCENDIDO Y APAGADO AUTOMATICO DE LUMINARIOS, DISEÑADO PARAOPERAR A 1F,2H,127VCA, CON TIEMPO PROGRAMABLE PARA SOSTENER LA ILUMINACION POSTERIOR A LA DETECCIONDE PRESENCIA, MARCA: LEVITON, MODELO OSCO4-IOW.</t>
  </si>
  <si>
    <t>CONTROLES Y ARRANCADORES</t>
  </si>
  <si>
    <t>COMBINACION DE INTERRUPTOR ARRANCADOR CLASE 8539, TIPO SBWIV02, 3 P, 60 HZ, 600 V, MAX. EN GABINETE TIPO 4 PARA SOBREPONER. MARCA SQUARE' D, INCLUYE:CARGO DIRECTO POR EL COSTO DE MANO DE OBRA Y MATERIALES REQUERIDOS, FLETE A OBRA, ACARREO, COLOCACION, SUJECION, LIMPIEZA Y RETIRO DE SOBRANTES FUERA DE OBRA, EQUIPO DE SEGURIDAD, INSTALACIONES ESPECIFICAS, DEPRECIACION Y DEMAS CARGOS DERIVADOS DEL USO DE EQUIPO Y HERRAMIENTA EN CUALQUIER NIVEL. SUMINISTRO E INSTALACION DE</t>
  </si>
  <si>
    <t>ARRANCADOR CLASE FG 1P 1 P, 60 HZ, 600 V, MAX. EN GABINETE TIPO 4 PARA EMPOTRAR. MARCA SQUARE' D</t>
  </si>
  <si>
    <t>SOPORTE A BASE SOLERA DE FIERRO DE 3/4" X 1/8 PARA CAJAS REGISTRO INCLUYE PERNO DE FIJACION DE ALTA VELOCIDAD DE 1/4, TUERCA HEXAGONAL DE 1/4, PINTURA DE ESMALTE EN COLOR NEGRO Y TORNILLO PARA FIJACION DE CAJA DE 3/16" X 1" Y DE 0,50 A 1.30 DE LONG. INCLUYE:CARGO DIRECTO POR EL COSTO DE MANO DE OBRA Y MATERIALES REQUERIDOS, FLETE A OBRA, ACARREO, COLOCACION, SUJECION, NIVELACION, LIMPIEZA Y RETIRO DE SOBRANTES FUERA DE OBRA, EQUIPO DE SEGURIDAD, INSTALACIONES ESPECIFICAS, DEPRECIACION Y DEMAS CARGOS DERIVADOS DEL USO DE EQUIPO Y HERRAMIENTA EN CUALQUIER NIVEL. SOPORTE A BASE SOLERA DE FIERRO DE 3/4" X 1/8 PARA CAJAS REGISTRO INCLUYE PERNO DE FIJACION DE ALTA VELOCIDAD DE 1/4, TUERCA HEXAGONAL DE 1/4, PINTURA DE ESMALTE EN COLOR NEGRO Y TORNILLO PARA FIJACION DE CAJA DE 3/16" X 1" Y DE 0,50 A 1.30 DE LONG</t>
  </si>
  <si>
    <t>SOPORTE A BASE SOLERA DE FIERRO DE 3/4" X 1/8 PARA TUBERIAS CONDUITS PARED GRUESA GALVANIZADA, INCLUYE PERNO DE FIJACION DE ALTA VELOCIDAD DE 1/4, TUERCA HEXAGONAL DE 1/4, PINTURA DE ESMALTE EN COLOR NEGRO,</t>
  </si>
  <si>
    <t>SOPORTE A BASE UNICANAL DE 4 X 4 CM TUBERIAS CONDUITS PARED GRUESA GALVANIZADA, INCLUYE TAQUETE HDI 3/8, VARILLA ROSCADA GALV. Y TUERCA HEXAGONAL DE 3/8, DE 0 A 30 CM SOPORTE PARA TUBERIAS, ESCALERILLA Y/O CABLES ESTABILOY, INCLUYE:CARGO DIRECTO POR EL COSTO DE MANO DE OBRA Y MATERIALES REQUERIDOS, FLETE A OBRA, ACARREO, COLOCACION, SUJECION, NIVELACION, LIMPIEZA Y RETIRO DE SOBRANTES FUERA DE OBRA, EQUIPO DE SEGURIDAD, INSTALACIONES ESPECIFICAS, DEPRECIACION Y DEMAS CARGOS DERIVADOS DEL USO DE EQUIPO Y HERRAMIENTA EN CUALQUIER NIVEL. SOPORTE A BASE UNICANAL DE 4 X 4 CM TUBERIAS CONDUITS PARED GRUESA GALVANIZADA, INCLUYE TAQUETE HDI 3/8, VARILLA ROSCADA GALV. Y TUERCA HEXAGONAL DE 3/8, DE 0 A 30 CM</t>
  </si>
  <si>
    <t>SOPORTE A BASE UNICANAL DE 4 X 4 CM TUBERIAS CONDUITS PARED GRUESA GALVANIZADA, INCLUYE TAQUETE HDI 3/8, VARILLA ROSCADA GALV. Y TUERCA HEXAGONAL DE 3/8, DE 31 A 50 CM</t>
  </si>
  <si>
    <t>SOPORTE A BASE UNICANAL DE 4 X 4 CM TUBERIAS CONDUITS PARED GRUESA GALVANIZADA, INCLUYE TAQUETE HDI 3/8, VARILLA ROSCADA GALV. Y TUERCA HEXAGONAL DE 3/8, DE 51 A 75 CM</t>
  </si>
  <si>
    <t>SOPORTE A BASE UNICANAL DE 4 X 4 CM TUBERIAS CONDUITS PARED GRUESA GALVANIZADA, INCLUYE TAQUETE HDI 3/8, VARILLA ROSCADA GALV. Y TUERCA HEXAGONAL DE 3/8, DE 76 A 100 CM</t>
  </si>
  <si>
    <t>SOPORTE A BASE UNICANAL DE 4 X 4 CM TUBERIAS CONDUITS PARED GRUESA GALVANIZADA, INCLUYE TAQUETE HDI 3/8, VARILLA ROSCADA GALV. Y TUERCA HEXAGONAL DE 3/8, 101 CM O MAS</t>
  </si>
  <si>
    <t>SOPORTE DOBLE A BASE UNICANAL DE 4 X 4 CM TUBERIAS CONDUITS PARED GRUESA GALVANIZADA, INCLUYE TAQUETE HDI 3/8, VARILLA ROSCADA GALV. Y TUERCA HEXAGONAL DE 3/8, DE 0 A 30 CM</t>
  </si>
  <si>
    <t>SOPORTE DOBLE A BASE UNICANAL DE 4 X 4 CM TUBERIAS CONDUITS PARED GRUESA GALVANIZADA, INCLUYE TAQUETE HDI 3/8, VARILLA ROSCADA GALV. Y TUERCA HEXAGONAL DE 3/8, DE 31 A 50 CM</t>
  </si>
  <si>
    <t>SOPORTE DOBLE A BASE UNICANAL DE 4 X 4 CM TUBERIAS CONDUITS PARED GRUESA GALVANIZADA, INCLUYE TAQUETE HDI 3/8, VARILLA ROSCADA GALV. Y TUERCA HEXAGONAL DE 3/8, DE 51 A 75 CM</t>
  </si>
  <si>
    <t>SOPORTE DOBLE A BASE UNICANAL DE 4 X 4 CM TUBERIAS CONDUITS PARED GRUESA GALVANIZADA, INCLUYE TAQUETE HDI 3/8, VARILLA ROSCADA GALV. Y TUERCA HEXAGONAL DE 3/8, DE 76 A 100 CM</t>
  </si>
  <si>
    <t>SOPORTE DOBLE A BASE UNICANAL DE 4 X 4 CM TUBERIAS CONDUITS PARED GRUESA GALVANIZADA, INCLUYE TAQUETE HDI 3/8, VARILLA ROSCADA GALV. Y TUERCA HEXAGONAL DE 3/8, DE 101 CM O MAS</t>
  </si>
  <si>
    <t>ABRAZADERA DE UÑA GALVANIZADA DE 13 MM DE DIAM. INCLUYE: CARGO DIRECTO POR EL COSTO DE MANO DE OBRA Y MATERIALES REQUERIDOS, FLETE A OBRA, ACARREO, FIJACION, LIMPIEZA Y RETIRO DE SOBRANTES FUERA DE OBRA, EQUIPO DE SEGURIDAD, INSTALACIONES ESPECIFICAS, DEPRECIACION Y DEMAS CARGOS DERIVADOS DEL USO DE EQUIPO Y HERRAMIENTA EN CUALQUIER NIVEL.</t>
  </si>
  <si>
    <t>ABRAZADERA DE UÑA GALVANIZADA DE 19 MM DE DIAM</t>
  </si>
  <si>
    <t>ABRAZADERA DE UÑA GALVANIZADA DE 25 MM DE DIAM</t>
  </si>
  <si>
    <t>ABRAZADERA DE UÑA GALVANIZADA DE 32 MM DE DIAM</t>
  </si>
  <si>
    <t>ABRAZADERA DE UÑA GALVANIZADA DE 38 MM DE DIAM</t>
  </si>
  <si>
    <t>ABRAZADERA DE UÑA GALVANIZADA DE 51 MM DE DIAM</t>
  </si>
  <si>
    <t>ABRAZADERA UNICANAL GALVANIZADA DE 13 MM DE DIAM. GALVANIZADO INCLUYE: CARGO DIRECTO POR EL COSTO DE MANO DE OBRA Y MATERIALES REQUERIDOS, FLETE A OBRA, ACARREO, FIJACION, LIMPIEZA Y RETIRO DE SOBRANTES FUERA DE OBRA, EQUIPO DE SEGURIDAD, INSTALACIONES ESPECIFICAS, DEPRECIACION Y DEMAS CARGOS DERIVADOS DEL USO DE EQUIPO Y HERRAMIENTA EN CUALQUIER NIVEL.</t>
  </si>
  <si>
    <t>ABRAZADERA UNICANAL GALVANIZADA DE 19 MM DE DIAM</t>
  </si>
  <si>
    <t>ABRAZADERA UNICANAL GALVANIZADA DE 25 MM DE DIAM</t>
  </si>
  <si>
    <t>ABRAZADERA UNICANAL GALVANIZADA DE 32 MM DE DIAM</t>
  </si>
  <si>
    <t>ABRAZADERA UNICANAL GALVANIZADA DE 38 MM DE DIAM</t>
  </si>
  <si>
    <t>ABRAZADERA UNICANAL GALVANIZADA DE 51 MM DE DIAM</t>
  </si>
  <si>
    <t>ABRAZADERA UNICANAL GALVANIZADA DE 64 MM DE DIAM</t>
  </si>
  <si>
    <t>ABRAZADERA UNICANAL GALVANIZADA DE 75 MM DE DIAM</t>
  </si>
  <si>
    <t>ABRAZADERA UNICANAL GALVANIZADA DE 101 MM DE DIAM</t>
  </si>
  <si>
    <t>SUBESTACION ELECTRICA</t>
  </si>
  <si>
    <t>SUBESTACION ELECTRICA RECEPTORA CLASE 15KV SISTEMA INTERIOR, (PARA OPERAR A 1873 M.S.N.M.) INCLUYE SSUBESTACION COMPACTA,CELDA DE ACOMETIDA, CELDA DE CUCHILLAS DESCONECTADORAS,CELDA DE INTERRUPTOR EN VACIO CON CUCHILLA DE PUESTA A TIERRA, CELDA DE TRANSICION, CELDA DE INTERRUPTOR DERIVADO CON FUSIBLES DE 125 AMP. CELDA DE INTERRUPTOR DERIVADO CON FUSIBLES DE 100 AMP. CELDA DE INTERRUPTOR DERIVADO CON FUSIBLES DE 125 AMP. CELDA DE ACOPLAMIENTO A TRANSFORMADOR DE 1250 KVA( DE ACUERDO AL DIAGRAMA UNIFILAR) MCA. GENERAL ELECTRIC</t>
  </si>
  <si>
    <t>ACOPLAMIENTO POR BARRAS Y TRENCILLAS LADO DE MEDIA TENSION A TRASFORMADOR TR-1N DE 1250KVA MARCA GENERAL ELECTRIC</t>
  </si>
  <si>
    <t>ACOPLAMIENTO POR BARRAS Y TRENCILLAS FLEXIBLES LADO BAJA TENSION A TABLERO SUBGENERAL TG-1N ( 2000 A )MARCA GENERAL ELECTRIC</t>
  </si>
  <si>
    <t>ACOPLAMIENTO POR BARRAS Y TRENCILLAS FLEXIBLES LADO BAJA TENSION A TABLERO SUBGENERAL TG-1E ( 1600 A ) MARCA GENERAL ELECTRIC</t>
  </si>
  <si>
    <t>ACOPLAMIENTO POR BARRAS Y TRENCILLAS FLEXIBLES LADO BAJA TENSION A TABLERO SUBGENERAL INT-2E ( 1600 A ) MARCA GENERAL ELECTRIC</t>
  </si>
  <si>
    <t>TABLEROS AUTOSPORTADOS</t>
  </si>
  <si>
    <t>TABLERO SPECTRA PLUG-IN AV2 CON INTERRUPTOR PRINCIPAL DE 3PX 2000 AMPS E INTERRUPTORES DERIVADOS ( DE ACUERDO AL DIAGRAMA UNIFILAR ) MCA. GENERAL ELECTRIC</t>
  </si>
  <si>
    <t>TABLERO SPECTRA PLUG-IN AV2 CON INTERRUPTOR PRINCIPAL DE 3PX 350 AMPS E INTERRUPTORES DERIVADOS ( DE ACUERDO AL DIAGRAMA UNIFILAR ) MCA. GENERAL ELECTRIC</t>
  </si>
  <si>
    <t>TG-2E. TABLERO SPECTRA PLUG-LINE CON INTERRUPTOR PRINCIPAL E INTERRUPTORES DERIVADOS ( DE ACUERDO A LOS PLANOS ) MCA. GENERAL ELECTRIC</t>
  </si>
  <si>
    <t>TG-3E. TABLERO SPECTRA PLUG-LINE CON INTERRUPTOR PRINCIPAL E INTERRUPTORES DERIVADOS ( DE ACUERDO A LOS PLANOS ) MCA. GENERAL ELECTRIC</t>
  </si>
  <si>
    <t>TABLERO SPECTRA PLUG-IN AV2 CON INTERRUPTOR PRINCIPAL DE 3PX500 AMPS E INTERRUPTORES DERIVADOS ( DE ACUERDO AL DIAGRAMA UNIFILAR ) MCA. GENERAL ELECTRIC</t>
  </si>
  <si>
    <t>TABLERO SPECTRA PLUG-IN AV2 CON INTERRUPTOR PRINCIPAL DE 3PX 1600 AMPS E INTERRUPTORES DERIVADOS ( DE ACUERDO AL DIAGRAMA UNIFILAR ) MCA. GENERAL ELECTRIC</t>
  </si>
  <si>
    <t>TG-TR. TABLERO SPECTRA PLUG-LINE CON INTERRUPTOR PRINCIPAL E INTERRUPTORES DERIVADOS ( DE ACUERDO A LOS PLANOS ) MCA. GENERAL ELECTRIC</t>
  </si>
  <si>
    <t>TG-SV. TABLERO SPECTRA PLUG-LINE CON INTERRUPTOR PRINCIPAL E INTERRUPTORES DERIVADOS ( DE ACUERDO A LOS PLANOS ) MCA. GENERAL ELECTRIC</t>
  </si>
  <si>
    <t>LF. TABLERO SPECTRA PLUG-LINE CON INTERRUPTOR PRINCIPAL E INTERRUPTORES DERIVADOS ( DE ACUERDO A LOS PLANOS ) MCA. GENERAL ELECTRIC</t>
  </si>
  <si>
    <t>PLANTA DE EMERGENCIA</t>
  </si>
  <si>
    <t>PLANTA GENERADORA DE ENERGIA ELECTRICA PAR DE EMERGENCIA "PE-1" DE 1000KW CONTINUOS, 3F, 4H, 480/277V, 60HZ, MARCA OTTOMOTORES O EQUIVALENTE CERTIFICADA (LOS VALORES REQUERIDOS SON EFECTIVOS A 1920 M.S.N.M.).</t>
  </si>
  <si>
    <t>EQUIPO DE TRANSFERENCIA "TT-1A" AUTOMATICA CON INTERRUPTOR TIPO AUTOMATICOS (SOLO OPERAN COMO DISYUNTORES) DE 3P-1600A, EQUIPO DE MEDICION INTEGRADO, 3F-4H, 480/277V, 60HZ, Y 65 KAMP, SIMETRICOS DE CAPACIDAD INTERRUPTIVA A 480VCA, PROPORCIONADO POR EL PROVEEDOR DE PLANTA DE EMERGENCIA), PARA OPERA EN MAXIMO 10 SEGUNDOS.</t>
  </si>
  <si>
    <t>EQUIPO DE TRANSFERENCIA "TT-1B" AUTOMATICA CON CONTACTORES MAGNETICOS DE 3P-200A, EQUIPO DE MEDICION INTEGRADO, 3F-4H, 480/277V, 60HZ, Y 65 KAMP, SIMETRICOS DE CAPACIDAD INTERRUPTIVA A 480VCA, PROPORCIONADO POR EL PROVEEDOR DE PLANTA DE EMERGENCIA), PARA OPERA EN MAXIMO 10 SEGUNDOS.</t>
  </si>
  <si>
    <t>EQUIPO DE TRANSFERENCIA "TT-2" AUTOMATICA CON DOS INTERRUPTORES TIPO AUTOMATICOS (SOLO OPERAN COMO DISYUNTORES) DE 3P-2500A, Y BLOQUEO MECANICO ENTRE SI, EQUIPO DE MEDICION INTEGRADO, 3F-4H, 480/277V, 60HZ, Y 50 KAMP, SIMETRICOS DE CAPACIDAD INTERRUPTIVA A 480VCA, PROPORCIONADO POR EL PROVEEDOR DE PLANTA DE EMERGENCIA), PARA OPERA ENTRE 11 A 15 SEGUNDOS MINIMO.</t>
  </si>
  <si>
    <t>TUBO DE ESCAPE DE LA PLANTA DE MERGENCIA CON SILENCIADOR MARCA NELSON TIPO HOSPITAL</t>
  </si>
  <si>
    <t>TRANSFORMADORES</t>
  </si>
  <si>
    <t>TRANSFORMADOR TRIFASICO "TR-1N" DE DISTRIBUCION SERVICIO INTERIOR DE 1250 KVA AUTOENFRIADO EN AIRE "AA" 13.2KV 60HZ., EN EL PRIMARIO, 480/277V, 60HZ, EN EL SECUNDARIO CONEXION DELTA-ESTRELLA, CON 4 DERIVACIONES DE REGULACION, DOS ARRIBA Y DOS ABAJO DEL 2.5 % C/U. DEL VOLTAJE NOMINAL EN EL PRIMARIO, DISEÑADO PARA OPERAR NORMALMENTE A 50° C. SOBRE UNA MEDIA AMBIENTE DE 30°C. MAXIMA DE 40° C, PERO CON AISLAMIENTO CLASE "H" PARA 150°C, Y UNA IMPEDANCIA DE 5.75 %, (ENCAPSULADO EN SECCIONES).</t>
  </si>
  <si>
    <t>TRANSFORMADOR TRIFASICO "TR-1E, 2E" DE DISTRIBUCION SERVICIO INTERIOR DE 1000 KVA TIPO MT/BT TRIHAL SECO -ENCAPSULADO CU-CU 13.2KV 60HZ., EN EL PRIMARIO, 480/277V, 60HZ, EN EL SECUNDARIO CONEXION DELTA-ESTRELLA, CON 4 DERIVACIONES DE REGULACION, DOS ARRIBA Y DOS ABAJO DEL 2.5 % C/U. DEL VOLTAJE NOMINAL EN EL PRIMARIO, DISEÑADO PARA OPERAR NORMALMENTE A 50° C. SOBRE UNA MEDIA AMBIENTE DE 30°C. MAXIMA DE 40° C, PERO CON AISLAMIENTO CLASE "H" PARA 150°C, Y UNA IMPEDANCIA DE 5.75 %, (ENCAPSULADO EN SECCIONES)</t>
  </si>
  <si>
    <t>TRANSFORMADOR TIPO SECO 3F 150KVA 480(440)-220/127V AA,TRANSFORMADOR SECO EN BAJA TENSIÓN DE USO GENERAL, TRIFÁSICO, 60HZ, MARCA IG IRAPUATO, DE 150KVA.EN EL PRIMARIO 480(440)V, CONEXIÓN DELTA, CON 4 DERIVACIONES, 2 ARRIBAY 2 ABAJO DE 2.5% RESPECTO A LA TENSIÓN NOMINAL 480 Ó 440V. EN EL SECUNDARIO 220/127V CONEXIÓN ESTRELLA. DEVANADOS AL-AL. PARA OPERAR A UNA ALTITUD DE 2,300M. CON UNA SOBRE ELEVACIÓN DE TEMP. DE 150°C SOBRE UNA MEDIA DE 30°C Y MÁX. DE 40°C, TIPO AA, CON BOBINAS IMPREGNADAS Y HORNEADAS EN GABINETE DE ACERO AL CARBÓN NEMA 1 PARA USO INTERIOR COLOR GRIS ANSI 61. TODOS LOS DEMÁS ACCESORIOS Y CARACTERISTICAS DE ACUERDO A LA NORMA NMX-J-351</t>
  </si>
  <si>
    <t>TRANSFORMADOR TIPO SECO 3F 112.5KVA 480(440)-220/127V ALTRANSFORMADOR SECO EN BAJA TENSIÓN DE USO GENERAL, TRIFÁSICO, 60HZ, MARCA IG IRAPUATO, DE 112.5KVA.ENEL PRIMARIO 480(440)V, CONEXIÓN DELTA, CON 4 DERIVACIONES, 2 ARRIBA Y 2 ABAJO DE 2.5% RESPECTO A LA TENSIÓN NOMINAL 480 Ó 440V. EN EL SECUNDARIO 220/127V CONEXIÓN ESTRELLA. DEVANADOS AL-AL. PARA OPERAR A UNA ALTITUD DE 2,300M. CON UNA SOBRE ELEVACIÓN DE TEMP. DE 150°C SOBRE UNA MEDIA DE 30°C Y MÁX. DE 40°C, TIPO AA, CON BOBINAS IMPREGNADAS Y HORNEADAS EN GABINETE DE ACERO AL CARBÓN NEMA 1 PARA USO INTERIOR COLOR GRIS ANSI 6.TODOS LOS DEMÁS ACCESORIOS Y CARACTERISTICAS DE ACUERDO A LA NORMA NMX-J-351</t>
  </si>
  <si>
    <t>TRANSFORMADOR TIPO SECO 3F 45KVA 480(440)-220/127V AL TRANSFORMADOR SECO EN BAJA TENSIÓN DE USO GENERAL, TRIFÁSICO, 60HZ, MARCA IG IRAPUATO, DE 45KVA.EN EL PRIMARIO 480(440)V, CONEXIÓN DELTA, CON 4 DERIVACIONES, 2 ARRIBA Y 2 ABAJO DE 2.5% RESPECTO A LA TENSIÓNNOMINAL 480 Ó 440V. EN EL SECUNDARIO 220/127V CONEXIÓN ESTRELLA. DEVANADOS AL-AL. PARA OPERAR A UNA ALTITUD DE 2,300M. CON UNA SOBRE ELEVACIÓN DE TEMP. DE 150°C SOBRE UNA MEDIA DE 30°C Y MÁX. DE 40°C, TIPO AA, CON BOBINAS IMPREGNADAS Y HORNEADAS EN GABINETE DE ACERO AL CARBÓN NEMA 1 PARA USO INTERIOR COLOR GRIS ANSI 61. TODOS LOS DEMÁS ACCESORIOS Y CARACTERISTICAS DE ACUERDO A LA NORMA NMX-J-351.</t>
  </si>
  <si>
    <t>TRANSFORMADOR TIPO SECO 3F 30KVA 480(440)-220/127V AL TRANSFORMADOR SECO EN BAJA TENSIÓN DE USO GENERAL, TRIFÁSICO, 60HZ, MARCA IG IRAPUATO, DE 30KVA.EN EL PRIMARIO 480(440)V, CONEXIÓN DELTA, CON 4 DERIVACIONES, 2 ARRIBAY 2 ABAJO DE 2.5% RESPECTO A LA TENSIÓNNOMINAL 480 Ó 440V. EN EL SECUNDARIO 220/127V CONEXIÓN ESTRELLA. DEVANADOS AL-AL. PARA OPERAR A UNA ALTITUD DE 2,300M. CON UNA SOBRE ELEVACIÓN DE TEMP. DE 150°C SOBRE UNA MEDIA DE 30°C Y MÁX. DE 40°C, TIPO AA, CON BOBINAS IMPREGNADAS Y HORNEADAS EN GABINETE DE ACERO AL CARBÓN NEMA 1 PARA USO INTERIOR COLOR GRIS ANSI 61. TODOS LOS DEMÁS ACCESORIOS Y CARACTERISTICAS DE ACUERDO A LA NORMA NMX-J-351.</t>
  </si>
  <si>
    <t>TRANSFORMADOR TIPO SECO 3F 15KVA 480(440)-220/127V AL TRANSFORMADOR SECO EN BAJA TENSIÓN DE USO GENERAL, TRIFÁSICO, 60HZ, MARCA IG IRAPUATO, DE 30KVA.EN EL PRIMARIO 480(440)V, CONEXIÓN DELTA, CON 4 DERIVACIONES, 2 ARRIBA Y 2 ABAJO DE 2.5% RESPECTO A LA TENSIÓNNOMINAL 480 Ó 440V. EN EL SECUNDARIO 220/127V CONEXIÓN ESTRELLA. DEVANADOS AL-AL. PARA OPERAR A UNA ALTITUD DE 2,300M. CON UNA SOBRE ELEVACIÓN DE TEMP. DE 150°CSOBRE UNA MEDIA DE 30°C Y MÁX. DE 40°C, TIPO AA, CON BOBINAS IMPREGNADAS Y HORNEADAS EN GABINETE DE ACERO AL CARBÓN NEMA 1 PARA USO INTERIOR COLOR GRIS ANSI 61. TODOS LOS DEMÁS ACCESORIOS Y CARACTERISTICAS DE ACUERDO A LA NORMA NMX-J-351.</t>
  </si>
  <si>
    <t>UPS</t>
  </si>
  <si>
    <t>SISTEMA DE FUERZA ININTERRUMPIBLE MARCA GE SERIE LP , MODELO LP 33 DE 15 KVA DE CAPACIDAD ,ON-LINE, DOBLE CONVERSIÓN, TRIFÁSICO, TEST PARA BATERÍA, CON BANCO DE BATERÍAS SELLADAS LIBRES DE MANTENIMIENTO PARA RESPALDO DE 10 MIN A PLENA CARGA, CON GABINETE AUTO SOPORTADO, BYPASS AUTOMÁTICO, PANEL FRONTAL, LCD 2X16 CARACTERES, PUERTO PARA MONITOREO RS232, PROTECCIÓN, DESCONEXIÓN AUTOMÁTICA (O PASO A BYPASS DISPONIBLE) EN CASO DE: BAJA Ó ALTA TENSIÓN DC, SOBRE TEMPERATURA, SOBRECARGA /CORTOCIRCUITO, SALIDA PROTEGIDA CONTRA CONEXIÓN A LA RED. CON VOLTAJES REQUERIDOS DE 220 A LA ENTRADA 3F, 4H + T, Y 220/127 VOLTS A LA SALIDA. 3F, 4H, +T 60 HZ</t>
  </si>
  <si>
    <t>SISTEMA DE FUERZA ININTERRUMPIBLE MARCA GE SERIE LP , MODELO LP33 DE 65KVA DE CAPACIDAD, ON-LINE, DOBLE CONVERSIÓN, TRIFÁSICO, TEST PARA BATERÍA, CON BANCO DE BATERÍAS SELLADAS LIBRES DE MANTENIMIENTO PARA RESPALDO DE 10 MIN A PLENA CARGA, CON GABINETE AUTO SOPORTADO, BYPASS AUTOMÁTICO, PANEL FRONTAL, LCD 2X16 CARACTERES, PUERTO PARA MONITOREO RS232, PROTECCIÓN, DESCONEXIÓN AUTOMÁTICA (O PASO A BYPASS DISPONIBLE) EN CASO DE: BAJA Ó ALTA TENSIÓN DC, SOBRE TEMPERATURA, SOBRECARGA /CORTOCIRCUITO, SALIDA PROTEGIDA CONTRA CONEXIÓN A LA RED.CON LOS VOLTAJES REQUERIDOS DE 208/220 A LA ENTRADA 3F, 4H + T, Y 208/220 VOLTS A LA SALIDA. 3F, 4H,+ T 60 HZ.</t>
  </si>
  <si>
    <t>SISTEMA DE FUERZA ININTERRUMPIBLE MARCA GE SERIE LP , MODELO LP33 DE 80 KVAS DE CAPACIDAD, ON-LINE, DOBLE CONVERSIÓN, TRIFÁSICO, TEST PARA BATERÍA, CON BANCO DE BATERÍAS SELLADAS LIBRES DE MANTENIMIENTO PARA RESPALDO DE 10 MIN A PLENA CARGA, CON GABINETE AUTO SOPORTADO, BYPASS AUTOMÁTICO, PANEL FRONTAL, LCD 2X16 CARACTERES, PUERTO PARA MONITOREO RS232, PROTECCIÓN, DESCONEXIÓN AUTOMÁTICA (O PASO A BYPASS DISPONIBLE) EN CASO DE: BAJA Ó ALTA TENSIÓN DC, SOBRE TEMPERATURA, SOBRECARGA /CORTOCIRCUITO, SALIDA PROTEGIDA CONTRA CONEXIÓN A LA RED.CON LOS VOLTAJES REQUERIDOS DE 208/220 A LA ENTRADA 3F, 4H + T, Y 208/220 VOLTS A LA SALIDA. 3F, 4H,+ T 60 HZ.</t>
  </si>
  <si>
    <t>SISTEMA DE SUMINISTRO ININTERRUMPIDO DE ENERGÍA MARCA GENERAL ELECTRIC, SERIE SG, MODELO SG 130, ENTRADA TRIFÁSICA DE TIEMPO DE RESPALDO ESTÁNDAR. VOLTAJE ENTRADA 208/220V SALIDA 220/127V</t>
  </si>
  <si>
    <t>CENTRO DE CONTROL DE MOTORES</t>
  </si>
  <si>
    <t>CCMAN. TABLERO SPECTRA PLUG-LINE CON INTERRUPTOR PRINCIPAL E INTERRUPTORES DERIVADOS ( DE ACUERDO A LOS PLANOS ) MCA. GENERAL ELECTRIC</t>
  </si>
  <si>
    <t>CCMAE. TABLERO SPECTRA PLUG-LINE CON INTERRUPTOR PRINCIPAL E INTERRUPTORES DERIVADOS ( DE ACUERDO A LOS PLANOS ) MCA. GENERAL ELECTRIC</t>
  </si>
  <si>
    <t>BANCO DE CAPACITORES</t>
  </si>
  <si>
    <t>EQUIPO ELECTROMECANICO HIBRIDO PARA SISTEMA DE CALIDAD DE ENERGIA TIPO SMARTVAR MCA. ARTECHE-INELAP,PARA COMPENSACION DE ENERGIA REACTIVA Y ARMONICAS, DISEÑADO CON CELDAS CAPACITIVAS MONOFASICAS DE POLIPROPILENO METALIZADO EN ZINC, 80°C. CONTINUOS, ARREGLO EN ESTRELLA L , 3F, 480 V., 600 V., PERDIDAS MAXIMAS, 0.4 W/KVAR., CON INT. DE PRESION ANTIEXPLOSION, CONMUTACION MEDIANTE ARREGLO DE TIRISTORES CON TECNOLOGIA SMART-NOCH, LIBRE DE TRANSITORIOS, OPERACION AUTOMATICA ULTRARRAPIDA CON VEL. DE RESPUESTA NO MAYOR A 16 MILISEGUNDOS, REACTORES SINCRONIZADOS CON INDUCTANCIA CONSTANTE AL 150% DE LA CORRIENTE NOMINAL, INSTALADO EN GABINETE NEMA 1, DE 125 KVAR.PARA TR-1N DE 1250KVA</t>
  </si>
  <si>
    <t>EQUIPO ELECTROMECANICO HIBRIDO PARA SISTEMA DE CALIDAD DE ENERGIA TIPO SMARTVAR MCA. ARTECHE-INELAP,PARA COMPENSACION DE ENERGIA REACTIVA Y ARMONICAS, DISEÑADO CON CELDAS CAPACITIVAS MONOFASICAS DE POLIPROPILENO METALIZADO EN ZINC, 80°C. CONTINUOS, ARREGLO EN ESTRELLA L , 3F, 480 V., 600 V., PERDIDAS MAXIMAS, 0.4 W/KVAR., CON INT. DE PRESION ANTIEXPLOSION, CONMUTACION MEDIANTE ARREGLO DE TIRISTORES CON TECNOLOGIA SMART-NOCH, LIBRE DE TRANSITORIOS, OPERACION AUTOMATICA ULTRARRAPIDA CON VEL. DE RESPUESTA NO MAYOR A 16 MILISEGUNDOS, REACTORES SINCRONIZADOS CON INDUCTANCIA CONSTANTE AL 150% DE LA CORRIENTE NOMINAL, INSTALADO EN GABINETE NEMA 1, DE 100 KVAR.PARA TR-1E DE 1000KVA</t>
  </si>
  <si>
    <t>EQUIPO ELECTROMECANICO HIBRIDO PARA SISTEMA DE CALIDAD DE ENERGIA TIPO SMARTVAR MCA. ARTECHE-INELAP,PARA COMPENSACION DE ENERGIA REACTIVA Y ARMONICAS, DISEÑADO CON CELDAS CAPACITIVAS MONOFASICAS DE POLIPROPILENO METALIZADO EN ZINC, 80°C. CONTINUOS, ARREGLO EN ESTRELLA L , 3F, 480 V., 600 V., PERDIDAS MAXIMAS, 0.4 W/KVAR., CON INT. DE PRESION ANTIEXPLOSION, CONMUTACION MEDIANTE ARREGLO DE TIRISTORES CON TECNOLOGIA SMART-NOCH, LIBRE DE TRANSITORIOS, OPERACION AUTOMATICA ULTRARRAPIDA CON VEL. DE RESPUESTA NO MAYOR A 16 MILISEGUNDOS, REACTORES SINCRONIZADOS CON INDUCTANCIA CONSTANTE AL 150% DE LA CORRIENTE NOMINAL, INSTALADO EN GABINETE NEMA 1, DE 100 KVAR.PARA TR-2E DE 1000KVA</t>
  </si>
  <si>
    <t>TABLERO DE AISLAMIENTO</t>
  </si>
  <si>
    <t>TABLERO DE AISLAMIENTO ( TA-1,2,3,4,5,6,7,8,9,10,7,8,9,10,) PARA QUIRÓFANO MARCA POST GLOVER/LIFE LINK (DE ACUERDO CON EL CÓDIGONACIONAL ELÉCTRICO, ART. 517), EL CUAL ESTÁ FORMADO POR:01 INTERRUPTOR TERMOMAGNÉTICO DE 2 POLOS, 30 AMPERES, PARA PROTECCIÓN DEL PRIMARIO DEL TRANSFORMADOR.01 TRANSFORMADOR DE 5 KVA RELACIÓN DE TRANSFORMACIÓN 220/120 VOLTS. 12 INTERRUPTORES TERMOMAGNETICOS DERIVADOS DE 2 POLOS, DE 20 AMPS, 01, MONITOR DE AISLAMIENTO DE LINEA MARK V CON LAS SIGUIENTES CARACTERISTICAS: PANTALLA DE ESTADO LCD, ALARMAS, BITACORA DE EVENTOS Y ALARMAS , COMUNICACION VIA ETHERNET 01 INDICADOR DINÁMICO DE PELIGRO.01 BARRA DE TIERRA (EQUIPOTENCIAL).01 GABINETE DE LÁMINA GALVANIZADA. DIMENSIONES ? 43” X 22” X 6”, 01 FRENTE DE ACERO INOXIDABLE MODELO: IDP-5-DB-12/4-CF-NA-02</t>
  </si>
  <si>
    <t>TABLERO DE AISLAMIENTO ( TA-11,12,13,14,15,16,17,18,19,20,21,22,) PARA QUIRÓFANO MARCA POST GLOVER/LIFE LINK (DE ACUERDO CON EL CÓDIGONACIONAL ELÉCTRICO, ART. 517), EL CUAL ESTÁ FORMADO POR:01 INTERRUPTOR TERMOMAGNÉTICO DE 2 POLOS, 30 AMPERES, PARA PROTECCIÓN DEL PRIMARIO DEL TRANSFORMADOR.01 TRANSFORMADOR DE 3 KVA RELACIÓN DE TRANSFORMACIÓN 220/120 VOLTS. 12 INTERRUPTORES TERMOMAGNETICOS DERIVADOS DE 2 POLOS, DE 20 AMPS, 01, MONITOR DE AISLAMIENTO DE LINEA MARK V CON LAS SIGUIENTES CARACTERISTICAS: PANTALLA DE ESTADO LCD, ALARMAS, BITACORA DE EVENTOS Y ALARMAS , COMUNICACION VIA ETHERNET 01 INDICADOR DINÁMICO DE PELIGRO.01 BARRA DE TIERRA (EQUIPOTENCIAL).01 GABINETE DE LÁMINA GALVANIZADA. DIMENSIONES ? 43” X 22” X 6”, 01 FRENTE DE ACERO INOXIDABLE MODELO: IDP-3-DB-12/4-CF-NA-02</t>
  </si>
  <si>
    <t>TABLERO DE AISLAMIENTO PARA RAYOS X PORTÁTIL, CON INTERRUPTOR PRINCIPAL, UN TRANSFORMADOR DE 5 KVA CON INDICADOR DINÁMICO DE FALLA A TIERRA.</t>
  </si>
  <si>
    <t>MODULO DE CONTACTOS</t>
  </si>
  <si>
    <t>MODULO DE CONTACTOS, CONTENIENDO 4 RECEPTÁCULOS DE FUERZA DE 20 AMPS, 4 CONTACTO DE TIERRA, 1 GABINETE DE LAMINA GALVANIZADA, 1 FRENTE DE ACERO INOXIDABLE MOD. RRP-4D4 MCA. DWPPON ELECTRIK</t>
  </si>
  <si>
    <t>MODULO DE MAESTRO DE TIERRAS MCA. POST GLOVER/ LIFE LINK, FORMADO POR: 1 BARRA DE COBRE ELECTROLITICO CON 20 ZAPATAS PARA CABLE CALIBRE N° 14 A 6 Y ZAPATAS GENERALES N° 14 A 1/0, UN GABINETE DE LAMINA GALVANIZADA, FRENTE DE ACERO INOXIDABLE. MOD. GJB-20</t>
  </si>
  <si>
    <t>RELOJ TEMPORIZADOR CON DISPLAY SEPARADO , UNIDAD PARA CONTROL REMOTO Y PAQUETE DE BATERIAS RECARGABLES INTEGRADAS EN UN SOLO GABINETE, INCLUYE:CARGO DIRECTO POR EL COSTO DE MANO DE OBRA Y MATERIALES REQUERIDOS, FLETE A OBRA, ACARREO, COLOCACION, SUJECION, LIMPIEZA Y RETIRO DE SOBRANTES FUERA DE OBRA, EQUIPO DE SEGURIDAD, INSTALACIONES ESPECIFICAS, DEPRECIACION Y DEMAS CARGOS DERIVADOS DEL USO DE EQUIPO Y HERRAMIENTA EN CUALQUIER NIVEL.</t>
  </si>
  <si>
    <t>ELEVADORES</t>
  </si>
  <si>
    <t>ELEVADOR TECNICOS SIN CUARTO DE MAQUINAS DE 1000 KGS 13 PASAJEROS 4 PARADAS, 4 ACCESOS, 480 VOLTS, 3FASES, 5 HILOS, 60 HERTZ, +/-5% RECORRIDO 13.5 MTS</t>
  </si>
  <si>
    <t>ELEVADOR TECNICOS VESTIBULO PRINCIPAL SIN CUARTO DE MAQUINAS DE 2000 KGS 26 PASAJEROS 4 PARADAS, 4 ACCESOS, 480 VOLTS, 3FASES, 5 HILOS, 60 HERTZ, +/-5% RECORRIDO 13.5 MTS</t>
  </si>
  <si>
    <t>ELEVADOR VESTIBULO PRINCIPAL SIN CUARTO DE MAQUINAS DE 2000 KGS 26 PASAJEROS 5 PARADAS, 5 ACCESOS , 480 VOLTS, 3FASES, 5 HILOS, 60 HERTZ, +/-5% RECORRIDO 17.95 MTS</t>
  </si>
  <si>
    <t>MONTACARGAS SIN CUARTO DE MAQUINAS DE 300 KGS 2 PARADAS, 2 ACCESOS, 480 VOLTS, 3FASES, 5 HILOS, 60 HERTZ, +/-5% RECORRIDO 4.5 MTS</t>
  </si>
  <si>
    <t>MONTAJE E INSTALACIÓN</t>
  </si>
  <si>
    <t>PRUEBAS, PUESTA EN OPERACIÓN, ENTREGA DE GARANTÍAS, INSTRUCTIVOS Y MANUALES DE OPERACIÓN Y MANTENIMIENTO DE LOS EQUIPOS E INSTALACIONES, ASÍ COMO LA CAPACITACIÓN DEL PERSONAL ASIGNADO PARA EL MANEJO DE LOS EQUIPOS</t>
  </si>
  <si>
    <t>INSTALACION DE PARARRAYOS</t>
  </si>
  <si>
    <t>TUBERIA Y CONEXIONES CONDUIT</t>
  </si>
  <si>
    <t>TUBO CONDUIT PVC CED-40 DE 27 MM. DE DIÁMETRO,</t>
  </si>
  <si>
    <t>CAJA CUADRADA PVC, DE 120 X 120 MM. PARA TUBO DE 21 Y 27 MM.</t>
  </si>
  <si>
    <t>TAPA CUADRADA PVC DE 120 X 120 MM.</t>
  </si>
  <si>
    <t>CODO P.G.G. 90 GRADOS, DE 27 MM. DE DIÁMETRO,</t>
  </si>
  <si>
    <t>CONTRATUERCA Y MONITOR PVC, DE 27 MM.</t>
  </si>
  <si>
    <t>ABRAZADERA GALVANIZADA 27 MM</t>
  </si>
  <si>
    <t>PARARRAYOS IONIZANTE TIPO PDC CON DISPOSITIVO ELECTRONICO DE PRE-IONIZACION. CORRIENTE DE DESCARGA APROBADA DE 100 KA CAT. TME-1560, TEMESA, CON SISTEMA NOREIN, CUMPLIMIENTO CON NORMAS UNE-21186/NFC-17102</t>
  </si>
  <si>
    <t>DISPOSITIVO PARA SENSAR IMPACTOS DE RAYO MEDIANTE CAMPO MAGNETICO CAT. TME-OO1G TEMESA</t>
  </si>
  <si>
    <t>COMPUESTO QUIMICO MEJORADOR DE TERRENO, CAT. GAP-TEMESA (12KG)</t>
  </si>
  <si>
    <t>ACOPLADOR TIPO NAYLAMID</t>
  </si>
  <si>
    <t>REGISTRO CON TAPA METALICA PARA ELECTRODO DE TIERRAS DE 0.30 X 0.30X 0.60 MTS.</t>
  </si>
  <si>
    <t>MOLDE CADWELD MOD. TAC-2Q2QCON CARGA DE 150 CAT.MC-150</t>
  </si>
  <si>
    <t>MOLDE CADWELD MOD. GTC-2Q2QCON CARGA DE 115CAT.MC-90</t>
  </si>
  <si>
    <t>ELECTRODO DE PUESTA A TIERRA DE COBRE TIPO REHILETE</t>
  </si>
  <si>
    <t>DESCONECTADOR MECÁNICO DE PRUEBAS PARA PUESTA A TIERRA BURNDY CAT. QR-28</t>
  </si>
  <si>
    <t>ABRAZADERA OMEGA DE COBRE CON PIJA Y TAQUETE.</t>
  </si>
  <si>
    <t>CONECTOR TIPO (T)</t>
  </si>
  <si>
    <t>PASAMURO CAT. C272X (COBRE-BRONCE).Ó SIMILAR</t>
  </si>
  <si>
    <t>SUMINISTRO Y COLOCACIÓN DE ELEMENTOS DE SUJECIÓN Y PROPIOS DEL SISTEMA, REHILETE PARA TIERRA CAT. C585. INCLUYE CARBÓN VEGETAL Y SAL. Ó SIMILAR</t>
  </si>
  <si>
    <t>BASE DE CONCRETO ARMADO CON ANCLA RETENIDA DE 3/8"</t>
  </si>
  <si>
    <t>PERFIL UNICANAL U-10 DE 4X2"</t>
  </si>
  <si>
    <t>CABLE DESNUDO 28 HILOS CAL. 1/0 AWG</t>
  </si>
  <si>
    <t>CABLE DESNUDO CAL. 19 HILOS CAL. 4/0 AWG</t>
  </si>
  <si>
    <t>SISTEMAS DE TIERRAS</t>
  </si>
  <si>
    <t>TIERRAS ELECTRONICAS</t>
  </si>
  <si>
    <t>TUBO CONDUIT P.G.G. DE 27 MM. DE DIÁMETRO,</t>
  </si>
  <si>
    <t>CODO CONDUIT PARED GRUESA DE 90°X 27MM (1") MCA OMEGA</t>
  </si>
  <si>
    <t>MONITOR Y CONTRATUERCA FUNDIDO O TROQUELADO GALVANIZADO DE 27 MM. DE DIÁMETRO</t>
  </si>
  <si>
    <t>CABLE TIPO THW-LS-75°C, CALIBRE 1/0 AWG.</t>
  </si>
  <si>
    <t>CONECTOR DE OJILLO DE COBRE PARA TIERRA DE 1/0 AWG</t>
  </si>
  <si>
    <t>BARRILES PARA TIERRAS CON TORNILLO Y TUERCA</t>
  </si>
  <si>
    <t>BARRA DE COBRE DE 40 CMS LONGITUD X 50CMS DE ANCHO</t>
  </si>
  <si>
    <t>SISTEMA DE TIERRAS PARA SUBESTACION</t>
  </si>
  <si>
    <t>TIERRAS EN SUBESTACION</t>
  </si>
  <si>
    <t>QUÍMICO INTENSIFICADOR PARA BAJAR LA RESISTENCIA DEL TERRENO (GAP). INCLUYE: EXCAVACIÓN DE POZO, COLOCACIÓN Y RELLENO CON 20 KGS DE (GAP), RELLENO DE HUECO CON MISMA TIERRA QUE SE SACO Y COMPACTAR CON PIZON FUERTE, RETIRO DE MATERIAL SOBRANTE, HERRAMIENTA, MANO DE OBRA, EQUIPO, MATERIALES VARIOS Y TODO LO NECESARIO PARA SU CORRECTA EJECUCIÓN.</t>
  </si>
  <si>
    <t>TUBO DE ALBAÑAL EN SISTEMA DE TIERRAS DE 8" DE DIÁMETRO. CON TAPA</t>
  </si>
  <si>
    <t>VARILLA DE COBRE DE ACERO DE 16 MM DE DIAM. Y 3 MTS DE LONGITUD.</t>
  </si>
  <si>
    <t>CONECTOR MECÁNICO BURNDY PARA CABLE DE 1/0 A GABINETE, INCLUYE :CONEXIÓN CON CARGA EXOTÉRMICA, PARA RED DE TIERRAS, MARCA CADWEL O EQUIVALENTE. INCLUYE: MOLDE (HASTA 30 CONEXIONES), CARGA, MATERIALES, ACCESORIOS, MANO DE OBRA, HERRAMIENTA Y PRUEBAS, RETIRO DE DESPERDICIOS</t>
  </si>
  <si>
    <t>CONECTOR SOLDABLE PARA CONDUCTOR CAL 4/0 A CONDUCTOR DE 4/0 , MARCA CADWELD X INCLUYE : CONEXIÓN CON CARGA EXOTÉRMICA, PARA RED DE TIERRAS, MARCA CADWEL O EQUIVALENTE. INCLUYE: MOLDE (HASTA 30 CONEXIONES), CARGA, MATERIALES, ACCESORIOS, MANO DE OBRA, HERRAMIENTA Y PRUEBAS, RETIRO DE DESPERDICIOS</t>
  </si>
  <si>
    <t>CONECTOR SOLDABLE PARA CONDUCTOR CAL 4/0 A CONDUCTOR DE 1/0 , MARCA CADWELD TA INCLUYE : CONEXIÓN CON CARGA EXOTÉRMICA, PARA RED DE TIERRAS, MARCA CADWEL O EQUIVALENTE. INCLUYE: MOLDE (HASTA 30 CONEXIONES), CARGA, MATERIALES, ACCESORIOS, MANO DE OBRA, HERRAMIENTA Y PRUEBAS, RETIRO DE DESPERDICIOS</t>
  </si>
  <si>
    <t>CONECTOR SOLDABLE PARA CONDUCTOR CAL 4/0 A VARILLA DE 16 MM MARCA CADWELD GT INCLUYE : CONEXIÓN CON CARGA EXOTÉRMICA, PARA RED DE TIERRAS, MARCA CADWEL O EQUIVALENTE. INCLUYE: MOLDE (HASTA 30 CONEXIONES), CARGA, MATERIALES, ACCESORIOS, MANO DE OBRA, HERRAMIENTA Y PRUEBAS, RETIRO DE DESPERDICIOS</t>
  </si>
  <si>
    <t>CABLE DE COBRE ELECTROLITICO PURO, DURO, DESNUDO, CALIBRE 4/0</t>
  </si>
  <si>
    <t>CABLE DE COBRE ELECTROLITICO PURO, DURO, DESNUDO, CALIBRE 1/0</t>
  </si>
  <si>
    <t>INSTALACION DE AIRE ACONDICIONADO.</t>
  </si>
  <si>
    <t>TUBERÍAS Y CONEXIONES DE COBRE</t>
  </si>
  <si>
    <t>TUBO DE COBRE RIGIDO TIPO "L" DE 10 MM Ø MARCA ANACONDA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 3/8" DE DIAMETRO.</t>
  </si>
  <si>
    <t>TUBO DE COBRE RIGIDO TIPO "L" DE 13 MM Ø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</si>
  <si>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TUBO DE COBRE RIGIDO TIPO "L" DE DE 5/8" DE DIAMETRO. MARCA ANACONDA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</si>
  <si>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TUBO DE COBRE RIGIDO TIPO "L" DE DE 1 3/8" DE DIAMETRO. MARCA ANACONDA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</si>
  <si>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CODO DE COBRE FORJADO, MARCA IMPERIAL EASTMAN, INCLUYE; CARGO DIRECTO POR EL COSTO DE MATERIALES REQUERIDOS, FLETE A OBRA, ACARREO Y DEMAS CARGOS DERIVADOS DEL USO DE EQUIPO Y HERRAMIENTA .FIJACION, NIVELACION, APLICACIÓN DE SOLDADURA</t>
  </si>
  <si>
    <t>CODO DE COBRE FORJADO, MARCA IMPERIAL EASTMAN DE 1/2" DE DIAMETRO. INCLUYE; CARGO DIRECTO POR EL COSTO DE MATERIALES REQUERIDOS, FLETE A OBRA, ACARREO Y DEMAS CARGOS DERIVADOS DEL USO DE EQUIPO Y HERRAMIENTA .FIJACION, NIVELACION, APLICACIÓN DE SOLDADURA</t>
  </si>
  <si>
    <t>CODO DE COBRE FORJADO, MARCA IMPERIAL EASTMAN DE 5/8" DE DIAMETRO. INCLUYE; CARGO DIRECTO POR EL COSTO DE MATERIALES REQUERIDOS, FLETE A OBRA, ACARREO Y DEMAS CARGOS DERIVADOS DEL USO DE EQUIPO Y HERRAMIENTA .FIJACION, NIVELACION, APLICACIÓN DE SOLDADURA</t>
  </si>
  <si>
    <t>CODO DE COBRE FORJADO, MARCA IMPERIAL EASTMAN DE 1.3/8" DE DIAMETRO. INCLUYE; CARGO DIRECTO POR EL COSTO DE MATERIALES REQUERIDOS, FLETE A OBRA, ACARREO Y DEMAS CARGOS DERIVADOS DEL USO DE EQUIPO Y HERRAMIENTA .FIJACION, NIVELACION, APLICACIÓN DE SOLDADURA</t>
  </si>
  <si>
    <t>TEE DE COBRE FORJADO, MARCA IMPERIAL EASTMAN, INCLUYE; CARGO DIRECTO POR EL COSTO DE MATERIALES REQUERIDOS, FLETE A OBRA, ACARREO Y DEMAS CARGOS DERIVADOS DEL USO DE EQUIPO Y HERRAMIENTA.FIJACION, NIVELACION, APLICACIÓN DE SOLDADURA DE 3/8" DE DIAMETRO.</t>
  </si>
  <si>
    <t>TEE DE COBRE FORJADO DE 5/8" DE DIAMETRO. INCLUYE; CARGO DIRECTO POR EL COSTO DE MATERIALES REQUERIDOS, FLETE A OBRA, ACARREO Y DEMAS CARGOS DERIVADOS DEL USO DE EQUIPO Y HERRAMIENTA .FIJACION, NIVELACION, APLICACIÓN DE SOLDADURA</t>
  </si>
  <si>
    <t>VÁLVULA DE COMPUERTA BRIDADA INCLUYE TORNILLOS, RONDANAS Y TUERCAS GALVANIZADOS, FLETES, ACARREOS, COLOCACIÓN A CUALQUIER NIVEL, PRUEBA HIDROSTÁTICA, DESPERDICIOS, TODAS LAS HERRAMIENTAS, MATERIALES Y CONSUMIBLES NECESARIOS PARA SU CORRECTA EJECUCIÓN, DE LAS SIGUIENTES MEDIDAS: DE 6" DE DIÁMETRO</t>
  </si>
  <si>
    <t>VÁLVULA DE COMPUERTA BRIDADA INCLUYE TORNILLOS, RONDANAS Y TUERCAS GALVANIZADOS, FLETES, ACARREOS, COLOCACIÓN A CUALQUIER NIVEL, PRUEBA HIDROSTÁTICA, DESPERDICIOS, TODAS LAS HERRAMIENTAS, MATERIALES Y CONSUMIBLES NECESARIOS PARA SU CORRECTA EJECUCIÓN, DE LAS SIGUIENTES MEDIDAS: DE 4" DE DIÁMETRO</t>
  </si>
  <si>
    <t>VÁLVULA DE COMPUERTA BRIDADA INCLUYE TORNILLOS, RONDANAS Y TUERCAS GALVANIZADOS, FLETES, ACARREOS, COLOCACIÓN A CUALQUIER NIVEL, PRUEBA HIDROSTÁTICA, DESPERDICIOS, TODAS LAS HERRAMIENTAS, MATERIALES Y CONSUMIBLES NECESARIOS PARA SU CORRECTA EJECUCIÓN, DE LAS SIGUIENTES MEDIDAS: DE 3" DE DIÁMETRO</t>
  </si>
  <si>
    <t>VÁLVULA DE COMPUERTA BRIDADA INCLUYE TORNILLOS, RONDANAS Y TUERCAS GALVANIZADOS, FLETES, ACARREOS, COLOCACIÓN A CUALQUIER NIVEL, PRUEBA HIDROSTÁTICA, DESPERDICIOS, TODAS LAS HERRAMIENTAS, MATERIALES Y CONSUMIBLES NECESARIOS PARA SU CORRECTA EJECUCIÓN, DE LAS SIGUIENTES MEDIDAS: DE 2 1/2" DE DIÁMETRO</t>
  </si>
  <si>
    <t>MANGUERA FLEXIBLE EXTREMOS BRIDADOS CON MALLA EXTERIOR DE ACERO TRENZADO, FABRICADA EN ACERO INOXIDABLE DE 50 CM. DE LONGITUD INCLUYE FLETES, ACARREOS, COLOCACIÓN A CUALQUIER NIVEL, LIMPIEZA, ALINEADO, SOLDADURA, PRUEBA HIDROSTÁTICA, HERRAMIENTAS, MATERIALES Y CONSUMIBLES NECESARIOS PARA SU CORRECTA EJECUCIÓN, DE LAS SIGUIENTES MEDIDAS: DE 6" DE DIÁMETRO X 50 CMS.</t>
  </si>
  <si>
    <t>MANGUERA FLEXIBLE EXTREMOS BRIDADOS CON MALLA EXTERIOR DE ACERO TRENZADO, FABRICADA EN ACERO INOXIDABLE DE 50 CM. DE LONGITUD INCLUYE FLETES, ACARREOS, COLOCACIÓN A CUALQUIER NIVEL, LIMPIEZA, ALINEADO, SOLDADURA, PRUEBA HIDROSTÁTICA, HERRAMIENTAS, MATERIALES Y CONSUMIBLES NECESARIOS PARA SU CORRECTA EJECUCIÓN, DE LAS SIGUIENTES MEDIDAS: DE 4" DE DIÁMETRO X 50 CMS.</t>
  </si>
  <si>
    <t>VÁLVULA DE COMPUERTA FIG. 702 SOLDABLE DE HIERRO, INTERIORES DE BRONCE INCLUYE FLETES, ACARREOS, COLOCACIÓN A CUALQUIER NIVEL, LIMPIEZA, ALINEADO, TORNILLOS, TUERCAS Y RONDADAS GALVANIZADOS POR INMERSIÓN, PRUEBA HIDROSTÁTICA, HERRAMIENTAS, MATERIALES Y CONSUMIBLES NECESARIOS PARA SU CORRECTA EJECUCIÓN, DE LAS SIGUIENTES MEDIDAS: DE 6" DE DIÁMETRO</t>
  </si>
  <si>
    <t>VÁLVULA DE COMPUERTA FIG. 702 SOLDABLE DE HIERRO, INTERIORES DE BRONCE INCLUYE FLETES, ACARREOS, COLOCACIÓN A CUALQUIER NIVEL, LIMPIEZA, ALINEADO, TORNILLOS, TUERCAS Y RONDADAS GALVANIZADOS POR INMERSIÓN, PRUEBA HIDROSTÁTICA, HERRAMIENTAS, MATERIALES Y CONSUMIBLES NECESARIOS PARA SU CORRECTA EJECUCIÓN, DE LAS SIGUIENTES MEDIDAS: DE 4" DE DIÁMETRO</t>
  </si>
  <si>
    <t>VÁLVULA DE COMPUERTA FIG. 702 SOLD DE 64 MM</t>
  </si>
  <si>
    <t>VÁLVULA DE COMPUERTA FIG. 702 SOLD DE 51 MM</t>
  </si>
  <si>
    <t>VÁLVULA DE COMPUERTA FIG. 702 SOLD DE 38 MM</t>
  </si>
  <si>
    <t>VÁLVULA DE COMPUERTA FIG. 702 SOLD DE 32 MM</t>
  </si>
  <si>
    <t>VÁLVULA DE COMPUERTA FIG. 702 SOLD DE 25 MM</t>
  </si>
  <si>
    <t>VÁLVULA DE COMPUERTA FIG. 702 SOLD DE 19 MM</t>
  </si>
  <si>
    <t>VÁLVULA DE COMPUERTA FIG. 702 SOLD DE 13 MM</t>
  </si>
  <si>
    <t>VÁLVULA DE GLOBO ROSCABLE DE HIERRO, INTERIORES DE BRONCE INCLUYE FLETES, ACARREOS, COLOCACIÓN A CUALQUIER NIVEL, LIMPIEZA, ALINEADO, TORNILLOS, TUERCAS Y RONDADAS GALVANIZADOS POR INMERSIÓN, PRUEBA HIDROSTÁTICA, HERRAMIENTAS, MATERIALES Y CONSUMIBLES NECESARIOS PARA SU CORRECTA EJECUCIÓN, DE LAS SIGUIENTES MEDIDAS: DE 2" DE DIÁMETRO</t>
  </si>
  <si>
    <t>VÁLVULA DE GLOBO ROSCABLE DE HIERRO, INTERIORES DE BRONCE INCLUYE FLETES, ACARREOS, COLOCACIÓN A CUALQUIER NIVEL, LIMPIEZA, ALINEADO, TORNILLOS, TUERCAS Y RONDADAS GALVANIZADOS POR INMERSIÓN, PRUEBA HIDROSTÁTICA, HERRAMIENTAS, MATERIALES Y CONSUMIBLES NECESARIOS PARA SU CORRECTA EJECUCIÓN, DE LAS SIGUIENTES MEDIDAS: DE 1 1/2" DE DIÁMETRO</t>
  </si>
  <si>
    <t>VÁLVULA DE GLOBO ROSCABLE DE HIERRO, INTERIORES DE BRONCE INCLUYE FLETES, ACARREOS, COLOCACIÓN A CUALQUIER NIVEL, LIMPIEZA, ALINEADO, TORNILLOS, TUERCAS Y RONDADAS GALVANIZADOS POR INMERSIÓN, PRUEBA HIDROSTÁTICA, HERRAMIENTAS, MATERIALES Y CONSUMIBLES NECESARIOS PARA SU CORRECTA EJECUCIÓN, DE LAS SIGUIENTES MEDIDAS: DE 1 1/4" DE DIÁMETRO</t>
  </si>
  <si>
    <t>VÁLVULA DE GLOBO ROSCABLE DE HIERRO, INTERIORES DE BRONCE INCLUYE FLETES, ACARREOS, COLOCACIÓN A CUALQUIER NIVEL, LIMPIEZA, ALINEADO, PRUEBA HIDROSTÁTICA, HERRAMIENTAS, MATERIALES Y CONSUMIBLES NECESARIOS PARA SU CORRECTA EJECUCIÓN, DE LAS SIGUIENTES MEDIDAS: DE ¾" DE DIÁMETRO</t>
  </si>
  <si>
    <t>VÁLVULA DE GLOBO ROSCABLE DE HIERRO, INTERIORES DE BRONCE INCLUYE FLETES, ACARREOS, COLOCACIÓN A CUALQUIER NIVEL, LIMPIEZA, ALINEADO, PRUEBA HIDROSTÁTICA, HERRAMIENTAS, MATERIALES Y CONSUMIBLES NECESARIOS PARA SU CORRECTA EJECUCIÓN, DE LAS SIGUIENTES MEDIDAS: DE 1/2" DE DIÁMETRO</t>
  </si>
  <si>
    <t>VÁLVULA DE SEGURIDAD ROSCABLE DE HIERRO, INTERIORES DE BRONCE INCLUYE FLETES, ACARREOS, COLOCACIÓN A CUALQUIER NIVEL, LIMPIEZA, ALINEADO, PRUEBA HIDROSTÁTICA, HERRAMIENTAS, MATERIALES Y CONSUMIBLES NECESARIOS PARA SU CORRECTA EJECUCIÓN, DE LAS SIGUIENTES MEDIDAS: DE 1/2" DE DIÁMETRO</t>
  </si>
  <si>
    <t>VÁLVULA DE CUADRO ROSCABLE DE HIERRO, INTERIORES DE BRONCE INCLUYE FLETES, ACARREOS, COLOCACIÓN A CUALQUIER NIVEL, LIMPIEZA, ALINEADO, PRUEBA HIDROSTÁTICA, HERRAMIENTAS, MATERIALES Y CONSUMIBLES NECESARIOS PARA SU CORRECTA EJECUCIÓN, DE LAS SIGUIENTES MEDIDAS: DE1" DE DIÁMETRO</t>
  </si>
  <si>
    <t>VÁLVULA DE RETENCION ROSCABLE DE HIERRO, INTERIORES DE BRONCE INCLUYE FLETES, ACARREOS, COLOCACIÓN A CUALQUIER NIVEL, LIMPIEZA, ALINEADO, PRUEBA HIDROSTÁTICA, HERRAMIENTAS, MATERIALES Y CONSUMIBLES NECESARIOS PARA SU CORRECTA EJECUCIÓN, DE LAS SIGUIENTES MEDIDAS: DE 1" DE DIÁMETRO</t>
  </si>
  <si>
    <t>VÁLVULA TIPO MARIPOSA BRIDADA INCLUYE TORNILLOS, RONDANAS Y TUERCAS GALVANIZADOS, FLETES, ACARREOS, COLOCACIÓN A CUALQUIER NIVEL, PRUEBA HIDROSTÁTICA, DESPERDICIOS, TODAS LAS HERRAMIENTAS, MATERIALES Y CONSUMIBLES NECESARIOS PARA SU CORRECTA EJECUCIÓN, DE LAS SIGUIENTES MEDIDAS: DE 8" DE DIÁMETRO</t>
  </si>
  <si>
    <t>VALVULA ELIMINADORA DE AIRE MARCA SARCO DE 19 MM DE DIAM. INCLUYE: CARGO DIRECTO POR EL COSTO DE MANO DE OBRA Y MATERIALES REQUERIDOS, FLETE A OBRA, ACARREOS, TRAZO, CORTE, LIJADO, DESPERDICIO COLOCACION, FIJACION, NIVELACION, SOLDADURA Y PRUEBAS, LIMP5EZA Y RETIRO DE SOBRANTES FUERA DE OBRA, EQUIPO DE SEGURIDAD, INSTALACIONES ESPECIFICAS, DEPRECIACION Y DEMAS CARGOS DERIVADOS DE EQUIPO Y HERRAMIENTA, EN CUALQUIER NIVEL P.U.O.T</t>
  </si>
  <si>
    <t>FILTRO "Y" PARA AGUA INCLUYE NIPLES Y VÁLVULA DE COMPUERTA, FLETES, ACARREOS, COLOCACIÓN A CUALQUIER NIVEL, PRUEBA HIDROSTÁTICA, DESPERDICIOS, TODAS LAS HERRAMIENTAS, MATERIALES Y CONSUMIBLES NECESARIOS PARA SU CORRECTA EJECUCIÓN, DE LAS SIGUIENTES MEDIDAS: DE 2" DE DIÁMETRO</t>
  </si>
  <si>
    <t>FILTRO "Y" PARA AGUA INCLUYE NIPLES Y VÁLVULA DE COMPUERTA, FLETES, ACARREOS, COLOCACIÓN A CUALQUIER NIVEL, PRUEBA HIDROSTÁTICA, DESPERDICIOS, TODAS LAS HERRAMIENTAS, MATERIALES Y CONSUMIBLES NECESARIOS PARA SU CORRECTA EJECUCIÓN, DE LAS SIGUIENTES MEDIDAS: DE 1 1/2" DE DIÁMETRO</t>
  </si>
  <si>
    <t>FILTRO "Y" PARA AGUA INCLUYE NIPLES Y VÁLVULA DE COMPUERTA, FLETES, ACARREOS, COLOCACIÓN A CUALQUIER NIVEL, PRUEBA HIDROSTÁTICA, DESPERDICIOS, TODAS LAS HERRAMIENTAS, MATERIALES Y CONSUMIBLES NECESARIOS PARA SU CORRECTA EJECUCIÓN, DE LAS SIGUIENTES MEDIDAS: DE 1" DE DIÁMETRO</t>
  </si>
  <si>
    <t>FILTRO "Y" PARA AGUA INCLUYE NIPLES Y VÁLVULA DE COMPUERTA, FLETES, ACARREOS, COLOCACIÓN A CUALQUIER NIVEL, PRUEBA HIDROSTÁTICA, DESPERDICIOS, TODAS LAS HERRAMIENTAS, MATERIALES Y CONSUMIBLES NECESARIOS PARA SU CORRECTA EJECUCIÓN, DE LAS SIGUIENTES MEDIDAS: DE 3/4" DE DIÁMETRO</t>
  </si>
  <si>
    <t>FILTRO "Y" PARA AGUA INCLUYE NIPLES Y VÁLVULA DE COMPUERTA, FLETES, ACARREOS, COLOCACIÓN A CUALQUIER NIVEL, PRUEBA HIDROSTÁTICA, DESPERDICIOS, TODAS LAS HERRAMIENTAS, MATERIALES Y CONSUMIBLES NECESARIOS PARA SU CORRECTA EJECUCIÓN, DE LAS SIGUIENTES MEDIDAS: DE 1/2" DE DIÁMETRO</t>
  </si>
  <si>
    <t>VALVULA TRIPLE MULTIPROPOSITOS DE 3" MARCA BELL &amp; GOSSETT MOD. 3DS - 3S</t>
  </si>
  <si>
    <t>TUBERÍAS Y CONEXIONES DE PVC</t>
  </si>
  <si>
    <t>SUMINISTRO E INSTALACION DE TUBO DE PVC HIDRAULICO EL PRECIO UNITARIO INCLUYE: CARGO DIRECTO POR EL COSTO DE MANO DE OBRA Y MATERIALES REQUERIDOS, FLETE A OBRA ACARREOS, TRAZO, CORTE, LIJADO, DESPERDICIO COLOCACION, FIJACION, NIVELACION, Y PRUEBAS Y MATERIALES VARIOS, P.U.O.T. 19 MM DE DIAMETRO</t>
  </si>
  <si>
    <t>SUMINISTRO E INSTALACION DE TUBO DE PVC HIDRAULICO EL PRECIO UNITARIO INCLUYE: CARGO DIRECTO POR EL COSTO DE MANO DE OBRA Y MATERIALES REQUERIDOS, FLETE A OBRA ACARREOS, TRAZO, CORTE, LIJADO, DESPERDICIO COLOCACION, FIJACION, NIVELACION, Y PRUEBAS Y MATERIALES VARIOS, P.U.O.T. 25 MM DE DIAMETRO</t>
  </si>
  <si>
    <t>TUERCA UNIÓN DE PVC ROSCABLE INCLUYE FLETES, ACARREOS, COLOCACIÓN A CUALQUIER NIVEL, LIMPIEZA INTERIOR, ALINEADO, SOLDADURA, PRUEBA HIDROSTÁTICA, TODAS LAS HERRAMIENTAS, MATERIALES Y CONSUMIBLES NECESARIOS PARA SU CORRECTA EJECUCIÓN, DE LAS SIGUIENTES MEDIDAS: DE 2" DE DIÁMETRO</t>
  </si>
  <si>
    <t>TUERCA UNIÓN DE PVC ROSCABLE INCLUYE FLETES, ACARREOS, COLOCACIÓN A CUALQUIER NIVEL, LIMPIEZA INTERIOR, ALINEADO, SOLDADURA, PRUEBA HIDROSTÁTICA, TODAS LAS HERRAMIENTAS, MATERIALES Y CONSUMIBLES NECESARIOS PARA SU CORRECTA EJECUCIÓN, DE LAS SIGUIENTES MEDIDAS: DE 1½" DE DIÁMETRO</t>
  </si>
  <si>
    <t>TUERCA UNIÓN DE PVC ROSCABLE INCLUYE FLETES, ACARREOS, COLOCACIÓN A CUALQUIER NIVEL, LIMPIEZA INTERIOR, ALINEADO, SOLDADURA, PRUEBA HIDROSTÁTICA, TODAS LAS HERRAMIENTAS, MATERIALES Y CONSUMIBLES NECESARIOS PARA SU CORRECTA EJECUCIÓN, DE LAS SIGUIENTES MEDIDAS: DE 1¼" DE DIÁMETRO</t>
  </si>
  <si>
    <t>TUERCA UNIÓN DE PVC ROSCABLE INCLUYE FLETES, ACARREOS, COLOCACIÓN A CUALQUIER NIVEL, LIMPIEZA INTERIOR, ALINEADO, SOLDADURA, PRUEBA HIDROSTÁTICA, TODAS LAS HERRAMIENTAS, MATERIALES Y CONSUMIBLES NECESARIOS PARA SU CORRECTA EJECUCIÓN, DE LAS SIGUIENTES MEDIDAS: DE 1" DE DIÁMETRO</t>
  </si>
  <si>
    <t>TUERCA UNIÓN DE PVC ROSCABLE INCLUYE FLETES, ACARREOS, COLOCACIÓN A CUALQUIER NIVEL, LIMPIEZA INTERIOR, ALINEADO, SOLDADURA, PRUEBA HIDROSTÁTICA, TODAS LAS HERRAMIENTAS, MATERIALES Y CONSUMIBLES NECESARIOS PARA SU CORRECTA EJECUCIÓN, DE LAS SIGUIENTES MEDIDAS: DE ¾" DE DIÁMETRO</t>
  </si>
  <si>
    <t>TUERCA UNIÓN DE PVC ROSCABLE INCLUYE FLETES, ACARREOS, COLOCACIÓN A CUALQUIER NIVEL, LIMPIEZA INTERIOR, ALINEADO, SOLDADURA, PRUEBA HIDROSTÁTICA, TODAS LAS HERRAMIENTAS, MATERIALES Y CONSUMIBLES NECESARIOS PARA SU CORRECTA EJECUCIÓN, DE LAS SIGUIENTES MEDIDAS: DE ½" DE DIÁMETRO</t>
  </si>
  <si>
    <t>REJILLA Y DIFUSORES A. A.</t>
  </si>
  <si>
    <t>DIFUSOR DE SUCCIÓN DE 3" X 3", INCLUYE FLETES, ACARREOS, COLOCACIÓN A CUALQUIER NIVEL, LIMPIEZA, ALINEADO, SOLDADURA, PRUEBA HIDROSTÁTICA, HERRAMIENTAS, MATERIALES Y CONSUMIBLES NECESARIOS PARA SU CORRECTA EJECUCIÓN. MARCA BELL &amp; GOSSETT MOD.DD - 3</t>
  </si>
  <si>
    <t>DIFUSOR DE INYECCIÓN DE AIRE MARCA. INNES MOD. SFRA. INCLUYE CONEXIÓN AL CUELLO DE LAMINA INSTALACIÓN EN CUALQUIER NIVEL, ACARREOS, TODAS LAS HERRAMIENTAS, MATERIALES Y CONSUMIBLES NECESARIOS PARA SU CORRECTA EJECUCIÓN, CON CUELLO DE LAS SIGUIENTES MEDIDAS: 6 X 6 " DE 3 VÍAS</t>
  </si>
  <si>
    <t>DIFUSOR DE INYECCIÓN DE AIRE MARCA. INNES MOD. SFRA. INCLUYE CONEXIÓN AL CUELLO DE LAMINA INSTALACIÓN EN CUALQUIER NIVEL, ACARREOS, TODAS LAS HERRAMIENTAS, MATERIALES Y CONSUMIBLES NECESARIOS PARA SU CORRECTA EJECUCIÓN, CON CUELLO DE LAS SIGUIENTES MEDIDAS: 6 X 6 " DE 3 VÍAS CON CUELLO DE 4" DE DIAMETRO</t>
  </si>
  <si>
    <t>DIFUSOR DE INYECCIÓN DE AIRE MARCA. INNES MOD. SFRA. INCLUYE CONEXIÓN AL CUELLO DE LAMINA INSTALACIÓN EN CUALQUIER NIVEL, ACARREOS, TODAS LAS HERRAMIENTAS, MATERIALES Y CONSUMIBLES NECESARIOS PARA SU CORRECTA EJECUCIÓN, CON CUELLO DE LAS SIGUIENTES MEDIDAS: 6 X 6 " DE 4 VÍAS</t>
  </si>
  <si>
    <t>DIFUSOR DE INYECCIÓN DE AIRE MARCA. INNES MOD. SFRA. INCLUYE CONEXIÓN AL CUELLO DE LAMINA INSTALACIÓN EN CUALQUIER NIVEL, ACARREOS, TODAS LAS HERRAMIENTAS, MATERIALES Y CONSUMIBLES NECESARIOS PARA SU CORRECTA EJECUCIÓN, CON CUELLO DE LAS SIGUIENTES MEDIDAS: 6 X 9 " DE 4 VÍAS</t>
  </si>
  <si>
    <t>DIFUSOR DE INYECCIÓN DE AIRE MARCA. INNES MOD. SFRA. INCLUYE CONEXIÓN AL CUELLO DE LAMINA INSTALACIÓN EN CUALQUIER NIVEL, ACARREOS, TODAS LAS HERRAMIENTAS, MATERIALES Y CONSUMIBLES NECESARIOS PARA SU CORRECTA EJECUCIÓN, CON CUELLO DE LAS SIGUIENTES MEDIDAS: 6 X 9 " DE 3 VÍAS</t>
  </si>
  <si>
    <t>DIFUSOR DE INYECCIÓN DE AIRE MARCA. INNES MOD. SFRA. INCLUYE CONEXIÓN AL CUELLO DE LAMINA INSTALACIÓN EN CUALQUIER NIVEL, ACARREOS, TODAS LAS HERRAMIENTAS, MATERIALES Y CONSUMIBLES NECESARIOS PARA SU CORRECTA EJECUCIÓN, CON CUELLO DE LAS SIGUIENTES MEDIDAS: 6 X 9 " DE 3 VÍAS CON CUELLO DE 4" DE DIAMETRO</t>
  </si>
  <si>
    <t>DIFUSOR DE INYECCIÓN DE AIRE MARCA. INNES MOD. SFRA INCLUYE CONEXIÓN AL CUELLO DE LAMINA INSTALACIÓN EN CUALQUIER NIVEL, ACARREOS, TODAS LAS HERRAMIENTAS, MATERIALES Y CONSUMIBLES NECESARIOS PARA SU CORRECTA EJECUCIÓN, CON CUELLO DE LAS SIGUIENTES MEDIDAS: 6 X 9 " DE 3 VÍAS CON CUELLO DE 6" DE DIAMETRO</t>
  </si>
  <si>
    <t>DIFUSOR DE INYECCIÓN DE AIRE MARCA. INNES MOD. SFRA. INCLUYE CONEXIÓN AL CUELLO DE LAMINA INSTALACIÓN EN CUALQUIER NIVEL, ACARREOS, TODAS LAS HERRAMIENTAS, MATERIALES Y CONSUMIBLES NECESARIOS PARA SU CORRECTA EJECUCIÓN, CON CUELLO DE LAS SIGUIENTES MEDIDAS: 6 X 9 " DE 4 VÍAS CON CUELLO DE 6" DE DIAMETRO</t>
  </si>
  <si>
    <t>DIFUSOR DE INYECCIÓN DE AIRE MARCA. INNES MOD. SFRA. INCLUYE CONEXIÓN AL CUELLO DE LAMINA INSTALACIÓN EN CUALQUIER NIVEL, ACARREOS, TODAS LAS HERRAMIENTAS, MATERIALES Y CONSUMIBLES NECESARIOS PARA SU CORRECTA EJECUCIÓN, CON CUELLO DE LAS SIGUIENTES MEDIDAS: 9 X 9 " DE 3 VÍAS</t>
  </si>
  <si>
    <t>DIFUSOR DE INYECCIÓN DE AIRE MARCA. INNES MOD. SFRA. INCLUYE CONEXIÓN AL CUELLO DE LAMINA INSTALACIÓN EN CUALQUIER NIVEL, ACARREOS, TODAS LAS HERRAMIENTAS, MATERIALES Y CONSUMIBLES NECESARIOS PARA SU CORRECTA EJECUCIÓN, CON CUELLO DE LAS SIGUIENTES MEDIDAS: 9 X 9 " DE 4 VÍAS</t>
  </si>
  <si>
    <t>DIFUSOR DE INYECCIÓN DE AIRE MARCA. INNES MOD. SFRA. INCLUYE CONEXIÓN AL CUELLO DE LAMINA INSTALACIÓN EN CUALQUIER NIVEL, ACARREOS, TODAS LAS HERRAMIENTAS, MATERIALES Y CONSUMIBLES NECESARIOS PARA SU CORRECTA EJECUCIÓN, CON CUELLO DE LAS SIGUIENTES MEDIDAS: 9 X 9 " DE 3 VÍAS CON CUELLO DE 6" DE DIAMETRO</t>
  </si>
  <si>
    <t>DIFUSOR DE INYECCIÓN DE AIRE MARCA. INNES MOD. SFRA. INCLUYE CONEXIÓN AL CUELLO DE LAMINA INSTALACIÓN EN CUALQUIER NIVEL, ACARREOS, TODAS LAS HERRAMIENTAS, MATERIALES Y CONSUMIBLES NECESARIOS PARA SU CORRECTA EJECUCIÓN, CON CUELLO DE LAS SIGUIENTES MEDIDAS: 9 X 9 " DE 4 VÍAS CON CUELLO DE 6" DE DIAMETRO</t>
  </si>
  <si>
    <t>DIFUSOR DE INYECCIÓN DE AIRE MARCA. INNES MOD. SFRA. INCLUYE CONEXIÓN AL CUELLO DE LAMINA INSTALACIÓN EN CUALQUIER NIVEL, ACARREOS, TODAS LAS HERRAMIENTAS, MATERIALES Y CONSUMIBLES NECESARIOS PARA SU CORRECTA EJECUCIÓN, CON CUELLO DE LAS SIGUIENTES MEDIDAS: 9 X 12 " DE 3 VÍAS</t>
  </si>
  <si>
    <t>DIFUSOR DE INYECCIÓN DE AIRE MARCA. INNES MOD. SFRA. INCLUYE CONEXIÓN AL CUELLO DE LAMINA INSTALACIÓN EN CUALQUIER NIVEL, ACARREOS, TODAS LAS HERRAMIENTAS, MATERIALES Y CONSUMIBLES NECESARIOS PARA SU CORRECTA EJECUCIÓN, CON CUELLO DE LAS SIGUIENTES MEDIDAS: 9 X 12 " DE 4 VÍAS</t>
  </si>
  <si>
    <t>DIFUSOR DE INYECCIÓN DE AIRE MARCA. INNES MOD. SFRA. INCLUYE CONEXIÓN AL CUELLO DE LAMINA INSTALACIÓN EN CUALQUIER NIVEL, ACARREOS, TODAS LAS HERRAMIENTAS, MATERIALES Y CONSUMIBLES NECESARIOS PARA SU CORRECTA EJECUCIÓN, CON CUELLO DE LAS SIGUIENTES MEDIDAS: 9 X 12 " DE 4 VÍAS CON CUELLO DE 6" DE DIAMETRO</t>
  </si>
  <si>
    <t>DIFUSOR DE INYECCIÓN DE AIRE MARCA. INNES MOD. SFRA. INCLUYE CONEXIÓN AL CUELLO DE LAMINA INSTALACIÓN EN CUALQUIER NIVEL, ACARREOS, TODAS LAS HERRAMIENTAS, MATERIALES Y CONSUMIBLES NECESARIOS PARA SU CORRECTA EJECUCIÓN, CON CUELLO DE LAS SIGUIENTES MEDIDAS: 9 X 12 " DE 4 VÍAS CON CUELLO DE 8" DE DIAMETRO</t>
  </si>
  <si>
    <t>DIFUSOR DE INYECCIÓN DE AIRE MARCA. INNES MOD. SFRA. INCLUYE CONEXIÓN AL CUELLO DE LAMINA INSTALACIÓN EN CUALQUIER NIVEL, ACARREOS, TODAS LAS HERRAMIENTAS, MATERIALES Y CONSUMIBLES NECESARIOS PARA SU CORRECTA EJECUCIÓN, CON CUELLO DE LAS SIGUIENTES MEDIDAS: 9 X 12 " DE 4 VÍAS CON CUELLO DE 10" DE DIAMETRO</t>
  </si>
  <si>
    <t>DIFUSOR DE INYECCIÓN DE AIRE MARCA. INNES MOD. SFRA. INCLUYE CONEXIÓN AL CUELLO DE LAMINA INSTALACIÓN EN CUALQUIER NIVEL, ACARREOS, TODAS LAS HERRAMIENTAS, MATERIALES Y CONSUMIBLES NECESARIOS PARA SU CORRECTA EJECUCIÓN, CON CUELLO DE LAS SIGUIENTES MEDIDAS: 12 X 12 " DE 3 VÍAS</t>
  </si>
  <si>
    <t>DIFUSOR DE INYECCIÓN DE AIRE MARCA. INNES MOD. SFRA. INCLUYE CONEXIÓN AL CUELLO DE LAMINA INSTALACIÓN EN CUALQUIER NIVEL, ACARREOS, TODAS LAS HERRAMIENTAS, MATERIALES Y CONSUMIBLES NECESARIOS PARA SU CORRECTA EJECUCIÓN, CON CUELLO DE LAS SIGUIENTES MEDIDAS: 12 X 12 " DE 4 VÍAS</t>
  </si>
  <si>
    <t>DIFUSOR DE INYECCIÓN DE AIRE MARCA. INNES MOD. SFRA. INCLUYE CONEXIÓN AL CUELLO DE LAMINA INSTALACIÓN EN CUALQUIER NIVEL, ACARREOS, TODAS LAS HERRAMIENTAS, MATERIALES Y CONSUMIBLES NECESARIOS PARA SU CORRECTA EJECUCIÓN, CON CUELLO DE LAS SIGUIENTES MEDIDAS: 12 X 12 " DE 4 VÍAS CON CUELLO DE 8" DE DIAMETRO</t>
  </si>
  <si>
    <t>DIFUSOR DE INYECCIÓN DE AIRE MARCA. INNES MOD. SFRA. INCLUYE CONEXIÓN AL CUELLO DE LAMINA INSTALACIÓN EN CUALQUIER NIVEL, ACARREOS, TODAS LAS HERRAMIENTAS, MATERIALES Y CONSUMIBLES NECESARIOS PARA SU CORRECTA EJECUCIÓN, CON CUELLO DE LAS SIGUIENTES MEDIDAS: 12 X 15 " DE 3 VÍAS</t>
  </si>
  <si>
    <t>DIFUSOR DE INYECCIÓN DE AIRE MARCA. INNES MOD. SFRA. INCLUYE CONEXIÓN AL CUELLO DE LAMINA INSTALACIÓN EN CUALQUIER NIVEL, ACARREOS, TODAS LAS HERRAMIENTAS, MATERIALES Y CONSUMIBLES NECESARIOS PARA SU CORRECTA EJECUCIÓN, CON CUELLO DE LAS SIGUIENTES MEDIDAS: 12 X 15 " DE 4 VÍAS</t>
  </si>
  <si>
    <t>DIFUSOR DE INYECCIÓN DE AIRE MARCA. INNES MOD. SFRA. INCLUYE CONEXIÓN AL CUELLO DE LAMINA INSTALACIÓN EN CUALQUIER NIVEL, ACARREOS, TODAS LAS HERRAMIENTAS, MATERIALES Y CONSUMIBLES NECESARIOS PARA SU CORRECTA EJECUCIÓN, CON CUELLO DE LAS SIGUIENTES MEDIDAS: 15 X 15 " DE 3 VÍAS</t>
  </si>
  <si>
    <t>DIFUSOR DE INYECCIÓN DE AIRE MARCA. INNES MOD. SFRA. INCLUYE CONEXIÓN AL CUELLO DE LAMINA INSTALACIÓN EN CUALQUIER NIVEL, ACARREOS, TODAS LAS HERRAMIENTAS, MATERIALES Y CONSUMIBLES NECESARIOS PARA SU CORRECTA EJECUCIÓN, CON CUELLO DE LAS SIGUIENTES MEDIDAS: 15 X 15 " DE 4 VÍAS</t>
  </si>
  <si>
    <t>DIFUSOR DE INYECCIÓN DE AIRE MARCA. INNES MOD. SFRA. INCLUYE CONEXIÓN AL CUELLO REDONDO DE LAMINA INSTALACIÓN EN CUALQUIER NIVEL, ACARREOS, TODAS LAS HERRAMIENTAS, MATERIALES Y CONSUMIBLES NECESARIOS PARA SU CORRECTA EJECUCIÓN, CON CUELLO DE LAS SIGUIENTES MEDIDAS: 15 X 15 " DE 4 VÍAS CON CUELLO DE 10" DE DIÁMETRO</t>
  </si>
  <si>
    <t>DIFUSOR DE INYECCIÓN DE AIRE MARCA. INNES MOD. SFRA. INCLUYE CONEXIÓN AL CUELLO REDONDO DE LAMINA INSTALACIÓN EN CUALQUIER NIVEL, ACARREOS, TODAS LAS HERRAMIENTAS, MATERIALES Y CONSUMIBLES NECESARIOS PARA SU CORRECTA EJECUCIÓN, CON CUELLO DE LAS SIGUIENTES MEDIDAS: 15 X 18 " DE 4 VÍAS CON CUELLO DE 10" DE DIÁMETRO</t>
  </si>
  <si>
    <t>DIFUSOR DE INYECCIÓN DE AIRE MARCA. INNES MOD. SFRA. INCLUYE CONEXIÓN AL CUELLO REDONDO DE LAMINA INSTALACIÓN EN CUALQUIER NIVEL, ACARREOS, TODAS LAS HERRAMIENTAS, MATERIALES Y CONSUMIBLES NECESARIOS PARA SU CORRECTA EJECUCIÓN, CON CUELLO DE LAS SIGUIENTES MEDIDAS: 15 X 18 " DE 4 VÍAS CON CUELLO DE 12" DE DIÁMETRO</t>
  </si>
  <si>
    <t>DIFUSOR DE INYECCIÓN DE AIRE MARCA. INNES MOD. SFRA. INCLUYE CONEXIÓN AL CUELLO REDONDO DE LAMINA INSTALACIÓN EN CUALQUIER NIVEL, ACARREOS, TODAS LAS HERRAMIENTAS, MATERIALES Y CONSUMIBLES NECESARIOS PARA SU CORRECTA EJECUCIÓN, CON CUELLO DE LAS SIGUIENTES MEDIDAS: 16 X 16 " DE 3 VÍAS .</t>
  </si>
  <si>
    <t>DIFUSOR DE INYECCIÓN DE AIRE MARCA. INNES MOD. SFRA. INCLUYE CONEXIÓN AL CUELLO REDONDO DE LAMINA INSTALACIÓN EN CUALQUIER NIVEL, ACARREOS, TODAS LAS HERRAMIENTAS, MATERIALES Y CONSUMIBLES NECESARIOS PARA SU CORRECTA EJECUCIÓN, CON CUELLO DE LAS SIGUIENTES MEDIDAS: 16 X 16 " DE 4 VÍAS .</t>
  </si>
  <si>
    <t>DIFUSOR DE INYECCIÓN DE AIRE MARCA. INNES MOD. SFRA. INCLUYE CONEXIÓN AL CUELLO REDONDO DE LAMINA INSTALACIÓN EN CUALQUIER NIVEL, ACARREOS, TODAS LAS HERRAMIENTAS, MATERIALES Y CONSUMIBLES NECESARIOS PARA SU CORRECTA EJECUCIÓN, CON CUELLO DE LAS SIGUIENTES MEDIDAS: 18 X 18 " DE 3 VÍAS .</t>
  </si>
  <si>
    <t>DIFUSOR DE INYECCIÓN DE AIRE MARCA. INNES MOD. SFRA. INCLUYE CONEXIÓN AL CUELLO REDONDO DE LAMINA INSTALACIÓN EN CUALQUIER NIVEL, ACARREOS, TODAS LAS HERRAMIENTAS, MATERIALES Y CONSUMIBLES NECESARIOS PARA SU CORRECTA EJECUCIÓN, CON CUELLO DE LAS SIGUIENTES MEDIDAS: 18 X 18 " DE 4 VÍAS .</t>
  </si>
  <si>
    <t>DIFUSOR DE INYECCIÓN DE AIRE MARCA. INNES MOD. SFRA. INCLUYE CONEXIÓN AL CUELLO REDONDO DE LAMINA INSTALACIÓN EN CUALQUIER NIVEL, ACARREOS, TODAS LAS HERRAMIENTAS, MATERIALES Y CONSUMIBLES NECESARIOS PARA SU CORRECTA EJECUCIÓN, CON CUELLO DE LAS SIGUIENTES MEDIDAS: 21 X 21 " DE 3 VÍAS .</t>
  </si>
  <si>
    <t>DIFUSOR DE INYECCIÓN DE AIRE MARCA. INNES MOD. SFRA. INCLUYE CONEXIÓN AL CUELLO REDONDO DE LAMINA INSTALACIÓN EN CUALQUIER NIVEL, ACARREOS, TODAS LAS HERRAMIENTAS, MATERIALES Y CONSUMIBLES NECESARIOS PARA SU CORRECTA EJECUCIÓN, CON CUELLO DE LAS SIGUIENTES MEDIDAS: 21 X 21 " DE 4 VÍAS .</t>
  </si>
  <si>
    <t>DIFUSOR LINEAL DE INYECCIÓN DE AIRE MARCA. INNES MOD. CAI. INCLUYE CONEXIÓN AL CUELLO REDONDO DE LAMINA INSTALACIÓN EN CUALQUIER NIVEL, ACARREOS, TODAS LAS HERRAMIENTAS, MATERIALES Y CONSUMIBLES NECESARIOS PARA SU CORRECTA EJECUCIÓN, CON CUELLO DE LAS SIGUIENTES MEDIDAS: DE 4 RANURAS DE 23 MTS</t>
  </si>
  <si>
    <t>DIFUSOR LINEAL DE RETORNO DE AIRE MARCA. INNES MOD. CAR. INCLUYE CONEXIÓN AL CUELLO REDONDO DE LAMINA INSTALACIÓN EN CUALQUIER NIVEL, ACARREOS, TODAS LAS HERRAMIENTAS, MATERIALES Y CONSUMIBLES NECESARIOS PARA SU CORRECTA EJECUCIÓN, CON CUELLO DE LAS SIGUIENTES MEDIDAS: DE 4 RANURAS DE 11.20 MTS</t>
  </si>
  <si>
    <t>REJILLA EXTRACCIÓN DE AIRE MARCA. INNES MOD. GSHA INCLUYE CONEXIÓN AL CUELLO DE LAMINA INSTALACIÓN EN CUALQUIER NIVEL, ACARREOS, TODAS LAS HERRAMIENTAS, MATERIALES Y CONSUMIBLES NECESARIOS PARA SU CORRECTA EJECUCIÓN, CON CUELLO DE LAS SIGUIENTES MEDIDAS: 8 X 8"</t>
  </si>
  <si>
    <t>REJILLA EXTRACCIÓN DE AIRE MARCA. INNES MOD. GSHA INCLUYE CONEXIÓN AL CUELLO DE LAMINA INSTALACIÓN EN CUALQUIER NIVEL, ACARREOS, TODAS LAS HERRAMIENTAS, MATERIALES Y CONSUMIBLES NECESARIOS PARA SU CORRECTA EJECUCIÓN, CON CUELLO DE LAS SIGUIENTES MEDIDAS: 10 X 8"</t>
  </si>
  <si>
    <t>REJILLA EXTRACCIÓN DE AIRE MARCA. INNES MOD. GSHA INCLUYE CONEXIÓN AL CUELLO DE LAMINA INSTALACIÓN EN CUALQUIER NIVEL, ACARREOS, TODAS LAS HERRAMIENTAS, MATERIALES Y CONSUMIBLES NECESARIOS PARA SU CORRECTA EJECUCIÓN, CON CUELLO DE LAS SIGUIENTES MEDIDAS: 10 X 10"</t>
  </si>
  <si>
    <t>REJILLA EXTRACCIÓN DE AIRE MARCA. INNES MOD. GSHA INCLUYE CONEXIÓN AL CUELLO DE LAMINA INSTALACIÓN EN CUALQUIER NIVEL, ACARREOS, TODAS LAS HERRAMIENTAS, MATERIALES Y CONSUMIBLES NECESARIOS PARA SU CORRECTA EJECUCIÓN, CON CUELLO DE LAS SIGUIENTES MEDIDAS: 12 X 10"</t>
  </si>
  <si>
    <t>REJILLA EXTRACCIÓN DE AIRE MARCA. INNES MOD. GSHA INCLUYE CONEXIÓN AL CUELLO DE LAMINA INSTALACIÓN EN CUALQUIER NIVEL, ACARREOS, TODAS LAS HERRAMIENTAS, MATERIALES Y CONSUMIBLES NECESARIOS PARA SU CORRECTA EJECUCIÓN, CON CUELLO DE LAS SIGUIENTES MEDIDAS: 12 X 12"</t>
  </si>
  <si>
    <t>REJILLA EXTRACCIÓN DE AIRE MARCA. INNES MOD. GSHA INCLUYE CONEXIÓN AL CUELLO DE LAMINA INSTALACIÓN EN CUALQUIER NIVEL, ACARREOS, TODAS LAS HERRAMIENTAS, MATERIALES Y CONSUMIBLES NECESARIOS PARA SU CORRECTA EJECUCIÓN, CON CUELLO DE LAS SIGUIENTES MEDIDAS: 14 X 10 "</t>
  </si>
  <si>
    <t>REJILLA EXTRACCIÓN DE AIRE MARCA. INNES MOD. GSHA INCLUYE CONEXIÓN AL CUELLO DE LAMINA INSTALACIÓN EN CUALQUIER NIVEL, ACARREOS, TODAS LAS HERRAMIENTAS, MATERIALES Y CONSUMIBLES NECESARIOS PARA SU CORRECTA EJECUCIÓN, CON CUELLO DE LAS SIGUIENTES MEDIDAS: 14 X 12"</t>
  </si>
  <si>
    <t>REJILLA EXTRACCIÓN DE AIRE MARCA. INNES MOD. GSHA INCLUYE CONEXIÓN AL CUELLO DE LAMINA INSTALACIÓN EN CUALQUIER NIVEL, ACARREOS, TODAS LAS HERRAMIENTAS, MATERIALES Y CONSUMIBLES NECESARIOS PARA SU CORRECTA EJECUCIÓN, CON CUELLO DE LAS SIGUIENTES MEDIDAS: 14 X 14"</t>
  </si>
  <si>
    <t>REJILLA EXTRACCIÓN DE AIRE MARCA. INNES MOD. GSHA INCLUYE CONEXIÓN AL CUELLO DE LAMINA INSTALACIÓN EN CUALQUIER NIVEL, ACARREOS, TODAS LAS HERRAMIENTAS, MATERIALES Y CONSUMIBLES NECESARIOS PARA SU CORRECTA EJECUCIÓN, CON CUELLO DE LAS SIGUIENTES MEDIDAS: 16 X 16"</t>
  </si>
  <si>
    <t>REJILLA EXTRACCIÓN DE AIRE MARCA. INNES MOD. GSHA INCLUYE CONEXIÓN AL CUELLO DE LAMINA INSTALACIÓN EN CUALQUIER NIVEL, ACARREOS, TODAS LAS HERRAMIENTAS, MATERIALES Y CONSUMIBLES NECESARIOS PARA SU CORRECTA EJECUCIÓN, CON CUELLO DE LAS SIGUIENTES MEDIDAS: 16 X 14"</t>
  </si>
  <si>
    <t>REJILLA EXTRACCIÓN DE AIRE MARCA. INNES MOD. GSHA INCLUYE CONEXIÓN AL CUELLO DE LAMINA INSTALACIÓN EN CUALQUIER NIVEL, ACARREOS, TODAS LAS HERRAMIENTAS, MATERIALES Y CONSUMIBLES NECESARIOS PARA SU CORRECTA EJECUCIÓN, CON CUELLO DE LAS SIGUIENTES MEDIDAS: 18 X 16"</t>
  </si>
  <si>
    <t>REJILLA EXTRACCIÓN DE AIRE MARCA. INNES MOD. GSHA INCLUYE CONEXIÓN AL CUELLO DE LAMINA INSTALACIÓN EN CUALQUIER NIVEL, ACARREOS, TODAS LAS HERRAMIENTAS, MATERIALES Y CONSUMIBLES NECESARIOS PARA SU CORRECTA EJECUCIÓN, CON CUELLO DE LAS SIGUIENTES MEDIDAS: 18 X 18"</t>
  </si>
  <si>
    <t>REJILLA EXTRACCIÓN DE AIRE MARCA. INNES MOD. GSHA INCLUYE CONEXIÓN AL CUELLO DE LAMINA INSTALACIÓN EN CUALQUIER NIVEL, ACARREOS, TODAS LAS HERRAMIENTAS, MATERIALES Y CONSUMIBLES NECESARIOS PARA SU CORRECTA EJECUCIÓN, CON CUELLO DE LAS SIGUIENTES MEDIDAS: 20 X 10"</t>
  </si>
  <si>
    <t>REJILLA EXTRACCIÓN DE AIRE MARCA. INNES MOD. GSHA INCLUYE CONEXIÓN AL CUELLO DE LAMINA INSTALACIÓN EN CUALQUIER NIVEL, ACARREOS, TODAS LAS HERRAMIENTAS, MATERIALES Y CONSUMIBLES NECESARIOS PARA SU CORRECTA EJECUCIÓN, CON CUELLO DE LAS SIGUIENTES MEDIDAS: 20 X 16"</t>
  </si>
  <si>
    <t>REJILLA EXTRACCIÓN DE AIRE MARCA. INNES MOD. GSHA INCLUYE CONEXIÓN AL CUELLO DE LAMINA INSTALACIÓN EN CUALQUIER NIVEL, ACARREOS, TODAS LAS HERRAMIENTAS, MATERIALES Y CONSUMIBLES NECESARIOS PARA SU CORRECTA EJECUCIÓN, CON CUELLO DE LAS SIGUIENTES MEDIDAS: 20 X 20"</t>
  </si>
  <si>
    <t>REJILLA EXTRACCIÓN DE AIRE MARCA. INNES MOD. GSHA INCLUYE CONEXIÓN AL CUELLO DE LAMINA INSTALACIÓN EN CUALQUIER NIVEL, ACARREOS, TODAS LAS HERRAMIENTAS, MATERIALES Y CONSUMIBLES NECESARIOS PARA SU CORRECTA EJECUCIÓN, CON CUELLO DE LAS SIGUIENTES MEDIDAS: 22 X 20"</t>
  </si>
  <si>
    <t>REJILLA EXTRACCIÓN DE AIRE MARCA. INNES MOD. GSHA INCLUYE CONEXIÓN AL CUELLO DE LAMINA INSTALACIÓN EN CUALQUIER NIVEL, ACARREOS, TODAS LAS HERRAMIENTAS, MATERIALES Y CONSUMIBLES NECESARIOS PARA SU CORRECTA EJECUCIÓN, CON CUELLO DE LAS SIGUIENTES MEDIDAS: 24 X 16"</t>
  </si>
  <si>
    <t>REJILLA EXTRACCIÓN DE AIRE MARCA. INNES MOD. GSHA INCLUYE CONEXIÓN AL CUELLO DE LAMINA INSTALACIÓN EN CUALQUIER NIVEL, ACARREOS, TODAS LAS HERRAMIENTAS, MATERIALES Y CONSUMIBLES NECESARIOS PARA SU CORRECTA EJECUCIÓN, CON CUELLO DE LAS SIGUIENTES MEDIDAS: 36 X 24"</t>
  </si>
  <si>
    <t>REJILLA RETORNO DE AIRE MARCA. INNES MOD. GSHA INCLUYE CONEXIÓN AL CUELLO DE LAMINA INSTALACIÓN EN CUALQUIER NIVEL, ACARREOS, TODAS LAS HERRAMIENTAS, MATERIALES Y CONSUMIBLES NECESARIOS PARA SU CORRECTA EJECUCIÓN, CON CUELLO DE LAS SIGUIENTES MEDIDAS: 8 X 8"</t>
  </si>
  <si>
    <t>REJILLA RETORNO DE AIRE MARCA. INNES MOD. GSHA INCLUYE CONEXIÓN AL CUELLO DE LAMINA INSTALACIÓN EN CUALQUIER NIVEL, ACARREOS, TODAS LAS HERRAMIENTAS, MATERIALES Y CONSUMIBLES NECESARIOS PARA SU CORRECTA EJECUCIÓN, CON CUELLO DE LAS SIGUIENTES MEDIDAS: 10 X 8"</t>
  </si>
  <si>
    <t>REJILLA RETORNO DE AIRE MARCA. INNES MOD. GSHA INCLUYE CONEXIÓN AL CUELLO DE LAMINA INSTALACIÓN EN CUALQUIER NIVEL, ACARREOS, TODAS LAS HERRAMIENTAS, MATERIALES Y CONSUMIBLES NECESARIOS PARA SU CORRECTA EJECUCIÓN, CON CUELLO DE LAS SIGUIENTES MEDIDAS: 10 X 10"</t>
  </si>
  <si>
    <t>REJILLA RETORNO DE AIRE MARCA. INNES MOD. GSHA INCLUYE CONEXIÓN AL CUELLO DE LAMINA INSTALACIÓN EN CUALQUIER NIVEL, ACARREOS, TODAS LAS HERRAMIENTAS, MATERIALES Y CONSUMIBLES NECESARIOS PARA SU CORRECTA EJECUCIÓN, CON CUELLO DE LAS SIGUIENTES MEDIDAS: 12 X 10"</t>
  </si>
  <si>
    <t>REJILLA RETORNO DE AIRE MARCA. INNES MOD. GSHA INCLUYE CONEXIÓN AL CUELLO DE LAMINA INSTALACIÓN EN CUALQUIER NIVEL, ACARREOS, TODAS LAS HERRAMIENTAS, MATERIALES Y CONSUMIBLES NECESARIOS PARA SU CORRECTA EJECUCIÓN, CON CUELLO DE LAS SIGUIENTES MEDIDAS: 12 X 12 "</t>
  </si>
  <si>
    <t>REJILLA RETORNO DE AIRE MARCA. INNES MOD. GSHA INCLUYE CONEXIÓN AL CUELLO DE LAMINA INSTALACIÓN EN CUALQUIER NIVEL, ACARREOS, TODAS LAS HERRAMIENTAS, MATERIALES Y CONSUMIBLES NECESARIOS PARA SU CORRECTA EJECUCIÓN, CON CUELLO DE LAS SIGUIENTES MEDIDAS: 14 X 10 "</t>
  </si>
  <si>
    <t>REJILLA RETORNO DE AIRE MARCA. INNES MOD. GSHA INCLUYE CONEXIÓN AL CUELLO DE LAMINA INSTALACIÓN EN CUALQUIER NIVEL, ACARREOS, TODAS LAS HERRAMIENTAS, MATERIALES Y CONSUMIBLES NECESARIOS PARA SU CORRECTA EJECUCIÓN, CON CUELLO DE LAS SIGUIENTES MEDIDAS: 14 X 12 "</t>
  </si>
  <si>
    <t>REJILLA RETORNO DE AIRE MARCA. INNES MOD. GSHA INCLUYE CONEXIÓN AL CUELLO DE LAMINA INSTALACIÓN EN CUALQUIER NIVEL, ACARREOS, TODAS LAS HERRAMIENTAS, MATERIALES Y CONSUMIBLES NECESARIOS PARA SU CORRECTA EJECUCIÓN, CON CUELLO DE LAS SIGUIENTES MEDIDAS: 14 X 14 "</t>
  </si>
  <si>
    <t>REJILLA RETORNO DE AIRE MARCA. INNES MOD. GSHA INCLUYE CONEXIÓN AL CUELLO DE LAMINA INSTALACIÓN EN CUALQUIER NIVEL, ACARREOS, TODAS LAS HERRAMIENTAS, MATERIALES Y CONSUMIBLES NECESARIOS PARA SU CORRECTA EJECUCIÓN, CON CUELLO DE LAS SIGUIENTES MEDIDAS: 16 X 14 "</t>
  </si>
  <si>
    <t>REJILLA RETORNO DE AIRE MARCA. INNES MOD. GSHA INCLUYE CONEXIÓN AL CUELLO DE LAMINA INSTALACIÓN EN CUALQUIER NIVEL, ACARREOS, TODAS LAS HERRAMIENTAS, MATERIALES Y CONSUMIBLES NECESARIOS PARA SU CORRECTA EJECUCIÓN, CON CUELLO DE LAS SIGUIENTES MEDIDAS: 16 X 16 "</t>
  </si>
  <si>
    <t>REJILLA RETORNO DE AIRE MARCA. INNES MOD. GSHA INCLUYE CONEXIÓN AL CUELLO DE LAMINA INSTALACIÓN EN CUALQUIER NIVEL, ACARREOS, TODAS LAS HERRAMIENTAS, MATERIALES Y CONSUMIBLES NECESARIOS PARA SU CORRECTA EJECUCIÓN, CON CUELLO DE LAS SIGUIENTES MEDIDAS: 18 X 18"</t>
  </si>
  <si>
    <t>REJILLA RETORNO DE AIRE MARCA. INNES MOD. GSHA INCLUYE CONEXIÓN AL CUELLO DE LAMINA INSTALACIÓN EN CUALQUIER NIVEL, ACARREOS, TODAS LAS HERRAMIENTAS, MATERIALES Y CONSUMIBLES NECESARIOS PARA SU CORRECTA EJECUCIÓN, CON CUELLO DE LAS SIGUIENTES MEDIDAS: 20 X 20 "</t>
  </si>
  <si>
    <t>REJILLA RETORNO DE AIRE MARCA. INNES MOD. GSHA INCLUYE CONEXIÓN AL CUELLO DE LAMINA INSTALACIÓN EN CUALQUIER NIVEL, ACARREOS, TODAS LAS HERRAMIENTAS, MATERIALES Y CONSUMIBLES NECESARIOS PARA SU CORRECTA EJECUCIÓN, CON CUELLO DE LAS SIGUIENTES MEDIDAS: 22 X 20 "</t>
  </si>
  <si>
    <t>REJILLA RETORNO DE AIRE MARCA. INNES MOD. GSHA INCLUYE CONEXIÓN AL CUELLO DE LAMINA INSTALACIÓN EN CUALQUIER NIVEL, ACARREOS, TODAS LAS HERRAMIENTAS, MATERIALES Y CONSUMIBLES NECESARIOS PARA SU CORRECTA EJECUCIÓN, CON CUELLO DE LAS SIGUIENTES MEDIDAS: 28 X 26 "</t>
  </si>
  <si>
    <t>REJILLA INYECCIÓN DE AIRE MARCA. INNES MOD. BCHHA INCLUYE CONEXIÓN AL CUELLO DE LAMINA INSTALACIÓN EN CUALQUIER NIVEL, ACARREOS, TODAS LAS HERRAMIENTAS, MATERIALES Y CONSUMIBLES NECESARIOS PARA SU CORRECTA EJECUCIÓN, CON CUELLO DE LAS SIGUIENTES MEDIDAS: 10 X 10 "</t>
  </si>
  <si>
    <t>REJILLA INYECCIÓN DE AIRE MARCA. INNES MOD. BCHHA INCLUYE CONEXIÓN AL CUELLO DE LAMINA INSTALACIÓN EN CUALQUIER NIVEL, ACARREOS, TODAS LAS HERRAMIENTAS, MATERIALES Y CONSUMIBLES NECESARIOS PARA SU CORRECTA EJECUCIÓN, CON CUELLO DE LAS SIGUIENTES MEDIDAS: 12 X 10"</t>
  </si>
  <si>
    <t>REJILLA INYECCIÓN DE AIRE MARCA. INNES MOD. BCHHA INCLUYE CONEXIÓN AL CUELLO DE LAMINA INSTALACIÓN EN CUALQUIER NIVEL, ACARREOS, TODAS LAS HERRAMIENTAS, MATERIALES Y CONSUMIBLES NECESARIOS PARA SU CORRECTA EJECUCIÓN, CON CUELLO DE LAS SIGUIENTES MEDIDAS: 14 X 10"</t>
  </si>
  <si>
    <t>REJILLA INYECCIÓN DE AIRE MARCA. INNES MOD. BCHHA INCLUYE CONEXIÓN AL CUELLO DE LAMINA INSTALACIÓN EN CUALQUIER NIVEL, ACARREOS, TODAS LAS HERRAMIENTAS, MATERIALES Y CONSUMIBLES NECESARIOS PARA SU CORRECTA EJECUCIÓN, CON CUELLO DE LAS SIGUIENTES MEDIDAS: 18 X 12"</t>
  </si>
  <si>
    <t>REJILLA INYECCIÓN DE AIRE MARCA. INNES MOD. BCHHA INCLUYE CONEXIÓN AL CUELLO DE LAMINA INSTALACIÓN EN CUALQUIER NIVEL, ACARREOS, TODAS LAS HERRAMIENTAS, MATERIALES Y CONSUMIBLES NECESARIOS PARA SU CORRECTA EJECUCIÓN, CON CUELLO DE LAS SIGUIENTES MEDIDAS: 18 X 14"</t>
  </si>
  <si>
    <t>REJILLA INYECCIÓN DE AIRE MARCA. INNES MOD. BCHHA INCLUYE CONEXIÓN AL CUELLO DE LAMINA INSTALACIÓN EN CUALQUIER NIVEL, ACARREOS, TODAS LAS HERRAMIENTAS, MATERIALES Y CONSUMIBLES NECESARIOS PARA SU CORRECTA EJECUCIÓN, CON CUELLO DE LAS SIGUIENTES MEDIDAS: 20 X 20 "</t>
  </si>
  <si>
    <t>REJILLA PASO DE AIRE MARCA. INNES MOD. GDYA INCLUYE CONEXIÓN A LA PUERTA DE MADERA INSTALACIÓN EN CUALQUIER NIVEL, ACARREOS, TODAS LAS HERRAMIENTAS, MATERIALES Y CONSUMIBLES NECESARIOS PARA SU CORRECTA EJECUCIÓN, DE LAS SIGUIENTES MEDIDAS: 10 X 10"</t>
  </si>
  <si>
    <t>REJILLA PASO DE AIRE MARCA. INNES MOD. GDYA INCLUYE CONEXIÓN A LA PUERTA DE MADERA INSTALACIÓN EN CUALQUIER NIVEL, ACARREOS, TODAS LAS HERRAMIENTAS, MATERIALES Y CONSUMIBLES NECESARIOS PARA SU CORRECTA EJECUCIÓN, DE LAS SIGUIENTES MEDIDAS: 10 X 8"</t>
  </si>
  <si>
    <t>REJILLA PASO DE AIRE MARCA. INNES MOD. GDYA INCLUYE CONEXIÓN A LA PUERTA DE MADERA INSTALACIÓN EN CUALQUIER NIVEL, ACARREOS, TODAS LAS HERRAMIENTAS, MATERIALES Y CONSUMIBLES NECESARIOS PARA SU CORRECTA EJECUCIÓN, DE LAS SIGUIENTES MEDIDAS: 12 X 10"</t>
  </si>
  <si>
    <t>REJILLA PASO DE AIRE MARCA. INNES MOD. GDYA INCLUYE CONEXIÓN A LA PUERTA DE MADERA INSTALACIÓN EN CUALQUIER NIVEL, ACARREOS, TODAS LAS HERRAMIENTAS, MATERIALES Y CONSUMIBLES NECESARIOS PARA SU CORRECTA EJECUCIÓN, DE LAS SIGUIENTES MEDIDAS: 14 X 10"</t>
  </si>
  <si>
    <t>REJILLA PASO DE AIRE MARCA. INNES MOD. GDYA INCLUYE CONEXIÓN A LA PUERTA DE MADERA INSTALACIÓN EN CUALQUIER NIVEL, ACARREOS, TODAS LAS HERRAMIENTAS, MATERIALES Y CONSUMIBLES NECESARIOS PARA SU CORRECTA EJECUCIÓN, DE LAS SIGUIENTES MEDIDAS: 14 X 12 "</t>
  </si>
  <si>
    <t>REJILLA PASO DE AIRE MARCA. INNES MOD. GDYA INCLUYE CONEXIÓN A LA PUERTA DE MADERA INSTALACIÓN EN CUALQUIER NIVEL, ACARREOS, TODAS LAS HERRAMIENTAS, MATERIALES Y CONSUMIBLES NECESARIOS PARA SU CORRECTA EJECUCIÓN, DE LAS SIGUIENTES MEDIDAS: 16 X 6"</t>
  </si>
  <si>
    <t>COMPUERTA CONTRA INCENDIO PARA DUCTO DE FUSIBLE, MCA.INNES FABRICADA EN LÁMINA GALVANIZADA INCLUYE INSTALACIÓN A CUALQUIER NIVEL, ARMADO, BARRENOS CON BROCA, PIJAS GALV. N° 8 X 1/2", SELLADOR, FLETES, ACARREOS HORIZONTALES Y VERTICALES, ACARREOS, TODAS LAS HERRAMIENTAS, MATERIALES Y CONSUMIBLES NECESARIOS PARA SU CORRECTA EJECUCIÓN DE MEDIDAS:108 X 76 CMS.</t>
  </si>
  <si>
    <t>LÁMINA GALVANIZADA</t>
  </si>
  <si>
    <t>LÁMINA GALVANIZADA DE PRIMERA CALIDAD MARCA IMSA O GALVAK PARA LA FABRICACIÓN DE DUCTOS DE INYECCIÓN, RETORNO Y EXTRACCIÓN, 0 INCLUYE INSTALACIÓN EN CUALQUIER NIVEL, SOPORTERÍA, ANCLAJE, ACARREOS, DESPERDICIOS, TODAS LAS HERRAMIENTAS, MATERIALES Y CONSUMIBLES NECESARIOS PARA SU CORRECTA EJECUCIÓN EN LOS SIGUIENTES CALIBRES: CALIBRE 20</t>
  </si>
  <si>
    <t>LÁMINA GALVANIZADA DE PRIMERA CALIDAD MARCA IMSA O GALVAK PARA LA FABRICACIÓN DE DUCTOS DE INYECCIÓN, RETORNO Y EXTRACCIÓN, 0 INCLUYE INSTALACIÓN EN CUALQUIER NIVEL, SOPORTERÍA, ANCLAJE, ACARREOS, DESPERDICIOS, TODAS LAS HERRAMIENTAS, MATERIALES Y CONSUMIBLES NECESARIOS PARA SU CORRECTA EJECUCIÓN EN LOS SIGUIENTES CALIBRES: CALIBRE 22</t>
  </si>
  <si>
    <t>LÁMINA GALVANIZADA DE PRIMERA CALIDAD MARCA IMSA O GALVAK PARA LA FABRICACIÓN DE DUCTOS DE INYECCIÓN, RETORNO Y EXTRACCIÓN, INCLUYE INSTALACIÓN EN CUALQUIER NIVEL, SOPORTERÍA, ANCLAJE, ACARREOS, DESPERDICIOS, TODAS LAS HERRAMIENTAS, MATERIALES Y CONSUMIBLES NECESARIOS PARA SU CORRECTA EJECUCIÓN EN LOS SIGUIENTES CALIBRES: CALIBRE 24</t>
  </si>
  <si>
    <t>LÁMINA GALVANIZADA DE PRIMERA CALIDAD MARCA IMSA O GALVAK PARA LA FABRICACIÓN DE DUCTOS DE INYECCIÓN, RETORNO Y EXTRACCIÓN, INCLUYE INSTALACIÓN EN CUALQUIER NIVEL, SOPORTERÍA, ANCLAJE, ACARREOS, DESPERDICIOS, TODAS LAS HERRAMIENTAS, MATERIALES Y CONSUMIBLES NECESARIOS PARA SU CORRECTA EJECUCIÓN EN LOS SIGUIENTES CALIBRES: CALIBRE 26</t>
  </si>
  <si>
    <t>LÁMINA NEGRA, PARA LA FABRICACIÓN DE DUCTOS DE EXTRACCIÓN DE HUMOS DE COCINA INCLUYE SOLDADURA DE ARCO ELÉCTRICO, REFUERZOS, TAPAS, CUELLOS, DESPERDICIOS, ANCLAJE, DOS CAPAS DE PRIMER, TRAZO, MEDICIÓN, CORTE, ARMADO, MANUFACTURA DE DUCTOS, MONTAJE, NIVELACIÓN Y CIERRE DE EQUIPOS, ACARREOS, DESPERDICIOS, TODAS LAS HERRAMIENTAS, MATERIALES Y CONSUMIBLES NECESARIOS PARA SU CORRECTA EJECUCIÓN EN LOS SIGUIENTES CALIBRES: CALIBRE 18</t>
  </si>
  <si>
    <t>COLLARÍN, FABRICADA EN LÁMINA GALVANIZADA DE PRIMERA CALIDAD MARCA IMSA O GALVAK CALIBRE 24 PARA CONEXIÓN DE DUCTOS FLEXIBLES, INCLUYE INSTALACIÓN EN CUALQUIER NIVEL, ACARREOS, DESPERDICIOS, TODAS LAS HERRAMIENTAS, MATERIALES Y CONSUMIBLES NECESARIOS PARA SU CORRECTA EJECUCIÓN, DE LOS SIGUIENTES DIÁMETROS: DE 14" DE DIÁMETRO</t>
  </si>
  <si>
    <t>COLLARÍN, FABRICADA EN LÁMINA GALVANIZADA DE PRIMERA CALIDAD MARCA IMSA O GALVAK CALIBRE 24 PARA CONEXIÓN DE DUCTOS FLEXIBLES, INCLUYE INSTALACIÓN EN CUALQUIER NIVEL, ACARREOS, DESPERDICIOS, TODAS LAS HERRAMIENTAS, MATERIALES Y CONSUMIBLES NECESARIOS PARA SU CORRECTA EJECUCIÓN, DE LOS SIGUIENTES DIÁMETROS: DE 12" DE DIÁMETRO</t>
  </si>
  <si>
    <t>COLLARÍN, FABRICADA EN LÁMINA GALVANIZADA DE PRIMERA CALIDAD MARCA IMSA O GALVAK CALIBRE 24 PARA CONEXIÓN DE DUCTOS FLEXIBLES, INCLUYE INSTALACIÓN EN CUALQUIER NIVEL, ACARREOS, DESPERDICIOS, TODAS LAS HERRAMIENTAS, MATERIALES Y CONSUMIBLES NECESARIOS PARA SU CORRECTA EJECUCIÓN, DE LOS SIGUIENTES DIÁMETROS: DE 10" DE DIÁMETRO</t>
  </si>
  <si>
    <t>COLLARÍN, FABRICADA EN LÁMINA GALVANIZADA DE PRIMERA CALIDAD MARCA IMSA O GALVAK CALIBRE 24 PARA CONEXIÓN DE DUCTOS FLEXIBLES, INCLUYE INSTALACIÓN EN CUALQUIER NIVEL, ACARREOS, DESPERDICIOS, TODAS LAS HERRAMIENTAS, MATERIALES Y CONSUMIBLES NECESARIOS PARA SU CORRECTA EJECUCIÓN, DE LOS SIGUIENTES DIÁMETROS: DE 8" DE DIÁMETRO</t>
  </si>
  <si>
    <t>COLLARÍN, FABRICADA EN LÁMINA GALVANIZADA DE PRIMERA CALIDAD MARCA IMSA O GALVAK CALIBRE 24 PARA CONEXIÓN DE DUCTOS FLEXIBLES, INCLUYE INSTALACIÓN EN CUALQUIER NIVEL, ACARREOS, DESPERDICIOS, TODAS LAS HERRAMIENTAS, MATERIALES Y CONSUMIBLES NECESARIOS PARA SU CORRECTA EJECUCIÓN, DE LOS SIGUIENTES DIÁMETROS: DE 6" DE DIÁMETRO</t>
  </si>
  <si>
    <t>COLLARÍN, FABRICADA EN LÁMINA GALVANIZADA DE PRIMERA CALIDAD MARCA IMSA O GALVAK CALIBRE 24 PARA CONEXIÓN DE DUCTOS FLEXIBLES, INCLUYE INSTALACIÓN EN CUALQUIER NIVEL, ACARREOS, DESPERDICIOS, TODAS LAS HERRAMIENTAS, MATERIALES Y CONSUMIBLES NECESARIOS PARA SU CORRECTA EJECUCIÓN, DE LOS SIGUIENTES DIÁMETROS: DE 4" DE DIÁMETRO</t>
  </si>
  <si>
    <t>DUCTO FLEXIBLE CON AISLAMINTO TERMICO. DE 4 " DE DIAMETRO INCLUYE INSTALACIÓN EN CUALQUIER NIVEL, ACARREOS, DESPERDICIOS, TODAS LAS HERRAMIENTAS, MATERIALES Y CONSUMIBLES NECESARIOS PARA SU CORRECTA EJECUCIÓN</t>
  </si>
  <si>
    <t>DUCTO FLEXIBLE CON AISLAMINTO TERMICO. DE 6 " DE DIAMETRO INCLUYE INSTALACIÓN EN CUALQUIER NIVEL, ACARREOS, DESPERDICIOS, TODAS LAS HERRAMIENTAS, MATERIALES Y CONSUMIBLES NECESARIOS PARA SU CORRECTA EJECUCIÓN</t>
  </si>
  <si>
    <t>DUCTO FLEXIBLE CON AISLAMINTO TERMICO. DE 8 " DE DIAMETRO INCLUYE INSTALACIÓN EN CUALQUIER NIVEL, ACARREOS, DESPERDICIOS, TODAS LAS HERRAMIENTAS, MATERIALES Y CONSUMIBLES NECESARIOS PARA SU CORRECTA EJECUCIÓN</t>
  </si>
  <si>
    <t>DUCTO FLEXIBLE CON AISLAMINTO TERMICO. DE 10 " DE DIAMETRO INCLUYE INSTALACIÓN EN CUALQUIER NIVEL, ACARREOS, DESPERDICIOS, TODAS LAS HERRAMIENTAS, MATERIALES Y CONSUMIBLES NECESARIOS PARA SU CORRECTA EJECUCIÓN</t>
  </si>
  <si>
    <t>DUCTO FLEXIBLE CON AISLAMINTO TERMICO. DE 12 " DE DIAMETRO INCLUYE INSTALACIÓN EN CUALQUIER NIVEL, ACARREOS, DESPERDICIOS, TODAS LAS HERRAMIENTAS, MATERIALES Y CONSUMIBLES NECESARIOS PARA SU CORRECTA EJECUCIÓN</t>
  </si>
  <si>
    <t>DUCTO FLEXIBLE CON AISLAMINTO TERMICO. DE 14 " DE DIAMETRO INCLUYE INSTALACIÓN EN CUALQUIER NIVEL, ACARREOS, DESPERDICIOS, TODAS LAS HERRAMIENTAS, MATERIALES Y CONSUMIBLES NECESARIOS PARA SU CORRECTA EJECUCIÓN</t>
  </si>
  <si>
    <t>CONTROLES Y ARRANCADORES MAGNÉTICOS</t>
  </si>
  <si>
    <t>FILTRO DESHIDRATADOR COMPLETO PARA REFRIGERANTE R-22, INCLUYE: CARGO DIRECTO POR EL COSTO DE MANO DE OBRA Y MATERIALES REQUERIDOS, FLETE DE OBRA, ACARREO , COLOCACION, PRUEBAS, SOLDADURA FOSCO 710, FUNDENTE, LIJA, EQUIPO DE O MODELO TD-165 S MARCA VALYCONTROL.</t>
  </si>
  <si>
    <t>FILTRO DESHIDRATADOR COMPLETO PARA REFRIGERANTE R-22, INCLUYE: CARGO DIRECTO POR EL COSTO DE MANO DE OBRA Y MATERIALES REQUERIDOS, FLETE DE OBRA, ACARREO , COLOCACION, PRUEBAS, SOLDADURA FOSCO 710, FUNDENTE, LIJA, EQUIPO DE O MODELO TD - 053 S MARCA VALYCONTROL.</t>
  </si>
  <si>
    <t>ELIMINADOR DE VIBRACION, INCLUYE: CARGO DIRECTO POR EL COSTO DE MANO DE OBRA Y MATERIALES REQUERIDOS, FLETE A OBRA, ACARREO, COLOCACION, FIJACION, NIVELACION, IDENTIFICACION, VERIFICACION, PRUEBAS DE OPERACIÓN, BALANCEO DEL SISTEMA MFEV 5 DE 5/8" DE DIAMETRO X 25 CM. DE LONGITUD.</t>
  </si>
  <si>
    <t>ELIMINADOR DE VIBRACION, INCLUYE: CARGO DIRECTO POR EL COSTO DE MANO DE OBRA Y MATERIALES REQUERIDOS, FLETE A OBRA, ACARREO, COLOCACION, FIJACION, NIVELACION, IDENTIFICACION, VERIFICACION, PRUEBAS DE OPERACIÓN, BALANCEO DEL SISTEMA MFEV 10 DE 1.3/8" DE DIAMETRO X 36 CM. DE LONGITUD.</t>
  </si>
  <si>
    <t>VÁLVULA PARA REFRIGERANTE R.22, INCLUYE; CARGO DIRECTO POR EL COSTO DE MATERIALES REQUERIDOS, FLETE A OBRA, ACARREO, SOLDADURA TIPO FOSCO, FUNDENTE Y EQUIPO DE OXIGENO Y ACETILENO Y DEMAS CARGOS DERIVADOS DEL USO DE EQUIPO Y HE DE PASO TIPO DE DIAFRAGMA DE 5/8 DE PULG. DE DIAM. MODELO HP-B-5 ES MARCA VALYCONTROL.</t>
  </si>
  <si>
    <t>VALVULA DE PASO TIPO DE DIAFRAGMA DE 3/8 DE PULG. DE DIAM. MODELO HP-B-3- ES MARCA VALYCONTROL.</t>
  </si>
  <si>
    <t>VALVULA DE TERMO EXPANSIÓN CON AJUSTE MANUAL MOD. HFE 10HC MARCA VALYCONTROL.</t>
  </si>
  <si>
    <t>VALVULA SOLENOIDE N.C. MOD. 200RB 5S5 MARCA ALCO.</t>
  </si>
  <si>
    <t>REFRIGERANTE 22, INCLUYE; CARGO DIRECTO POR EL COSTO DEL MATERIAL, FLETE A OBRA. MANO DE OBRA PARA SU CARGA Y AJUSTE.</t>
  </si>
  <si>
    <t>INDICADOR DE LIQUIDO Y HUMEDAD, INCLUYE: CARGO DIRECTO POR EL COSTO DE LOS MATERIALES Y MANO DE OBRA REQUERIDOS, FLETE A OBRA, ACARREO, COLOCACION, FIJACION, NIVELACION, APLICACIÓN DE SOLDADURA TIPO FOSCO, EQUIPO DE OXIGENO-ACET MARCA VALYCONTROL, MODELO ILH-58-S, PARA REFRIGERANTE R.22.</t>
  </si>
  <si>
    <t>INDICADOR DE LIQUIDO Y HUMEDAD, INCLUYE: CARGO DIRECTO POR EL COSTO DE LOS MATERIALES Y MANO DE OBRA REQUERIDOS, FLETE A OBRA, ACARREO, COLOCACION, FIJACION, NIVELACION, APLICACIÓN DE SOLDADURA TIPO FOSCO, EQUIPO DE OXIGENO-ACET MARCA VALYCONTROL, MODELO ILH-38-S, PARA REFRIGERANTE R.22.</t>
  </si>
  <si>
    <t>MANÓMETRO MARCA METRON O SIMILAR, FORMADO POR COPLE DE ACERO DE 1/2" SOLDADO A LA TUBERÍA DE ACERO, NIPLE 1/2 X 2", VÁLVULA BRONCE DE 1/2" DE DIÁMETRO, REDUCCIÓN FO.NO. DE 1/2 A 1/4", COLA DE COCHINO DE 1/4", COPLE 1/4", MANÓMETRO DE GLICERINA CON RANGO DE 0 A 11 KGS/CM² CON CARÁTULA CIRCULAR DE 2 1/2", CONEXIÓN INFERIOR DE 1/4". INCLUYE FIJACIÓN, INSTALACIÓN, CONEXIÓN, PRUEBAS, SOLDADURA, INJERTO EN TUBO DE ACERO AL CARBÓN PARA CONECTAR NIPLE DE 1/2" DIAM., LIMPIEZA, HERRAMIENTA, MATERIALES Y CONSUMIBLES NECESARIOS PARA SU CORRECTA EJECUCIÓN</t>
  </si>
  <si>
    <t>MANÓMETRO MARCA METRON O SIMILAR, FORMADO POR COPLE DE ACERO DE 1/2" SOLDADO A LA TUBERÍA DE ACERO, NIPLE 1/2 X 2", VÁLVULA BRONCE DE 1/2" DE DIÁMETRO, REDUCCIÓN FO.NO.DE 1/2 A 1/4", COLA DE COCHINO DE 1/4", COPLE 1/4", MANÓMETRO DE GLICERINA CON RANGO DE 0 A 7 KGS/CM² CON CARÁTULA CIRCULAR DE 2 1/2", CONEXIÓN INFERIOR DE 1/4". INCLUYE FIJACIÓN, INSTALACIÓN, CONEXIÓN, PRUEBAS, SOLDADURA, INJERTO EN TUBO DE ACERO AL CARBÓN PARA CONECTAR NIPLE DE 1/2" DIAM., LIMPIEZA, HERRAMIENTA, MATERIALES Y CONSUMIBLES NECESARIOS PARA SU CORRECTA EJECUCIÓN.</t>
  </si>
  <si>
    <t>MANÓVACUOMETRO MARCA METRON O SIMILAR, FORMADO POR COPLE DE ACERO DE 1/2" SOLDADO A LA TUBERÍA DE ACERO, NIPLE 1/2 X 2", VÁLVULA BRONCE DE 1/2" DE DIÁMETRO, REDUCCIÓN FO.NO.DE 1/2 A 1/4", COLA DE COCHINO DE 1/4", COPLE 1/4", MANÓMETRO DE GLICERINA CON RANGO DE MENOS 1 A 7 KGS/CM² CON CARÁTULA CIRCULAR DE 2 1/2", CONEXIÓN INFERIOR DE 1/4". INCLUYE FIJACIÓN, INSTALACIÓN, CONEXIÓN, PRUEBAS, SOLDADURA, INJERTO EN TUBO DE ACERO AL CARBÓN PARA CONECTAR NIPLE DE 1/2" DIAM., LIMPIEZA, HERRAMIENTA, MATERIALES Y CONSUMIBLES NECESARIOS PARA SU CORRECTA EJECUCIÓN.</t>
  </si>
  <si>
    <t>TERMÓMETRO MARCA TRERICE O SIMILAR, CON UNA ESCALA - 40 A + 40 °F FORMADO POR COPLE DE ACERO DE 3/4" SOLDADO A LA TUBERÍA DE ACERO Y TERMOPOZO, . INCLUYE FIJACIÓN, INSTALACIÓN, CONEXIÓN, PRUEBAS, SOLDADURA, INJERTO EN TUBO DE ACERO AL CARBÓN PARA CONECTAR COPLE DE 3/4" DIAM., LIMPIEZA, HERRAMIENTA, MATERIALES Y CONSUMIBLES NECESARIOS PARA SU CORRECTA EJECUCIÓN</t>
  </si>
  <si>
    <t>TERMÓMETRO MARCA TRERICE O SIMILAR, CON UNA ESCALA DE 0 A 110 ° F FORMADO POR COPLE DE ACERO DE 3/4" SOLDADO A LA TUBERÍA DE ACERO Y TERMOPOZO, . INCLUYE FIJACIÓN, INSTALACIÓN, CONEXIÓN, PRUEBAS, SOLDADURA, INJERTO EN TUBO DE ACERO AL CARBÓN PARA CONECTAR COPLE DE 3/4" DIAM., LIMPIEZA, HERRAMIENTA, MATERIALES Y CONSUMIBLES NECESARIOS PARA SU CORRECTA EJECUCIÓN</t>
  </si>
  <si>
    <t>TUBO DE FIERRO NEGRO ROSCABLE CED 40 DE 19 MM Ø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</si>
  <si>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TUBO DE FIERRO NEGRO ROSCABLE CED 40 DE 25 MM Ø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</si>
  <si>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TUBO DE FIERRO NEGRO ROSCABLE CED 40 DE 32 MM Ø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</si>
  <si>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TUBO DE FIERRO NEGRO ROSCABLE CED 40 DE 38 MM Ø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</si>
  <si>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TUBO DE FIERRO NEGRO ROSCABLE CED 40 DE 50 MM Ø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</si>
  <si>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TUBO DE ACERO SOLDABLE C-40 DE 64 MM. Ø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</si>
  <si>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TUBO DE ACERO SOLDABLE C-40 DE 75 MM. Ø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</si>
  <si>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TUBO DE ACERO SOLDABLE C-40 DE 100 MM. Ø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</si>
  <si>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TUBO DE ACERO SOLDABLE C-40 DE 150 MM. Ø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</si>
  <si>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COPLE DE FIERRO NEGRO ROSCADO CEDULA 40 DE 19 MM.</t>
  </si>
  <si>
    <t>COPLE DE FIERRO NEGRO ROSCADO CEDULA 40 DE 25 MM.</t>
  </si>
  <si>
    <t>COPLE DE FIERRO NEGRO ROSCADO CEDULA 40 DE 32 MM.</t>
  </si>
  <si>
    <t>COPLE DE FIERRO NEGRO ROSCADO CEDULA 40 DE 38 MM</t>
  </si>
  <si>
    <t>COPLE DE FIERRO NEGRO ROSCADO CEDULA 40 DE 51 MM</t>
  </si>
  <si>
    <t>CODO DE FIERRO NEGRO DE 90° X 19 MM. REFORZADO</t>
  </si>
  <si>
    <t>CODO DE FIERRO NEGRO DE 90° X 25 MM. REFORZADO</t>
  </si>
  <si>
    <t>CODO DE FIERRO NEGRO DE 90° X 32 MM. REFORZADO</t>
  </si>
  <si>
    <t>CODO DE FIERRO NEGRO DE 90° X 38 MM. REFORZADO</t>
  </si>
  <si>
    <t>CODO DE FIERRO NEGRO DE 90° X 51 MM. REFORZADO</t>
  </si>
  <si>
    <t>CODO DE FIERRO NEGRO DE 45° X 19 MM. REFORZADO</t>
  </si>
  <si>
    <t>CODO DE FIERRO NEGRO DE 45° X 25 MM. REFORZADO</t>
  </si>
  <si>
    <t>CODO DE FIERRO NEGRO DE 45° X 32 MM. REFORZADO</t>
  </si>
  <si>
    <t>CODO DE FIERRO NEGRO DE 45° X 38 MM. REFORZADO</t>
  </si>
  <si>
    <t>CODO DE FIERRO NEGRO DE 45° X 50 MM. REFORZADO</t>
  </si>
  <si>
    <t>CODO DE ACERO SOLDABLE DE 90° X 64 MM.</t>
  </si>
  <si>
    <t>CODO DE ACERO SOLDABLE DE 90° X 75 MM.</t>
  </si>
  <si>
    <t>CODO DE ACERO SOLDABLE DE 90° X 100 MM.</t>
  </si>
  <si>
    <t>CODO DE ACERO SOLDABLE DE 90° X 150 MM.</t>
  </si>
  <si>
    <t>CODO DE ACERO SOLDABLE DE 45° X 64 MM.</t>
  </si>
  <si>
    <t>CODO DE ACERO SOLDABLE DE 45° X 75 MM.</t>
  </si>
  <si>
    <t>CODO DE ACERO SOLDABLE DE 45° X 100 MM.</t>
  </si>
  <si>
    <t>CODO DE ACERO SOLDABLE DE 45° X 150 MM.</t>
  </si>
  <si>
    <t>TEE DE FIERRO NEGRO DE 19 MM. REFORZADO</t>
  </si>
  <si>
    <t>TEE DE FIERRO NEGRO DE 25 MM. REFORZADO</t>
  </si>
  <si>
    <t>TEE DE FIERRO NEGRO DE 32 MM. REFORZADO</t>
  </si>
  <si>
    <t>TEE DE FIERRO NEGRO DE 38 MM. REFORZADO</t>
  </si>
  <si>
    <t>TEE DE FIERRO NEGRO DE 51 MM. REFORZADO</t>
  </si>
  <si>
    <t>TEE DE ACERO SOLDABLE DE 64 MM.</t>
  </si>
  <si>
    <t>TEE DE ACERO SOLDABLE DE 75 MM.</t>
  </si>
  <si>
    <t>TEE DE ACERO SOLDABLE DE 100 MM.</t>
  </si>
  <si>
    <t>TEE DE ACERO SOLDABLE DE 150 MM.</t>
  </si>
  <si>
    <t>REDUCCION BUSHING DE FIERRO NEGRO DE 19 MM DIAMETRO MAYOR</t>
  </si>
  <si>
    <t>REDUCCION BUSHING DE FIERRO NEGRO DE 25 MM DIAMETRO MAYOR</t>
  </si>
  <si>
    <t>REDUCCION BUSHING DE FIERRO NEGRO DE 32 MM DIAMETRO MAYOR</t>
  </si>
  <si>
    <t>REDUCCION BUSHING DE FIERRO NEGRO DE 38 MM DIAMETRO MAYOR</t>
  </si>
  <si>
    <t>REDUCCION BUSHING DE FIERRO NEGRO DE 51 MM DIAMETRO MAYOR</t>
  </si>
  <si>
    <t>REDUCCION EXCENTRICA DE ACERO SOLDABLE DE 64 X 25 MM</t>
  </si>
  <si>
    <t>REDUCCION EXCENTRICA DE ACERO SOLDABLE DE 64 X 32 MM</t>
  </si>
  <si>
    <t>REDUCCION EXCENTRICA DE ACERO SOLDABLE DE 64 X 38 MM</t>
  </si>
  <si>
    <t>REDUCCION EXCENTRICA DE ACERO SOLDABLE DE 64 X 50 MM</t>
  </si>
  <si>
    <t>REDUCCION EXCENTRICA DE ACERO SOLDABLE DE 75 X 25 MM</t>
  </si>
  <si>
    <t>REDUCCION EXCENTRICA DE ACERO SOLDABLE DE 75 X 38 MM</t>
  </si>
  <si>
    <t>REDUCCION EXCENTRICA DE ACERO SOLDABLE DE 75 X 32 MM</t>
  </si>
  <si>
    <t>REDUCCION EXCENTRICA DE ACERO SOLDABLE DE 75 X 50 MM</t>
  </si>
  <si>
    <t>REDUCCION EXCENTRICA DE ACERO SOLDABLE DE 100 X 25 MM</t>
  </si>
  <si>
    <t>REDUCCION EXCENTRICA DE ACERO SOLDABLE DE 100 X 32 MM</t>
  </si>
  <si>
    <t>REDUCCION EXCENTRICA DE ACERO SOLDABLE DE 100 X 38 MM</t>
  </si>
  <si>
    <t>REDUCCION EXCENTRICA DE ACERO SOLDABLE DE 100 X 50 MM</t>
  </si>
  <si>
    <t>REDUCCION EXCENTRICA DE ACERO SOLDABLE DE 100 X 64 MM</t>
  </si>
  <si>
    <t>REDUCCION EXCENTRICA DE ACERO SOLDABLE DE 100 X 75 MM</t>
  </si>
  <si>
    <t>REDUCCION CAMPANA DE FIERRO NEGRO DE 25 X 13 MM</t>
  </si>
  <si>
    <t>TAPON CAPA DE FIERRO NEGRO DE 25 MM</t>
  </si>
  <si>
    <t>TAPON CAPA DE FIERRO NEGRO DE 32 MM</t>
  </si>
  <si>
    <t>TUERCA UNIO DE FIERRO NEGRO DE 25 MM</t>
  </si>
  <si>
    <t>BRIDA CIEGA DE ACERO DE 64 MM</t>
  </si>
  <si>
    <t>BRIDA CIEGA DE ACERO DE 75 MM</t>
  </si>
  <si>
    <t>BRIDA CIEGA DE ACERO DE 100 MM</t>
  </si>
  <si>
    <t>BRIDA DE AC. CUELLO SOLD. DE 64 MM</t>
  </si>
  <si>
    <t>BRIDA DE AC. CUELLO SOLD. DE 75 MM</t>
  </si>
  <si>
    <t>BRIDA DE AC. CUELLO SOLD. DE 100 MM</t>
  </si>
  <si>
    <t>BRIDA DE AC. CUELLO SOLD. DE 150 MM</t>
  </si>
  <si>
    <t>SOPORTERÍA</t>
  </si>
  <si>
    <t>SOPORTES PARA TUBERÍAS EN AZOTEA, FORMADOS POR TUBO DE ACERO AL CARBÓN DE 2" DE DIAM, FIJADA CON PLACA DE ACERO DE 1/4" SOLDADA FORMANDO UNA U, CON ABRAZADERAS TIPO U DEL DIÁMETRO DE LA TUBERÍA CONSIDERANDO EL AISLAMIENTO, TERMINADO DE TODO EL ACERO EN PINTURA ANTICORROSIVO. INCLUYE ACARREOS, SOLDADURA, INSTALACIÓN A CUALQUIER NIVEL, HERRAMIENTAS, MATERIALES Y CONSUMIBLES NECESARIOS PARA SU CORRECTA EJECUCIÓN</t>
  </si>
  <si>
    <t>SOPORTES PARA TUBERÍAS VERTICALES, FORMADOS POR ÁNGULOS DE ACERO ESTRUCTURAL DE 1 1/2 X 1/2" TERMINADO EN PINTURA ANTICORROSIVO, ANCLADO A MUROS DE DUCTO DE INSTALACIONES, SUJETANDO LOS TUBOS ATORNILLADA AL ÁNGULO CON TUERCAS Y RONDANAS GALVANIZADAS POR INMERSIÓN DE 3/8", INCLUYE PLACA Y/O TACON DE MADERA DE 1" COLOCADA ENTRE LA ABRAZADERA Y EL TUBO. INCLUYE ACARREOS, SOLDADURA. INSTALACIÓN A CUALQUIER NIVEL, HERRAMIENTAS, MATERIALES Y CONSUMIBLES NECESARIOS PARA SU CORRECTA EJECUCIÓN</t>
  </si>
  <si>
    <t>SOPORTES PARA TUBERÍAS HORIZONTALES, FORMADOS POR ÁNGULOS DE ACERO ESTRUCTURAL DE 1 1/2 X 1/4" TERMINADO EN PINTURA ANTICORROSIVO, DOS VARILLAS ROSCADA DE 3/8" DE DIAMETRO Y TAQUETE DE EXPANSION , LIJADA AL ÁNGULO CON TUERCAS Y RONDANAS GALVANIZADAS POR INMERSIÓN DE 3/8", INCLUYE PLACA Y / O TACON DE MADERA DE 1" COLOCADA ENTRE LA ABRAZADERA Y EL TUBO. INCLUYE ACARREOS, SOLDADURA. INSTALACIÓN A CUALQUIER NIVEL, HERRAMIENTAS, MATERIALES Y CONSUMIBLES NECESARIOS PARA SU CORRECTA EJECUCIÓN</t>
  </si>
  <si>
    <t>SOPORTE TIPO COLUMPIO FABRICADO CON TIRANTES DE LAMINA GALVANIZADA CAL. 22 , FIJADO CON ANCLA DE 1/4 TUERCA Y CARGA Y PIJAS # 10 X 3/4" , PARA SOPORTAR DUCTOS DE HASTA 39" INCLUYE INSTALACIÓN EN CUALQUIER NIVEL, ACARREOS, DESPERDICIOS, TODAS LAS HERRAMIENTAS, MATERIALES Y CONSUMIBLES NECESARIOS PARA SU CORRECTA EJECUCIÓN</t>
  </si>
  <si>
    <t>SOPORTE TIPO COLUMPIO FABRICADO CON TIRANTES DE VARILLA ROSCADA , Y FIERRO ANGULO CON PINTURA ANTICORROSIVO, FIJADO CON TAQUETE DE EXPANSION DE 1/4" , TUERCAS Y RONDANAS GALVANIZADAS DE 1/4" Y PIJAS # 10, PARA SOPORTAR DUCTOS DE HASTA 40" INCLUYE INSTALACIÓN EN CUALQUIER NIVEL, ACARREOS, DESPERDICIOS, TODAS LAS HERRAMIENTAS, MATERIALES Y CONSUMIBLES NECESARIOS PARA SU CORRECTA EJECUCIÓN</t>
  </si>
  <si>
    <t>SOPORTE TIPO PARA PASO DE DUCTO EN LOSA FABRICADO CON ÁNGULO ESTRUCTURAL DE 1 1/2" X 1/8" PINTADO CON PINTURA ANTICORROSIVO, FIJADO CON TORNILLO C/GOTA Y TUERCAS DE 1/4" X 1/2" A CADA 10 CM. INCLUYE INSTALACIÓN EN CUALQUIER NIVEL, ACARREOS, DESPERDICIOS, TODAS LAS HERRAMIENTAS, MATERIALES Y CONSUMIBLES NECESARIOS PARA SU CORRECTA EJECUCIÓN</t>
  </si>
  <si>
    <t>SOPORTE A BASE DE ABRAZADERA TIPO PERA CON VARILLA ROSCADA DE 3/8”DE DIAM. X 1 MTS. DE LONG. CON TRES TUERCAS HEXAGONALES,3 RONDANAS DE PRESION Y UN TAQUETE DE EXPANSION DHI DE 3/8” DE DIAM. PARA UN TUBERIA DE 38 MM DE DIAM.</t>
  </si>
  <si>
    <t>SOPORTE A BASE DE ABRAZADERA TIPO PERA CON VARILLA ROSCADA DE 3/8”DE DIAM. X 1 MTS. DE LONG. CON TRES TUERCAS HEXAGONALES,3 RONDANAS DE PRESION Y UN TAQUETE DE EXPANSION DHI DE 3/8” DE DIAM. PARA UN TUBERIA DE 50 MM DE DIAM.</t>
  </si>
  <si>
    <t>SOPORTE A BASE DE ABRAZADERA TIPO PERA CON VARILLA ROSCADA DE 3/8”DE DIAM. X 1 MTS. DE LONG. CON TRES TUERCAS HEXAGONALES,3 RONDANAS DE PRESION Y UN TAQUETE DE EXPANSION DHI DE 3/8” DE DIAM. PARA UN TUBERIA DE 100 MM DE DIAM.</t>
  </si>
  <si>
    <t>AISLAMIENTO, FIBRA DE VIDRIO Y LAMINA DE ALUMINIO</t>
  </si>
  <si>
    <t>AISLAMIENTO TÉRMICO DE FIBRA DE VIDRIO DE MEDIAS CAÑAS DE 1 1/2" ESPESOR MARCA VITRO FIBRAS, ADHERIDO CON PEGAMENTO DE CONTACTO, ADHERIDA A LA FIBRA CON TRASLAPES ADHERIDOS CON PEGAMENTO DE CONTACTO Y SELLADOS CON CI-MASTIC DE PROTEXA. INCLUYE INSTALACIÓN EN CUALQUIER NIVEL, ACARREOS, DESPERDICIOS, TODAS LAS HERRAMIENTAS, MATERIALES Y CONSUMIBLES NECESARIOS PARA SU CORRECTA EJECUCIÓN PARA TUBERÍA DE FIERRO NEGRO DE 6" DE DIÁMETRO CON ACABADO EN MANTA Y PINTURA BLANCA VINILICA,</t>
  </si>
  <si>
    <t>AISLAMIENTO TÉRMICO DE FIBRA DE VIDRIO DE MEDIAS CAÑAS DE 1 1/2" ESPESOR MARCA VITRO FIBRAS, ADHERIDO CON PEGAMENTO DE CONTACTO, ADHERIDA A LA FIBRA CON TRASLAPES ADHERIDOS CON PEGAMENTO DE CONTACTO Y SELLADOS CON CI-MASTIC DE PROTEXA. INCLUYE INSTALACIÓN EN CUALQUIER NIVEL, ACARREOS, DESPERDICIOS, TODAS LAS HERRAMIENTAS, MATERIALES Y CONSUMIBLES NECESARIOS PARA SU CORRECTA EJECUCIÓN PARA TUBERÍA DE FIERRO NEGRO DE 4" DE DIÁMETRO CON ACABADO EN MANTA Y PINTURA BLANCA VINILICA,</t>
  </si>
  <si>
    <t>AISLAMIENTO TÉRMICO DE FIBRA DE VIDRIO DE MEDIAS CAÑAS DE 1 1/2" ESPESOR MARCA VITRO FIBRAS, ADHERIDO CON PEGAMENTO DE CONTACTO, ADHERIDA A LA FIBRA CON TRASLAPES ADHERIDOS CON PEGAMENTO DE CONTACTO Y SELLADOS CON CI-MASTIC DE PROTEXA. INCLUYE INSTALACIÓN EN CUALQUIER NIVEL, ACARREOS, DESPERDICIOS, TODAS LAS HERRAMIENTAS, MATERIALES Y CONSUMIBLES NECESARIOS PARA SU CORRECTA EJECUCIÓN PARA TUBERÍA DE FIERRO NEGRO DE 3" DE DIÁMETRO CON ACABADO EN MANTA Y PINTURA BLANCA VINILICA,</t>
  </si>
  <si>
    <t>AISLAMIENTO TÉRMICO DE FIBRA DE VIDRIO DE MEDIAS CAÑAS DE 1 1/2" ESPESOR MARCA VITRO FIBRAS, ADHERIDO CON PEGAMENTO DE CONTACTO, ADHERIDA A LA FIBRA CON TRASLAPES ADHERIDOS CON PEGAMENTO DE CONTACTO Y SELLADOS CON CI-MASTIC DE PROTEXA. INCLUYE INSTALACIÓN EN CUALQUIER NIVEL, ACARREOS, DESPERDICIOS, TODAS LAS HERRAMIENTAS, MATERIALES Y CONSUMIBLES NECESARIOS PARA SU CORRECTA EJECUCIÓN PARA TUBERÍA DE FIERRO NEGRO DE 2 1/2" DE DIÁMETRO CON ACABADO EN MANTA Y PINTURA BLANCA VINILICA,</t>
  </si>
  <si>
    <t>AISLAMIENTO TÉRMICO DE FIBRA DE VIDRIO DE MEDIAS CAÑAS DE 1 " ESPESOR MARCA VITRO FIBRAS, ADHERIDO CON PEGAMENTO DE CONTACTO, ADHERIDA A LA FIBRA CON TRASLAPES ADHERIDOS CON PEGAMENTO DE CONTACTO Y SELLADOS CON CI-MASTIC DE PROTEXA. INCLUYE INSTALACIÓN EN CUALQUIER NIVEL, ACARREOS, DESPERDICIOS, TODAS LAS HERRAMIENTAS, MATERIALES Y CONSUMIBLES NECESARIOS PARA SU CORRECTA EJECUCIÓN PARA TUBERÍA DE FIERRO NEGRO DE 2" DE DIÁMETRO CON ACABADO EN MANTA Y PINTURA BLANCA VINILICA,</t>
  </si>
  <si>
    <t>AISLAMIENTO TÉRMICO DE FIBRA DE VIDRIO DE MEDIAS CAÑAS DE 1 " ESPESOR MARCA VITRO FIBRAS, ADHERIDO CON PEGAMENTO DE CONTACTO, ADHERIDA A LA FIBRA CON TRASLAPES ADHERIDOS CON PEGAMENTO DE CONTACTO Y SELLADOS CON CI-MASTIC DE PROTEXA. INCLUYE INSTALACIÓN EN CUALQUIER NIVEL, ACARREOS, DESPERDICIOS, TODAS LAS HERRAMIENTAS, MATERIALES Y CONSUMIBLES NECESARIOS PARA SU CORRECTA EJECUCIÓN PARA TUBERÍA DE FIERRO NEGRO DE 1 1/2" DE DIÁMETRO CON ACABADO EN MANTA Y PINTURA BLANCA VINILICA,</t>
  </si>
  <si>
    <t>AISLAMIENTO TÉRMICO DE FIBRA DE VIDRIO DE MEDIAS CAÑAS DE 1 " ESPESOR MARCA VITRO FIBRAS, ADHERIDO CON PEGAMENTO DE CONTACTO, ADHERIDA A LA FIBRA CON TRASLAPES ADHERIDOS CON PEGAMENTO DE CONTACTO Y SELLADOS CON CI-MASTIC DE PROTEXA. INCLUYE INSTALACIÓN EN CUALQUIER NIVEL, ACARREOS, DESPERDICIOS, TODAS LAS HERRAMIENTAS, MATERIALES Y CONSUMIBLES NECESARIOS PARA SU CORRECTA EJECUCIÓN PARA TUBERÍA DE FIERRO NEGRO DE 1 1/4" DE DIÁMETRO CON ACABADO EN MANTA Y PINTURA BLANCA VINILICA,</t>
  </si>
  <si>
    <t>AISLAMIENTO TÉRMICO DE FIBRA DE VIDRIO DE MEDIAS CAÑAS DE 1 " ESPESOR MARCA VITRO FIBRAS, ADHERIDO CON PEGAMENTO DE CONTACTO, ADHERIDA A LA FIBRA CON TRASLAPES ADHERIDOS CON PEGAMENTO DE CONTACTO Y SELLADOS CON CI-MASTIC DE PROTEXA. INCLUYE INSTALACIÓN EN CUALQUIER NIVEL, ACARREOS, DESPERDICIOS, TODAS LAS HERRAMIENTAS, MATERIALES Y CONSUMIBLES NECESARIOS PARA SU CORRECTA EJECUCIÓN PARA TUBERÍA DE FIERRO NEGRO DE 1" DE DIÁMETRO CON ACABADO EN MANTA Y PINTURA BLANCA VINILICA,</t>
  </si>
  <si>
    <t>AISLAMIENTO TÉRMICO DE FIBRA DE VIDRIO DE MEDIAS CAÑAS DE 1 " ESPESOR MARCA VITRO FIBRAS, ADHERIDO CON PEGAMENTO DE CONTACTO, ADHERIDA A LA FIBRA CON TRASLAPES ADHERIDOS CON PEGAMENTO DE CONTACTO Y SELLADOS CON CI-MASTIC DE PROTEXA. INCLUYE INSTALACIÓN EN CUALQUIER NIVEL, ACARREOS, DESPERDICIOS, TODAS LAS HERRAMIENTAS, MATERIALES Y CONSUMIBLES NECESARIOS PARA SU CORRECTA EJECUCIÓN PARA TUBERÍA DE FIERRO NEGRO DE 3/4 " DE DIÁMETRO CON ACABADO EN MANTA Y PINTURA BLANCA VINILICA,</t>
  </si>
  <si>
    <t>AISLAMIENTO TÉRMICO DE FIBRA DE VIDRIO DE MEDIAS CAÑAS DE 1 " ESPESOR MARCA VITRO FIBRAS, ADHERIDO CON PEGAMENTO DE CONTACTO, ADHERIDA A LA FIBRA CON TRASLAPES ADHERIDOS CON PEGAMENTO DE CONTACTO Y SELLADOS CON CI-MASTIC DE PROTEXA. INCLUYE INSTALACIÓN EN CUALQUIER NIVEL, ACARREOS, DESPERDICIOS, TODAS LAS HERRAMIENTAS, MATERIALES Y CONSUMIBLES NECESARIOS PARA SU CORRECTA EJECUCIÓN PARA TUBERÍA DE FIERRO NEGRO DE 1/2" DE DIÁMETRO CON ACABADO EN MANTA Y PINTURA BLANCA VINILICA,</t>
  </si>
  <si>
    <t>AISLAMIENTO TÉRMICO DE FIBRA DE VIDRIO DE 2" DE ESPESOR MARCA VITROFIBRAS, SERIE RF-3100 COLOCADO EN LA CARA EXTERIOR DEL DUCTO, ADHERIDO CON PEGAMENTO DE CONTACTO, BARRERA DE VAPOR DE FOIL DE ALUMINIO KRAFTALUM ADHERIDA A LA FIBRA CON TRASLAPES ADHERIDOS CON PEGAMENTO DE CONTACTO Y SELLADOS CON CI-MASTIC DE PROTEXA. INCLUYE INSTALACIÓN EN CUALQUIER NIVEL, ACARREOS, DESPERDICIOS, TODAS LAS HERRAMIENTAS, MATERIALES Y CONSUMIBLES NECESARIOS PARA SU CORRECTA EJECUCIÓN</t>
  </si>
  <si>
    <t>CUELLO DE LONA AHULADA ANTIVIBRATORIA PARA LA INTERCONEXIÓN DE DUCTOS CON UNIDADES MANEJADORAS Y VENTILADORES. INCLUYE TRAZO, COCIDO CON HILO DE CÁÑAMO Y PIJAS PARA LÁMINA DEL NO. 10 X 3/4" A CADA 10 CM. EN CADA EXTREMO. INCLUYE INSTALACIÓN EN CUALQUIER NIVEL, ACARREOS, DESPERDICIOS, TODAS LAS HERRAMIENTAS, MATERIALES Y CONSUMIBLES NECESARIOS PARA SU CORRECTA EJECUCIÓN.</t>
  </si>
  <si>
    <t>AISLAMIENTO A BASE DE ELASTÓMERO FLEXIBLE MARCA ARMAFLEX, ADHERIDO CON PEGAMENTO, DE 3/4" DE ESPESOR, INSTALADO EN TUBERÍAS EN INTERIOR. INCLUYE: SEÑALIZACIÓN DEL SENTIDO DE FLUJO, ACARREO, COLOCACIÓN A CUALQUIER NIVEL, PRUEBAS, DESPERDICIOS, EQUIPOS, HERRAMIENTA, MATERIALES Y CONSUMIBLES NECESARIOS PARA SU CORRECTA EJECUCIÓN, DE LOS SIGUIENTES DIÁMETROS: DE 2" DE DIÁMETRO</t>
  </si>
  <si>
    <t>PROTECCIÓN MECÁNICA A BASE DE MANTA CRUDA Y PINTURA BLANCA VINILICA TUBERÍAS DE CUARTOS DE MAQUINAS INCLUYE ACARREO, COLOCACIÓN A CUALQUIER NIVEL, PRUEBAS, DESPERDICIOS, EQUIPOS, HERRAMIENTAS, MATERIALES Y CONSUMIBLES NECESARIOS PARA SU CORRECTA EJECUCIÓN.</t>
  </si>
  <si>
    <t>SUMINISTRO DE UNIDAD MANEJADORA DE AIRE MARCA CARRIER TIPO INTERIOR DE DOBLE PARED, MODELO 39MJ1614EC-C5196 CON CAPACIDAD DE MANEJAR 19.10 T.R., UMA-01 (SALA DE ESPERA LABORATORIO CTO. DE EQUIPOS NO. 03)</t>
  </si>
  <si>
    <t>SUMINISTRO DE UNIDAD MANEJADORA DE AIRE MARCA CARRIER TIPO INTERIOR DE DOBLE PARED, MODELO 39MJ1610CJBP5194 CON CAPACIDAD DE MANEJAR 13.90 T.R., INCLUYE: VARIADOR DE FRECUENCIA UMA-02 (TOMA DE MUESTRAS LABORATORIO CTO. DE EQUIPOS NO. 04)</t>
  </si>
  <si>
    <t>SUMINISTRO DE UNIDAD MANEJADORA DE AIRE MARCA CARRIER TIPO INTERIOR DE DOBLE PARED, MODELO 39MJ16107BKT5194-9 CON CAPACIDAD DE MANEJAR 21.60 T.R., INCLUYE: VARIADOR DE FRECUENCIA UMA-03 (LABORATORIO DE PEINES CTO. DE EQUIPOS NO. 04)</t>
  </si>
  <si>
    <t>SUMINISTRO DE UNIDAD MANEJADORA DE AIRE MARCA CARRIER TIPO INTERIOR DE DOBLE PARED, MODELO 39MJ1614L6HQ5196-X CON CAPACIDAD DE MANEJAR 19.20 T.R., INCLUYE: VARIADOR DE FRECUENCIA UMA-04 (MEDICINA FISICA CTO. DE EQUIPOS NO. 10)</t>
  </si>
  <si>
    <t>SUMINISTRO DE UNIDAD MANEJADORA DE AIRE MARCA CARRIER TIPO INTERIOR DE DOBLE PARED, MODELO 39MJ16127T1L5195-B CON CAPACIDAD DE MANEJAR 24.00 T.R., INCLUYE: VARIADOR DE FRECUENCIA UMA-05 (ELECTROTERAPIA-GIMNASIO CTO. DE EQUIPOS NO. 10)</t>
  </si>
  <si>
    <t>SUMINISTRO DE UNIDAD MANEJADORA DE AIRE MARCA CARRIER TIPO INTERIOR DE DOBLE PARED, MODELO 39MJ1612LSR45195-G CON CAPACIDAD DE MANEJAR 13.40 T.R., UMA-06 (ARCHIVO CLINICO-FARMACIA CTO. DE EQUIPOS NO. 16)</t>
  </si>
  <si>
    <t>SUMINISTRO DE UNIDAD MANEJADORA DE AIRE MARCA CARRIER TIPO INTERIOR DE DOBLE PARED, MODELO 39MJ1612DTYP5195-R CON CAPACIDAD DE MANEJAR 13.20 T.R., UMA-07 (SALA DE ESPERA CONSULTA EXTERNA 1ER NIVEL CTO. DE EQUIPOS NO. 10)</t>
  </si>
  <si>
    <t>SUMINISTRO DE UNIDAD MANEJADORA DE AIRE MARCA CARRIER TIPO INTERIOR DE DOBLE PARED, MODELO 39MJ16062ZBY5192-M CON CAPACIDAD DE MANEJAR 7.80 T.R., UMA-08 (CONSULTA GINECO 1ER NIVEL CTO. DE EQUIPOS NO. 18)</t>
  </si>
  <si>
    <t>SUMINISTRO DE UNIDAD MANEJADORA DE AIRE MARCA CARRIER TIPO INTERIOR DE DOBLE PARED, MODELO 39MJ16142QZD5196-Q CON CAPACIDAD DE MANEJAR 19.90 T.R., UMA-09 (SALA DE ESPERA CONS. 2DO Y 3ER NIVEL CTO. DE EQUIPOS NO. 17)</t>
  </si>
  <si>
    <t>SUMINISTRO DE UNIDAD MANEJADORA DE AIRE MARCA CARRIER TIPO INTERIOR DE DOBLE PARED, MODELO 39MJ1608ZVE-5193-D CON CAPACIDAD DE MANEJAR 10.90 T.R., UMA-10 (CONSULTA EXTERNA SALA DE ESPERA 2DO NIVEL CTO. DE EQUIPOS NO. 17)</t>
  </si>
  <si>
    <t>SUMINISTRO DE UNIDAD MANEJADORA DE AIRE MARCA CARRIER TIPO INTERIOR DE DOBLE PARED, MODELO 39MJ1610M9K85194-5 CON CAPACIDAD DE MANEJAR 14.70 T.R., UMA-11 (SALA DE ESPERA CONS. 2DO NIVEL CTO. DE EQUIPOS NO. 17)</t>
  </si>
  <si>
    <t>SUMINISTRO DE UNIDAD MANEJADORA DE AIRE MARCA CARRIER TIPO INTERIOR DE DOBLE PARED, MODELO 39MJ16089VTC5193-X CON CAPACIDAD DE MANEJAR 9.70 T.R., UMA-12 (CONSULTA EXTERNA SALA DE ESPERA 2DO NIVEL CTO. DE EQUIPOS NO. 19)</t>
  </si>
  <si>
    <t>SUMINISTRO DE UNIDAD MANEJADORA DE AIRE MARCA CARRIER TIPO INTERIOR DE DOBLE PARED, MODELO 39MJ161037MK5194-5 CON CAPACIDAD DE MANEJAR 12.50 T.R., UMA-13 (CONSERVACION CTO. DE EQUIPOS NO. 01)</t>
  </si>
  <si>
    <t>SUMINISTRO DE UNIDAD MANEJADORA DE AIRE MARCA CARRIER TIPO INTERIOR DE DOBLE PARED, MODELO 39MJ1610ZT3R5194-7 CON CAPACIDAD DE MANEJAR 10.20 T.R., UMA-15 (CONSULTA EXTERNA SALA DE ESPERA 3ER NIVEL CTO. DE EQUIPOS NO. 17)</t>
  </si>
  <si>
    <t>SUMINISTRO DE UNIDAD MANEJADORA DE AIRE MARCA CARRIER TIPO INTERIOR DE DOBLE PARED, MODELO 39MJ16067ZQX5192-E CON CAPACIDAD DE MANEJAR 8.10 T.R., UMA-15 (COMEDOR CTO. DE EQUIPOS NO. 07)</t>
  </si>
  <si>
    <t>SUMINISTRO DE UNIDAD MANEJADORA DE AIRE MARCA CARRIER TIPO INTERIOR DE DOBLE PARED, MODELO 39MJ1608P18X5193-9 CON CAPACIDAD DE MANEJAR 10.10 T.R., UMA-16 (CONSULTA EXTERNA ESP. 3ER NIVEL CTO. DE EQUIPOS NO. 19)</t>
  </si>
  <si>
    <t>SUMINISTRO DE UNIDAD MANEJADORA DE AIRE MARCA CARRIER TIPO INTERIOR DE DOBLE PARED, MODELO 39MJ16062RQV5192-7 CON CAPACIDAD DE MANEJAR 6.60 T.R., UMA-17 (APOYO ADMINISTRATIVO CTO. DE EQUIPOS NO. 08)</t>
  </si>
  <si>
    <t>SUMINISTRO DE UNIDAD MANEJADORA DE AIRE MARCA CARRIER TIPO INTERIOR DE DOBLE PARED, MODELO 39MJ1610XFZR5194-1 CON CAPACIDAD DE MANEJAR 20.40 T.R., INCLUYE: VARIADOR DE FRECUENCIA UMA-18 (ANATOMIA PATOLOGICA CTO. DE EQUIPOS NO. 08)</t>
  </si>
  <si>
    <t>SUMINISTRO DE UNIDAD MANEJADORA DE AIRE MARCA CARRIER TIPO INTERIOR DE DOBLE PARED, MODELO 39MJ1612V65X5195-N CON CAPACIDAD DE MANEJAR 24.80 T.R., INCLUYE: VARIADOR DE FRECUENCIA UMA-19 (BANCO DE SANGRE CTO. DE EQUIPOS NO. 03)</t>
  </si>
  <si>
    <t>SUMINISTRO DE UNIDAD MANEJADORA DE AIRE MARCA CARRIER TIPO INTERIOR DE DOBLE PARED, MODELO 39MJ1606WK2D5192-4 CON CAPACIDAD DE MANEJAR 7.50 T.R., INCLUYE: VARIADOR DE FRECUENCIA UMA-20 (ADMISION HOSPITALARIA CTO. DE EQUIPOS NO. 03)</t>
  </si>
  <si>
    <t>SUMINISTRO DE UNIDAD MANEJADORA DE AIRE MARCA CARRIER TIPO INTERIOR DE DOBLE PARED, MODELO 39MJ1706G1ZC5192-R CON CAPACIDAD DE MANEJAR 13.50 T.R., INCLUYE: VARIADOR DE FRECUENCIA UMA-21 (SALA CIRUGIA TOCOCIRUGIA CTO. DE EQUIPOS NO. 08)</t>
  </si>
  <si>
    <t>SUMINISTRO DE UNIDAD MANEJADORA DE AIRE MARCA CARRIER TIPO INTERIOR DE DOBLE PARED, MODELO 39MJ1703Q-NV5191-N CON CAPACIDAD DE MANEJAR 7.70 T.R., INCLUYE: VARIADOR DE FRECUENCIA UMA-22 (SALA DE EXPULSION TOCOCIRUGIA CTO. DE EQUIPOS NO. 08)</t>
  </si>
  <si>
    <t>SUMINISTRO DE UNIDAD MANEJADORA DE AIRE MARCA CARRIER TIPO INTERIOR DE DOBLE PARED, MODELO 39MJ17142D425196-L CON CAPACIDAD DE MANEJAR 15.50 T.R., INCLUYE: VARIADOR DE FRECUENCIA UMA-23 (TOCOCIRUGIA CTO. DE EQUIPOS NO. 08)</t>
  </si>
  <si>
    <t>SUMINISTRO DE UNIDAD MANEJADORA DE AIRE MARCA CARRIER TIPO INTERIOR DE DOBLE PARED, MODELO 39MJ16105HHP5194-D CON CAPACIDAD DE MANEJAR 15.70 T.R., UMA-24 (CONSULTA VALORACION CTO. DE EQUIPOS NO. 13)</t>
  </si>
  <si>
    <t>SUMINISTRO DE UNIDAD MANEJADORA DE AIRE MARCA CARRIER TIPO INTERIOR DE DOBLE PARED, MODELO 39MJ1608RHXH5193-B CON CAPACIDAD DE MANEJAR 11.40 T.R., UMA-25 (SALA DE ESPERA UCI CTO. DE EQUIPOS NO. 13)</t>
  </si>
  <si>
    <t>SUMINISTRO DE UNIDAD MANEJADORA DE AIRE MARCA CARRIER TIPO INTERIOR DE DOBLE PARED, MODELO 39MJ1706HRLF5192-P CON CAPACIDAD DE MANEJAR 17.30 T.R., INCLUYE: VARIADOR DE FRECUENCIA UMA-26 (SALA DE CIRUGIA 4 Y 2 CTO. DE EQUIPOS NO. 08)</t>
  </si>
  <si>
    <t>SUMINISTRO DE UNIDAD MANEJADORA DE AIRE MARCA CARRIER TIPO INTERIOR DE DOBLE PARED, MODELO 39MJ1708DKQD5193-N CON CAPACIDAD DE MANEJAR 19.10 T.R., INCLUYE: VARIADOR DE FRECUENCIA UMA-27 (SALA DE CIRUGIA 1 Y 3 CTO. DE EQUIPOS NO. 08)</t>
  </si>
  <si>
    <t>SUMINISTRO DE UNIDAD MANEJADORA DE AIRE MARCA CARRIER TIPO INTERIOR DE DOBLE PARED, MODELO 39MJ1610KMPH5194-H CON CAPACIDAD DE MANEJAR 12.20 T.R., INCLUYE: VARIADOR DE FRECUENCIA UMA-28 (RECUPERACION CIRUGIA CTO. DE EQUIPOS NO. 08)</t>
  </si>
  <si>
    <t>SUMINISTRO DE UNIDAD MANEJADORA DE AIRE MARCA CARRIER TIPO INTERIOR DE DOBLE PARED, MODELO 39MJ1710-NDH5194-G CON CAPACIDAD DE MANEJAR 13.40 T.R., INCLUYE: VARIADOR DE FRECUENCIA UMA-29 (CEYE CTO. DE EQUIPOS NO. 08)</t>
  </si>
  <si>
    <t>SUMINISTRO DE UNIDAD MANEJADORA DE AIRE MARCA CARRIER TIPO INTERIOR DE DOBLE PARED, MODELO 39MJ1706BM6Y5192-4 CON CAPACIDAD DE MANEJAR 14.20 T.R., INCLUYE: VARIADOR DE FRECUENCIA UMA-30 (SALA DE CIRUGIA AMBULATORIA CTO. DE EQUIPOS NO. 13)</t>
  </si>
  <si>
    <t>SUMINISTRO DE UNIDAD MANEJADORA DE AIRE MARCA CARRIER TIPO INTERIOR DE DOBLE PARED, MODELO 39MJ17085-YY5193-X CON CAPACIDAD DE MANEJAR 11.30 T.R., INCLUYE: VARIADOR DE FRECUENCIA UMA-31 (CIRUGIA AMBULATORIA CTO. DE EQUIPOS NO. 13)</t>
  </si>
  <si>
    <t>SUMINISTRO DE UNIDAD MANEJADORA DE AIRE MARCA CARRIER TIPO INTERIOR DE DOBLE PARED, MODELO 39MJ16211SNR5198-Z CON CAPACIDAD DE MANEJAR 25.00 T.R., INCLUYE: VARIADOR DE FRECUENCIA UMA-32 (ENDOSCOPIAS CTO. DE EQUIPOS NO. 11)</t>
  </si>
  <si>
    <t>SUMINISTRO DE UNIDAD MANEJADORA DE AIRE MARCA CARRIER TIPO INTERIOR DE DOBLE PARED, MODELO 39MJ1608ZGMY5193-9 CON CAPACIDAD DE MANEJAR 10.10 T.R., INCLUYE: VARIADOR DE FRECUENCIA UMA-33 (VESTIBULO, SALA DE ESPERA 3ER NIVEL CTO. DE EQUIPOS NO. 13)</t>
  </si>
  <si>
    <t>SUMINISTRO DE UNIDAD MANEJADORA DE AIRE MARCA CARRIER TIPO INTERIOR DE DOBLE PARED, 39MJ1614YXHG5196-D CON CAPACIDAD DE MANEJAR 20.30 T.R., INCLUYE: VARIADOR DE FRECUENCIA UMA-34 (HEMODIALISIS CTO. DE EQUIPOS NO. 15)</t>
  </si>
  <si>
    <t>SUMINISTRO DE UNIDAD MANEJADORA DE AIRE MARCA CARRIER TIPO INTERIOR DE DOBLE PARED, MODELO 39MJ1614C6VJ5196-7 CON CAPACIDAD DE MANEJAR 18.10 T.R., INCLUYE: VARIADOR DE FRECUENCIA UMA-35 (INHALOTERAPIA CTO. DE EQUIPOS NO. 15)</t>
  </si>
  <si>
    <t>SUMINISTRO DE UNIDAD MANEJADORA DE AIRE MARCA CARRIER TIPO INTERIOR DE DOBLE PARED, MODELO 39MJ1610QHFE5194-J CON CAPACIDAD DE MANEJAR 12.30 T.R., UMA-36 (VESTIBULO, SALA DE ESPERA 3ER NIVEL CTO. DE EQUIPOS NO. 15)</t>
  </si>
  <si>
    <t>SUMINISTRO DE UNIDAD MANEJADORA DE AIRE MARCA CARRIER TIPO INTERIOR DE DOBLE PARED, MODELO 39MJ1612KGRE5195-L CON CAPACIDAD DE MANEJAR 17.30 T.R., INCLUYE: VARIADOR DE FRECUENCIA UMA-37 (AULAS CTO. DE EQUIPOS NO. 5)</t>
  </si>
  <si>
    <t>SUMINISTRO DE UNIDAD MANEJADORA DE AIRE MARCA CARRIER TIPO INTERIOR DE DOBLE PARED, MODELO 39MJ1612MH2Y5195-H CON CAPACIDAD DE MANEJAR 18.10 T.R., UMA-38 (APOYO PARAMEDICO CTO. DE EQUIPOS NO. 06)</t>
  </si>
  <si>
    <t>SUMINISTRO DE UNIDAD MANEJADORA DE AIRE MARCA CARRIER TIPO INTERIOR DE DOBLE PARED, MODELO 39MJ1614NMGJ5196-D CON CAPACIDAD DE MANEJAR 18.70 T.R., UMA-39 (GOBIERNO CTO. DE EQUIPOS NO. 06)</t>
  </si>
  <si>
    <t>SUMINISTRO DE UNIDAD MANEJADORA DE AIRE MARCA CARRIER TIPO INTERIOR DE DOBLE PARED, MODELO 39MJ1610WCPN5194-T CON CAPACIDAD DE MANEJAR 14.00 T.R., UMA-40 (AUDITORIO CTO. DE EQUIPOS NO. 06)</t>
  </si>
  <si>
    <t>SUMINISTRO DE UNIDAD MANEJADORA DE AIRE MARCA CARRIER TIPO INTERIOR DE DOBLE PARED, MODELO 39MJ1608-LTL5193-P CON CAPACIDAD DE MANEJAR 9.90 T.R., UMA-41 (SALA DE ESPERA URGENCIAS CTO. DE EQUIPOS NO. 09)</t>
  </si>
  <si>
    <t>SUMINISTRO DE UNIDAD MANEJADORA DE AIRE MARCA CARRIER TIPO INTERIOR DE DOBLE PARED, MODELO 39MJ16109BRQ5194-N CON CAPACIDAD DE MANEJAR 18.70 T.R., INCLUYE: VARIADOR DE FRECUENCIA UMA-42 (URGENCIAS CTO. DE EQUIPOS NO. 09)</t>
  </si>
  <si>
    <t>SUMINISTRO DE UNIDAD MANEJADORA DE AIRE MARCA CARRIER TIPO INTERIOR DE DOBLE PARED, MODELO 39MJ1706JQJ35192-V CON CAPACIDAD DE MANEJAR 15.20 T.R., INCLUYE: VARIADOR DE FRECUENCIA UMA-43 (CIRUGIAS URGENCIAS CTO. DE EQUIPOS NO. 09)</t>
  </si>
  <si>
    <t>SUMINISTRO DE UNIDAD MANEJADORA DE AIRE MARCA CARRIER TIPO INTERIOR DE DOBLE PARED, MODELO 39MJ1610TLP45194-M CON CAPACIDAD DE MANEJAR 13.70 T.R., INCLUYE: VARIADOR DE FRECUENCIA UMA-44 (OBSERVACION PEDIATRIA CTO. DE EQUIPOS NO. 09)</t>
  </si>
  <si>
    <t>SUMINISTRO DE UNIDAD MANEJADORA DE AIRE MARCA CARRIER TIPO INTERIOR DE DOBLE PARED, MODELO 39MJ16068DD-5192-Y CON CAPACIDAD DE MANEJAR 6.60 T.R., UMA-45 (APOYO ADMINISTRATIVO CTO. DE EQUIPOS NO. 03)</t>
  </si>
  <si>
    <t>SUMINISTRO DE UNIDAD MANEJADORA DE AIRE MARCA CARRIER TIPO INTERIOR DE DOBLE PARED, MODELO 39MJ16129JH95195-C CON CAPACIDAD DE MANEJAR 14.30 T.R., INCLUYE: VARIADOR DE FRECUENCIA UMA-46 (OBSERVACION ADULTOS CTO. DE EQUIPOS NO. 09)</t>
  </si>
  <si>
    <t>SUMINISTRO DE UNIDAD MANEJADORA DE AIRE MARCA CARRIER TIPO INTERIOR DE DOBLE PARED, MODELO 39MJ1706CVF45192-N CON CAPACIDAD DE MANEJAR 6.90 T.R., INCLUYE: VARIADOR DE FRECUENCIA UMA-47 (TOMOGRAFO CTO. DE EQUIPOS NO. 09)</t>
  </si>
  <si>
    <t>SUMINISTRO DE UNIDAD MANEJADORA DE AIRE MARCA CARRIER TIPO INTERIOR DE DOBLE PARED, MODELO 39MJ1610DP8X5194-2 CON CAPACIDAD DE MANEJAR 10.50 T.R., INCLUYE: VARIADOR DE FRECUENCIA UMA-48 (ULTRASONIDO CTO. DE EQUIPOS NO. 09)</t>
  </si>
  <si>
    <t>SUMINISTRO DE UNIDAD MANEJADORA DE AIRE MARCA CARRIER TIPO INTERIOR DE DOBLE PARED, MODELO 39MJ1617FDJC5197-N CON CAPACIDAD DE MANEJAR 22.10 T.R., INCLUYE: VARIADOR DE FRECUENCIA UMA-49 (IMAGENEOLOGIA CTO. DE EQUIPOS NO. 03)</t>
  </si>
  <si>
    <t>SUMINISTRO DE UNIDAD MANEJADORA DE AIRE MARCA CARRIER TIPO INTERIOR DE DOBLE PARED, MODELO 39MJ16087ZDE5193-L CON CAPACIDAD DE MANEJAR 9.40 T.R., INCLUYE: VARIADOR DE FRECUENCIA UMA-50 (RACKS DIST. TELECOM CTO. DE EQUIPOS NO. 08)</t>
  </si>
  <si>
    <t>SUMINISTRO DE UNIDAD MANEJADORA DE AIRE MARCA CARRIER TIPO INTERIOR DE DOBLE PARED, MODELO 39MJ1610EJ195194-F CON CAPACIDAD DE MANEJAR 7.70 T.R., UMA-51 (CTO. ELECTRICO CTO. DE EQUIPOS NO. 08)</t>
  </si>
  <si>
    <t>SUMINISTRO DE UNIDAD MANEJADORA DE AIRE MARCA CARRIER TIPO INTERIOR DE DOBLE PARED, MODELO 39MJ1617JSR95197-X CON CAPACIDAD DE MANEJAR 24.20 T.R., INCLUYE: VARIADOR DE FRECUENCIA UMA-52 (HOSPITALIZACION GINECO CTO. DE EQUIPOS NO. 12)</t>
  </si>
  <si>
    <t>SUMINISTRO DE UNIDAD MANEJADORA DE AIRE MARCA CARRIER TIPO INTERIOR DE DOBLE PARED, MODELO 39MJ1710ZT5T5194-G CON CAPACIDAD DE MANEJAR 13.60 T.R., UMA-53 (UCIN, UCI CTO. DE EQUIPOS NO. 11)</t>
  </si>
  <si>
    <t>SUMINISTRO DE UNIDAD MANEJADORA DE AIRE MARCA CARRIER TIPO INTERIOR DE DOBLE PARED, MODELO 39MJ1606YLBW5192-J CON CAPACIDAD DE MANEJAR 7.90 T.R., INCLUYE: VARIADOR DE FRECUENCIA UMA-54 (OBSERVACION ADULTOS CTO. DE EQUIPOS NO. 11)</t>
  </si>
  <si>
    <t>SUMINISTRO DE UNIDAD MANEJADORA DE AIRE MARCA CARRIER TIPO INTERIOR DE DOBLE PARED, MODELO 39MJ1608-X745193-L CON CAPACIDAD DE MANEJAR 10.50 T.R., INCLUYE: VARIADOR DE FRECUENCIA UMA-55 (APOYO HOSPITALIZACION GINECO CTO. DE EQUIPOS NO. 11)</t>
  </si>
  <si>
    <t>SUMINISTRO DE UNIDAD MANEJADORA DE AIRE MARCA CARRIER TIPO INTERIOR DE DOBLE PARED, MODELO 39MJ1614BGRH5196-K CON CAPACIDAD DE MANEJAR 26.20 T.R., INCLUYE: VARIADOR DE FRECUENCIA UMA-56 (HOSPITALIZACION PEDIATRIA CTO. DE EQUIPOS NO. 12)</t>
  </si>
  <si>
    <t>SUMINISTRO DE UNIDAD MANEJADORA DE AIRE MARCA CARRIER TIPO INTERIOR DE DOBLE PARED, MODELO 39MJ1614VFWR5196-C CON CAPACIDAD DE MANEJAR 19.40 T.R., INCLUYE: VARIADOR DE FRECUENCIA UMA-57 (HOSPITALIZACION CIRUGIA CTO. DE EQUIPOS NO. 14)</t>
  </si>
  <si>
    <t>SUMINISTRO DE UNIDAD MANEJADORA DE AIRE MARCA CARRIER TIPO INTERIOR DE DOBLE PARED, MODELO 39MJ1617YWZ-5197-S CON CAPACIDAD DE MANEJAR 22.20 T.R., INCLUYE: VARIADOR DE FRECUENCIA UMA-58 (HOSPITALIZACION CIRUGIA CTO. DE EQUIPOS NO. 14)</t>
  </si>
  <si>
    <t>SUMINISTRO DE UNIDAD MANEJADORA DE AIRE MARCA CARRIER TIPO EXTERIOR DE DOBLE PARED, MODELO 39MS1717EJR151N4WP CON CAPACIDAD DE MANEJAR 22.70 T.R., INCLUYE: VARIADOR DE FRECUENCIA UMA-59 (HOSPITALIZACION MEDICINA INTERNA AZOTEA)</t>
  </si>
  <si>
    <t>SUMINISTRO DE UNIDAD MANEJADORA DE AIRE MARCA CARRIER TIPO EXTERIOR DE DOBLE PARED, MODELO 39MS1721QCEC51N5-G CON CAPACIDAD DE MANEJAR 25.60 T.R., INCLUYE: VARIADOR DE FRECUENCIA UMA-60 (HOSPITALIZACION MEDICINA INTERNA AZOTEA)</t>
  </si>
  <si>
    <t>SUMINISTRO DE UNIDAD MANEJADORA DE AIRE MARCA CARRIER TIPO INTERIOR DE DOBLE PARED, MODELO 39MJ1608EJ2E5193-T CON CAPACIDAD DE MANEJAR 13.30 T.R., INCLUYE: VARIADOR DE FRECUENCIA UMA-61 (DIALISIS QUIMIOTERAPIA CTO. DE EQUIPOS NO. 15)</t>
  </si>
  <si>
    <t>SUMINISTRO DE UNIDAD MANEJADORA DE AIRE MARCA CARRIER TIPO INTERIOR DE DOBLE PARED, MODELO 39MJ161033J25194-R CON CAPACIDAD DE MANEJAR 12.10 T.R., UMA-62 (COCINA CTO. DE EQUIPOS NO. 07)</t>
  </si>
  <si>
    <t>SUMINISTRO DE UNIDAD MANEJADORA DE AIRE MARCA CARRIER TIPO INTERIOR DE DOBLE PARED, MODELO 39MJ1608GTJZ5193-7 CON CAPACIDAD DE MANEJAR 7.40 T.R., UMA-63 (CTO. ELECTRICO NO. 6 CTO. DE EQUIPOS NO. 02)</t>
  </si>
  <si>
    <t>SUMINISTRO DE UNIDAD GENERADORA DE AGUA REFRIGERADA MARCA TRANE MODELO 19XRV4646373KDH64 CON CONDENSADOR ENFRIADO POR AGUA, Y COMPRESOR CENTRIFUGO SEMI-HERMETICO Y ARRANCADOR CON VARIADOR DE FRECUNCIA; CON CAPACIDAD 450 T.R. OPERANDO @ 460/3/60, CON REFRIGERANTE R-134A.</t>
  </si>
  <si>
    <t>SUMINISTRO DE UNIDAD CONDENSADORA ENFRIADA POR AIRE, MARCA TRANE, MODELO 38AUZA08A0A6-0A0A0 CIRCUITO DE REFRIGERAION SIMPLE, CON CAPACIDAD DE 7.5 T.R. OPERANDO @ 460/3/60 CON REFRIGERANTE R-410A, UC-01 (UMA-47 TOMOGRAFO CTO. DE EQUIPOS NO. 09)</t>
  </si>
  <si>
    <t>SUMINISTRO DE UNIDAD CONDENSADORA, MARCA TRANE, MODELO 38HDR024---3 CON ENFRIAMIENTO DE DESCARGA HORIZONTAL, CON CAPACIDAD DE 2.0 T.R. OPERANDO @ 220/1/60 CON REFRIGERANTE R-410A, UC-02 (FC-01 IDF EDIF. C)</t>
  </si>
  <si>
    <t>SUMINISTRO DE UNIDAD EVAPORADORA TIPO FAN &amp; COIL, MARCA TRANE, MODELO FSHN2W2400A TIPO HORIZONTAL, CON CAPACIDAD DE 2.0 T.R. OPERANDO @ 220/1/60 CON REFRIGERANTE R-410A, UFC-012 (IDF NO. 7 P.B. EDIF. C)</t>
  </si>
  <si>
    <t>SUMINISTRO DE TORRE DE ENFRIAMIENTO MARCA REYMSA, MODELO HRFG-816210. TIPO CROSS FLOW PARA AGUA DE CONDENSACION CON MOTOR DE 10 HP, 460/3/60</t>
  </si>
  <si>
    <t>SUMINISTRO DE UNIDAD DE TRATAMIENTO DE AGUA PARA TORRES DE ENFRIAMIENTO MARCA REYMSA, MODELO 3100-PVC CON CAPACIDAD DE 3700 GPM</t>
  </si>
  <si>
    <t>SUMINISTRO DE SISTEMA DE FILTRADO DE AGUA PARA TORRES DE ENFRIAMIENTO MARCA REYMSA, MODELO 3100-PVC CON CAPACIDAD DE 98 GPM CON MOTOR DE 3 H.P. 460 / 3 / 60</t>
  </si>
  <si>
    <t>SUMINISTRO DE TANQUE DE EXPANSION VERTICAL TIPO CERRADO DE 400 LTS (106 GAL) MARCA BELL &amp; GOSSETT MODELO B-200-116553 TEXP-01 (RED DE AGUA HELADA)</t>
  </si>
  <si>
    <t>SUMINISTRO DE TANQUE SEPARADOR DE AIRE TIPO CERRADO DE 2000 GPM (454.20 M3/HR) MARCA BELL &amp; GOSSETT MODELO R-10F-5360-10F-12-003 SA-01 (RED DE AGUA REFRIGERADA)</t>
  </si>
  <si>
    <t>SUMINISTRO DE BOMBA CENTRÍFUGA MARCA BELL &amp; GOSSETT SERIE 1510, MODELO 5BC PARA MANEJAR 1070 GPM CONTRA UNA CARGA DE 55.0 FT. COL. DE AGUA, ACOPLADA A UN MOTORTEFC EFICIENCIA PREMIUM DE 20HP @ 1800 RPM 460V/3F/60HZ. BAH-01,02,03 (CIRCUITO PRIMARIO V. CTE.)</t>
  </si>
  <si>
    <t>SUMINISTRO DE BOMBA CENTRÍFUGA MARCA BELL &amp; GOSSETT SERIE 1510, MODELO 6G PARA MANEJAR 1070 GPM CONTRA UNA CARGA DE 170.40 FT. COL. DE AGUA, ACOPLADA A UN MOTORTEFC EFICIENCIA PREMIUM DE 70HP @ 1800 RPM 460V/3F/60HZ. BAH-04,05,06 (CIRCUITO SECUNDARIO V. VARIABLE)</t>
  </si>
  <si>
    <t>SUMINISTRO DE BOMBA CENTRÍFUGA MARCA BELL &amp; GOSSETT SERIE 1510 TAMAÑO Y MODELO 6BC PARA MANEJAR 1340 GPM CONTRA UNA CARGA DE 61.50 FT. COL. DE AGUA, ACOPLADA A UN MOTORTEFC EFICIENCIA PREMIUM DE 30HP @ 1800 RPM 460V/3F/60HZ. BACO-01,02,03 (CIRCUITO DE AGUA DE CONDENSACION)</t>
  </si>
  <si>
    <t>SUMINISTRO DE DIFUSOR DE SUCCION MARCA BELL &amp; GOSSETT MODELO HG-3X/HG-3Z DE 8" (BAH-01-02-03)</t>
  </si>
  <si>
    <t>SUMINISTRO DE DIFUSOR DE SUCCION MARCA BELL &amp; GOSSETT MODELO HH-3X/HH-3Z DE 8" (BAH-04-05-06)</t>
  </si>
  <si>
    <t>SUMINISTRO DE DIFUSOR DE SUCCION MARCA BELL &amp; GOSSETT MODELO JH-3X/JH-3Z DE 10" (BACO-01-02-03)</t>
  </si>
  <si>
    <t>SUMINISTRO DE VALVULA MULTIPROPOSITOS BRIDADA DE 8" MARCA BELL &amp; GOSSETT MOD. 3DS - 8B</t>
  </si>
  <si>
    <t>SUMINISTRO DE VALVULA MULTIPROPOSITOS BRIDADA DE 10" MARCA BELL &amp; GOSSETT MOD. 3DS - 10B</t>
  </si>
  <si>
    <t>SUMINISTRO DE CAJA DE VOLUMEN DE AIRE VARIABLE DE DUCTO SENCILLO SIN CONTROLES, MARCA TUTTLE &amp; BAILEY, INLCUYE: SENSOR DE PRESIÓN DIFERENCIAL, COMPUERTA Y AISLAMIENTO INTERIOR DE FIBRA DE VIDRIO 1/" DE DOBLE DENSIDAD PARA UMA-05; CLAVE: CVAV-05-01, MARCA: TUTTLE &amp; BAILEY, MODELO: SDV-12; FLUJO DE AIRE: MIN. 420 PCM, MAX. 1640 PCM. SERVICIO: FLUIDO TERAPIA, CIRCULACION.</t>
  </si>
  <si>
    <t>SUMINISTRO DE CAJA DE VOLUMEN DE AIRE VARIABLE DE DUCTO SENCILLO SIN CONTROLES, MARCA TUTTLE &amp; BAILEY, INLCUYE: SENSOR DE PRESIÓN DIFERENCIAL, COMPUERTA Y AISLAMIENTO INTERIOR DE FIBRA DE VIDRIO 1/" DE DOBLE DENSIDAD PARA UMA-05; CLAVE: CVAV-05-02, MARCA: TUTTLE &amp; BAILEY, MODELO: SDV-10; FLUJO DE AIRE: MIN. 290 PCM, MAX. 1210 PCM. SERVICIO: TRATAMIENTO DE AGUA. MIEMBRO INF. Y SUP.</t>
  </si>
  <si>
    <t>SUMINISTRO DE CAJA DE VOLUMEN DE AIRE VARIABLE DE DUCTO SENCILLO SIN CONTROLES, MARCA TUTTLE &amp; BAILEY, INLCUYE: SENSOR DE PRESIÓN DIFERENCIAL, COMPUERTA Y AISLAMIENTO INTERIOR DE FIBRA DE VIDRIO 1/" DE DOBLE DENSIDAD PARA UMA-05; CLAVE: CVAV-05-03, MARCA: TUTTLE &amp; BAILEY, MODELO: SDV-08; FLUJO DE AIRE: MIN. 185 PCM, MAX. 750 PCM. SERVICIO: MINITINA HUBARD.</t>
  </si>
  <si>
    <t>SUMINISTRO DE CAJA DE VOLUMEN DE AIRE VARIABLE DE DUCTO SENCILLO SIN CONTROLES, MARCA TUTTLE &amp; BAILEY, INLCUYE: SENSOR DE PRESIÓN DIFERENCIAL, COMPUERTA Y AISLAMIENTO INTERIOR DE FIBRA DE VIDRIO 1/" DE DOBLE DENSIDAD PARA UMA-05; CLAVE: CVAV-05-04, MARCA: TUTTLE &amp; BAILEY, MODELO: SDV-10; FLUJO DE AIRE: MIN. 290 PCM, MAX. 1150 PCM. SERVICIO: ELECTROTERAPIA GUARDA.</t>
  </si>
  <si>
    <t>SUMINISTRO DE CAJA DE VOLUMEN DE AIRE VARIABLE DE DUCTO SENCILLO SIN CONTROLES, MARCA TUTTLE &amp; BAILEY, INLCUYE: SENSOR DE PRESIÓN DIFERENCIAL, COMPUERTA Y AISLAMIENTO INTERIOR DE FIBRA DE VIDRIO 1/" DE DOBLE DENSIDAD PARA UMA-05; CLAVE: CVAV-05-05, MARCA: TUTTLE &amp; BAILEY, MODELO: SDV-14; FLUJO DE AIRE: MIN. 580 PCM, MAX. 2360 PCM. SERVICIO: GIMNASIO.</t>
  </si>
  <si>
    <t>SUMINISTRO DE CAJA DE VOLUMEN DE AIRE VARIABLE DE DUCTO SENCILLO SIN CONTROLES, MARCA TUTTLE &amp; BAILEY, INLCUYE: SENSOR DE PRESIÓN DIFERENCIAL, COMPUERTA Y AISLAMIENTO INTERIOR DE FIBRA DE VIDRIO 1/" DE DOBLE DENSIDAD PARA UMA-23; CLAVE: CVAV-23-01, MARCA: TUTTLE &amp; BAILEY, MODELO: SDV-12; FLUJO DE AIRE: MIN. 420 PCM, MAX. 1570 PCM. SERVICIO: CIRCULACION, JEFE DE SERVICIO.</t>
  </si>
  <si>
    <t>SUMINISTRO DE CAJA DE VOLUMEN DE AIRE VARIABLE DE DUCTO SENCILLO SIN CONTROLES, MARCA TUTTLE &amp; BAILEY, INLCUYE: SENSOR DE PRESIÓN DIFERENCIAL, COMPUERTA Y AISLAMIENTO INTERIOR DE FIBRA DE VIDRIO 1/" DE DOBLE DENSIDAD PARA UMA-23; CLAVE: CVAV-23-02, MARCA: TUTTLE &amp; BAILEY, MODELO: SDV-14; FLUJO DE AIRE: MIN. 580 PCM, MAX. 2540 PCM. SERVICIO: RECUPERACION POST PARTO, ANESTESIA.</t>
  </si>
  <si>
    <t>SUMINISTRO DE CAJA DE VOLUMEN DE AIRE VARIABLE DE DUCTO SENCILLO SIN CONTROLES, MARCA TUTTLE &amp; BAILEY, INLCUYE: SENSOR DE PRESIÓN DIFERENCIAL, COMPUERTA Y AISLAMIENTO INTERIOR DE FIBRA DE VIDRIO 1/" DE DOBLE DENSIDAD PARA UMA-23; CLAVE: CVAV-23-03, MARCA: TUTTLE &amp; BAILEY, MODELO: SDV-14; FLUJO DE AIRE: MIN. 580 PCM, MAX. 2520 PCM. SERVICIO: LABOR DE PARTO</t>
  </si>
  <si>
    <t>SUMINISTRO DE CAJA DE VOLUMEN DE AIRE VARIABLE DE DUCTO SENCILLO SIN CONTROLES, MARCA TUTTLE &amp; BAILEY, INLCUYE: SENSOR DE PRESIÓN DIFERENCIAL, COMPUERTA Y AISLAMIENTO INTERIOR DE FIBRA DE VIDRIO 1/" DE DOBLE DENSIDAD PARA UMA-31; CLAVE: CVAV-31-01, MARCA: TUTTLE &amp; BAILEY, MODELO: SDV-14; FLUJO DE AIRE: MIN. 580 PCM, MAX. 2030 PCM. SERVICIO: CIRCULACION, JEFE DE SERVICIO.</t>
  </si>
  <si>
    <t>SUMINISTRO DE CAJA DE VOLUMEN DE AIRE VARIABLE DE DUCTO SENCILLO SIN CONTROLES, MARCA TUTTLE &amp; BAILEY, INLCUYE: SENSOR DE PRESIÓN DIFERENCIAL, COMPUERTA Y AISLAMIENTO INTERIOR DE FIBRA DE VIDRIO 1/" DE DOBLE DENSIDAD PARA UMA-31; CLAVE: CVAV-31-02, MARCA: TUTTLE &amp; BAILEY, MODELO: SDV-12; FLUJO DE AIRE: MIN. 420 PCM, MAX. 1800 PCM. SERVICIO: RECUPERACION, ANESTESIA, TRANSFER</t>
  </si>
  <si>
    <t>SUMINISTRO DE CAJA DE VOLUMEN DE AIRE VARIABLE DE DUCTO SENCILLO SIN CONTROLES, MARCA TUTTLE &amp; BAILEY, INLCUYE: SENSOR DE PRESIÓN DIFERENCIAL, COMPUERTA Y AISLAMIENTO INTERIOR DE FIBRA DE VIDRIO 1/" DE DOBLE DENSIDAD PARA UMA-37; CLAVE: CVAV-37-01, MARCA: TUTTLE &amp; BAILEY, MODELO: SDV-08; FLUJO DE AIRE: MIN. 185 PCM, MAX. 710 PCM. SERVICIO: CONCESION 1 Y 2.</t>
  </si>
  <si>
    <t>SUMINISTRO DE CAJA DE VOLUMEN DE AIRE VARIABLE DE DUCTO SENCILLO SIN CONTROLES, MARCA TUTTLE &amp; BAILEY, INLCUYE: SENSOR DE PRESIÓN DIFERENCIAL, COMPUERTA Y AISLAMIENTO INTERIOR DE FIBRA DE VIDRIO 1/" DE DOBLE DENSIDAD PARA UMA-37; CLAVE: CVAV-37-02, MARCA: TUTTLE &amp; BAILEY, MODELO: SDV-08; FLUJO DE AIRE: MIN. 185 PCM, MAX. 900 PCM. SERVICIO: CAFETERIA</t>
  </si>
  <si>
    <t>SUMINISTRO DE CAJA DE VOLUMEN DE AIRE VARIABLE DE DUCTO SENCILLO SIN CONTROLES, MARCA TUTTLE &amp; BAILEY, INLCUYE: SENSOR DE PRESIÓN DIFERENCIAL, COMPUERTA Y AISLAMIENTO INTERIOR DE FIBRA DE VIDRIO 1/" DE DOBLE DENSIDAD PARA UMA-37; CLAVE: CVAV-37-03, MARCA: TUTTLE &amp; BAILEY, MODELO: SDV-12; FLUJO DE AIRE: MIN. 420 PCM, MAX. 2040 PCM. SERVICIO: AULA 1 Y 2.</t>
  </si>
  <si>
    <t>SUMINISTRO DE CAJA DE VOLUMEN DE AIRE VARIABLE DE DUCTO SENCILLO SIN CONTROLES, MARCA TUTTLE &amp; BAILEY, INLCUYE: SENSOR DE PRESIÓN DIFERENCIAL, COMPUERTA Y AISLAMIENTO INTERIOR DE FIBRA DE VIDRIO 1/" DE DOBLE DENSIDAD PARA UMA-37; CLAVE: CVAV-37-04, MARCA: TUTTLE &amp; BAILEY, MODELO: SDV-12; FLUJO DE AIRE: MIN. 420 PCM, MAX. 2040 PCM. SERVICIO: AULA 3 Y 4</t>
  </si>
  <si>
    <t>SUMINISTRO DE CAJA DE VOLUMEN DE AIRE VARIABLE DE DUCTO SENCILLO SIN CONTROLES, MARCA TUTTLE &amp; BAILEY, INLCUYE: SENSOR DE PRESIÓN DIFERENCIAL, COMPUERTA Y AISLAMIENTO INTERIOR DE FIBRA DE VIDRIO 1/" DE DOBLE DENSIDAD PARA UMA-47; CLAVE: CVAV-47-01, MARCA: TUTTLE &amp; BAILEY, MODELO: SDV-12; FLUJO DE AIRE: MIN. 420 PCM, MAX. 1880 PCM. SERVICIO: TOMOGRAFO</t>
  </si>
  <si>
    <t>SUMINISTRO DE CAJA DE VOLUMEN DE AIRE VARIABLE DE DUCTO SENCILLO SIN CONTROLES, MARCA TUTTLE &amp; BAILEY, INLCUYE: SENSOR DE PRESIÓN DIFERENCIAL, COMPUERTA Y AISLAMIENTO INTERIOR DE FIBRA DE VIDRIO 1/" DE DOBLE DENSIDAD PARA UMA-47; CLAVE: CVAV-47-02, MARCA: TUTTLE &amp; BAILEY, MODELO: SDV-04; FLUJO DE AIRE: MIN. 45 PCM, MAX. 220 PCM. SERVICIO: PREPARACION, CONTROL</t>
  </si>
  <si>
    <t>SUMINISTRO DE CAJA DE VOLUMEN DE AIRE VARIABLE DE DUCTO SENCILLO SIN CONTROLES, MARCA TUTTLE &amp; BAILEY, INLCUYE: SENSOR DE PRESIÓN DIFERENCIAL, COMPUERTA Y AISLAMIENTO INTERIOR DE FIBRA DE VIDRIO 1/" DE DOBLE DENSIDAD PARA UMA-47; CLAVE: CVAV-47-03, MARCA: TUTTLE &amp; BAILEY, MODELO: SDV-06; FLUJO DE AIRE: MIN. 100 PCM, MAX. 480 PCM. SERVICIO: CUARTO DE EQUIPO</t>
  </si>
  <si>
    <t>SUMINISTRO DE CAJA DE VOLUMEN DE AIRE VARIABLE DE DUCTO SENCILLO SIN CONTROLES, MARCA TUTTLE &amp; BAILEY, INLCUYE: SENSOR DE PRESIÓN DIFERENCIAL, COMPUERTA Y AISLAMIENTO INTERIOR DE FIBRA DE VIDRIO 1/" DE DOBLE DENSIDAD PARA UMA-49; CLAVE: CVAV-49-01, MARCA: TUTTLE &amp; BAILEY, MODELO: SDV-06; FLUJO DE AIRE: MIN. 100 PCM, MAX. 440 PCM. SERVICIO: PAPELERIA, SECRETARIA</t>
  </si>
  <si>
    <t>SUMINISTRO DE CAJA DE VOLUMEN DE AIRE VARIABLE DE DUCTO SENCILLO SIN CONTROLES, MARCA TUTTLE &amp; BAILEY, INLCUYE: SENSOR DE PRESIÓN DIFERENCIAL, COMPUERTA Y AISLAMIENTO INTERIOR DE FIBRA DE VIDRIO 1/" DE DOBLE DENSIDAD PARA UMA-49; CLAVE: CVAV-49-02, MARCA: TUTTLE &amp; BAILEY, MODELO: SDV-06; FLUJO DE AIRE: MIN. 100 PCM, MAX. 430 PCM. SERVICIO: AULA</t>
  </si>
  <si>
    <t>SUMINISTRO DE CAJA DE VOLUMEN DE AIRE VARIABLE DE DUCTO SENCILLO SIN CONTROLES, MARCA TUTTLE &amp; BAILEY, INLCUYE: SENSOR DE PRESIÓN DIFERENCIAL, COMPUERTA Y AISLAMIENTO INTERIOR DE FIBRA DE VIDRIO 1/" DE DOBLE DENSIDAD PARA UMA-49; CLAVE: CVAV-49-03, MARCA: TUTTLE &amp; BAILEY, MODELO: SDV-12; FLUJO DE AIRE: MIN. 420 PCM, MAX. 1940 PCM. SERVICIO: CUARTO ELECTRICO 5.</t>
  </si>
  <si>
    <t>SUMINISTRO DE CAJA DE VOLUMEN DE AIRE VARIABLE DE DUCTO SENCILLO SIN CONTROLES, MARCA TUTTLE &amp; BAILEY, INLCUYE: SENSOR DE PRESIÓN DIFERENCIAL, COMPUERTA Y AISLAMIENTO INTERIOR DE FIBRA DE VIDRIO 1/" DE DOBLE DENSIDAD PARA UMA-49; CLAVE: CVAV-49-04, MARCA: TUTTLE &amp; BAILEY, MODELO: SDV-06; FLUJO DE AIRE: MIN. 100 PCM, MAX. 370 PCM. SERVICIO: CUARTO AZUL</t>
  </si>
  <si>
    <t>SUMINISTRO DE CAJA DE VOLUMEN DE AIRE VARIABLE DE DUCTO SENCILLO SIN CONTROLES, MARCA TUTTLE &amp; BAILEY, INLCUYE: SENSOR DE PRESIÓN DIFERENCIAL, COMPUERTA Y AISLAMIENTO INTERIOR DE FIBRA DE VIDRIO 1/" DE DOBLE DENSIDAD PARA UMA-49; CLAVE: CVAV-49-05, MARCA: TUTTLE &amp; BAILEY, MODELO: SDV-14; FLUJO DE AIRE: MIN. 580 PCM, MAX. 2290 PCM. SERVICIO: CIRCULACION CONTROL</t>
  </si>
  <si>
    <t>SUMINISTRO DE CAJA DE VOLUMEN DE AIRE VARIABLE DE DUCTO SENCILLO SIN CONTROLES, MARCA TUTTLE &amp; BAILEY, INLCUYE: SENSOR DE PRESIÓN DIFERENCIAL, COMPUERTA Y AISLAMIENTO INTERIOR DE FIBRA DE VIDRIO 1/" DE DOBLE DENSIDAD PARA UMA-49; CLAVE: CVAV-49-06, CLAVE: CVAV-49-07, CLAVE: CVAV-49-08, MARCA: TUTTLE &amp; BAILEY, MODELO: SDV-08; FLUJO DE AIRE: MIN. 185 PCM, MAX. 750 PCM. SERVICIO: S. EST. ESPECIAL, CONTROL</t>
  </si>
  <si>
    <t>SUMINISTRO DE CAJA DE VOLUMEN DE AIRE VARIABLE DE DUCTO SENCILLO SIN CONTROLES, MARCA TUTTLE &amp; BAILEY, INLCUYE: SENSOR DE PRESIÓN DIFERENCIAL, COMPUERTA Y AISLAMIENTO INTERIOR DE FIBRA DE VIDRIO 1/" DE DOBLE DENSIDAD PARA UMA-49; CLAVE: CVAV-49-09, MARCA: TUTTLE &amp; BAILEY, MODELO: SDV-10; FLUJO DE AIRE: MIN. 290 PCM, MAX. 1020 PCM. SERVICIO: MASTOGRAFIA</t>
  </si>
  <si>
    <t>SUMINISTRO DE CAJA DE VOLUMEN DE AIRE VARIABLE DE DUCTO SENCILLO SIN CONTROLES, MARCA TUTTLE &amp; BAILEY, INLCUYE: SENSOR DE PRESIÓN DIFERENCIAL, COMPUERTA Y AISLAMIENTO INTERIOR DE FIBRA DE VIDRIO 1/" DE DOBLE DENSIDAD PARA UMA-50; CLAVE: CVAV-50-01, MARCA: TUTTLE &amp; BAILEY, MODELO: SDV-05; FLUJO DE AIRE: MIN. 70 PCM, MAX. 200 PCM. SERVICIO: VIGILANCIA, OPERADORAS</t>
  </si>
  <si>
    <t>SUMINISTRO DE CAJA DE VOLUMEN DE AIRE VARIABLE DE DUCTO SENCILLO SIN CONTROLES, MARCA TUTTLE &amp; BAILEY, INLCUYE: SENSOR DE PRESIÓN DIFERENCIAL, COMPUERTA Y AISLAMIENTO INTERIOR DE FIBRA DE VIDRIO 1/" DE DOBLE DENSIDAD PARA UMA-50; CLAVE: CVAV-50-02, MARCA: TUTTLE &amp; BAILEY, MODELO: SDV-16; FLUJO DE AIRE: MIN. 740 PCM, MAX. 3730 PCM. SERVICIO: CTO. RDA, RACKS DE DIST</t>
  </si>
  <si>
    <t>SUMINISTRO DE VENTILADOR CENTRIFUGO DE TECHO CON CAPACIDAD DE 570 PCM, P. EST. 0.43 PULG., CON MOTOR DE 1/4 H.P. A 1725 R.P.M., 127 V. 1F. 60 HZ MARCA GREENHECK MODELO GB-091-4 VE-01 (GIMNASIO, ELECTROTERAPIA)</t>
  </si>
  <si>
    <t>SUMINISTRO DE VENTILADOR CENTRIFUGO DE TECHO CON CAPACIDAD DE 830 PCM, P. EST. 0.35 PULG., CON MOTOR DE 1/3 H.P. A 1725 R.P.M., 127 V. 1F. 60 HZ MARCA GREENHECK MODELO GB-091-3 VE-02 (MINITINA HUBARD)</t>
  </si>
  <si>
    <t>SUMINISTRO DE VENTILADOR CENTRIFUGO DE TECHO CON CAPACIDAD DE 1,450 PCM, P. EST. 0.53 PULG., CON MOTOR DE 1/2 H.P. A 1725 R.P.M., 127 V. 1F. 60 HZ MARCA GREENHECK MODELO GB-121-5 VE-03 (B.V. PAC. MED. FISICA)</t>
  </si>
  <si>
    <t>SUMINISTRO DE VENTILADOR CENTRIFUGO DE TECHO CON CAPACIDAD DE 100 PCM, P. EST. 0.61 PULG., CON MOTOR DE 1/4 H.P. A 1725 R.P.M., 127 V. 1F. 60 HZ MARCA GREENHECK MODELO GB-071-4 VE-04 (R.P.B.I.)</t>
  </si>
  <si>
    <t>SUMINISTRO DE VENTILADOR CENTRIFUGO DE TECHO CON CAPACIDAD DE 2,970 PCM, P. EST. 0.93 PULG., CON MOTOR DE 1.0 H.P. A 1725 R.P.M., 460 V. 3F. 60 HZ MARCA GREENHECK MODELO GB-161-10 VE-05 (SANIT. LAB. SALA DE ESP.)</t>
  </si>
  <si>
    <t>SUMINISTRO DE VENTILADOR CENTRIFUGO DE TECHO CON CAPACIDAD DE 4,550 PCM, P. EST. 0.85 PULG., CON MOTOR DE 2.0 H.P. A 1725 R.P.M., 460 V. 3F. 60 HZ MARCA GREENHECK MODELO GB-220-20 VE-06 (LAB. PEINES, EST.)</t>
  </si>
  <si>
    <t>SUMINISTRO DE VENTILADOR CENTRIFUGO DE TECHO CON CAPACIDAD DE 1,550 PCM, P. EST. 0.87 PULG., CON MOTOR DE 3/4 H.P. A 1725 R.P.M., 460 V. 3F. 60 HZ MARCA GREENHECK MODELO GB-131-7 VE-07 (SANIT. ADM. HOSP. ASEO)</t>
  </si>
  <si>
    <t>SUMINISTRO DE VENTILADOR CENTRIFUGO DE TECHO CON CAPACIDAD DE 1,220 PCM, P. EST. 0.67 PULG., CON MOTOR DE 1/2 H.P. A 1725 R.P.M., 127 V. 1F. 60 HZ MARCA GREENHECK MODELO GB-101-5 VE-08 (SANIT. GINECO.)</t>
  </si>
  <si>
    <t>SUMINISTRO DE VENTILADOR CENTRIFUGO DE TECHO CON CAPACIDAD DE 2,840 PCM, P. EST. 0.63 PULG., CON MOTOR DE 3/4 H.P. A 1725 R.P.M., 460 V. 3F. 60 HZ MARCA GREENHECK MODELO GB-161-7 VE-09 (SANIT. SALA DE ESPERA)</t>
  </si>
  <si>
    <t>SUMINISTRO DE VENTILADOR CENTRIFUGO DE TECHO CON CAPACIDAD DE 3,110 PCM, P. EST. 0.78 PULG., CON MOTOR DE 1.0 H.P. A 1725 R.P.M., 460 V. 3F. 60 HZ MARCA GREENHECK MODELO GB-161-10 VE-10 (SANIT. SALA DE ESPERA)</t>
  </si>
  <si>
    <t>SUMINISTRO DE VENTILADOR CENTRIFUGO DE TECHO CON CAPACIDAD DE 310 PCM, P. EST. 0.55 PULG., CON MOTOR DE 1/4 H.P. A 1725 R.P.M., 127 V. 1F. 60 HZ MARCA GREENHECK MODELO GB-081-10 VE-11 (R.P.B.I.)</t>
  </si>
  <si>
    <t>SUMINISTRO DE VENTILADOR CENTRIFUGO DE TECHO CON CAPACIDAD DE 140 PCM, P. EST. 0.36 PULG., CON MOTOR DE 1/4 H.P. A 1725 R.P.M., 127 V. 1F. 60 HZ MARCA GREENHECK MODELO GB-071-4 VE-12 (ASEO)</t>
  </si>
  <si>
    <t>SUMINISTRO DE VENTILADOR CENTRIFUGO DE TECHO CON CAPACIDAD DE 150 PCM, P. EST. 0.30 PULG., CON MOTOR DE 1/6 H.P. A 1725 R.P.M., 127 V. 1F. 60 HZ MARCA GREENHECK MODELO GB-071-7 VE-13 (SANITARIO PRUEBA ESFUERZO)</t>
  </si>
  <si>
    <t>SUMINISTRO DE VENTILADOR CENTRIFUGO DE TECHO CON CAPACIDAD DE 2,810 PCM, P. EST. 0.97 PULG., CON MOTOR DE 3/4 H.P. A 1725 R.P.M., 460 V. 3F. 60 HZ MARCA GREENHECK MODELO GB-180-7 VE-14 (PEINES BCO. DE SANGRE)</t>
  </si>
  <si>
    <t>SUMINISTRO DE VENTILADOR CENTRIFUGO DE TECHO CON CAPACIDAD DE 300 PCM, P. EST. 0.76 PULG., CON MOTOR DE 1/4 H.P. A 1725 R.P.M., 127 V. 1F. 60 HZ MARCA GREENHECK MODELO GB-081-4 VE-15 (R.P.B.I. BCO. DE SANGRE)</t>
  </si>
  <si>
    <t>SUMINISTRO DE VENTILADOR CENTRIFUGO DE TECHO CON CAPACIDAD DE 800 PCM, P. EST. 0.52 PULG., CON MOTOR DE 1/3 H.P. A 1725 R.P.M., 127 V. 1F. 60 HZ MARCA GREENHECK MODELO GB-101-3 VE-16 (CAMPANA CITOLOGIA)</t>
  </si>
  <si>
    <t>SUMINISTRO DE VENTILADOR CENTRIFUGO DE TECHO CON CAPACIDAD DE 800 PCM, P. EST. 0.57 PULG., CON MOTOR DE 1/3 H.P. A 1725 R.P.M., 127 V. 1F. 60 HZ MARCA GREENHECK MODELO GB-101-3 VE-17 (CAMPANA HISTOLOGIA)</t>
  </si>
  <si>
    <t>SUMINISTRO DE VENTILADOR CENTRIFUGO DE TECHO CON CAPACIDAD DE 810 PCM, P. EST. 0.83 PULG., CON MOTOR DE 1/2 H.P. A 1725 R.P.M., 127 V. 1F. 60 HZ MARCA GREENHECK MODELO GB-101-5 VE-18 (PEINES ANAT. PAT.)</t>
  </si>
  <si>
    <t>SUMINISTRO DE VENTILADOR CENTRIFUGO DE TECHO CON CAPACIDAD DE 1,340 PCM, P. EST. 0.76 PULG., CON MOTOR DE 1/2 H.P. A 1725 R.P.M., 127 V. 1F. 60 HZ MARCA GREENHECK MODELO GB-121-5 VE-19 (SANIT. ANAT. PAT.)</t>
  </si>
  <si>
    <t>SUMINISTRO DE VENTILADOR CENTRIFUGO DE TECHO CON CAPACIDAD DE 530 PCM, P. EST. 0.41 PULG., CON MOTOR DE 1/4 H.P. A 1725 R.P.M., 127 V. 1F. 60 HZ MARCA GREENHECK MODELO GB-081-4 VE-20 (IDENTIFICACION ANAT. PAT.)</t>
  </si>
  <si>
    <t>SUMINISTRO DE VENTILADOR CENTRIFUGO DE TECHO CON CAPACIDAD DE 1,300 PCM, P. EST. 0.44 PULG., CON MOTOR DE 1/3 H.P. A 1725 R.P.M., 127 V. 1F. 60 HZ MARCA GREENHECK MODELO GB-101-3 VE-21 (AUTOPSIAS ANAT. PAT.)</t>
  </si>
  <si>
    <t>SUMINISTRO DE VENTILADOR CENTRIFUGO DE TECHO CON CAPACIDAD DE 4,120 PCM, P. EST. 0.56 PULG., CON MOTOR DE 1.0 H.P. A 1725 R.P.M., 460 V. 3F. 60 HZ MARCA GREENHECK MODELO GB-240-10 VE-22 (B.V. ENF. MED. TEC.)</t>
  </si>
  <si>
    <t>SUMINISTRO DE VENTILADOR CENTRIFUGO DE TECHO CON CAPACIDAD DE 320 PCM, P. EST. 0.54 PULG., CON MOTOR DE 1/4 H.P. A 1725 R.P.M., 127 V. 1F. 60 HZ MARCA GREENHECK MODELO GB-091-4 VE-23 (SANITARIO PREP. TOCO)</t>
  </si>
  <si>
    <t>SUMINISTRO DE VENTILADOR CENTRIFUGO DE TECHO CON CAPACIDAD DE 2,640 PCM, P. EST. 0.55 PULG., CON MOTOR DE 3/4 H.P. A 1725 R.P.M., 460 V. 3F. 60 HZ MARCA GREENHECK MODELO GB-180-7 VE-24 (B.V. ENF. MED. TEC.)</t>
  </si>
  <si>
    <t>SUMINISTRO DE VENTILADOR CENTRIFUGO DE TECHO CON CAPACIDAD DE 140 PCM, P. EST. 0.49 PULG., CON MOTOR DE 1/4 H.P. A 1725 R.P.M., 127 V. 1F. 60 HZ MARCA GREENHECK MODELO GB-071-4 VE-25 (ANESTESISTA)</t>
  </si>
  <si>
    <t>SUMINISTRO DE VENTILADOR CENTRIFUGO EN LINEA CON CAPACIDAD DE 870 PCM, P. EST. 0.33 PULG., CON MOTOR DE 1/4 H.P. A 1725 R.P.M., 127 V. 1F. 60 HZ MARCA GREENHECK MODELO SQ-100-VG VE-26 (ASEO SEPTICO RS.)</t>
  </si>
  <si>
    <t>SUMINISTRO DE VENTILADOR CENTRIFUGO EN LINEA CON CAPACIDAD DE 140 PCM, P. EST. 0.25 PULG., CON MOTOR DE 1/4 H.P. A 1725 R.P.M., 127 V. 1F. 60 HZ MARCA GREENHECK MODELO GB-071-4 VE-27 (R.P.B.I. CTO. ELECT.)</t>
  </si>
  <si>
    <t>SUMINISTRO DE VENTILADOR CENTRIFUGO DE TECHO CON CAPACIDAD DE 130 PCM, P. EST. 0.46 PULG., CON MOTOR DE 1/4 H.P. A 1725 R.P.M., 127 V. 1F. 60 HZ MARCA GREENHECK MODELO GB-071-4 VE-28 (ANESTESISTA)</t>
  </si>
  <si>
    <t>SUMINISTRO DE VENTILADOR CENTRIFUGO DE TECHO CON CAPACIDAD DE 470 PCM, P. EST. 0.48 PULG., CON MOTOR DE 1/4 H.P. A 1725 R.P.M., 127 V. 1F. 60 HZ MARCA GREENHECK MODELO GB-081-4 VE-29 (SALA CIRUGIA, PROCED)</t>
  </si>
  <si>
    <t>SUMINISTRO DE VENTILADOR CENTRIFUGO DE TECHO CON CAPACIDAD DE 810 PCM, P. EST. 0.48 PULG., CON MOTOR DE 1/2 H.P. A 1725 R.P.M., 127 V. 1F. 60 HZ MARCA GREENHECK MODELO GB-121-5 VE-30 (CEYE)</t>
  </si>
  <si>
    <t>SUMINISTRO DE VENTILADOR CENTRIFUGO DE TECHO CON CAPACIDAD DE 920 PCM, P. EST. 0.38 PULG., CON MOTOR DE 1/3 H.P. A 1725 R.P.M., 127 V. 1F. 60 HZ MARCA GREENHECK MODELO GB-101-3 VE-31 (B.V. QUIROFANO CENTRAL)</t>
  </si>
  <si>
    <t>SUMINISTRO DE VENTILADOR CENTRIFUGO DE TECHO CON CAPACIDAD DE 530 PCM, P. EST. 0.40 PULG., CON MOTOR DE 1/3 H.P. A 1725 R.P.M., 127 V. 1F. 60 HZ MARCA GREENHECK MODELO GB-081-3 VE-32 (B.V. QUIROFANO CENTRAL)</t>
  </si>
  <si>
    <t>SUMINISTRO DE VENTILADOR CENTRIFUGO DE TECHO CON CAPACIDAD DE 550 PCM, P. EST. 0.39 PULG., CON MOTOR DE 1/3 H.P. A 1725 R.P.M., 127 V. 1F. 60 HZ MARCA GREENHECK MODELO GB-081-3 VE-33 (SALA DE CIRUGIA 2 Y 4)</t>
  </si>
  <si>
    <t>SUMINISTRO DE VENTILADOR CENTRIFUGO DE TECHO CON CAPACIDAD DE 140 PCM, P. EST. 0.33 PULG., CON MOTOR DE 1/4 H.P. A 1725 R.P.M., 127 V. 1F. 60 HZ MARCA GREENHECK MODELO GB-071-4 VE-34 (ANESTSISTA)</t>
  </si>
  <si>
    <t>SUMINISTRO DE VENTILADOR CENTRIFUGO DE TECHO CON CAPACIDAD DE 630 PCM, P. EST. 0.40 PULG., CON MOTOR DE 1/3 H.P. A 1725 R.P.M., 127 V. 1F. 60 HZ MARCA GREENHECK MODELO GB-091-3 VE-35 (ANESTSISTA)</t>
  </si>
  <si>
    <t>SUMINISTRO DE VENTILADOR CENTRIFUGO EN LINEA CON CAPACIDAD DE 140 PCM, P. EST. 0.32 PULG., CON MOTOR DE 1/4 H.P. A 1725 R.P.M., 127 V. 1F. 60 HZ MARCA GREENHECK MODELO SQ-85-VG VE-36 (R.P.B.I. QUIROFANO CENTRAL)</t>
  </si>
  <si>
    <t>SUMINISTRO DE VENTILADOR CENTRIFUGO DE TECHO CON CAPACIDAD DE 830 PCM, P. EST. 0.45 PULG., CON MOTOR DE 1/3 H.P. A 1725 R.P.M., 127 V. 1F. 60 HZ MARCA GREENHECK MODELO GB-101-3 VE-37 (B.V. INHALOTERAPIA HEMO)</t>
  </si>
  <si>
    <t>SUMINISTRO DE VENTILADOR CENTRIFUGO TIPO VENT-SET CON CAPACIDAD DE 560 PCM, P. EST. 1.33 PULG., CON MOTOR DE 3/4 H.P. A 1725 R.P.M., 460 V. 3F. 60 HZ MARCA GREENHECK MODELO SW-107-7 VE-38 (AISLADOS HEMODIALISIS)</t>
  </si>
  <si>
    <t>SUMINISTRO DE VENTILADOR CENTRIFUGO DE TECHO CON CAPACIDAD DE 840 PCM, P. EST. 0.45 PULG., CON MOTOR DE 1/3 H.P. A 1725 R.P.M., 127 V. 1F. 60 HZ MARCA GREENHECK MODELO GB-101-3 VE-39 (SEPTICO, RS, ASEO)</t>
  </si>
  <si>
    <t>SUMINISTRO DE VENTILADOR CENTRIFUGO DE TECHO CON CAPACIDAD DE 340 PCM, P. EST. 0.58 PULG., CON MOTOR DE 1/4 H.P. A 1725 R.P.M., 127 V. 1F. 60 HZ MARCA GREENHECK MODELO GB-081-3 VE-40 (R.P.B.I.)</t>
  </si>
  <si>
    <t>SUMINISTRO DE VENTILADOR CENTRIFUGO EN LINEA CON CAPACIDAD DE 1,360 PCM, P. EST. 0.53 PULG., CON MOTOR DE 3/4 H.P. A 1725 R.P.M., 460 V. 3F. 60 HZ MARCA GREENHECK MODELO SQ-120-A VE-41 (SANITARIOS PUBLICOS H Y M)</t>
  </si>
  <si>
    <t>SUMINISTRO DE VENTILADOR CENTRIFUGO EN LINEA CON CAPACIDAD DE 100 PCM, P. EST. 0.22 PULG., CON MOTOR DE 1/40 H.P. A 1725 R.P.M., 127 V. 1F. 60 HZ MARCA GREENHECK MODELO SQ-60-D VE-42 (SANITARIOS PUBLICOS H Y M)</t>
  </si>
  <si>
    <t>SUMINISTRO DE VENTILADOR CENTRIFUGO DE TECHO CON CAPACIDAD DE 2,350 PCM, P. EST. 0.63 PULG., CON MOTOR DE 3/4 H.P. A 1725 R.P.M., 460 V. 3F. 60 HZ MARCA GREENHECK MODELO GB-180-7 VE-43 (SANIT. SALA DE EST. SIMPLES IMAGENEOLOGIA)</t>
  </si>
  <si>
    <t>SUMINISTRO DE VENTILADOR CENTRIFUGO DE TECHO CON CAPACIDAD DE 100 PCM, P. EST. 0.52 PULG., CON MOTOR DE 1/4 H.P. A 1725 R.P.M., 127 V. 1F. 60 HZ MARCA GREENHECK MODELO GB-071-4 VE-44 (R.P.B.I. IMAGENEOLOGIA)</t>
  </si>
  <si>
    <t>SUMINISTRO DE VENTILADOR CENTRIFUGO DE TECHO CON CAPACIDAD DE 690 PCM, P. EST. 0.62 PULG., CON MOTOR DE 1/3 H.P. A 1725 R.P.M., 127 V. 1F. 60 HZ MARCA GREENHECK MODELO GB-101-3 VE-45 (SANIT. PUB. IMAGENEOLOGIA)</t>
  </si>
  <si>
    <t>SUMINISTRO DE VENTILADOR CENTRIFUGO DE TECHO CON CAPACIDAD DE 2,050 PCM, P. EST. 0.59 PULG., CON MOTOR DE 3/4 H.P. A 1725 R.P.M., 460 V. 3F. 60 HZ MARCA GREENHECK MODELO GB-161-7 VE-46 (SANIT. SPPST IMSS)</t>
  </si>
  <si>
    <t>SUMINISTRO DE VENTILADOR CENTRIFUGO TIPO VENT-SET CON CAPACIDAD DE 320 PCM, P. EST. 1.32 PULG., CON MOTOR DE 1/3 H.P. A 1725 R.P.M., 127 V. 1F. 60 HZ MARCA GREENHECK MODELO SW-106-3 VE-47 (AISLADOS 4 OBSERV. ADULTOS)</t>
  </si>
  <si>
    <t>SUMINISTRO DE VENTILADOR CENTRIFUGO DE TECHO CON CAPACIDAD DE 750 PCM, P. EST. 0.43 PULG., CON MOTOR DE 1/3 H.P. A 1725 R.P.M., 127 V. 1F. 60 HZ MARCA GREENHECK MODELO GB-101-3 VE-48 (SANIT. OBSERV. PEDIATRIA)</t>
  </si>
  <si>
    <t>SUMINISTRO DE VENTILADOR CENTRIFUGO DE TECHO CON CAPACIDAD DE 140 PCM, P. EST. 1.32 PULG., CON MOTOR DE 1/3 H.P. A 1725 R.P.M., 127 V. 1F. 60 HZ MARCA GREENHECK MODELO SW-106-3 VE-47 (AISLADOS 1 OBSERV. PEDIATRIA)</t>
  </si>
  <si>
    <t>SUMINISTRO DE VENTILADOR CENTRIFUGO DE TECHO CON CAPACIDAD DE 2,580 PCM, P. EST. 0.43 PULG., CON MOTOR DE 3/4 H.P. A 1725 R.P.M., 460 V. 3F. 60 HZ MARCA GREENHECK MODELO GB-180-7 VE-50 (SUB-CEYE CIRUG. URGENCIAS)</t>
  </si>
  <si>
    <t>SUMINISTRO DE VENTILADOR CENTRIFUGO DE TECHO CON CAPACIDAD DE 100 PCM, P. EST. 0.29 PULG., CON MOTOR DE 1/4 H.P. A 1725 R.P.M., 127 V. 1F. 60 HZ MARCA GREENHECK MODELO GB-071-4 VE-51 (R.P.B.I. URGENCIAS)</t>
  </si>
  <si>
    <t>SUMINISTRO DE VENTILADOR CENTRIFUGO DE TECHO CON CAPACIDAD DE 1,480 PCM, P. EST. 0.39 PULG., CON MOTOR DE 1/2 H.P. A 1725 R.P.M., 127 V. 1F. 60 HZ MARCA GREENHECK MODELO GB-131-5 VE-52 (CURACIONES URGENCIAS)</t>
  </si>
  <si>
    <t>SUMINISTRO DE VENTILADOR CENTRIFUGO DE TECHO CON CAPACIDAD DE 1,820 PCM, P. EST. 0.61 PULG., CON MOTOR DE 3/4 H.P. A 1725 R.P.M., 460 V. 3F. 60 HZ MARCA GREENHECK MODELO GB-161-7 VE-53 (SANIT. TOMOGRAFO)</t>
  </si>
  <si>
    <t>SUMINISTRO DE VENTILADOR CENTRIFUGO TIPO VENT-SET CON CAPACIDAD DE 330 PCM, P. EST. 1.57 PULG., CON MOTOR DE 1/2 H.P. A 1725 R.P.M., 127 V. 1F. 60 HZ MARCA GREENHECK MODELO SWB-106-7 VE-54 (AISLADOS UCI)</t>
  </si>
  <si>
    <t>SUMINISTRO DE VENTILADOR CENTRIFUGO DE TECHO CON CAPACIDAD DE 370 PCM, P. EST. 0.42 PULG., CON MOTOR DE 1/4 H.P. A 1725 R.P.M., 127 V. 1F. 60 HZ MARCA GREENHECK MODELO GB-091-4 VE-55 (SEPTICO UCIN)</t>
  </si>
  <si>
    <t>SUMINISTRO DE VENTILADOR CENTRIFUGO TIPO VENT-SET CON CAPACIDAD DE 140 PCM, P. EST. 1.54 PULG., CON MOTOR DE 1/3 H.P. A 1725 R.P.M., 127 V. 1F. 60 HZ MARCA GREENHECK MODELO SWB-206-3 VE-56 (AISLADOS UCIN)</t>
  </si>
  <si>
    <t>SUMINISTRO DE VENTILADOR CENTRIFUGO TIPO VENT-SET CON CAPACIDAD DE 470 PCM, P. EST. 1.43 PULG., CON MOTOR DE 1/2 H.P. A 1725 R.P.M., 127 V. 1F. 60 HZ MARCA GREENHECK MODELO SWB-108-5 VE-57 (AISLADOS PED. UCI)</t>
  </si>
  <si>
    <t>SUMINISTRO DE VENTILADOR CENTRIFUGO DE TECHO CON CAPACIDAD DE 260 PCM, P. EST. 0.53 PULG., CON MOTOR DE 1/3 H.P. A 1725 R.P.M., 127 V. 1F. 60 HZ MARCA GREENHECK MODELO GB-081-3 VE-58 (R.P.B.I.)</t>
  </si>
  <si>
    <t>SUMINISTRO DE VENTILADOR CENTRIFUGO TIPO VENT-SET CON CAPACIDAD DE 110 PCM, P. EST. 1.34 PULG., CON MOTOR DE 1/3 H.P. A 1725 R.P.M., 127 V. 1F. 60 HZ MARCA GREENHECK MODELO SWB-206-3 VE-59 (AISLADOS LACTANTES)</t>
  </si>
  <si>
    <t>SUMINISTRO DE VENTILADOR CENTRIFUGO DE TECHO CON CAPACIDAD DE 2,660 PCM, P. EST. 0.49 PULG., CON MOTOR DE 1.0 H.P. A 1725 R.P.M., 460 V. 3F. 60 HZ MARCA GREENHECK MODELO GB-161-10 VE-60 (PEDIATRIA)</t>
  </si>
  <si>
    <t>SUMINISTRO DE VENTILADOR CENTRIFUGO TIPO VENT-SET CON CAPACIDAD DE 510 PCM, P. EST. 1.41 PULG., CON MOTOR DE 1/2 H.P. A 1725 R.P.M., 127 V. 1F. 60 HZ MARCA GREENHECK MODELO SWB-107-5 VE-61 (AISLADOS PREECOLAR)</t>
  </si>
  <si>
    <t>SUMINISTRO DE VENTILADOR CENTRIFUGO DE TECHO CON CAPACIDAD DE 510 PCM, P. EST. 0.30 PULG., CON MOTOR DE 1/3 H.P. A 1725 R.P.M., 127 V. 1F. 60 HZ MARCA GREENHECK MODELO SWB-107-5 VE-62 (SALA DE RAYOS X)</t>
  </si>
  <si>
    <t>SUMINISTRO DE VENTILADOR CENTRIFUGO TIPO VENT-SET CON CAPACIDAD DE 140 PCM, P. EST. 1.37 PULG., CON MOTOR DE 1/3 H.P. A 1725 R.P.M., 127 V. 1F. 60 HZ MARCA GREENHECK MODELO SWB-106-3 VE-63 (AISLADO CUNERO PAT.)</t>
  </si>
  <si>
    <t>SUMINISTRO DE VENTILADOR CENTRIFUGO DE TECHO CON CAPACIDAD DE 330 PCM, P. EST. 0.44 PULG., CON MOTOR DE 1/3 H.P. A 1725 R.P.M., 127 V. 1F. 60 HZ MARCA GREENHECK MODELO GB-091-3 VE-64 (R.S. ASEO SANITARIO)</t>
  </si>
  <si>
    <t>SUMINISTRO DE VENTILADOR CENTRIFUGO DE TECHO CON CAPACIDAD DE 130 PCM, P. EST. 0.30 PULG., CON MOTOR DE 1/4 H.P. A 1725 R.P.M., 127 V. 1F. 60 HZ MARCA GREENHECK MODELO GB-071-4 VE-65 (R.P.B.I. UCIN, UCI)</t>
  </si>
  <si>
    <t>SUMINISTRO DE VENTILADOR CENTRIFUGO EN LINEA CON CAPACIDAD DE 6,500 PCM, P. EST. 1.00 PULG., CON MOTOR DE 3.0 H.P. A 1725 R.P.M., 460 V. 3F. 60 HZ MARCA GREENHECK MODELO SWB-240-30 VE-66 (LAVANDERIA)</t>
  </si>
  <si>
    <t>SUMINISTRO DE VENTILADOR CENTRIFUGO DE TECHO CON CAPACIDAD DE 330 PCM, P. EST. 0.46 PULG., CON MOTOR DE 1/4 H.P. A 1725 R.P.M., 127 V. 1F. 60 HZ MARCA GREENHECK MODELO GB-081-4 VE-67 (R.P.B.I. HOSP. GINECO.)</t>
  </si>
  <si>
    <t>SUMINISTRO DE VENTILADOR CENTRIFUGO TIPO VENT-SET CON CAPACIDAD DE 250 PCM, P. EST. 1.42 PULG., CON MOTOR DE 1/2 H.P. A 1725 R.P.M., 127 V. 1F. 60 HZ MARCA GREENHECK MODELO SWB-106-3 VE-68 (AISLADO HOSP. GINECO)</t>
  </si>
  <si>
    <t>SUMINISTRO DE VENTILADOR CENTRIFUGO DE TECHO CON CAPACIDAD DE 660 PCM, P. EST. 0.52 PULG., CON MOTOR DE 1/4 H.P. A 1725 R.P.M., 127 V. 1F. 60 HZ MARCA GREENHECK MODELO GB-081-4 VE-69 (SANIT. MED. BECARIO)</t>
  </si>
  <si>
    <t>SUMINISTRO DE VENTILADOR CENTRIFUGO TIPO VENT-SET CON CAPACIDAD DE 350 PCM, P. EST. 1.45 PULG., CON MOTOR DE 1/2 H.P. A 1725 R.P.M., 127 V. 1F. 60 HZ MARCA GREENHECK MODELO SWB-207-5 VE-70 (AISLADO HOSP. MED. INT.)</t>
  </si>
  <si>
    <t>SUMINISTRO DE VENTILADOR CENTRIFUGO DE TECHO CON CAPACIDAD DE 1,200 PCM, P. EST. 0.45 PULG., CON MOTOR DE 1/3 H.P. A 1725 R.P.M., 127 V. 1F. 60 HZ MARCA GREENHECK MODELO GB-121-3 VE-71 (ENDOSCOPIAS)</t>
  </si>
  <si>
    <t>SUMINISTRO DE VENTILADOR CENTRIFUGO TIPO VENT-SET CON CAPACIDAD DE 630 PCM, P. EST. 1.34 PULG., CON MOTOR DE 3/4 H.P. A 1725 R.P.M., 460 V. 3F. 60 HZ MARCA GREENHECK MODELO SWB-107-5 VE-72 (AISLADO 1 HOSP. CIRUGIA)</t>
  </si>
  <si>
    <t>SUMINISTRO DE VENTILADOR CENTRIFUGO TIPO VENT-SET CON CAPACIDAD DE 630 PCM, P. EST. 1.34 PULG., CON MOTOR DE 3/4 H.P. A 1725 R.P.M., 460 V. 3F. 60 HZ MARCA GREENHECK MODELO SWB-107-7 VE-73 (AISLADO 2 HOSP. MEDICINA INTERNA)</t>
  </si>
  <si>
    <t>SUMINISTRO DE VENTILADOR CENTRIFUGO DE TECHO CON CAPACIDAD DE 970 PCM, P. EST. 0.31 PULG., CON MOTOR DE 3/4 H.P. A 1725 R.P.M., 460 V. 3F. 60 HZ MARCA GREENHECK MODELO GB-101-5 VE-74 (SANITARIOS SEPTICO QUIMIO.)</t>
  </si>
  <si>
    <t>SUMINISTRO DE VENTILADOR CENTRIFUGO DE TECHO CON CAPACIDAD DE 1,800 PCM, P. EST. 0.45 PULG., CON MOTOR DE 1/3 H.P. A 1725 R.P.M., 127 V. 1F. 60 HZ MARCA GREENHECK MODELO GB-161-3 VE-75 (QUIMIOTERAPIA)</t>
  </si>
  <si>
    <t>SUMINISTRO DE VENTILADOR CENTRIFUGO DE TECHO CON CAPACIDAD DE 1,450 PCM, P. EST. 0.34 PULG., CON MOTOR DE 1/3 H.P. A 1725 R.P.M., 127 V. 1F. 60 HZ MARCA GREENHECK MODELO GB-131-3 VE-76 (R.S. ELEVADOR)</t>
  </si>
  <si>
    <t>SUMINISTRO DE VENTILADOR CENTRIFUGO DE TECHO CON CAPACIDAD DE 260 PCM, P. EST. 0.76 PULG., CON MOTOR DE 1/4 H.P. A 1725 R.P.M., 127 V. 1F. 60 HZ MARCA GREENHECK MODELO GB-101HP-4 VE-77 (T.M. BACTERIOLOGICAS)</t>
  </si>
  <si>
    <t>SUMINISTRO DE VENTILADOR CENTRIFUGO DE TECHO CON CAPACIDAD DE 270 PCM, P. EST. 0.53 PULG., CON MOTOR DE 1/4 H.P. A 1725 R.P.M., 127 V. 1F. 60 HZ MARCA GREENHECK MODELO GB-071-4 VE-78 (SALA DE EXPULSION 1 Y 2)</t>
  </si>
  <si>
    <t>SUMINISTRO DE VENTILADOR CENTRIFUGO TIPO VENT-SET CON CAPACIDAD DE 340 PCM, P. EST. 1.32 PULG., CON MOTOR DE 3/4 H.P. A 1725 R.P.M., 460 V. 3F. 60 HZ MARCA GREENHECK MODELO GB-106-7 VE-79 (AISLADO 1 HOSP. MEDICINA INTERNA)</t>
  </si>
  <si>
    <t>SUMINISTRO DE VENTILADOR CENTRIFUGO DE TECHO CON CAPACIDAD DE 800 PCM, P. EST. 0.60 PULG., CON MOTOR DE 1/3 H.P. A 1725 R.P.M., 127 V. 1F. 60 HZ MARCA GREENHECK MODELO GB-091-3 VE-80 (LAVADO DE LOSA HOSP.)</t>
  </si>
  <si>
    <t>SUMINISTRO DE VENTILADOR CENTRIFUGO DE TECHO CON CAPACIDAD DE 800 PCM, P. EST. 0.60 PULG., CON MOTOR DE 1/3 H.P. A 1725 R.P.M., 127 V. 1F. 60 HZ MARCA GREENHECK MODELO GB-091-3 VE-81 (LAVADO DE LOSA PERSONAL.)</t>
  </si>
  <si>
    <t>SUMINISTRO DE VENTILADOR CENTRIFUGO DE TECHO CON CAPACIDAD DE 10,20 PCM, P. EST. 1.40 PULG., CON MOTOR DE 5.0 H.P. A 1725 R.P.M., 460 V. 3F. 60 HZ MARCA GREENHECK MODELO CUBE-360-50 VE-82 (CAMPANA DE EXT. COCINA)</t>
  </si>
  <si>
    <t>SUMINISTRO DE VENTILADOR CENTRIFUGO EN LINEA CON CAPACIDAD DE 540 PCM, P. EST. 0.35 PULG., CON MOTOR DE 1/3 H.P. A 1725 R.P.M., 127 V. 1F. 60 HZ MARCA GREENHECK MODELO BSQ-80-3 VE-83 (BANCO DE LECHES)</t>
  </si>
  <si>
    <t>SUMINISTRO DE VENTILADOR CENTRIFUGO EN LINEA CON CAPACIDAD DE 320 PCM, P. EST. 0.25 PULG., CON MOTOR DE 1/4 H.P. A 1725 R.P.M., 127 V. 1F. 60 HZ MARCA GREENHECK MODELO SQ-80-VG VE-84 (TALLER DE PINTURA)</t>
  </si>
  <si>
    <t>SUMINISTRO DE VENTILADOR CENTRIFUGO EN LINEA CON CAPACIDAD DE 480 PCM, P. EST. 0.35 PULG., CON MOTOR DE 1/4 H.P. A 1725 R.P.M., 127 V. 1F. 60 HZ MARCA GREENHECK MODELO SQ-85-VG VE-85 (SANITARIOS CONSERVACION)</t>
  </si>
  <si>
    <t>SUMINISTRO DE VENTILADOR CENTRIFUGO TIPO UNIZONA CON FILTROS CON CAPACIDAD DE 16,580 PCM, P. EST. 1.02 PULG., CON MOTOR DE 10 H.P. A 1750 R.P.M., 230 V. 3F. 60 HZ MARCA SOLER &amp; PALAU MODELO CDA-FH1-25/25 VI-01 (COCINA)</t>
  </si>
  <si>
    <t>SUMINISTRO DE VENTILADOR CENTRIFUGO TIPO UNIZONA CON FILTROS CON CAPACIDAD DE 9,468 PCM, P. EST. 0.85 PULG., CON MOTOR DE 5.0 H.P. A 1750 R.P.M., 230 V. 3F. 60 HZ MARCA SOLER &amp; PALAU MODELO CDA-FH1-20/20 VI-02 (BAÑOS Y VESTIDORES)</t>
  </si>
  <si>
    <t>SUMINISTRO DE VENTILADOR CENTRIFUGO TIPO UNIZONA CON CAPACIDAD DE 1,500 PCM, P. EST. 0.63 PULG., CON MOTOR DE 3/4 H.P. A 1750 R.P.M., 230 V. 3F. 60 HZ MARCA SOLER &amp; PALAU MODELO CDA-FH1-9/9 VI-03 (AREA DE MARCHA)</t>
  </si>
  <si>
    <t>MONTAJE E INSTALACION DE UNIDAD MANEJADORA DE AIRE INCLUYE: EL CARGO DIRECTO POR EL COSTO DE LA MANO DE OBRA Y MATERIALES QUE INTERVENGAN, ACARREOS HASTA EL LUGAR DE SU UTILIZACION, A CUALQUIER NIVEL, TRAZO, NIVELACION, ARMADO, MONTAJE Y FIJACION SOBRE SU BASE, CONEXION ELECTRICA Y MEANICA, LIMPIEZA Y RETIRO DE SOBRANTES FUERA DE OBRA, INSTALACIONES ESPECIFICAS, MARCA CARRIER TIPO INTERIOR DE DOBLE PARED, MODELO 39MJ1614EC-C5196 CON CAPACIDAD DE MANEJAR 19.10 T.R., UMA-01 (SALA DE ESPERA LABORATORIO CTO. DE EQUIPOS NO. 03)</t>
  </si>
  <si>
    <t>MONTAJE E INSTALACION DE UNIDAD MANEJADORA DE AIRE INCLUYE: EL CARGO DIRECTO POR EL COSTO DE LA MANO DE OBRA Y MATERIALES QUE INTERVENGAN, ACARREOS HASTA EL LUGAR DE SU UTILIZACION, A CUALQUIER NIVEL, TRAZO, NIVELACION, ARMADO, MONTAJE Y FIJACION SOBRE SU BASE, CONEXION ELECTRICA Y MEANICA, LIMPIEZA Y RETIRO DE SOBRANTES FUERA DE OBRA, INSTALACIONES ESPECIFICAS, MARCA CARRIER TIPO INTERIOR DE DOBLE PARED, MODELO 39MJ1610CJBP5194 CON CAPACIDAD DE MANEJAR 13.90 T.R., INCLUYE: VARIADOR DE FRECUENCIA UMA-02 (TOMA DE MUESTRAS LABORATORIO CTO. DE EQUIPOS NO. 04)</t>
  </si>
  <si>
    <t>MONTAJE E INSTALACION DE UNIDAD MANEJADORA DE AIRE INCLUYE: EL CARGO DIRECTO POR EL COSTO DE LA MANO DE OBRA Y MATERIALES QUE INTERVENGAN, ACARREOS HASTA EL LUGAR DE SU UTILIZACION, A CUALQUIER NIVEL, TRAZO, NIVELACION, ARMADO, MONTAJE Y FIJACION SOBRE SU BASE, CONEXION ELECTRICA Y MEANICA, LIMPIEZA Y RETIRO DE SOBRANTES FUERA DE OBRA, INSTALACIONES ESPECIFICAS, MARCA CARRIER TIPO INTERIOR DE DOBLE PARED, MODELO 39MJ16107BKT5194-9 CON CAPACIDAD DE MANEJAR 21.60 T.R., INCLUYE: VARIADOR DE FRECUENCIA UMA-03 (LABORATORIO DE PEINES CTO. DE EQUIPOS NO. 04)</t>
  </si>
  <si>
    <t>MONTAJE E INSTALACION DE UNIDAD MANEJADORA DE AIRE INCLUYE: EL CARGO DIRECTO POR EL COSTO DE LA MANO DE OBRA Y MATERIALES QUE INTERVENGAN, ACARREOS HASTA EL LUGAR DE SU UTILIZACION, A CUALQUIER NIVEL, TRAZO, NIVELACION, ARMADO, MONTAJE Y FIJACION SOBRE SU BASE, CONEXION ELECTRICA Y MEANICA, LIMPIEZA Y RETIRO DE SOBRANTES FUERA DE OBRA, INSTALACIONES ESPECIFICAS, MARCA CARRIER TIPO INTERIOR DE DOBLE PARED, MODELO 39MJ1614L6HQ5196-X CON CAPACIDAD DE MANEJAR 19.20 T.R., INCLUYE: VARIADOR DE FRECUENCIA UMA-04 (MEDICINA FISICA CTO. DE EQUIPOS NO. 10)</t>
  </si>
  <si>
    <t>MONTAJE E INSTALACION DE UNIDAD MANEJADORA DE AIRE INCLUYE: EL CARGO DIRECTO POR EL COSTO DE LA MANO DE OBRA Y MATERIALES QUE INTERVENGAN, ACARREOS HASTA EL LUGAR DE SU UTILIZACION, A CUALQUIER NIVEL, TRAZO, NIVELACION, ARMADO, MONTAJE Y FIJACION SOBRE SU BASE, CONEXION ELECTRICA Y MEANICA, LIMPIEZA Y RETIRO DE SOBRANTES FUERA DE OBRA, INSTALACIONES ESPECIFICAS, MARCA CARRIER TIPO INTERIOR DE DOBLE PARED, MODELO 39MJ16127T1L5195-B CON CAPACIDAD DE MANEJAR 24.00 T.R., INCLUYE: VARIADOR DE FRECUENCIA UMA-05 (ELECTROTERAPIA-GIMNASIO CTO. DE EQUIPOS NO. 10)</t>
  </si>
  <si>
    <t>MONTAJE E INSTALACION DE UNIDAD MANEJADORA DE AIRE INCLUYE: EL CARGO DIRECTO POR EL COSTO DE LA MANO DE OBRA Y MATERIALES QUE INTERVENGAN, ACARREOS HASTA EL LUGAR DE SU UTILIZACION, A CUALQUIER NIVEL, TRAZO, NIVELACION, ARMADO, MONTAJE Y FIJACION SOBRE SU BASE, CONEXION ELECTRICA Y MEANICA, LIMPIEZA Y RETIRO DE SOBRANTES FUERA DE OBRA, INSTALACIONES ESPECIFICAS, MARCA CARRIER TIPO INTERIOR DE DOBLE PARED, MODELO 39MJ1612LSR45195-G CON CAPACIDAD DE MANEJAR 13.40 T.R., UMA-06 (ARCHIVO CLINICO-FARMACIA CTO. DE EQUIPOS NO. 16)</t>
  </si>
  <si>
    <t>MONTAJE E INSTALACION DE UNIDAD MANEJADORA DE AIRE INCLUYE: EL CARGO DIRECTO POR EL COSTO DE LA MANO DE OBRA Y MATERIALES QUE INTERVENGAN, ACARREOS HASTA EL LUGAR DE SU UTILIZACION, A CUALQUIER NIVEL, TRAZO, NIVELACION, ARMADO, MONTAJE Y FIJACION SOBRE SU BASE, CONEXION ELECTRICA Y MEANICA, LIMPIEZA Y RETIRO DE SOBRANTES FUERA DE OBRA, INSTALACIONES ESPECIFICAS, MARCA CARRIER TIPO INTERIOR DE DOBLE PARED, MODELO 39MJ1612DTYP5195-R CON CAPACIDAD DE MANEJAR 13.20 T.R., UMA-07 (SALA DE ESPERA CONSULTA EXTERNA 1ER NIVEL CTO. DE EQUIPOS NO. 10)</t>
  </si>
  <si>
    <t>MONTAJE E INSTALACION DE UNIDAD MANEJADORA DE AIRE INCLUYE: EL CARGO DIRECTO POR EL COSTO DE LA MANO DE OBRA Y MATERIALES QUE INTERVENGAN, ACARREOS HASTA EL LUGAR DE SU UTILIZACION, A CUALQUIER NIVEL, TRAZO, NIVELACION, ARMADO, MONTAJE Y FIJACION SOBRE SU BASE, CONEXION ELECTRICA Y MEANICA, LIMPIEZA Y RETIRO DE SOBRANTES FUERA DE OBRA, INSTALACIONES ESPECIFICAS, MARCA CARRIER TIPO INTERIOR DE DOBLE PARED, MODELO 39MJ16062ZBY5192-M CON CAPACIDAD DE MANEJAR 7.80 T.R., UMA-08 (CONSULTA GINECO 1ER NIVEL CTO. DE EQUIPOS NO. 18)</t>
  </si>
  <si>
    <t>MONTAJE E INSTALACION DE UNIDAD MANEJADORA DE AIRE INCLUYE: EL CARGO DIRECTO POR EL COSTO DE LA MANO DE OBRA Y MATERIALES QUE INTERVENGAN, ACARREOS HASTA EL LUGAR DE SU UTILIZACION, A CUALQUIER NIVEL, TRAZO, NIVELACION, ARMADO, MONTAJE Y FIJACION SOBRE SU BASE, CONEXION ELECTRICA Y MEANICA, LIMPIEZA Y RETIRO DE SOBRANTES FUERA DE OBRA, INSTALACIONES ESPECIFICAS, MARCA CARRIER TIPO INTERIOR DE DOBLE PARED, MODELO 39MJ16142QZD5196-Q CON CAPACIDAD DE MANEJAR 19.90 T.R., UMA-09 (SALA DE ESPERA CONS. 2DO Y 3ER NIVEL CTO. DE EQUIPOS NO. 17)</t>
  </si>
  <si>
    <t>MONTAJE E INSTALACION DE UNIDAD MANEJADORA DE AIRE INCLUYE: EL CARGO DIRECTO POR EL COSTO DE LA MANO DE OBRA Y MATERIALES QUE INTERVENGAN, ACARREOS HASTA EL LUGAR DE SU UTILIZACION, A CUALQUIER NIVEL, TRAZO, NIVELACION, ARMADO, MONTAJE Y FIJACION SOBRE SU BASE, CONEXION ELECTRICA Y MEANICA, LIMPIEZA Y RETIRO DE SOBRANTES FUERA DE OBRA, INSTALACIONES ESPECIFICAS, MARCA CARRIER TIPO INTERIOR DE DOBLE PARED, MODELO 39MJ1608ZVE-5193-D CON CAPACIDAD DE MANEJAR 10.90 T.R., UMA-10 (CONSULTA EXTERNA SALA DE ESPERA 2DO NIVEL CTO. DE EQUIPOS NO. 17)</t>
  </si>
  <si>
    <t>MONTAJE E INSTALACION DE UNIDAD MANEJADORA DE AIRE INCLUYE: EL CARGO DIRECTO POR EL COSTO DE LA MANO DE OBRA Y MATERIALES QUE INTERVENGAN, ACARREOS HASTA EL LUGAR DE SU UTILIZACION, A CUALQUIER NIVEL, TRAZO, NIVELACION, ARMADO, MONTAJE Y FIJACION SOBRE SU BASE, CONEXION ELECTRICA Y MEANICA, LIMPIEZA Y RETIRO DE SOBRANTES FUERA DE OBRA, INSTALACIONES ESPECIFICAS, MARCA CARRIER TIPO INTERIOR DE DOBLE PARED, MODELO 39MJ1610M9K85194-5 CON CAPACIDAD DE MANEJAR 14.70 T.R., UMA-11 (SALA DE ESPERA CONS. 2DO NIVEL CTO. DE EQUIPOS NO. 17)</t>
  </si>
  <si>
    <t>MONTAJE E INSTALACION DE UNIDAD MANEJADORA DE AIRE INCLUYE: EL CARGO DIRECTO POR EL COSTO DE LA MANO DE OBRA Y MATERIALES QUE INTERVENGAN, ACARREOS HASTA EL LUGAR DE SU UTILIZACION, A CUALQUIER NIVEL, TRAZO, NIVELACION, ARMADO, MONTAJE Y FIJACION SOBRE SU BASE, CONEXION ELECTRICA Y MEANICA, LIMPIEZA Y RETIRO DE SOBRANTES FUERA DE OBRA, INSTALACIONES ESPECIFICAS, MARCA CARRIER TIPO INTERIOR DE DOBLE PARED, MODELO 39MJ16089VTC5193-X CON CAPACIDAD DE MANEJAR 9.70 T.R., UMA-12 (CONSULTA EXTERNA SALA DE ESPERA 2DO NIVEL CTO. DE EQUIPOS NO. 19)</t>
  </si>
  <si>
    <t>MONTAJE E INSTALACION DE UNIDAD MANEJADORA DE AIRE INCLUYE: EL CARGO DIRECTO POR EL COSTO DE LA MANO DE OBRA Y MATERIALES QUE INTERVENGAN, ACARREOS HASTA EL LUGAR DE SU UTILIZACION, A CUALQUIER NIVEL, TRAZO, NIVELACION, ARMADO, MONTAJE Y FIJACION SOBRE SU BASE, CONEXION ELECTRICA Y MEANICA, LIMPIEZA Y RETIRO DE SOBRANTES FUERA DE OBRA, INSTALACIONES ESPECIFICAS, MARCA CARRIER TIPO INTERIOR DE DOBLE PARED, MODELO 39MJ161037MK5194-5 CON CAPACIDAD DE MANEJAR 12.50 T.R., UMA-13 (CONSERVACION CTO. DE EQUIPOS NO. 01)</t>
  </si>
  <si>
    <t>MONTAJE E INSTALACION DE UNIDAD MANEJADORA DE AIRE INCLUYE: EL CARGO DIRECTO POR EL COSTO DE LA MANO DE OBRA Y MATERIALES QUE INTERVENGAN, ACARREOS HASTA EL LUGAR DE SU UTILIZACION, A CUALQUIER NIVEL, TRAZO, NIVELACION, ARMADO, MONTAJE Y FIJACION SOBRE SU BASE, CONEXION ELECTRICA Y MEANICA, LIMPIEZA Y RETIRO DE SOBRANTES FUERA DE OBRA, INSTALACIONES ESPECIFICAS, MARCA CARRIER TIPO INTERIOR DE DOBLE PARED, MODELO 39MJ1610ZT3R5194-7 CON CAPACIDAD DE MANEJAR 10.20 T.R., UMA-15 (CONSULTA EXTERNA SALA DE ESPERA 3ER NIVEL CTO. DE EQUIPOS NO. 17)</t>
  </si>
  <si>
    <t>MONTAJE E INSTALACION DE UNIDAD MANEJADORA DE AIRE INCLUYE: EL CARGO DIRECTO POR EL COSTO DE LA MANO DE OBRA Y MATERIALES QUE INTERVENGAN, ACARREOS HASTA EL LUGAR DE SU UTILIZACION, A CUALQUIER NIVEL, TRAZO, NIVELACION, ARMADO, MONTAJE Y FIJACION SOBRE SU BASE, CONEXION ELECTRICA Y MEANICA, LIMPIEZA Y RETIRO DE SOBRANTES FUERA DE OBRA, INSTALACIONES ESPECIFICAS, MARCA CARRIER TIPO INTERIOR DE DOBLE PARED, MODELO 39MJ16067ZQX5192-E CON CAPACIDAD DE MANEJAR 8.10 T.R., UMA-15 (COMEDOR CTO. DE EQUIPOS NO. 07)</t>
  </si>
  <si>
    <t>MONTAJE E INSTALACION DE UNIDAD MANEJADORA DE AIRE INCLUYE: EL CARGO DIRECTO POR EL COSTO DE LA MANO DE OBRA Y MATERIALES QUE INTERVENGAN, ACARREOS HASTA EL LUGAR DE SU UTILIZACION, A CUALQUIER NIVEL, TRAZO, NIVELACION, ARMADO, MONTAJE Y FIJACION SOBRE SU BASE, CONEXION ELECTRICA Y MEANICA, LIMPIEZA Y RETIRO DE SOBRANTES FUERA DE OBRA, INSTALACIONES ESPECIFICAS, MARCA CARRIER TIPO INTERIOR DE DOBLE PARED, MODELO 39MJ1608P18X5193-9 CON CAPACIDAD DE MANEJAR 10.10 T.R., UMA-16 (CONSULTA EXTERNA ESP. 3ER NIVEL CTO. DE EQUIPOS NO. 19)</t>
  </si>
  <si>
    <t>MONTAJE E INSTALACION DE UNIDAD MANEJADORA DE AIRE INCLUYE: EL CARGO DIRECTO POR EL COSTO DE LA MANO DE OBRA Y MATERIALES QUE INTERVENGAN, ACARREOS HASTA EL LUGAR DE SU UTILIZACION, A CUALQUIER NIVEL, TRAZO, NIVELACION, ARMADO, MONTAJE Y FIJACION SOBRE SU BASE, CONEXION ELECTRICA Y MEANICA, LIMPIEZA Y RETIRO DE SOBRANTES FUERA DE OBRA, INSTALACIONES ESPECIFICAS, MARCA CARRIER TIPO INTERIOR DE DOBLE PARED, MODELO 39MJ16062RQV5192-7 CON CAPACIDAD DE MANEJAR 6.60 T.R., UMA-17 (APOYO ADMINISTRATIVO CTO. DE EQUIPOS NO. 08)</t>
  </si>
  <si>
    <t>MONTAJE E INSTALACION DE UNIDAD MANEJADORA DE AIRE INCLUYE: EL CARGO DIRECTO POR EL COSTO DE LA MANO DE OBRA Y MATERIALES QUE INTERVENGAN, ACARREOS HASTA EL LUGAR DE SU UTILIZACION, A CUALQUIER NIVEL, TRAZO, NIVELACION, ARMADO, MONTAJE Y FIJACION SOBRE SU BASE, CONEXION ELECTRICA Y MEANICA, LIMPIEZA Y RETIRO DE SOBRANTES FUERA DE OBRA, INSTALACIONES ESPECIFICAS, MARCA CARRIER TIPO INTERIOR DE DOBLE PARED, MODELO 39MJ1610XFZR5194-1 CON CAPACIDAD DE MANEJAR 20.40 T.R., INCLUYE: VARIADOR DE FRECUENCIA UMA-18 (ANATOMIA PATOLOGICA CTO. DE EQUIPOS NO. 08)</t>
  </si>
  <si>
    <t>MONTAJE E INSTALACION DE UNIDAD MANEJADORA DE AIRE INCLUYE: EL CARGO DIRECTO POR EL COSTO DE LA MANO DE OBRA Y MATERIALES QUE INTERVENGAN, ACARREOS HASTA EL LUGAR DE SU UTILIZACION, A CUALQUIER NIVEL, TRAZO, NIVELACION, ARMADO, MONTAJE Y FIJACION SOBRE SU BASE, CONEXION ELECTRICA Y MEANICA, LIMPIEZA Y RETIRO DE SOBRANTES FUERA DE OBRA, INSTALACIONES ESPECIFICAS, MARCA CARRIER TIPO INTERIOR DE DOBLE PARED, MODELO 39MJ1612V65X5195-N CON CAPACIDAD DE MANEJAR 24.80 T.R., INCLUYE: VARIADOR DE FRECUENCIA UMA-19 (BANCO DE SANGRE CTO. DE EQUIPOS NO. 03)</t>
  </si>
  <si>
    <t>MONTAJE E INSTALACION DE UNIDAD MANEJADORA DE AIRE INCLUYE: EL CARGO DIRECTO POR EL COSTO DE LA MANO DE OBRA Y MATERIALES QUE INTERVENGAN, ACARREOS HASTA EL LUGAR DE SU UTILIZACION, A CUALQUIER NIVEL, TRAZO, NIVELACION, ARMADO, MONTAJE Y FIJACION SOBRE SU BASE, CONEXION ELECTRICA Y MEANICA, LIMPIEZA Y RETIRO DE SOBRANTES FUERA DE OBRA, INSTALACIONES ESPECIFICAS, MARCA CARRIER TIPO INTERIOR DE DOBLE PARED, MODELO 39MJ1606WK2D5192-4 CON CAPACIDAD DE MANEJAR 7.50 T.R., INCLUYE: VARIADOR DE FRECUENCIA UMA-20 (ADMISION HOSPITALARIA CTO. DE EQUIPOS NO. 03)</t>
  </si>
  <si>
    <t>MONTAJE E INSTALACION DE UNIDAD MANEJADORA DE AIRE INCLUYE: EL CARGO DIRECTO POR EL COSTO DE LA MANO DE OBRA Y MATERIALES QUE INTERVENGAN, ACARREOS HASTA EL LUGAR DE SU UTILIZACION, A CUALQUIER NIVEL, TRAZO, NIVELACION, ARMADO, MONTAJE Y FIJACION SOBRE SU BASE, CONEXION ELECTRICA Y MEANICA, LIMPIEZA Y RETIRO DE SOBRANTES FUERA DE OBRA, INSTALACIONES ESPECIFICAS, MARCA CARRIER TIPO INTERIOR DE DOBLE PARED, MODELO 39MJ1706G1ZC5192-R CON CAPACIDAD DE MANEJAR 13.50 T.R., INCLUYE: VARIADOR DE FRECUENCIA UMA-21 (SALA CIRUGIA TOCOCIRUGIA CTO. DE EQUIPOS NO. 08)</t>
  </si>
  <si>
    <t>MONTAJE E INSTALACION DE UNIDAD MANEJADORA DE AIRE INCLUYE: EL CARGO DIRECTO POR EL COSTO DE LA MANO DE OBRA Y MATERIALES QUE INTERVENGAN, ACARREOS HASTA EL LUGAR DE SU UTILIZACION, A CUALQUIER NIVEL, TRAZO, NIVELACION, ARMADO, MONTAJE Y FIJACION SOBRE SU BASE, CONEXION ELECTRICA Y MEANICA, LIMPIEZA Y RETIRO DE SOBRANTES FUERA DE OBRA, INSTALACIONES ESPECIFICAS, MARCA CARRIER TIPO INTERIOR DE DOBLE PARED, MODELO 39MJ1703Q-NV5191-N CON CAPACIDAD DE MANEJAR 7.70 T.R., INCLUYE: VARIADOR DE FRECUENCIA UMA-22 (SALA DE EXPULSION TOCOCIRUGIA CTO. DE EQUIPOS NO. 08)</t>
  </si>
  <si>
    <t>MONTAJE E INSTALACION DE UNIDAD MANEJADORA DE AIRE INCLUYE: EL CARGO DIRECTO POR EL COSTO DE LA MANO DE OBRA Y MATERIALES QUE INTERVENGAN, ACARREOS HASTA EL LUGAR DE SU UTILIZACION, A CUALQUIER NIVEL, TRAZO, NIVELACION, ARMADO, MONTAJE Y FIJACION SOBRE SU BASE, CONEXION ELECTRICA Y MEANICA, LIMPIEZA Y RETIRO DE SOBRANTES FUERA DE OBRA, INSTALACIONES ESPECIFICAS, MARCA CARRIER TIPO INTERIOR DE DOBLE PARED, MODELO 39MJ17142D425196-L CON CAPACIDAD DE MANEJAR 15.50 T.R., INCLUYE: VARIADOR DE FRECUENCIA UMA-23 (TOCOCIRUGIA CTO. DE EQUIPOS NO. 08)</t>
  </si>
  <si>
    <t>MONTAJE E INSTALACION DE UNIDAD MANEJADORA DE AIRE INCLUYE: EL CARGO DIRECTO POR EL COSTO DE LA MANO DE OBRA Y MATERIALES QUE INTERVENGAN, ACARREOS HASTA EL LUGAR DE SU UTILIZACION, A CUALQUIER NIVEL, TRAZO, NIVELACION, ARMADO, MONTAJE Y FIJACION SOBRE SU BASE, CONEXION ELECTRICA Y MEANICA, LIMPIEZA Y RETIRO DE SOBRANTES FUERA DE OBRA, INSTALACIONES ESPECIFICAS, MARCA CARRIER TIPO INTERIOR DE DOBLE PARED, MODELO 39MJ16105HHP5194-D CON CAPACIDAD DE MANEJAR 15.70 T.R., UMA-24 (CONSULTA VALORACION CTO. DE EQUIPOS NO. 13)</t>
  </si>
  <si>
    <t>MONTAJE E INSTALACION DE UNIDAD MANEJADORA DE AIRE INCLUYE: EL CARGO DIRECTO POR EL COSTO DE LA MANO DE OBRA Y MATERIALES QUE INTERVENGAN, ACARREOS HASTA EL LUGAR DE SU UTILIZACION, A CUALQUIER NIVEL, TRAZO, NIVELACION, ARMADO, MONTAJE Y FIJACION SOBRE SU BASE, CONEXION ELECTRICA Y MEANICA, LIMPIEZA Y RETIRO DE SOBRANTES FUERA DE OBRA, INSTALACIONES ESPECIFICAS, MARCA CARRIER TIPO INTERIOR DE DOBLE PARED, MODELO 39MJ1608RHXH5193-B CON CAPACIDAD DE MANEJAR 11.40 T.R., UMA-25 (SALA DE ESPERA UCI CTO. DE EQUIPOS NO. 13)</t>
  </si>
  <si>
    <t>MONTAJE E INSTALACION DE UNIDAD MANEJADORA DE AIRE INCLUYE: EL CARGO DIRECTO POR EL COSTO DE LA MANO DE OBRA Y MATERIALES QUE INTERVENGAN, ACARREOS HASTA EL LUGAR DE SU UTILIZACION, A CUALQUIER NIVEL, TRAZO, NIVELACION, ARMADO, MONTAJE Y FIJACION SOBRE SU BASE, CONEXION ELECTRICA Y MEANICA, LIMPIEZA Y RETIRO DE SOBRANTES FUERA DE OBRA, INSTALACIONES ESPECIFICAS, MARCA CARRIER TIPO INTERIOR DE DOBLE PARED, MODELO 39MJ1706HRLF5192-P CON CAPACIDAD DE MANEJAR 17.30 T.R., INCLUYE: VARIADOR DE FRECUENCIA UMA-26 (SALA DE CIRUGIA 4 Y 2 CTO. DE EQUIPOS NO. 08)</t>
  </si>
  <si>
    <t>MONTAJE E INSTALACION DE UNIDAD MANEJADORA DE AIRE INCLUYE: EL CARGO DIRECTO POR EL COSTO DE LA MANO DE OBRA Y MATERIALES QUE INTERVENGAN, ACARREOS HASTA EL LUGAR DE SU UTILIZACION, A CUALQUIER NIVEL, TRAZO, NIVELACION, ARMADO, MONTAJE Y FIJACION SOBRE SU BASE, CONEXION ELECTRICA Y MEANICA, LIMPIEZA Y RETIRO DE SOBRANTES FUERA DE OBRA, INSTALACIONES ESPECIFICAS, MARCA CARRIER TIPO INTERIOR DE DOBLE PARED, MODELO 39MJ1708DKQD5193-N CON CAPACIDAD DE MANEJAR 19.10 T.R., INCLUYE: VARIADOR DE FRECUENCIA UMA-27 (SALA DE CIRUGIA 1 Y 3 CTO. DE EQUIPOS NO. 08)</t>
  </si>
  <si>
    <t>MONTAJE E INSTALACION DE UNIDAD MANEJADORA DE AIRE INCLUYE: EL CARGO DIRECTO POR EL COSTO DE LA MANO DE OBRA Y MATERIALES QUE INTERVENGAN, ACARREOS HASTA EL LUGAR DE SU UTILIZACION, A CUALQUIER NIVEL, TRAZO, NIVELACION, ARMADO, MONTAJE Y FIJACION SOBRE SU BASE, CONEXION ELECTRICA Y MEANICA, LIMPIEZA Y RETIRO DE SOBRANTES FUERA DE OBRA, INSTALACIONES ESPECIFICAS, MARCA CARRIER TIPO INTERIOR DE DOBLE PARED, MODELO 39MJ1610KMPH5194-H CON CAPACIDAD DE MANEJAR 12.20 T.R., INCLUYE: VARIADOR DE FRECUENCIA UMA-28 (RECUPERACION CIRUGIA CTO. DE EQUIPOS NO. 08)</t>
  </si>
  <si>
    <t>MONTAJE E INSTALACION DE UNIDAD MANEJADORA DE AIRE INCLUYE: EL CARGO DIRECTO POR EL COSTO DE LA MANO DE OBRA Y MATERIALES QUE INTERVENGAN, ACARREOS HASTA EL LUGAR DE SU UTILIZACION, A CUALQUIER NIVEL, TRAZO, NIVELACION, ARMADO, MONTAJE Y FIJACION SOBRE SU BASE, CONEXION ELECTRICA Y MEANICA, LIMPIEZA Y RETIRO DE SOBRANTES FUERA DE OBRA, INSTALACIONES ESPECIFICAS, MARCA CARRIER TIPO INTERIOR DE DOBLE PARED, MODELO 39MJ1710-NDH5194-G CON CAPACIDAD DE MANEJAR 13.40 T.R., INCLUYE: VARIADOR DE FRECUENCIA UMA-29 (CEYE CTO. DE EQUIPOS NO. 08)</t>
  </si>
  <si>
    <t>MONTAJE E INSTALACION DE UNIDAD MANEJADORA DE AIRE INCLUYE: EL CARGO DIRECTO POR EL COSTO DE LA MANO DE OBRA Y MATERIALES QUE INTERVENGAN, ACARREOS HASTA EL LUGAR DE SU UTILIZACION, A CUALQUIER NIVEL, TRAZO, NIVELACION, ARMADO, MONTAJE Y FIJACION SOBRE SU BASE, CONEXION ELECTRICA Y MEANICA, LIMPIEZA Y RETIRO DE SOBRANTES FUERA DE OBRA, INSTALACIONES ESPECIFICAS, MARCA CARRIER TIPO INTERIOR DE DOBLE PARED, MODELO 39MJ1706BM6Y5192-4 CON CAPACIDAD DE MANEJAR 14.20 T.R., INCLUYE: VARIADOR DE FRECUENCIA UMA-30 (SALA DE CIRUGIA AMBULATORIA CTO. DE EQUIPOS NO. 13)</t>
  </si>
  <si>
    <t>MONTAJE E INSTALACION DE UNIDAD MANEJADORA DE AIRE INCLUYE: EL CARGO DIRECTO POR EL COSTO DE LA MANO DE OBRA Y MATERIALES QUE INTERVENGAN, ACARREOS HASTA EL LUGAR DE SU UTILIZACION, A CUALQUIER NIVEL, TRAZO, NIVELACION, ARMADO, MONTAJE Y FIJACION SOBRE SU BASE, CONEXION ELECTRICA Y MEANICA, LIMPIEZA Y RETIRO DE SOBRANTES FUERA DE OBRA, INSTALACIONES ESPECIFICAS, MARCA CARRIER TIPO INTERIOR DE DOBLE PARED, MODELO 39MJ17085-YY5193-X CON CAPACIDAD DE MANEJAR 11.30 T.R., INCLUYE: VARIADOR DE FRECUENCIA UMA-31 (CIRUGIA AMBULATORIA CTO. DE EQUIPOS NO. 13)</t>
  </si>
  <si>
    <t>MONTAJE E INSTALACION DE UNIDAD MANEJADORA DE AIRE INCLUYE: EL CARGO DIRECTO POR EL COSTO DE LA MANO DE OBRA Y MATERIALES QUE INTERVENGAN, ACARREOS HASTA EL LUGAR DE SU UTILIZACION, A CUALQUIER NIVEL, TRAZO, NIVELACION, ARMADO, MONTAJE Y FIJACION SOBRE SU BASE, CONEXION ELECTRICA Y MEANICA, LIMPIEZA Y RETIRO DE SOBRANTES FUERA DE OBRA, INSTALACIONES ESPECIFICAS, MARCA CARRIER TIPO INTERIOR DE DOBLE PARED, MODELO 39MJ16211SNR5198-Z CON CAPACIDAD DE MANEJAR 25.00 T.R., INCLUYE: VARIADOR DE FRECUENCIA UMA-32 (ENDOSCOPIAS CTO. DE EQUIPOS NO. 11)</t>
  </si>
  <si>
    <t>MONTAJE E INSTALACION DE UNIDAD MANEJADORA DE AIRE INCLUYE: EL CARGO DIRECTO POR EL COSTO DE LA MANO DE OBRA Y MATERIALES QUE INTERVENGAN, ACARREOS HASTA EL LUGAR DE SU UTILIZACION, A CUALQUIER NIVEL, TRAZO, NIVELACION, ARMADO, MONTAJE Y FIJACION SOBRE SU BASE, CONEXION ELECTRICA Y MEANICA, LIMPIEZA Y RETIRO DE SOBRANTES FUERA DE OBRA, INSTALACIONES ESPECIFICAS, MARCA CARRIER TIPO INTERIOR DE DOBLE PARED, MODELO 39MJ1608ZGMY5193-9 CON CAPACIDAD DE MANEJAR 10.10 T.R., INCLUYE: VARIADOR DE FRECUENCIA UMA-33 (VESTIBULO, SALA DE ESPERA 3ER NIVEL CTO. DE EQUIPOS NO. 13)</t>
  </si>
  <si>
    <t>MONTAJE E INSTALACION DE UNIDAD MANEJADORA DE AIRE INCLUYE: EL CARGO DIRECTO POR EL COSTO DE LA MANO DE OBRA Y MATERIALES QUE INTERVENGAN, ACARREOS HASTA EL LUGAR DE SU UTILIZACION, A CUALQUIER NIVEL, TRAZO, NIVELACION, ARMADO, MONTAJE Y FIJACION SOBRE SU BASE, CONEXION ELECTRICA Y MEANICA, LIMPIEZA Y RETIRO DE SOBRANTES FUERA DE OBRA, INSTALACIONES ESPECIFICAS, MARCA CARRIER TIPO INTERIOR DE DOBLE PARED, 39MJ1614YXHG5196-D CON CAPACIDAD DE MANEJAR 20.30 T.R., INCLUYE: VARIADOR DE FRECUENCIA UMA-34 (HEMODIALISIS CTO. DE EQUIPOS NO. 15)</t>
  </si>
  <si>
    <t>MONTAJE E INSTALACION DE UNIDAD MANEJADORA DE AIRE INCLUYE: EL CARGO DIRECTO POR EL COSTO DE LA MANO DE OBRA Y MATERIALES QUE INTERVENGAN, ACARREOS HASTA EL LUGAR DE SU UTILIZACION, A CUALQUIER NIVEL, TRAZO, NIVELACION, ARMADO, MONTAJE Y FIJACION SOBRE SU BASE, CONEXION ELECTRICA Y MEANICA, LIMPIEZA Y RETIRO DE SOBRANTES FUERA DE OBRA, INSTALACIONES ESPECIFICAS, MARCA CARRIER TIPO INTERIOR DE DOBLE PARED, MODELO 39MJ1614C6VJ5196-7 CON CAPACIDAD DE MANEJAR 18.10 T.R., INCLUYE: VARIADOR DE FRECUENCIA UMA-35 (INHALOTERAPIA CTO. DE EQUIPOS NO. 15)</t>
  </si>
  <si>
    <t>MONTAJE E INSTALACION DE UNIDAD MANEJADORA DE AIRE INCLUYE: EL CARGO DIRECTO POR EL COSTO DE LA MANO DE OBRA Y MATERIALES QUE INTERVENGAN, ACARREOS HASTA EL LUGAR DE SU UTILIZACION, A CUALQUIER NIVEL, TRAZO, NIVELACION, ARMADO, MONTAJE Y FIJACION SOBRE SU BASE, CONEXION ELECTRICA Y MEANICA, LIMPIEZA Y RETIRO DE SOBRANTES FUERA DE OBRA, INSTALACIONES ESPECIFICAS, MARCA CARRIER TIPO INTERIOR DE DOBLE PARED, MODELO 39MJ1610QHFE5194-J CON CAPACIDAD DE MANEJAR 12.30 T.R., UMA-36 (VESTIBULO, SALA DE ESPERA 3ER NIVEL CTO. DE EQUIPOS NO. 15)</t>
  </si>
  <si>
    <t>MONTAJE E INSTALACION DE UNIDAD MANEJADORA DE AIRE INCLUYE: EL CARGO DIRECTO POR EL COSTO DE LA MANO DE OBRA Y MATERIALES QUE INTERVENGAN, ACARREOS HASTA EL LUGAR DE SU UTILIZACION, A CUALQUIER NIVEL, TRAZO, NIVELACION, ARMADO, MONTAJE Y FIJACION SOBRE SU BASE, CONEXION ELECTRICA Y MEANICA, LIMPIEZA Y RETIRO DE SOBRANTES FUERA DE OBRA, INSTALACIONES ESPECIFICAS, MARCA CARRIER TIPO INTERIOR DE DOBLE PARED, MODELO 39MJ1612KGRE5195-L CON CAPACIDAD DE MANEJAR 17.30 T.R., INCLUYE: VARIADOR DE FRECUENCIA UMA-37 (AULAS CTO. DE EQUIPOS NO. 5)</t>
  </si>
  <si>
    <t>MONTAJE E INSTALACION DE UNIDAD MANEJADORA DE AIRE INCLUYE: EL CARGO DIRECTO POR EL COSTO DE LA MANO DE OBRA Y MATERIALES QUE INTERVENGAN, ACARREOS HASTA EL LUGAR DE SU UTILIZACION, A CUALQUIER NIVEL, TRAZO, NIVELACION, ARMADO, MONTAJE Y FIJACION SOBRE SU BASE, CONEXION ELECTRICA Y MEANICA, LIMPIEZA Y RETIRO DE SOBRANTES FUERA DE OBRA, INSTALACIONES ESPECIFICAS, MARCA CARRIER TIPO INTERIOR DE DOBLE PARED, MODELO 39MJ1612MH2Y5195-H CON CAPACIDAD DE MANEJAR 18.10 T.R., UMA-38 (APOYO PARAMEDICO CTO. DE EQUIPOS NO. 06)</t>
  </si>
  <si>
    <t>MONTAJE E INSTALACION DE UNIDAD MANEJADORA DE AIRE INCLUYE: EL CARGO DIRECTO POR EL COSTO DE LA MANO DE OBRA Y MATERIALES QUE INTERVENGAN, ACARREOS HASTA EL LUGAR DE SU UTILIZACION, A CUALQUIER NIVEL, TRAZO, NIVELACION, ARMADO, MONTAJE Y FIJACION SOBRE SU BASE, CONEXION ELECTRICA Y MEANICA, LIMPIEZA Y RETIRO DE SOBRANTES FUERA DE OBRA, INSTALACIONES ESPECIFICAS, MARCA CARRIER TIPO INTERIOR DE DOBLE PARED, MODELO 39MJ1614NMGJ5196-D CON CAPACIDAD DE MANEJAR 18.70 T.R., UMA-39 (GOBIERNO CTO. DE EQUIPOS NO. 06)</t>
  </si>
  <si>
    <t>MONTAJE E INSTALACION DE UNIDAD MANEJADORA DE AIRE INCLUYE: EL CARGO DIRECTO POR EL COSTO DE LA MANO DE OBRA Y MATERIALES QUE INTERVENGAN, ACARREOS HASTA EL LUGAR DE SU UTILIZACION, A CUALQUIER NIVEL, TRAZO, NIVELACION, ARMADO, MONTAJE Y FIJACION SOBRE SU BASE, CONEXION ELECTRICA Y MEANICA, LIMPIEZA Y RETIRO DE SOBRANTES FUERA DE OBRA, INSTALACIONES ESPECIFICAS, MARCA CARRIER TIPO INTERIOR DE DOBLE PARED, MODELO 39MJ1610WCPN5194-T CON CAPACIDAD DE MANEJAR 14.00 T.R., UMA-40 (AUDITORIO CTO. DE EQUIPOS NO. 06)</t>
  </si>
  <si>
    <t>MONTAJE E INSTALACION DE UNIDAD MANEJADORA DE AIRE INCLUYE: EL CARGO DIRECTO POR EL COSTO DE LA MANO DE OBRA Y MATERIALES QUE INTERVENGAN, ACARREOS HASTA EL LUGAR DE SU UTILIZACION, A CUALQUIER NIVEL, TRAZO, NIVELACION, ARMADO, MONTAJE Y FIJACION SOBRE SU BASE, CONEXION ELECTRICA Y MEANICA, LIMPIEZA Y RETIRO DE SOBRANTES FUERA DE OBRA, INSTALACIONES ESPECIFICAS, MARCA CARRIER TIPO INTERIOR DE DOBLE PARED, MODELO 39MJ1608-LTL5193-P CON CAPACIDAD DE MANEJAR 9.90 T.R., UMA-41 (SALA DE ESPERA URGENCIAS CTO. DE EQUIPOS NO. 09)</t>
  </si>
  <si>
    <t>MONTAJE E INSTALACION DE UNIDAD MANEJADORA DE AIRE INCLUYE: EL CARGO DIRECTO POR EL COSTO DE LA MANO DE OBRA Y MATERIALES QUE INTERVENGAN, ACARREOS HASTA EL LUGAR DE SU UTILIZACION, A CUALQUIER NIVEL, TRAZO, NIVELACION, ARMADO, MONTAJE Y FIJACION SOBRE SU BASE, CONEXION ELECTRICA Y MEANICA, LIMPIEZA Y RETIRO DE SOBRANTES FUERA DE OBRA, INSTALACIONES ESPECIFICAS, MARCA CARRIER TIPO INTERIOR DE DOBLE PARED, MODELO 39MJ16109BRQ5194-N CON CAPACIDAD DE MANEJAR 18.70 T.R., INCLUYE: VARIADOR DE FRECUENCIA UMA-42 (URGENCIAS CTO. DE EQUIPOS NO. 09)</t>
  </si>
  <si>
    <t>MONTAJE E INSTALACION DE UNIDAD MANEJADORA DE AIRE INCLUYE: EL CARGO DIRECTO POR EL COSTO DE LA MANO DE OBRA Y MATERIALES QUE INTERVENGAN, ACARREOS HASTA EL LUGAR DE SU UTILIZACION, A CUALQUIER NIVEL, TRAZO, NIVELACION, ARMADO, MONTAJE Y FIJACION SOBRE SU BASE, CONEXION ELECTRICA Y MEANICA, LIMPIEZA Y RETIRO DE SOBRANTES FUERA DE OBRA, INSTALACIONES ESPECIFICAS, MARCA CARRIER TIPO INTERIOR DE DOBLE PARED, MODELO 39MJ1706JQJ35192-V CON CAPACIDAD DE MANEJAR 15.20 T.R., INCLUYE: VARIADOR DE FRECUENCIA UMA-43 (CIRUGIAS URGENCIAS CTO. DE EQUIPOS NO. 09)</t>
  </si>
  <si>
    <t>MONTAJE E INSTALACION DE UNIDAD MANEJADORA DE AIRE INCLUYE: EL CARGO DIRECTO POR EL COSTO DE LA MANO DE OBRA Y MATERIALES QUE INTERVENGAN, ACARREOS HASTA EL LUGAR DE SU UTILIZACION, A CUALQUIER NIVEL, TRAZO, NIVELACION, ARMADO, MONTAJE Y FIJACION SOBRE SU BASE, CONEXION ELECTRICA Y MEANICA, LIMPIEZA Y RETIRO DE SOBRANTES FUERA DE OBRA, INSTALACIONES ESPECIFICAS, MARCA CARRIER TIPO INTERIOR DE DOBLE PARED, MODELO 39MJ1610TLP45194-M CON CAPACIDAD DE MANEJAR 13.70 T.R., INCLUYE: VARIADOR DE FRECUENCIA UMA-44 (OBSERVACION PEDIATRIA CTO. DE EQUIPOS NO. 09)</t>
  </si>
  <si>
    <t>MONTAJE E INSTALACION DE UNIDAD MANEJADORA DE AIRE INCLUYE: EL CARGO DIRECTO POR EL COSTO DE LA MANO DE OBRA Y MATERIALES QUE INTERVENGAN, ACARREOS HASTA EL LUGAR DE SU UTILIZACION, A CUALQUIER NIVEL, TRAZO, NIVELACION, ARMADO, MONTAJE Y FIJACION SOBRE SU BASE, CONEXION ELECTRICA Y MEANICA, LIMPIEZA Y RETIRO DE SOBRANTES FUERA DE OBRA, INSTALACIONES ESPECIFICAS, MARCA CARRIER TIPO INTERIOR DE DOBLE PARED, MODELO 39MJ16068DD-5192-Y CON CAPACIDAD DE MANEJAR 6.60 T.R., UMA-45 (APOYO ADMINISTRATIVO CTO. DE EQUIPOS NO. 03)</t>
  </si>
  <si>
    <t>MONTAJE E INSTALACION DE UNIDAD MANEJADORA DE AIRE INCLUYE: EL CARGO DIRECTO POR EL COSTO DE LA MANO DE OBRA Y MATERIALES QUE INTERVENGAN, ACARREOS HASTA EL LUGAR DE SU UTILIZACION, A CUALQUIER NIVEL, TRAZO, NIVELACION, ARMADO, MONTAJE Y FIJACION SOBRE SU BASE, CONEXION ELECTRICA Y MEANICA, LIMPIEZA Y RETIRO DE SOBRANTES FUERA DE OBRA, INSTALACIONES ESPECIFICAS, MARCA CARRIER TIPO INTERIOR DE DOBLE PARED, MODELO 39MJ16129JH95195-C CON CAPACIDAD DE MANEJAR 14.30 T.R., INCLUYE: VARIADOR DE FRECUENCIA UMA-46 (OBSERVACION ADULTOS CTO. DE EQUIPOS NO. 09)</t>
  </si>
  <si>
    <t>MONTAJE E INSTALACION DE UNIDAD MANEJADORA DE AIRE INCLUYE: EL CARGO DIRECTO POR EL COSTO DE LA MANO DE OBRA Y MATERIALES QUE INTERVENGAN, ACARREOS HASTA EL LUGAR DE SU UTILIZACION, A CUALQUIER NIVEL, TRAZO, NIVELACION, ARMADO, MONTAJE Y FIJACION SOBRE SU BASE, CONEXION ELECTRICA Y MEANICA, LIMPIEZA Y RETIRO DE SOBRANTES FUERA DE OBRA, INSTALACIONES ESPECIFICAS, MARCA CARRIER TIPO INTERIOR DE DOBLE PARED, MODELO 39MJ1706CVF45192-N CON CAPACIDAD DE MANEJAR 6.90 T.R., INCLUYE: VARIADOR DE FRECUENCIA UMA-47 (TOMOGRAFO CTO. DE EQUIPOS NO. 09)</t>
  </si>
  <si>
    <t>MONTAJE E INSTALACION DE UNIDAD MANEJADORA DE AIRE INCLUYE: EL CARGO DIRECTO POR EL COSTO DE LA MANO DE OBRA Y MATERIALES QUE INTERVENGAN, ACARREOS HASTA EL LUGAR DE SU UTILIZACION, A CUALQUIER NIVEL, TRAZO, NIVELACION, ARMADO, MONTAJE Y FIJACION SOBRE SU BASE, CONEXION ELECTRICA Y MEANICA, LIMPIEZA Y RETIRO DE SOBRANTES FUERA DE OBRA, INSTALACIONES ESPECIFICAS, MARCA CARRIER TIPO INTERIOR DE DOBLE PARED, MODELO 39MJ1610DP8X5194-2 CON CAPACIDAD DE MANEJAR 10.50 T.R., INCLUYE: VARIADOR DE FRECUENCIA UMA-48 (ULTRASONIDO CTO. DE EQUIPOS NO. 09)</t>
  </si>
  <si>
    <t>MONTAJE E INSTALACION DE UNIDAD MANEJADORA DE AIRE INCLUYE: EL CARGO DIRECTO POR EL COSTO DE LA MANO DE OBRA Y MATERIALES QUE INTERVENGAN, ACARREOS HASTA EL LUGAR DE SU UTILIZACION, A CUALQUIER NIVEL, TRAZO, NIVELACION, ARMADO, MONTAJE Y FIJACION SOBRE SU BASE, CONEXION ELECTRICA Y MEANICA, LIMPIEZA Y RETIRO DE SOBRANTES FUERA DE OBRA, INSTALACIONES ESPECIFICAS, MARCA CARRIER TIPO INTERIOR DE DOBLE PARED, MODELO 39MJ1617FDJC5197-N CON CAPACIDAD DE MANEJAR 22.10 T.R., INCLUYE: VARIADOR DE FRECUENCIA UMA-49 (IMAGENEOLOGIA CTO. DE EQUIPOS NO. 03)</t>
  </si>
  <si>
    <t>MONTAJE E INSTALACION DE UNIDAD MANEJADORA DE AIRE INCLUYE: EL CARGO DIRECTO POR EL COSTO DE LA MANO DE OBRA Y MATERIALES QUE INTERVENGAN, ACARREOS HASTA EL LUGAR DE SU UTILIZACION, A CUALQUIER NIVEL, TRAZO, NIVELACION, ARMADO, MONTAJE Y FIJACION SOBRE SU BASE, CONEXION ELECTRICA Y MEANICA, LIMPIEZA Y RETIRO DE SOBRANTES FUERA DE OBRA, INSTALACIONES ESPECIFICAS, MARCA CARRIER TIPO INTERIOR DE DOBLE PARED, MODELO 39MJ16087ZDE5193-L CON CAPACIDAD DE MANEJAR 9.40 T.R., INCLUYE: VARIADOR DE FRECUENCIA UMA-50 (RACKS DIST. TELECOM CTO. DE EQUIPOS NO. 08)</t>
  </si>
  <si>
    <t>MONTAJE E INSTALACION DE UNIDAD MANEJADORA DE AIRE INCLUYE: EL CARGO DIRECTO POR EL COSTO DE LA MANO DE OBRA Y MATERIALES QUE INTERVENGAN, ACARREOS HASTA EL LUGAR DE SU UTILIZACION, A CUALQUIER NIVEL, TRAZO, NIVELACION, ARMADO, MONTAJE Y FIJACION SOBRE SU BASE, CONEXION ELECTRICA Y MEANICA, LIMPIEZA Y RETIRO DE SOBRANTES FUERA DE OBRA, INSTALACIONES ESPECIFICAS, MARCA CARRIER TIPO INTERIOR DE DOBLE PARED, MODELO 39MJ1610EJ195194-F CON CAPACIDAD DE MANEJAR 7.70 T.R., UMA-51 (CTO. ELECTRICO CTO. DE EQUIPOS NO. 08)</t>
  </si>
  <si>
    <t>MONTAJE E INSTALACION DE UNIDAD MANEJADORA DE AIRE INCLUYE: EL CARGO DIRECTO POR EL COSTO DE LA MANO DE OBRA Y MATERIALES QUE INTERVENGAN, ACARREOS HASTA EL LUGAR DE SU UTILIZACION, A CUALQUIER NIVEL, TRAZO, NIVELACION, ARMADO, MONTAJE Y FIJACION SOBRE SU BASE, CONEXION ELECTRICA Y MEANICA, LIMPIEZA Y RETIRO DE SOBRANTES FUERA DE OBRA, INSTALACIONES ESPECIFICAS, MARCA CARRIER TIPO INTERIOR DE DOBLE PARED, MODELO 39MJ1617JSR95197-X CON CAPACIDAD DE MANEJAR 24.20 T.R., INCLUYE: VARIADOR DE FRECUENCIA UMA-52 (HOSPITALIZACION GINECO CTO. DE EQUIPOS NO. 12)</t>
  </si>
  <si>
    <t>MONTAJE E INSTALACION DE UNIDAD MANEJADORA DE AIRE INCLUYE: EL CARGO DIRECTO POR EL COSTO DE LA MANO DE OBRA Y MATERIALES QUE INTERVENGAN, ACARREOS HASTA EL LUGAR DE SU UTILIZACION, A CUALQUIER NIVEL, TRAZO, NIVELACION, ARMADO, MONTAJE Y FIJACION SOBRE SU BASE, CONEXION ELECTRICA Y MEANICA, LIMPIEZA Y RETIRO DE SOBRANTES FUERA DE OBRA, INSTALACIONES ESPECIFICAS, MARCA CARRIER TIPO INTERIOR DE DOBLE PARED, MODELO 39MJ1710ZT5T5194-G CON CAPACIDAD DE MANEJAR 13.60 T.R., UMA-53 (UCIN, UCI CTO. DE EQUIPOS NO. 11)</t>
  </si>
  <si>
    <t>MONTAJE E INSTALACION DE UNIDAD MANEJADORA DE AIRE INCLUYE: EL CARGO DIRECTO POR EL COSTO DE LA MANO DE OBRA Y MATERIALES QUE INTERVENGAN, ACARREOS HASTA EL LUGAR DE SU UTILIZACION, A CUALQUIER NIVEL, TRAZO, NIVELACION, ARMADO, MONTAJE Y FIJACION SOBRE SU BASE, CONEXION ELECTRICA Y MEANICA, LIMPIEZA Y RETIRO DE SOBRANTES FUERA DE OBRA, INSTALACIONES ESPECIFICAS, MARCA CARRIER TIPO INTERIOR DE DOBLE PARED, MODELO 39MJ1606YLBW5192-J CON CAPACIDAD DE MANEJAR 7.90 T.R., INCLUYE: VARIADOR DE FRECUENCIA UMA-54 (OBSERVACION ADULTOS CTO. DE EQUIPOS NO. 11)</t>
  </si>
  <si>
    <t>MONTAJE E INSTALACION DE UNIDAD MANEJADORA DE AIRE INCLUYE: EL CARGO DIRECTO POR EL COSTO DE LA MANO DE OBRA Y MATERIALES QUE INTERVENGAN, ACARREOS HASTA EL LUGAR DE SU UTILIZACION, A CUALQUIER NIVEL, TRAZO, NIVELACION, ARMADO, MONTAJE Y FIJACION SOBRE SU BASE, CONEXION ELECTRICA Y MEANICA, LIMPIEZA Y RETIRO DE SOBRANTES FUERA DE OBRA, INSTALACIONES ESPECIFICAS, MARCA CARRIER TIPO INTERIOR DE DOBLE PARED, MODELO 39MJ1608-X745193-L CON CAPACIDAD DE MANEJAR 10.50 T.R., INCLUYE: VARIADOR DE FRECUENCIA UMA-55 (APOYO HOSPITALIZACION GINECO CTO. DE EQUIPOS NO. 11)</t>
  </si>
  <si>
    <t>MONTAJE E INSTALACION DE UNIDAD MANEJADORA DE AIRE INCLUYE: EL CARGO DIRECTO POR EL COSTO DE LA MANO DE OBRA Y MATERIALES QUE INTERVENGAN, ACARREOS HASTA EL LUGAR DE SU UTILIZACION, A CUALQUIER NIVEL, TRAZO, NIVELACION, ARMADO, MONTAJE Y FIJACION SOBRE SU BASE, CONEXION ELECTRICA Y MEANICA, LIMPIEZA Y RETIRO DE SOBRANTES FUERA DE OBRA, INSTALACIONES ESPECIFICAS, MARCA CARRIER TIPO INTERIOR DE DOBLE PARED, MODELO 39MJ1614BGRH5196-K CON CAPACIDAD DE MANEJAR 26.20 T.R., INCLUYE: VARIADOR DE FRECUENCIA UMA-56 (HOSPITALIZACION PEDIATRIA CTO. DE EQUIPOS NO. 12)</t>
  </si>
  <si>
    <t>MONTAJE E INSTALACION DE UNIDAD MANEJADORA DE AIRE INCLUYE: EL CARGO DIRECTO POR EL COSTO DE LA MANO DE OBRA Y MATERIALES QUE INTERVENGAN, ACARREOS HASTA EL LUGAR DE SU UTILIZACION, A CUALQUIER NIVEL, TRAZO, NIVELACION, ARMADO, MONTAJE Y FIJACION SOBRE SU BASE, CONEXION ELECTRICA Y MEANICA, LIMPIEZA Y RETIRO DE SOBRANTES FUERA DE OBRA, INSTALACIONES ESPECIFICAS, MARCA CARRIER TIPO INTERIOR DE DOBLE PARED, MODELO 39MJ1614VFWR5196-C CON CAPACIDAD DE MANEJAR 19.40 T.R., INCLUYE: VARIADOR DE FRECUENCIA UMA-57 (HOSPITALIZACION CIRUGIA CTO. DE EQUIPOS NO. 14)</t>
  </si>
  <si>
    <t>MONTAJE E INSTALACION DE UNIDAD MANEJADORA DE AIRE INCLUYE: EL CARGO DIRECTO POR EL COSTO DE LA MANO DE OBRA Y MATERIALES QUE INTERVENGAN, ACARREOS HASTA EL LUGAR DE SU UTILIZACION, A CUALQUIER NIVEL, TRAZO, NIVELACION, ARMADO, MONTAJE Y FIJACION SOBRE SU BASE, CONEXION ELECTRICA Y MEANICA, LIMPIEZA Y RETIRO DE SOBRANTES FUERA DE OBRA, INSTALACIONES ESPECIFICAS, MARCA CARRIER TIPO INTERIOR DE DOBLE PARED, MODELO 39MJ1617YWZ-5197-S CON CAPACIDAD DE MANEJAR 22.20 T.R., INCLUYE: VARIADOR DE FRECUENCIA UMA-58 (HOSPITALIZACION CIRUGIA CTO. DE EQUIPOS NO. 14)</t>
  </si>
  <si>
    <t>MONTAJE E INSTALACION DE UNIDAD MANEJADORA DE AIRE INCLUYE: EL CARGO DIRECTO POR EL COSTO DE LA MANO DE OBRA Y MATERIALES QUE INTERVENGAN, ACARREOS HASTA EL LUGAR DE SU UTILIZACION, A CUALQUIER NIVEL, TRAZO, NIVELACION, ARMADO, MONTAJE Y FIJACION SOBRE SU BASE, CONEXION ELECTRICA Y MEANICA, LIMPIEZA Y RETIRO DE SOBRANTES FUERA DE OBRA, INSTALACIONES ESPECIFICAS, MARCA CARRIER TIPO EXTERIOR DE DOBLE PARED, MODELO 39MS1717EJR151N4WP CON CAPACIDAD DE MANEJAR 22.70 T.R., INCLUYE: VARIADOR DE FRECUENCIA UMA-59 (HOSPITALIZACION MEDICINA INTERNA AZOTEA)</t>
  </si>
  <si>
    <t>MONTAJE E INSTALACION DE UNIDAD MANEJADORA DE AIRE INCLUYE: EL CARGO DIRECTO POR EL COSTO DE LA MANO DE OBRA Y MATERIALES QUE INTERVENGAN, ACARREOS HASTA EL LUGAR DE SU UTILIZACION, A CUALQUIER NIVEL, TRAZO, NIVELACION, ARMADO, MONTAJE Y FIJACION SOBRE SU BASE, CONEXION ELECTRICA Y MEANICA, LIMPIEZA Y RETIRO DE SOBRANTES FUERA DE OBRA, INSTALACIONES ESPECIFICAS, MARCA CARRIER TIPO EXTERIOR DE DOBLE PARED, MODELO 39MS1721QCEC51N5-G CON CAPACIDAD DE MANEJAR 25.60 T.R., INCLUYE: VARIADOR DE FRECUENCIA UMA-60 (HOSPITALIZACION MEDICINA INTERNA AZOTEA)</t>
  </si>
  <si>
    <t>MONTAJE E INSTALACION DE UNIDAD MANEJADORA DE AIRE INCLUYE: EL CARGO DIRECTO POR EL COSTO DE LA MANO DE OBRA Y MATERIALES QUE INTERVENGAN, ACARREOS HASTA EL LUGAR DE SU UTILIZACION, A CUALQUIER NIVEL, TRAZO, NIVELACION, ARMADO, MONTAJE Y FIJACION SOBRE SU BASE, CONEXION ELECTRICA Y MEANICA, LIMPIEZA Y RETIRO DE SOBRANTES FUERA DE OBRA, INSTALACIONES ESPECIFICAS, MARCA CARRIER TIPO INTERIOR DE DOBLE PARED, MODELO 39MJ1608EJ2E5193-T CON CAPACIDAD DE MANEJAR 13.30 T.R., INCLUYE: VARIADOR DE FRECUENCIA UMA-61 (DIALISIS QUIMIOTERAPIA CTO. DE EQUIPOS NO. 15)</t>
  </si>
  <si>
    <t>MONTAJE E INSTALACION DE UNIDAD MANEJADORA DE AIRE INCLUYE: EL CARGO DIRECTO POR EL COSTO DE LA MANO DE OBRA Y MATERIALES QUE INTERVENGAN, ACARREOS HASTA EL LUGAR DE SU UTILIZACION, A CUALQUIER NIVEL, TRAZO, NIVELACION, ARMADO, MONTAJE Y FIJACION SOBRE SU BASE, CONEXION ELECTRICA Y MEANICA, LIMPIEZA Y RETIRO DE SOBRANTES FUERA DE OBRA, INSTALACIONES ESPECIFICAS, MARCA CARRIER TIPO INTERIOR DE DOBLE PARED, MODELO 39MJ161033J25194-R CON CAPACIDAD DE MANEJAR 12.10 T.R., UMA-62 (COCINA CTO. DE EQUIPOS NO. 07)</t>
  </si>
  <si>
    <t>MONTAJE E INSTALACION DE UNIDAD MANEJADORA DE AIRE INCLUYE: EL CARGO DIRECTO POR EL COSTO DE LA MANO DE OBRA Y MATERIALES QUE INTERVENGAN, ACARREOS HASTA EL LUGAR DE SU UTILIZACION, A CUALQUIER NIVEL, TRAZO, NIVELACION, ARMADO, MONTAJE Y FIJACION SOBRE SU BASE, CONEXION ELECTRICA Y MEANICA, LIMPIEZA Y RETIRO DE SOBRANTES FUERA DE OBRA, INSTALACIONES ESPECIFICAS, MARCA CARRIER TIPO INTERIOR DE DOBLE PARED, MODELO 39MJ1608GTJZ5193-7 CON CAPACIDAD DE MANEJAR 7.40 T.R., UMA-63 (CTO. ELECTRICO NO. 6 CTO. DE EQUIPOS NO. 02)</t>
  </si>
  <si>
    <t>MONTAJE E INSTALACION DE UNIDAD GENERADORA DE AGUA REFRIGERADA INCLUYE: EL CARGO DIRECTO POR EL COSTO DE LA MANO DE OBRA Y MATERIALES QUE INTERVENGAN, ACARREOS HASTA EL LUGAR DE SU UTILIZACION, A CUALQUIER NIVEL, TRAZO, NIVELACION, ARMADO, MONTAJE Y FIJACION SOBRE SU BASE, CONEXION ELECTRICA Y MEANICA, LIMPIEZA Y RETIRO DE SOBRANTES FUERA DE OBRA, INSTALACIONES ESPECIFICAS, MARCA TRANE MODELO 19XRV4646373KDH64 CON CONDENSADOR ENFRIADO POR AGUA, Y COMPRESOR CENTRIFUGO SEMI-HERMETICO Y ARRANCADOR CON VARIADOR DE FRECUNCIA; CON CAPACIDAD 450 T.R. OPERANDO @ 460/3/60, CON REFRIGERANTE R-134A.</t>
  </si>
  <si>
    <t>MONTAJE E INSTALACION DE UNIDAD CONDENSADORA ENFRIADA POR AIRE, INCLUYE: EL CARGO DIRECTO POR EL COSTO DE LA MANO DE OBRA Y MATERIALES QUE INTERVENGAN, ACARREOS HASTA EL LUGAR DE SU UTILIZACION, A CUALQUIER NIVEL, TRAZO, NIVELACION, ARMADO, MONTAJE Y FIJACION SOBRE SU BASE, CONEXION ELECTRICA Y MEANICA, LIMPIEZA Y RETIRO DE SOBRANTES FUERA DE OBRA, INSTALACIONES ESPECIFICAS, MARCA TRANE, MODELO 38AUZA08A0A6-0A0A0 CIRCUITO DE REFRIGERAION SIMPLE, CON CAPACIDAD DE 7.5 T.R. OPERANDO @ 460/3/60 CON REFRIGERANTE R-410A, UC-01 (UMA-47 TOMOGRAFO CTO. DE EQUIPOS NO. 09)</t>
  </si>
  <si>
    <t>MONTAJE E INSTALACION DE UNIDAD CONDENSADORA ENFRIADA POR AIRE, INCLUYE: EL CARGO DIRECTO POR EL COSTO DE LA MANO DE OBRA Y MATERIALES QUE INTERVENGAN, ACARREOS HASTA EL LUGAR DE SU UTILIZACION, A CUALQUIER NIVEL, TRAZO, NIVELACION, ARMADO, MONTAJE Y FIJACION SOBRE SU BASE, CONEXION ELECTRICA Y MEANICA, LIMPIEZA Y RETIRO DE SOBRANTES FUERA DE OBRA, INSTALACIONES ESPECIFICAS, MARCA TRANE, MODELO FSHN2W2400A TIPO HORIZONTAL, CON CAPACIDAD DE 2.0 T.R. OPERANDO @ 220/1/60 CON REFRIGERANTE R-410A, UFC-012 (IDF NO. 7 P.B. EDIF. C)</t>
  </si>
  <si>
    <t>MONTAJE E INSTALACION UNIDAD EVAPORADORA TIPO FAN &amp; COIL, INCLUYE: EL CARGO DIRECTO POR EL COSTO DE LA MANO DE OBRA Y MATERIALES QUE INTERVENGAN, ACARREOS HASTA EL LUGAR DE SU UTILIZACION, A CUALQUIER NIVEL, TRAZO, NIVELACION, ARMADO, MONTAJE Y FIJACION SOBRE SU BASE, CONEXION MEANICA, LIMPIEZA Y RETIRO DE SOBRANTES FUERA DE OBRA, INSTALACIONES ESPECIFICAS, MARCA TRANE, MODELO FSHN2W2400A TIPO HORIZONTAL, CON CAPACIDAD DE 2.0 T.R. OPERANDO @ 220/1/60 CON REFRIGERANTE R-410A, UFC-012 (IDF NO. 7 P.B. EDIF. C)</t>
  </si>
  <si>
    <t>MONTAJE E INSTALACION UNIDAD EVAPORADORA TIPO FAN &amp; COIL, INCLUYE: EL CARGO DIRECTO POR EL COSTO DE LA MANO DE OBRA Y MATERIALES QUE INTERVENGAN, ACARREOS HASTA EL LUGAR DE SU UTILIZACION, A CUALQUIER NIVEL, TRAZO, NIVELACION, ARMADO, MONTAJE Y FIJACION SOBRE SU BASE, CONEXION MEANICA, LIMPIEZA Y RETIRO DE SOBRANTES FUERA DE OBRA, INSTALACIONES ESPECIFICAS, MARCA TRANE, MODELO 42BCA024A110KDC TIPO HORIZONTAL, CON CAPACIDAD DE 2.0 T.R. OPERANDO @ 220/1/60 CON REFRIGERANTE R-410A, UFC-012 (IDF NO. 7 P.B. EDIF. C)</t>
  </si>
  <si>
    <t>MONTAJE E INSTALACION DE TORRE DE ENFRIAMIENTO, INCLUYE: EL CARGO DIRECTO POR EL COSTO DE LA MANO DE OBRA Y MATERIALES QUE INTERVENGAN, ACARREOS HASTA EL LUGAR DE SU UTILIZACION, A CUALQUIER NIVEL, TRAZO, NIVELACION, ARMADO, MONTAJE Y FIJACION SOBRE SU BASE, CONEXION ELECTRICA Y MEANICA, LIMPIEZA Y RETIRO DE SOBRANTES FUERA DE OBRA, INSTALACIONES ESPECIFICAS, MARCA REYMSA, MODELO HRFG-816210. TIPO CROSS FLOW PARA AGUA DE CONDENSACION CON MOTOR DE 10 HP, 460/3/60</t>
  </si>
  <si>
    <t>MONTAJE E INSTALACION UNIDAD DE TRATAMIENTO DE AGUA PARA TORRES DE ENFRIAMIENTO, INCLUYE: EL CARGO DIRECTO POR EL COSTO DE LA MANO DE OBRA Y MATERIALES QUE INTERVENGAN, ACARREOS HASTA EL LUGAR DE SU UTILIZACION, A CUALQUIER NIVEL, TRAZO, NIVELACION, ARMADO, MONTAJE Y FIJACION SOBRE SU BASE, CONEXION ELECTRICA Y MEANICA, LIMPIEZA Y RETIRO DE SOBRANTES FUERA DE OBRA, INSTALACIONES ESPECIFICAS, MARCA REYMSA, MODELO 3100-PVC CON CAPACIDAD DE 3700 GPM</t>
  </si>
  <si>
    <t>MONTAJE E INSTALACION SISTEMA DE FILTRADO DE AGUA PARA TORRES DE ENFRIAMIENTO, INCLUYE: EL CARGO DIRECTO POR EL COSTO DE LA MANO DE OBRA Y MATERIALES QUE INTERVENGAN, ACARREOS HASTA EL LUGAR DE SU UTILIZACION, A CUALQUIER NIVEL, TRAZO, NIVELACION, ARMADO, MONTAJE Y FIJACION SOBRE SU BASE, CONEXION ELECTRICA Y MEANICA, LIMPIEZA Y RETIRO DE SOBRANTES FUERA DE OBRA, INSTALACIONES ESPECIFICAS, MARCA REYMSA, MODELO 3100-PVC CON CAPACIDAD DE 98 GPM CON MOTOR DE 3 H.P. 460 / 3 / 60</t>
  </si>
  <si>
    <t>MONTAJE E INSTALACION DE TANQUE DE EXPANSION VERTICAL INCLUYE: EL CARGO DIRECTO POR EL COSTO DE LA MANO DE OBRA Y MATERIALES QUE INTERVENGAN, ACARREOS HASTA EL LUGAR DE SU UTILIZACION, A CUALQUIER NIVEL, TRAZO, NIVELACION, ARMADO, MONTAJE Y FIJACION SOBRE SU BASE, CONEXION MEANICA, LIMPIEZA Y RETIRO DE SOBRANTES FUERA DE OBRA, INSTALACIONES ESPECIFICAS, TIPO CERRADO DE 400 LTS (106 GAL) MARCA BELL &amp; GOSSETT MODELO B-200-116553 TEXP-01 (RED DE AGUA HELADA)</t>
  </si>
  <si>
    <t>MONTAJE E INSTALACION DE TANQUE SEPARADOR DE AIRE INCLUYE: EL CARGO DIRECTO POR EL COSTO DE LA MANO DE OBRA Y MATERIALES QUE INTERVENGAN, ACARREOS HASTA EL LUGAR DE SU UTILIZACION, A CUALQUIER NIVEL, TRAZO, NIVELACION, ARMADO, MONTAJE Y FIJACION SOBRE SU BASE, CONEXION MEANICA, LIMPIEZA Y RETIRO DE SOBRANTES FUERA DE OBRA, INSTALACIONES ESPECIFICAS, TIPO CERRADO DE 2000 GPM (454.20 M3/HR) MARCA BELL &amp; GOSSETT MODELO R-10F-5360-10F-12-003 SA-01 (RED DE AGUA REFRIGERADA)</t>
  </si>
  <si>
    <t>MONTAJE E INSTALACION DE BOMBA CENTRÍFUGA INCLUYE: EL CARGO DIRECTO POR EL COSTO DE LA MANO DE OBRA Y MATERIALES QUE INTERVENGAN, ACARREOS HASTA EL LUGAR DE SU UTILIZACION, A CUALQUIER NIVEL, TRAZO, NIVELACION, ARMADO, MONTAJE Y FIJACION SOBRE SU BASE, CONEXION ELECTRICA Y MEANICA, LIMPIEZA Y RETIRO DE SOBRANTES FUERA DE OBRA, INSTALACIONES ESPECIFICAS, MARCA BELL &amp; GOSSETT SERIE 1510, MODELO 5BC PARA MANEJAR 1070 GPM CONTRA UNA CARGA DE 55.0 FT. COL. DE AGUA, ACOPLADA A UN MOTORTEFC EFICIENCIA PREMIUM DE 20HP @ 1800 RPM 460V/3F/60HZ. BAH-01,02,03 (CIRCUITO PRIMARIO V. CTE.)</t>
  </si>
  <si>
    <t>MONTAJE E INSTALACION DE BOMBA CENTRÍFUGA INCLUYE: EL CARGO DIRECTO POR EL COSTO DE LA MANO DE OBRA Y MATERIALES QUE INTERVENGAN, ACARREOS HASTA EL LUGAR DE SU UTILIZACION, A CUALQUIER NIVEL, TRAZO, NIVELACION, ARMADO, MONTAJE Y FIJACION SOBRE SU BASE, CONEXION ELECTRICA Y MEANICA, LIMPIEZA Y RETIRO DE SOBRANTES FUERA DE OBRA, INSTALACIONES ESPECIFICAS, MARCA BELL &amp; GOSSETT SERIE 1510, MODELO 6G PARA MANEJAR 1070 GPM CONTRA UNA CARGA DE 170.40 FT. COL. DE AGUA, ACOPLADA A UN MOTORTEFC EFICIENCIA PREMIUM DE 70HP @ 1800 RPM 460V/3F/60HZ. BAH-04,05,06 (CIRCUITO SECUNDARIO V. VARIABLE)</t>
  </si>
  <si>
    <t>MONTAJE E INSTALACION DE BOMBA CENTRÍFUGA INCLUYE: EL CARGO DIRECTO POR EL COSTO DE LA MANO DE OBRA Y MATERIALES QUE INTERVENGAN, ACARREOS HASTA EL LUGAR DE SU UTILIZACION, A CUALQUIER NIVEL, TRAZO, NIVELACION, ARMADO, MONTAJE Y FIJACION SOBRE SU BASE, CONEXION ELECTRICA Y MEANICA, LIMPIEZA Y RETIRO DE SOBRANTES FUERA DE OBRA, INSTALACIONES ESPECIFICAS, MARCA BELL &amp; GOSSETT SERIE 1510 TAMAÑO Y MODELO 6BC PARA MANEJAR 1340 GPM CONTRA UNA CARGA DE 61.50 FT. COL. DE AGUA, ACOPLADA A UN MOTORTEFC EFICIENCIA PREMIUM DE 30HP @ 1800 RPM 460V/3F/60HZ. BACO-01,02,03 (CIRCUITO DE AGUA DE CONDENSACION)</t>
  </si>
  <si>
    <t>MONTAJE E INSTALACION DE DIFUSOR DE SUCCION INCLUYE: EL CARGO DIRECTO POR EL COSTO DE LA MANO DE OBRA Y MATERIALES QUE INTERVENGAN, ACARREOS HASTA EL LUGAR DE SU UTILIZACION, A CUALQUIER NIVEL, TRAZO, NIVELACION, ARMADO, MONTAJE Y FIJACION SOBRE SU BASE, CONEXION MEANICA, LIMPIEZA Y RETIRO DE SOBRANTES FUERA DE OBRA, INSTALACIONES ESPECIFICAS, MARCA BELL &amp; GOSSETT MODELO HG-3X/HG-3Z DE 8" (BAH-01-02-03)</t>
  </si>
  <si>
    <t>MONTAJE E INSTALACION DE DIFUSOR DE SUCCION INCLUYE: EL CARGO DIRECTO POR EL COSTO DE LA MANO DE OBRA Y MATERIALES QUE INTERVENGAN, ACARREOS HASTA EL LUGAR DE SU UTILIZACION, A CUALQUIER NIVEL, TRAZO, NIVELACION, ARMADO, MONTAJE Y FIJACION SOBRE SU BASE, CONEXION MEANICA, LIMPIEZA Y RETIRO DE SOBRANTES FUERA DE OBRA, INSTALACIONES ESPECIFICAS, MARCA BELL &amp; GOSSETT MODELO HH-3X/HH-3Z DE 8" (BAH-04-05-06)</t>
  </si>
  <si>
    <t>MONTAJE E INSTALACION DE DIFUSOR DE SUCCION INCLUYE: EL CARGO DIRECTO POR EL COSTO DE LA MANO DE OBRA Y MATERIALES QUE INTERVENGAN, ACARREOS HASTA EL LUGAR DE SU UTILIZACION, A CUALQUIER NIVEL, TRAZO, NIVELACION, ARMADO, MONTAJE Y FIJACION SOBRE SU BASE, CONEXION MEANICA, LIMPIEZA Y RETIRO DE SOBRANTES FUERA DE OBRA, INSTALACIONES ESPECIFICAS, MARCA BELL &amp; GOSSETT MODELO JH-3X/JH-3Z DE 10" (BACO-01-02-03)</t>
  </si>
  <si>
    <t>MONTAJE E INSTALACION DE VALVULA MULTIPROPOSITOS BRIDADA, INCLUYE: EL CARGO DIRECTO POR EL COSTO DE LA MANO DE OBRA Y MATERIALES QUE INTERVENGAN, ACARREOS HASTA EL LUGAR DE SU UTILIZACION, A CUALQUIER NIVEL, TRAZO, NIVELACION, ARMADO, MONTAJE Y FIJACION SOBRE SU BASE, CONEXION ELECTRICA Y MEANICA, LIMPIEZA Y RETIRO DE SOBRANTES FUERA DE OBRA, INSTALACIONES ESPECIFICAS, DE 8" MARCA BELL &amp; GOSSETT MOD. 3DS - 8B</t>
  </si>
  <si>
    <t>MONTAJE E INSTALACION DE VALVULA MULTIPROPOSITOS BRIDADA, INCLUYE: EL CARGO DIRECTO POR EL COSTO DE LA MANO DE OBRA Y MATERIALES QUE INTERVENGAN, ACARREOS HASTA EL LUGAR DE SU UTILIZACION, A CUALQUIER NIVEL, TRAZO, NIVELACION, ARMADO, MONTAJE Y FIJACION SOBRE SU BASE, CONEXION ELECTRICA Y MEANICA, LIMPIEZA Y RETIRO DE SOBRANTES FUERA DE OBRA, INSTALACIONES ESPECIFICAS, DE 10" MARCA BELL &amp; GOSSETT MOD. 3DS - 10B</t>
  </si>
  <si>
    <t>MONTAJE E INSTALACION DE CAJAS DE VOLUMEN VARIABLE INCLUYE: EL CARGO DIRECTO POR EL COSTO DE LA MANO DE OBRA Y MATERIALES QUE INTERVENGAN, ACARREOS HASTA EL LUGAR DE SU UTILIZACION, A CUALQUIER NIVEL, TRAZO, NIVELACION, ARMADO, MONTAJE Y FIJACION SOBRE SU BASE, CONEXION MEANICA, LIMPIEZA Y RETIRO DE SOBRANTES FUERA DE OBRA, INSTALACIONES ESPECIFICAS, DE DUCTO SENCILLO SIN CONTROLES, MARCA TUTTLE &amp; BAILEY, INLCUYE: SENSOR DE PRESIÓN DIFERENCIAL, COMPUERTA Y AISLAMIENTO INTERIOR DE FIBRA DE VIDRIO 1/" DE DOBLE DENSIDAD PARA UMAS</t>
  </si>
  <si>
    <t>MONTAJE E INSTALACION DE VENTILADOR CENTRIFUGO INCLUYE: EL CARGO DIRECTO POR EL COSTO DE LA MANO DE OBRA Y MATERIALES QUE INTERVENGAN, ACARREOS HASTA EL LUGAR DE SU UTILIZACION, A CUALQUIER NIVEL, TRAZO, NIVELACION, ARMADO, MONTAJE Y FIJACION SOBRE SU BASE, CONEXION ELECTRICA Y MEANICA, LIMPIEZA Y RETIRO DE SOBRANTES FUERA DE OBRA, INSTALACIONES ESPECIFICAS, DE TECHO CON CAPACIDAD DE 570 PCM, P. EST. 0.43 PULG., CON MOTOR DE 1/4 H.P. A 1725 R.P.M., 127 V. 1F. 60 HZ MARCA GREENHECK MODELO GB-091-4 VE-01 (GIMNASIO, ELECTROTERAPIA)</t>
  </si>
  <si>
    <t>MONTAJE E INSTALACION DE VENTILADOR CENTRIFUGO INCLUYE: EL CARGO DIRECTO POR EL COSTO DE LA MANO DE OBRA Y MATERIALES QUE INTERVENGAN, ACARREOS HASTA EL LUGAR DE SU UTILIZACION, A CUALQUIER NIVEL, TRAZO, NIVELACION, ARMADO, MONTAJE Y FIJACION SOBRE SU BASE, CONEXION ELECTRICA Y MEANICA, LIMPIEZA Y RETIRO DE SOBRANTES FUERA DE OBRA, INSTALACIONES ESPECIFICAS, DE TECHO CON CAPACIDAD DE 830 PCM, P. EST. 0.35 PULG., CON MOTOR DE 1/3 H.P. A 1725 R.P.M., 127 V. 1F. 60 HZ MARCA GREENHECK MODELO GB-091-3 VE-02 (MINITINA HUBARD)</t>
  </si>
  <si>
    <t>MONTAJE E INSTALACION DE VENTILADOR CENTRIFUGO INCLUYE: EL CARGO DIRECTO POR EL COSTO DE LA MANO DE OBRA Y MATERIALES QUE INTERVENGAN, ACARREOS HASTA EL LUGAR DE SU UTILIZACION, A CUALQUIER NIVEL, TRAZO, NIVELACION, ARMADO, MONTAJE Y FIJACION SOBRE SU BASE, CONEXION ELECTRICA Y MEANICA, LIMPIEZA Y RETIRO DE SOBRANTES FUERA DE OBRA, INSTALACIONES ESPECIFICAS, DE TECHO CON CAPACIDAD DE 1,450 PCM, P. EST. 0.53 PULG., CON MOTOR DE 1/2 H.P. A 1725 R.P.M., 127 V. 1F. 60 HZ MARCA GREENHECK MODELO GB-121-5 VE-03 (B.V. PAC. MED. FISICA)</t>
  </si>
  <si>
    <t>MONTAJE E INSTALACION DE VENTILADOR CENTRIFUGO INCLUYE: EL CARGO DIRECTO POR EL COSTO DE LA MANO DE OBRA Y MATERIALES QUE INTERVENGAN, ACARREOS HASTA EL LUGAR DE SU UTILIZACION, A CUALQUIER NIVEL, TRAZO, NIVELACION, ARMADO, MONTAJE Y FIJACION SOBRE SU BASE, CONEXION ELECTRICA Y MEANICA, LIMPIEZA Y RETIRO DE SOBRANTES FUERA DE OBRA, INSTALACIONES ESPECIFICAS, DE TECHO CON CAPACIDAD DE 100 PCM, P. EST. 0.61 PULG., CON MOTOR DE 1/4 H.P. A 1725 R.P.M., 127 V. 1F. 60 HZ MARCA GREENHECK MODELO GB-071-4 VE-04 (R.P.B.I.)</t>
  </si>
  <si>
    <t>MONTAJE E INSTALACION DE VENTILADOR CENTRIFUGO INCLUYE: EL CARGO DIRECTO POR EL COSTO DE LA MANO DE OBRA Y MATERIALES QUE INTERVENGAN, ACARREOS HASTA EL LUGAR DE SU UTILIZACION, A CUALQUIER NIVEL, TRAZO, NIVELACION, ARMADO, MONTAJE Y FIJACION SOBRE SU BASE, CONEXION ELECTRICA Y MEANICA, LIMPIEZA Y RETIRO DE SOBRANTES FUERA DE OBRA, INSTALACIONES ESPECIFICAS, DE TECHO CON CAPACIDAD DE 2,970 PCM, P. EST. 0.93 PULG., CON MOTOR DE 1.0 H.P. A 1725 R.P.M., 460 V. 3F. 60 HZ MARCA GREENHECK MODELO GB-161-10 VE-05 (SANIT. LAB. SALA DE ESP.)</t>
  </si>
  <si>
    <t>MONTAJE E INSTALACION DE VENTILADOR CENTRIFUGO INCLUYE: EL CARGO DIRECTO POR EL COSTO DE LA MANO DE OBRA Y MATERIALES QUE INTERVENGAN, ACARREOS HASTA EL LUGAR DE SU UTILIZACION, A CUALQUIER NIVEL, TRAZO, NIVELACION, ARMADO, MONTAJE Y FIJACION SOBRE SU BASE, CONEXION ELECTRICA Y MEANICA, LIMPIEZA Y RETIRO DE SOBRANTES FUERA DE OBRA, INSTALACIONES ESPECIFICAS, DE TECHO CON CAPACIDAD DE 4,550 PCM, P. EST. 0.85 PULG., CON MOTOR DE 2.0 H.P. A 1725 R.P.M., 460 V. 3F. 60 HZ MARCA GREENHECK MODELO GB-220-20 VE-06 (LAB. PEINES, EST.)</t>
  </si>
  <si>
    <t>MONTAJE E INSTALACION DE VENTILADOR CENTRIFUGO INCLUYE: EL CARGO DIRECTO POR EL COSTO DE LA MANO DE OBRA Y MATERIALES QUE INTERVENGAN, ACARREOS HASTA EL LUGAR DE SU UTILIZACION, A CUALQUIER NIVEL, TRAZO, NIVELACION, ARMADO, MONTAJE Y FIJACION SOBRE SU BASE, CONEXION ELECTRICA Y MEANICA, LIMPIEZA Y RETIRO DE SOBRANTES FUERA DE OBRA, INSTALACIONES ESPECIFICAS, DE TECHO CON CAPACIDAD DE 1,550 PCM, P. EST. 0.87 PULG., CON MOTOR DE 3/4 H.P. A 1725 R.P.M., 460 V. 3F. 60 HZ MARCA GREENHECK MODELO GB-131-7 VE-07 (SANIT. ADM. HOSP. ASEO)</t>
  </si>
  <si>
    <t>MONTAJE E INSTALACION DE VENTILADOR CENTRIFUGO INCLUYE: EL CARGO DIRECTO POR EL COSTO DE LA MANO DE OBRA Y MATERIALES QUE INTERVENGAN, ACARREOS HASTA EL LUGAR DE SU UTILIZACION, A CUALQUIER NIVEL, TRAZO, NIVELACION, ARMADO, MONTAJE Y FIJACION SOBRE SU BASE, CONEXION ELECTRICA Y MEANICA, LIMPIEZA Y RETIRO DE SOBRANTES FUERA DE OBRA, INSTALACIONES ESPECIFICAS, DE TECHO CON CAPACIDAD DE 1,220 PCM, P. EST. 0.67 PULG., CON MOTOR DE 1/2 H.P. A 1725 R.P.M., 127 V. 1F. 60 HZ MARCA GREENHECK MODELO GB-101-5 VE-08 (SANIT. GINECO.)</t>
  </si>
  <si>
    <t>MONTAJE E INSTALACION DE VENTILADOR CENTRIFUGO INCLUYE: EL CARGO DIRECTO POR EL COSTO DE LA MANO DE OBRA Y MATERIALES QUE INTERVENGAN, ACARREOS HASTA EL LUGAR DE SU UTILIZACION, A CUALQUIER NIVEL, TRAZO, NIVELACION, ARMADO, MONTAJE Y FIJACION SOBRE SU BASE, CONEXION ELECTRICA Y MEANICA, LIMPIEZA Y RETIRO DE SOBRANTES FUERA DE OBRA, INSTALACIONES ESPECIFICAS, DE TECHO CON CAPACIDAD DE 2,840 PCM, P. EST. 0.63 PULG., CON MOTOR DE 3/4 H.P. A 1725 R.P.M., 460 V. 3F. 60 HZ MARCA GREENHECK MODELO GB-161-7 VE-09 (SANIT. SALA DE ESPERA)</t>
  </si>
  <si>
    <t>MONTAJE E INSTALACION DE VENTILADOR CENTRIFUGO INCLUYE: EL CARGO DIRECTO POR EL COSTO DE LA MANO DE OBRA Y MATERIALES QUE INTERVENGAN, ACARREOS HASTA EL LUGAR DE SU UTILIZACION, A CUALQUIER NIVEL, TRAZO, NIVELACION, ARMADO, MONTAJE Y FIJACION SOBRE SU BASE, CONEXION ELECTRICA Y MEANICA, LIMPIEZA Y RETIRO DE SOBRANTES FUERA DE OBRA, INSTALACIONES ESPECIFICAS, DE TECHO CON CAPACIDAD DE 3,110 PCM, P. EST. 0.78 PULG., CON MOTOR DE 1.0 H.P. A 1725 R.P.M., 460 V. 3F. 60 HZ MARCA GREENHECK MODELO GB-161-10 VE-10 (SANIT. SALA DE ESPERA)</t>
  </si>
  <si>
    <t>MONTAJE E INSTALACION DE VENTILADOR CENTRIFUGO INCLUYE: EL CARGO DIRECTO POR EL COSTO DE LA MANO DE OBRA Y MATERIALES QUE INTERVENGAN, ACARREOS HASTA EL LUGAR DE SU UTILIZACION, A CUALQUIER NIVEL, TRAZO, NIVELACION, ARMADO, MONTAJE Y FIJACION SOBRE SU BASE, CONEXION ELECTRICA Y MEANICA, LIMPIEZA Y RETIRO DE SOBRANTES FUERA DE OBRA, INSTALACIONES ESPECIFICAS, DE TECHO CON CAPACIDAD DE 310 PCM, P. EST. 0.55 PULG., CON MOTOR DE 1/4 H.P. A 1725 R.P.M., 127 V. 1F. 60 HZ MARCA GREENHECK MODELO GB-081-10 VE-11 (R.P.B.I.)</t>
  </si>
  <si>
    <t>MONTAJE E INSTALACION DE VENTILADOR CENTRIFUGO INCLUYE: EL CARGO DIRECTO POR EL COSTO DE LA MANO DE OBRA Y MATERIALES QUE INTERVENGAN, ACARREOS HASTA EL LUGAR DE SU UTILIZACION, A CUALQUIER NIVEL, TRAZO, NIVELACION, ARMADO, MONTAJE Y FIJACION SOBRE SU BASE, CONEXION ELECTRICA Y MEANICA, LIMPIEZA Y RETIRO DE SOBRANTES FUERA DE OBRA, INSTALACIONES ESPECIFICAS, DE TECHO CON CAPACIDAD DE 140 PCM, P. EST. 0.36 PULG., CON MOTOR DE 1/4 H.P. A 1725 R.P.M., 127 V. 1F. 60 HZ MARCA GREENHECK MODELO GB-071-4 VE-12 (ASEO)</t>
  </si>
  <si>
    <t>MONTAJE E INSTALACION DE VENTILADOR CENTRIFUGO INCLUYE: EL CARGO DIRECTO POR EL COSTO DE LA MANO DE OBRA Y MATERIALES QUE INTERVENGAN, ACARREOS HASTA EL LUGAR DE SU UTILIZACION, A CUALQUIER NIVEL, TRAZO, NIVELACION, ARMADO, MONTAJE Y FIJACION SOBRE SU BASE, CONEXION ELECTRICA Y MEANICA, LIMPIEZA Y RETIRO DE SOBRANTES FUERA DE OBRA, INSTALACIONES ESPECIFICAS, DE TECHO CON CAPACIDAD DE 150 PCM, P. EST. 0.30 PULG., CON MOTOR DE 1/6 H.P. A 1725 R.P.M., 127 V. 1F. 60 HZ MARCA GREENHECK MODELO GB-071-7 VE-13 (SANITARIO PRUEBA ESFUERZO)</t>
  </si>
  <si>
    <t>MONTAJE E INSTALACION DE VENTILADOR CENTRIFUGO INCLUYE: EL CARGO DIRECTO POR EL COSTO DE LA MANO DE OBRA Y MATERIALES QUE INTERVENGAN, ACARREOS HASTA EL LUGAR DE SU UTILIZACION, A CUALQUIER NIVEL, TRAZO, NIVELACION, ARMADO, MONTAJE Y FIJACION SOBRE SU BASE, CONEXION ELECTRICA Y MEANICA, LIMPIEZA Y RETIRO DE SOBRANTES FUERA DE OBRA, INSTALACIONES ESPECIFICAS, DE TECHO CON CAPACIDAD DE 2,810 PCM, P. EST. 0.97 PULG., CON MOTOR DE 3/4 H.P. A 1725 R.P.M., 460 V. 3F. 60 HZ MARCA GREENHECK MODELO GB-180-7 VE-14 (PEINES BCO. DE SANGRE)</t>
  </si>
  <si>
    <t>MONTAJE E INSTALACION DE VENTILADOR CENTRIFUGO INCLUYE: EL CARGO DIRECTO POR EL COSTO DE LA MANO DE OBRA Y MATERIALES QUE INTERVENGAN, ACARREOS HASTA EL LUGAR DE SU UTILIZACION, A CUALQUIER NIVEL, TRAZO, NIVELACION, ARMADO, MONTAJE Y FIJACION SOBRE SU BASE, CONEXION ELECTRICA Y MEANICA, LIMPIEZA Y RETIRO DE SOBRANTES FUERA DE OBRA, INSTALACIONES ESPECIFICAS, DE TECHO CON CAPACIDAD DE 300 PCM, P. EST. 0.76 PULG., CON MOTOR DE 1/4 H.P. A 1725 R.P.M., 127 V. 1F. 60 HZ MARCA GREENHECK MODELO GB-081-4 VE-15 (R.P.B.I. BCO. DE SANGRE)</t>
  </si>
  <si>
    <t>MONTAJE E INSTALACION DE VENTILADOR CENTRIFUGO INCLUYE: EL CARGO DIRECTO POR EL COSTO DE LA MANO DE OBRA Y MATERIALES QUE INTERVENGAN, ACARREOS HASTA EL LUGAR DE SU UTILIZACION, A CUALQUIER NIVEL, TRAZO, NIVELACION, ARMADO, MONTAJE Y FIJACION SOBRE SU BASE, CONEXION ELECTRICA Y MEANICA, LIMPIEZA Y RETIRO DE SOBRANTES FUERA DE OBRA, INSTALACIONES ESPECIFICAS, DE TECHO CON CAPACIDAD DE 800 PCM, P. EST. 0.52 PULG., CON MOTOR DE 1/3 H.P. A 1725 R.P.M., 127 V. 1F. 60 HZ MARCA GREENHECK MODELO GB-101-3 VE-16 (CAMPANA CITOLOGIA)</t>
  </si>
  <si>
    <t>MONTAJE E INSTALACION DE VENTILADOR CENTRIFUGO INCLUYE: EL CARGO DIRECTO POR EL COSTO DE LA MANO DE OBRA Y MATERIALES QUE INTERVENGAN, ACARREOS HASTA EL LUGAR DE SU UTILIZACION, A CUALQUIER NIVEL, TRAZO, NIVELACION, ARMADO, MONTAJE Y FIJACION SOBRE SU BASE, CONEXION ELECTRICA Y MEANICA, LIMPIEZA Y RETIRO DE SOBRANTES FUERA DE OBRA, INSTALACIONES ESPECIFICAS, DE TECHO CON CAPACIDAD DE 800 PCM, P. EST. 0.57 PULG., CON MOTOR DE 1/3 H.P. A 1725 R.P.M., 127 V. 1F. 60 HZ MARCA GREENHECK MODELO GB-101-3 VE-17 (CAMPANA HISTOLOGIA)</t>
  </si>
  <si>
    <t>MONTAJE E INSTALACION DE VENTILADOR CENTRIFUGO INCLUYE: EL CARGO DIRECTO POR EL COSTO DE LA MANO DE OBRA Y MATERIALES QUE INTERVENGAN, ACARREOS HASTA EL LUGAR DE SU UTILIZACION, A CUALQUIER NIVEL, TRAZO, NIVELACION, ARMADO, MONTAJE Y FIJACION SOBRE SU BASE, CONEXION ELECTRICA Y MEANICA, LIMPIEZA Y RETIRO DE SOBRANTES FUERA DE OBRA, INSTALACIONES ESPECIFICAS, DE TECHO CON CAPACIDAD DE 810 PCM, P. EST. 0.83 PULG., CON MOTOR DE 1/2 H.P. A 1725 R.P.M., 127 V. 1F. 60 HZ MARCA GREENHECK MODELO GB-101-5 VE-18 (PEINES ANAT. PAT.)</t>
  </si>
  <si>
    <t>MONTAJE E INSTALACION DE VENTILADOR CENTRIFUGO INCLUYE: EL CARGO DIRECTO POR EL COSTO DE LA MANO DE OBRA Y MATERIALES QUE INTERVENGAN, ACARREOS HASTA EL LUGAR DE SU UTILIZACION, A CUALQUIER NIVEL, TRAZO, NIVELACION, ARMADO, MONTAJE Y FIJACION SOBRE SU BASE, CONEXION ELECTRICA Y MEANICA, LIMPIEZA Y RETIRO DE SOBRANTES FUERA DE OBRA, INSTALACIONES ESPECIFICAS, DE TECHO CON CAPACIDAD DE 1,340 PCM, P. EST. 0.76 PULG., CON MOTOR DE 1/2 H.P. A 1725 R.P.M., 127 V. 1F. 60 HZ MARCA GREENHECK MODELO GB-121-5 VE-19 (SANIT. ANAT. PAT.)</t>
  </si>
  <si>
    <t>MONTAJE E INSTALACION DE VENTILADOR CENTRIFUGO INCLUYE: EL CARGO DIRECTO POR EL COSTO DE LA MANO DE OBRA Y MATERIALES QUE INTERVENGAN, ACARREOS HASTA EL LUGAR DE SU UTILIZACION, A CUALQUIER NIVEL, TRAZO, NIVELACION, ARMADO, MONTAJE Y FIJACION SOBRE SU BASE, CONEXION ELECTRICA Y MEANICA, LIMPIEZA Y RETIRO DE SOBRANTES FUERA DE OBRA, INSTALACIONES ESPECIFICAS, DE TECHO CON CAPACIDAD DE 530 PCM, P. EST. 0.41 PULG., CON MOTOR DE 1/4 H.P. A 1725 R.P.M., 127 V. 1F. 60 HZ MARCA GREENHECK MODELO GB-081-4 VE-20 (IDENTIFICACION ANAT. PAT.)</t>
  </si>
  <si>
    <t>MONTAJE E INSTALACION DE VENTILADOR CENTRIFUGO INCLUYE: EL CARGO DIRECTO POR EL COSTO DE LA MANO DE OBRA Y MATERIALES QUE INTERVENGAN, ACARREOS HASTA EL LUGAR DE SU UTILIZACION, A CUALQUIER NIVEL, TRAZO, NIVELACION, ARMADO, MONTAJE Y FIJACION SOBRE SU BASE, CONEXION ELECTRICA Y MEANICA, LIMPIEZA Y RETIRO DE SOBRANTES FUERA DE OBRA, INSTALACIONES ESPECIFICAS, DE TECHO CON CAPACIDAD DE 1,300 PCM, P. EST. 0.44 PULG., CON MOTOR DE 1/3 H.P. A 1725 R.P.M., 127 V. 1F. 60 HZ MARCA GREENHECK MODELO GB-101-3 VE-21 (AUTOPSIAS ANAT. PAT.)</t>
  </si>
  <si>
    <t>MONTAJE E INSTALACION DE VENTILADOR CENTRIFUGO INCLUYE: EL CARGO DIRECTO POR EL COSTO DE LA MANO DE OBRA Y MATERIALES QUE INTERVENGAN, ACARREOS HASTA EL LUGAR DE SU UTILIZACION, A CUALQUIER NIVEL, TRAZO, NIVELACION, ARMADO, MONTAJE Y FIJACION SOBRE SU BASE, CONEXION ELECTRICA Y MEANICA, LIMPIEZA Y RETIRO DE SOBRANTES FUERA DE OBRA, INSTALACIONES ESPECIFICAS, DE TECHO CON CAPACIDAD DE 4,120 PCM, P. EST. 0.56 PULG., CON MOTOR DE 1.0 H.P. A 1725 R.P.M., 460 V. 3F. 60 HZ MARCA GREENHECK MODELO GB-240-10 VE-22 (B.V. ENF. MED. TEC.)</t>
  </si>
  <si>
    <t>MONTAJE E INSTALACION DE VENTILADOR CENTRIFUGO INCLUYE: EL CARGO DIRECTO POR EL COSTO DE LA MANO DE OBRA Y MATERIALES QUE INTERVENGAN, ACARREOS HASTA EL LUGAR DE SU UTILIZACION, A CUALQUIER NIVEL, TRAZO, NIVELACION, ARMADO, MONTAJE Y FIJACION SOBRE SU BASE, CONEXION ELECTRICA Y MEANICA, LIMPIEZA Y RETIRO DE SOBRANTES FUERA DE OBRA, INSTALACIONES ESPECIFICAS, DE TECHO CON CAPACIDAD DE 320 PCM, P. EST. 0.54 PULG., CON MOTOR DE 1/4 H.P. A 1725 R.P.M., 127 V. 1F. 60 HZ MARCA GREENHECK MODELO GB-091-4 VE-23 (SANITARIO PREP. TOCO)</t>
  </si>
  <si>
    <t>MONTAJE E INSTALACION DE VENTILADOR CENTRIFUGO INCLUYE: EL CARGO DIRECTO POR EL COSTO DE LA MANO DE OBRA Y MATERIALES QUE INTERVENGAN, ACARREOS HASTA EL LUGAR DE SU UTILIZACION, A CUALQUIER NIVEL, TRAZO, NIVELACION, ARMADO, MONTAJE Y FIJACION SOBRE SU BASE, CONEXION ELECTRICA Y MEANICA, LIMPIEZA Y RETIRO DE SOBRANTES FUERA DE OBRA, INSTALACIONES ESPECIFICAS, DE TECHO CON CAPACIDAD DE 2,640 PCM, P. EST. 0.55 PULG., CON MOTOR DE 3/4 H.P. A 1725 R.P.M., 460 V. 3F. 60 HZ MARCA GREENHECK MODELO GB-180-7 VE-24 (B.V. ENF. MED. TEC.)</t>
  </si>
  <si>
    <t>MONTAJE E INSTALACION DE VENTILADOR CENTRIFUGO INCLUYE: EL CARGO DIRECTO POR EL COSTO DE LA MANO DE OBRA Y MATERIALES QUE INTERVENGAN, ACARREOS HASTA EL LUGAR DE SU UTILIZACION, A CUALQUIER NIVEL, TRAZO, NIVELACION, ARMADO, MONTAJE Y FIJACION SOBRE SU BASE, CONEXION ELECTRICA Y MEANICA, LIMPIEZA Y RETIRO DE SOBRANTES FUERA DE OBRA, INSTALACIONES ESPECIFICAS, DE TECHO CON CAPACIDAD DE 140 PCM, P. EST. 0.49 PULG., CON MOTOR DE 1/4 H.P. A 1725 R.P.M., 127 V. 1F. 60 HZ MARCA GREENHECK MODELO GB-071-4 VE-25 (ANESTESISTA)</t>
  </si>
  <si>
    <t>MONTAJE E INSTALACION DE VENTILADOR CENTRIFUGO INCLUYE: EL CARGO DIRECTO POR EL COSTO DE LA MANO DE OBRA Y MATERIALES QUE INTERVENGAN, ACARREOS HASTA EL LUGAR DE SU UTILIZACION, A CUALQUIER NIVEL, TRAZO, NIVELACION, ARMADO, MONTAJE Y FIJACION SOBRE SU BASE, CONEXION ELECTRICA Y MEANICA, LIMPIEZA Y RETIRO DE SOBRANTES FUERA DE OBRA, INSTALACIONES ESPECIFICAS, EN LINEA CON CAPACIDAD DE 870 PCM, P. EST. 0.33 PULG., CON MOTOR DE 1/4 H.P. A 1725 R.P.M., 127 V. 1F. 60 HZ MARCA GREENHECK MODELO SQ-100-VG VE-26 (ASEO SEPTICO RS.)</t>
  </si>
  <si>
    <t>MONTAJE E INSTALACION DE VENTILADOR CENTRIFUGO INCLUYE: EL CARGO DIRECTO POR EL COSTO DE LA MANO DE OBRA Y MATERIALES QUE INTERVENGAN, ACARREOS HASTA EL LUGAR DE SU UTILIZACION, A CUALQUIER NIVEL, TRAZO, NIVELACION, ARMADO, MONTAJE Y FIJACION SOBRE SU BASE, CONEXION ELECTRICA Y MEANICA, LIMPIEZA Y RETIRO DE SOBRANTES FUERA DE OBRA, INSTALACIONES ESPECIFICAS, EN LINEA CON CAPACIDAD DE 140 PCM, P. EST. 0.25 PULG., CON MOTOR DE 1/4 H.P. A 1725 R.P.M., 127 V. 1F. 60 HZ MARCA GREENHECK MODELO GB-071-4 VE-27 (R.P.B.I. CTO. ELECT.)</t>
  </si>
  <si>
    <t>MONTAJE E INSTALACION DE VENTILADOR CENTRIFUGO INCLUYE: EL CARGO DIRECTO POR EL COSTO DE LA MANO DE OBRA Y MATERIALES QUE INTERVENGAN, ACARREOS HASTA EL LUGAR DE SU UTILIZACION, A CUALQUIER NIVEL, TRAZO, NIVELACION, ARMADO, MONTAJE Y FIJACION SOBRE SU BASE, CONEXION ELECTRICA Y MEANICA, LIMPIEZA Y RETIRO DE SOBRANTES FUERA DE OBRA, INSTALACIONES ESPECIFICAS, DE TECHO CON CAPACIDAD DE 130 PCM, P. EST. 0.46 PULG., CON MOTOR DE 1/4 H.P. A 1725 R.P.M., 127 V. 1F. 60 HZ MARCA GREENHECK MODELO GB-071-4 VE-28 (ANESTESISTA)</t>
  </si>
  <si>
    <t>MONTAJE E INSTALACION DE VENTILADOR CENTRIFUGO INCLUYE: EL CARGO DIRECTO POR EL COSTO DE LA MANO DE OBRA Y MATERIALES QUE INTERVENGAN, ACARREOS HASTA EL LUGAR DE SU UTILIZACION, A CUALQUIER NIVEL, TRAZO, NIVELACION, ARMADO, MONTAJE Y FIJACION SOBRE SU BASE, CONEXION ELECTRICA Y MEANICA, LIMPIEZA Y RETIRO DE SOBRANTES FUERA DE OBRA, INSTALACIONES ESPECIFICAS, DE TECHO CON CAPACIDAD DE 470 PCM, P. EST. 0.48 PULG., CON MOTOR DE 1/4 H.P. A 1725 R.P.M., 127 V. 1F. 60 HZ MARCA GREENHECK MODELO GB-081-4 VE-29 (SALA CIRUGIA, PROCED)</t>
  </si>
  <si>
    <t>MONTAJE E INSTALACION DE VENTILADOR CENTRIFUGO INCLUYE: EL CARGO DIRECTO POR EL COSTO DE LA MANO DE OBRA Y MATERIALES QUE INTERVENGAN, ACARREOS HASTA EL LUGAR DE SU UTILIZACION, A CUALQUIER NIVEL, TRAZO, NIVELACION, ARMADO, MONTAJE Y FIJACION SOBRE SU BASE, CONEXION ELECTRICA Y MEANICA, LIMPIEZA Y RETIRO DE SOBRANTES FUERA DE OBRA, INSTALACIONES ESPECIFICAS, DE TECHO CON CAPACIDAD DE 810 PCM, P. EST. 0.48 PULG., CON MOTOR DE 1/2 H.P. A 1725 R.P.M., 127 V. 1F. 60 HZ MARCA GREENHECK MODELO GB-121-5 VE-30 (CEYE)</t>
  </si>
  <si>
    <t>MONTAJE E INSTALACION DE VENTILADOR CENTRIFUGO INCLUYE: EL CARGO DIRECTO POR EL COSTO DE LA MANO DE OBRA Y MATERIALES QUE INTERVENGAN, ACARREOS HASTA EL LUGAR DE SU UTILIZACION, A CUALQUIER NIVEL, TRAZO, NIVELACION, ARMADO, MONTAJE Y FIJACION SOBRE SU BASE, CONEXION ELECTRICA Y MEANICA, LIMPIEZA Y RETIRO DE SOBRANTES FUERA DE OBRA, INSTALACIONES ESPECIFICAS, DE TECHO CON CAPACIDAD DE 920 PCM, P. EST. 0.38 PULG., CON MOTOR DE 1/3 H.P. A 1725 R.P.M., 127 V. 1F. 60 HZ MARCA GREENHECK MODELO GB-101-3 VE-31 (B.V. QUIROFANO CENTRAL)</t>
  </si>
  <si>
    <t>MONTAJE E INSTALACION DE VENTILADOR CENTRIFUGO INCLUYE: EL CARGO DIRECTO POR EL COSTO DE LA MANO DE OBRA Y MATERIALES QUE INTERVENGAN, ACARREOS HASTA EL LUGAR DE SU UTILIZACION, A CUALQUIER NIVEL, TRAZO, NIVELACION, ARMADO, MONTAJE Y FIJACION SOBRE SU BASE, CONEXION ELECTRICA Y MEANICA, LIMPIEZA Y RETIRO DE SOBRANTES FUERA DE OBRA, INSTALACIONES ESPECIFICAS, DE TECHO CON CAPACIDAD DE 530 PCM, P. EST. 0.40 PULG., CON MOTOR DE 1/3 H.P. A 1725 R.P.M., 127 V. 1F. 60 HZ MARCA GREENHECK MODELO GB-081-3 VE-32 (B.V. QUIROFANO CENTRAL)</t>
  </si>
  <si>
    <t>MONTAJE E INSTALACION DE VENTILADOR CENTRIFUGO INCLUYE: EL CARGO DIRECTO POR EL COSTO DE LA MANO DE OBRA Y MATERIALES QUE INTERVENGAN, ACARREOS HASTA EL LUGAR DE SU UTILIZACION, A CUALQUIER NIVEL, TRAZO, NIVELACION, ARMADO, MONTAJE Y FIJACION SOBRE SU BASE, CONEXION ELECTRICA Y MEANICA, LIMPIEZA Y RETIRO DE SOBRANTES FUERA DE OBRA, INSTALACIONES ESPECIFICAS, DE TECHO CON CAPACIDAD DE 550 PCM, P. EST. 0.39 PULG., CON MOTOR DE 1/3 H.P. A 1725 R.P.M., 127 V. 1F. 60 HZ MARCA GREENHECK MODELO GB-081-3 VE-33 (SALA DE CIRUGIA 2 Y 4)</t>
  </si>
  <si>
    <t>MONTAJE E INSTALACION DE VENTILADOR CENTRIFUGO INCLUYE: EL CARGO DIRECTO POR EL COSTO DE LA MANO DE OBRA Y MATERIALES QUE INTERVENGAN, ACARREOS HASTA EL LUGAR DE SU UTILIZACION, A CUALQUIER NIVEL, TRAZO, NIVELACION, ARMADO, MONTAJE Y FIJACION SOBRE SU BASE, CONEXION ELECTRICA Y MEANICA, LIMPIEZA Y RETIRO DE SOBRANTES FUERA DE OBRA, INSTALACIONES ESPECIFICAS, DE TECHO CON CAPACIDAD DE 140 PCM, P. EST. 0.33 PULG., CON MOTOR DE 1/4 H.P. A 1725 R.P.M., 127 V. 1F. 60 HZ MARCA GREENHECK MODELO GB-071-4 VE-34 (ANESTSISTA)</t>
  </si>
  <si>
    <t>MONTAJE E INSTALACION DE VENTILADOR CENTRIFUGO INCLUYE: EL CARGO DIRECTO POR EL COSTO DE LA MANO DE OBRA Y MATERIALES QUE INTERVENGAN, ACARREOS HASTA EL LUGAR DE SU UTILIZACION, A CUALQUIER NIVEL, TRAZO, NIVELACION, ARMADO, MONTAJE Y FIJACION SOBRE SU BASE, CONEXION ELECTRICA Y MEANICA, LIMPIEZA Y RETIRO DE SOBRANTES FUERA DE OBRA, INSTALACIONES ESPECIFICAS, DE TECHO CON CAPACIDAD DE 630 PCM, P. EST. 0.40 PULG., CON MOTOR DE 1/3 H.P. A 1725 R.P.M., 127 V. 1F. 60 HZ MARCA GREENHECK MODELO GB-091-3 VE-35 (ANESTSISTA)</t>
  </si>
  <si>
    <t>MONTAJE E INSTALACION DE VENTILADOR CENTRIFUGO INCLUYE: EL CARGO DIRECTO POR EL COSTO DE LA MANO DE OBRA Y MATERIALES QUE INTERVENGAN, ACARREOS HASTA EL LUGAR DE SU UTILIZACION, A CUALQUIER NIVEL, TRAZO, NIVELACION, ARMADO, MONTAJE Y FIJACION SOBRE SU BASE, CONEXION ELECTRICA Y MEANICA, LIMPIEZA Y RETIRO DE SOBRANTES FUERA DE OBRA, INSTALACIONES ESPECIFICAS, EN LINEA CON CAPACIDAD DE 140 PCM, P. EST. 0.32 PULG., CON MOTOR DE 1/4 H.P. A 1725 R.P.M., 127 V. 1F. 60 HZ MARCA GREENHECK MODELO SQ-85-VG VE-36 (R.P.B.I. QUIROFANO CENTRAL)</t>
  </si>
  <si>
    <t>MONTAJE E INSTALACION DE VENTILADOR CENTRIFUGO INCLUYE: EL CARGO DIRECTO POR EL COSTO DE LA MANO DE OBRA Y MATERIALES QUE INTERVENGAN, ACARREOS HASTA EL LUGAR DE SU UTILIZACION, A CUALQUIER NIVEL, TRAZO, NIVELACION, ARMADO, MONTAJE Y FIJACION SOBRE SU BASE, CONEXION ELECTRICA Y MEANICA, LIMPIEZA Y RETIRO DE SOBRANTES FUERA DE OBRA, INSTALACIONES ESPECIFICAS, DE TECHO CON CAPACIDAD DE 830 PCM, P. EST. 0.45 PULG., CON MOTOR DE 1/3 H.P. A 1725 R.P.M., 127 V. 1F. 60 HZ MARCA GREENHECK MODELO GB-101-3 VE-37 (B.V. INHALOTERAPIA HEMO)</t>
  </si>
  <si>
    <t>MONTAJE E INSTALACION DE VENTILADOR CENTRIFUGO INCLUYE: EL CARGO DIRECTO POR EL COSTO DE LA MANO DE OBRA Y MATERIALES QUE INTERVENGAN, ACARREOS HASTA EL LUGAR DE SU UTILIZACION, A CUALQUIER NIVEL, TRAZO, NIVELACION, ARMADO, MONTAJE Y FIJACION SOBRE SU BASE, CONEXION ELECTRICA Y MEANICA, LIMPIEZA Y RETIRO DE SOBRANTES FUERA DE OBRA, INSTALACIONES ESPECIFICAS, TIPO VENT-SET CON CAPACIDAD DE 560 PCM, P. EST. 1.33 PULG., CON MOTOR DE 3/4 H.P. A 1725 R.P.M., 460 V. 3F. 60 HZ MARCA GREENHECK MODELO SW-107-7 VE-38 (AISLADOS HEMODIALISIS)</t>
  </si>
  <si>
    <t>MONTAJE E INSTALACION DE VENTILADOR CENTRIFUGO INCLUYE: EL CARGO DIRECTO POR EL COSTO DE LA MANO DE OBRA Y MATERIALES QUE INTERVENGAN, ACARREOS HASTA EL LUGAR DE SU UTILIZACION, A CUALQUIER NIVEL, TRAZO, NIVELACION, ARMADO, MONTAJE Y FIJACION SOBRE SU BASE, CONEXION ELECTRICA Y MEANICA, LIMPIEZA Y RETIRO DE SOBRANTES FUERA DE OBRA, INSTALACIONES ESPECIFICAS, DE TECHO CON CAPACIDAD DE 840 PCM, P. EST. 0.45 PULG., CON MOTOR DE 1/3 H.P. A 1725 R.P.M., 127 V. 1F. 60 HZ MARCA GREENHECK MODELO GB-101-3 VE-39 (SEPTICO, RS, ASEO)</t>
  </si>
  <si>
    <t>MONTAJE E INSTALACION DE VENTILADOR CENTRIFUGO INCLUYE: EL CARGO DIRECTO POR EL COSTO DE LA MANO DE OBRA Y MATERIALES QUE INTERVENGAN, ACARREOS HASTA EL LUGAR DE SU UTILIZACION, A CUALQUIER NIVEL, TRAZO, NIVELACION, ARMADO, MONTAJE Y FIJACION SOBRE SU BASE, CONEXION ELECTRICA Y MEANICA, LIMPIEZA Y RETIRO DE SOBRANTES FUERA DE OBRA, INSTALACIONES ESPECIFICAS, DE TECHO CON CAPACIDAD DE 340 PCM, P. EST. 0.58 PULG., CON MOTOR DE 1/4 H.P. A 1725 R.P.M., 127 V. 1F. 60 HZ MARCA GREENHECK MODELO GB-081-3 VE-40 (R.P.B.I.)</t>
  </si>
  <si>
    <t>MONTAJE E INSTALACION DE VENTILADOR CENTRIFUGO INCLUYE: EL CARGO DIRECTO POR EL COSTO DE LA MANO DE OBRA Y MATERIALES QUE INTERVENGAN, ACARREOS HASTA EL LUGAR DE SU UTILIZACION, A CUALQUIER NIVEL, TRAZO, NIVELACION, ARMADO, MONTAJE Y FIJACION SOBRE SU BASE, CONEXION ELECTRICA Y MEANICA, LIMPIEZA Y RETIRO DE SOBRANTES FUERA DE OBRA, INSTALACIONES ESPECIFICAS, EN LINEA CON CAPACIDAD DE 1,360 PCM, P. EST. 0.53 PULG., CON MOTOR DE 3/4 H.P. A 1725 R.P.M., 460 V. 3F. 60 HZ MARCA GREENHECK MODELO SQ-120-A VE-41 (SANITARIOS PUBLICOS H Y M)</t>
  </si>
  <si>
    <t>MONTAJE E INSTALACION DE VENTILADOR CENTRIFUGO INCLUYE: EL CARGO DIRECTO POR EL COSTO DE LA MANO DE OBRA Y MATERIALES QUE INTERVENGAN, ACARREOS HASTA EL LUGAR DE SU UTILIZACION, A CUALQUIER NIVEL, TRAZO, NIVELACION, ARMADO, MONTAJE Y FIJACION SOBRE SU BASE, CONEXION ELECTRICA Y MEANICA, LIMPIEZA Y RETIRO DE SOBRANTES FUERA DE OBRA, INSTALACIONES ESPECIFICAS, EN LINEA CON CAPACIDAD DE 100 PCM, P. EST. 0.22 PULG., CON MOTOR DE 1/40 H.P. A 1725 R.P.M., 127 V. 1F. 60 HZ MARCA GREENHECK MODELO SQ-60-D VE-42 (SANITARIOS PUBLICOS H Y M)</t>
  </si>
  <si>
    <t>MONTAJE E INSTALACION DE VENTILADOR CENTRIFUGO INCLUYE: EL CARGO DIRECTO POR EL COSTO DE LA MANO DE OBRA Y MATERIALES QUE INTERVENGAN, ACARREOS HASTA EL LUGAR DE SU UTILIZACION, A CUALQUIER NIVEL, TRAZO, NIVELACION, ARMADO, MONTAJE Y FIJACION SOBRE SU BASE, CONEXION ELECTRICA Y MEANICA, LIMPIEZA Y RETIRO DE SOBRANTES FUERA DE OBRA, INSTALACIONES ESPECIFICAS, DE TECHO CON CAPACIDAD DE 2,350 PCM, P. EST. 0.63 PULG., CON MOTOR DE 3/4 H.P. A 1725 R.P.M., 460 V. 3F. 60 HZ MARCA GREENHECK MODELO GB-180-7 VE-43 (SANIT. SALA DE EST. SIMPLES IMAGENEOLOGIA)</t>
  </si>
  <si>
    <t>MONTAJE E INSTALACION DE VENTILADOR CENTRIFUGO INCLUYE: EL CARGO DIRECTO POR EL COSTO DE LA MANO DE OBRA Y MATERIALES QUE INTERVENGAN, ACARREOS HASTA EL LUGAR DE SU UTILIZACION, A CUALQUIER NIVEL, TRAZO, NIVELACION, ARMADO, MONTAJE Y FIJACION SOBRE SU BASE, CONEXION ELECTRICA Y MEANICA, LIMPIEZA Y RETIRO DE SOBRANTES FUERA DE OBRA, INSTALACIONES ESPECIFICAS, DE TECHO CON CAPACIDAD DE 100 PCM, P. EST. 0.52 PULG., CON MOTOR DE 1/4 H.P. A 1725 R.P.M., 127 V. 1F. 60 HZ MARCA GREENHECK MODELO GB-071-4 VE-44 (R.P.B.I. IMAGENEOLOGIA)</t>
  </si>
  <si>
    <t>MONTAJE E INSTALACION DE VENTILADOR CENTRIFUGO INCLUYE: EL CARGO DIRECTO POR EL COSTO DE LA MANO DE OBRA Y MATERIALES QUE INTERVENGAN, ACARREOS HASTA EL LUGAR DE SU UTILIZACION, A CUALQUIER NIVEL, TRAZO, NIVELACION, ARMADO, MONTAJE Y FIJACION SOBRE SU BASE, CONEXION ELECTRICA Y MEANICA, LIMPIEZA Y RETIRO DE SOBRANTES FUERA DE OBRA, INSTALACIONES ESPECIFICAS, DE TECHO CON CAPACIDAD DE 690 PCM, P. EST. 0.62 PULG., CON MOTOR DE 1/3 H.P. A 1725 R.P.M., 127 V. 1F. 60 HZ MARCA GREENHECK MODELO GB-101-3 VE-45 (SANIT. PUB. IMAGENEOLOGIA)</t>
  </si>
  <si>
    <t>MONTAJE E INSTALACION DE VENTILADOR CENTRIFUGO INCLUYE: EL CARGO DIRECTO POR EL COSTO DE LA MANO DE OBRA Y MATERIALES QUE INTERVENGAN, ACARREOS HASTA EL LUGAR DE SU UTILIZACION, A CUALQUIER NIVEL, TRAZO, NIVELACION, ARMADO, MONTAJE Y FIJACION SOBRE SU BASE, CONEXION ELECTRICA Y MEANICA, LIMPIEZA Y RETIRO DE SOBRANTES FUERA DE OBRA, INSTALACIONES ESPECIFICAS, DE TECHO CON CAPACIDAD DE 2,050 PCM, P. EST. 0.59 PULG., CON MOTOR DE 3/4 H.P. A 1725 R.P.M., 460 V. 3F. 60 HZ MARCA GREENHECK MODELO GB-161-7 VE-46 (SANIT. SPPST IMSS)</t>
  </si>
  <si>
    <t>MONTAJE E INSTALACION DE VENTILADOR CENTRIFUGO INCLUYE: EL CARGO DIRECTO POR EL COSTO DE LA MANO DE OBRA Y MATERIALES QUE INTERVENGAN, ACARREOS HASTA EL LUGAR DE SU UTILIZACION, A CUALQUIER NIVEL, TRAZO, NIVELACION, ARMADO, MONTAJE Y FIJACION SOBRE SU BASE, CONEXION ELECTRICA Y MEANICA, LIMPIEZA Y RETIRO DE SOBRANTES FUERA DE OBRA, INSTALACIONES ESPECIFICAS, TIPO VENT-SET CON CAPACIDAD DE 320 PCM, P. EST. 1.32 PULG., CON MOTOR DE 1/3 H.P. A 1725 R.P.M., 127 V. 1F. 60 HZ MARCA GREENHECK MODELO SW-106-3 VE-47 (AISLADOS 4 OBSERV. ADULTOS)</t>
  </si>
  <si>
    <t>MONTAJE E INSTALACION DE VENTILADOR CENTRIFUGO INCLUYE: EL CARGO DIRECTO POR EL COSTO DE LA MANO DE OBRA Y MATERIALES QUE INTERVENGAN, ACARREOS HASTA EL LUGAR DE SU UTILIZACION, A CUALQUIER NIVEL, TRAZO, NIVELACION, ARMADO, MONTAJE Y FIJACION SOBRE SU BASE, CONEXION ELECTRICA Y MEANICA, LIMPIEZA Y RETIRO DE SOBRANTES FUERA DE OBRA, INSTALACIONES ESPECIFICAS, DE TECHO CON CAPACIDAD DE 750 PCM, P. EST. 0.43 PULG., CON MOTOR DE 1/3 H.P. A 1725 R.P.M., 127 V. 1F. 60 HZ MARCA GREENHECK MODELO GB-101-3 VE-48 (SANIT. OBSERV. PEDIATRIA)</t>
  </si>
  <si>
    <t>MONTAJE E INSTALACION DE VENTILADOR CENTRIFUGO INCLUYE: EL CARGO DIRECTO POR EL COSTO DE LA MANO DE OBRA Y MATERIALES QUE INTERVENGAN, ACARREOS HASTA EL LUGAR DE SU UTILIZACION, A CUALQUIER NIVEL, TRAZO, NIVELACION, ARMADO, MONTAJE Y FIJACION SOBRE SU BASE, CONEXION ELECTRICA Y MEANICA, LIMPIEZA Y RETIRO DE SOBRANTES FUERA DE OBRA, INSTALACIONES ESPECIFICAS, DE TECHO CON CAPACIDAD DE 140 PCM, P. EST. 1.32 PULG., CON MOTOR DE 1/3 H.P. A 1725 R.P.M., 127 V. 1F. 60 HZ MARCA GREENHECK MODELO SW-106-3 VE-47 (AISLADOS 1 OBSERV. PEDIATRIA)</t>
  </si>
  <si>
    <t>MONTAJE E INSTALACION DE VENTILADOR CENTRIFUGO INCLUYE: EL CARGO DIRECTO POR EL COSTO DE LA MANO DE OBRA Y MATERIALES QUE INTERVENGAN, ACARREOS HASTA EL LUGAR DE SU UTILIZACION, A CUALQUIER NIVEL, TRAZO, NIVELACION, ARMADO, MONTAJE Y FIJACION SOBRE SU BASE, CONEXION ELECTRICA Y MEANICA, LIMPIEZA Y RETIRO DE SOBRANTES FUERA DE OBRA, INSTALACIONES ESPECIFICAS, DE TECHO CON CAPACIDAD DE 2,580 PCM, P. EST. 0.43 PULG., CON MOTOR DE 3/4 H.P. A 1725 R.P.M., 460 V. 3F. 60 HZ MARCA GREENHECK MODELO GB-180-7 VE-50 (SUB-CEYE CIRUG. URGENCIAS)</t>
  </si>
  <si>
    <t>MONTAJE E INSTALACION DE VENTILADOR CENTRIFUGO INCLUYE: EL CARGO DIRECTO POR EL COSTO DE LA MANO DE OBRA Y MATERIALES QUE INTERVENGAN, ACARREOS HASTA EL LUGAR DE SU UTILIZACION, A CUALQUIER NIVEL, TRAZO, NIVELACION, ARMADO, MONTAJE Y FIJACION SOBRE SU BASE, CONEXION ELECTRICA Y MEANICA, LIMPIEZA Y RETIRO DE SOBRANTES FUERA DE OBRA, INSTALACIONES ESPECIFICAS, DE TECHO CON CAPACIDAD DE 100 PCM, P. EST. 0.29 PULG., CON MOTOR DE 1/4 H.P. A 1725 R.P.M., 127 V. 1F. 60 HZ MARCA GREENHECK MODELO GB-071-4 VE-51 (R.P.B.I. URGENCIAS)</t>
  </si>
  <si>
    <t>MONTAJE E INSTALACION DE VENTILADOR CENTRIFUGO INCLUYE: EL CARGO DIRECTO POR EL COSTO DE LA MANO DE OBRA Y MATERIALES QUE INTERVENGAN, ACARREOS HASTA EL LUGAR DE SU UTILIZACION, A CUALQUIER NIVEL, TRAZO, NIVELACION, ARMADO, MONTAJE Y FIJACION SOBRE SU BASE, CONEXION ELECTRICA Y MEANICA, LIMPIEZA Y RETIRO DE SOBRANTES FUERA DE OBRA, INSTALACIONES ESPECIFICAS, DE TECHO CON CAPACIDAD DE 1,480 PCM, P. EST. 0.39 PULG., CON MOTOR DE 1/2 H.P. A 1725 R.P.M., 127 V. 1F. 60 HZ MARCA GREENHECK MODELO GB-131-5 VE-52 (CURACIONES URGENCIAS)</t>
  </si>
  <si>
    <t>MONTAJE E INSTALACION DE VENTILADOR CENTRIFUGO INCLUYE: EL CARGO DIRECTO POR EL COSTO DE LA MANO DE OBRA Y MATERIALES QUE INTERVENGAN, ACARREOS HASTA EL LUGAR DE SU UTILIZACION, A CUALQUIER NIVEL, TRAZO, NIVELACION, ARMADO, MONTAJE Y FIJACION SOBRE SU BASE, CONEXION ELECTRICA Y MEANICA, LIMPIEZA Y RETIRO DE SOBRANTES FUERA DE OBRA, INSTALACIONES ESPECIFICAS, DE TECHO CON CAPACIDAD DE 1,820 PCM, P. EST. 0.61 PULG., CON MOTOR DE 3/4 H.P. A 1725 R.P.M., 460 V. 3F. 60 HZ MARCA GREENHECK MODELO GB-161-7 VE-53 (SANIT. TOMOGRAFO)</t>
  </si>
  <si>
    <t>MONTAJE E INSTALACION DE VENTILADOR CENTRIFUGO INCLUYE: EL CARGO DIRECTO POR EL COSTO DE LA MANO DE OBRA Y MATERIALES QUE INTERVENGAN, ACARREOS HASTA EL LUGAR DE SU UTILIZACION, A CUALQUIER NIVEL, TRAZO, NIVELACION, ARMADO, MONTAJE Y FIJACION SOBRE SU BASE, CONEXION ELECTRICA Y MEANICA, LIMPIEZA Y RETIRO DE SOBRANTES FUERA DE OBRA, INSTALACIONES ESPECIFICAS, TIPO VENT-SET CON CAPACIDAD DE 330 PCM, P. EST. 1.57 PULG., CON MOTOR DE 1/2 H.P. A 1725 R.P.M., 127 V. 1F. 60 HZ MARCA GREENHECK MODELO SWB-106-7 VE-54 (AISLADOS UCI)</t>
  </si>
  <si>
    <t>MONTAJE E INSTALACION DE VENTILADOR CENTRIFUGO INCLUYE: EL CARGO DIRECTO POR EL COSTO DE LA MANO DE OBRA Y MATERIALES QUE INTERVENGAN, ACARREOS HASTA EL LUGAR DE SU UTILIZACION, A CUALQUIER NIVEL, TRAZO, NIVELACION, ARMADO, MONTAJE Y FIJACION SOBRE SU BASE, CONEXION ELECTRICA Y MEANICA, LIMPIEZA Y RETIRO DE SOBRANTES FUERA DE OBRA, INSTALACIONES ESPECIFICAS, DE TECHO CON CAPACIDAD DE 370 PCM, P. EST. 0.42 PULG., CON MOTOR DE 1/4 H.P. A 1725 R.P.M., 127 V. 1F. 60 HZ MARCA GREENHECK MODELO GB-091-4 VE-55 (SEPTICO UCIN)</t>
  </si>
  <si>
    <t>MONTAJE E INSTALACION DE VENTILADOR CENTRIFUGO INCLUYE: EL CARGO DIRECTO POR EL COSTO DE LA MANO DE OBRA Y MATERIALES QUE INTERVENGAN, ACARREOS HASTA EL LUGAR DE SU UTILIZACION, A CUALQUIER NIVEL, TRAZO, NIVELACION, ARMADO, MONTAJE Y FIJACION SOBRE SU BASE, CONEXION ELECTRICA Y MEANICA, LIMPIEZA Y RETIRO DE SOBRANTES FUERA DE OBRA, INSTALACIONES ESPECIFICAS, TIPO VENT-SET CON CAPACIDAD DE 140 PCM, P. EST. 1.54 PULG., CON MOTOR DE 1/3 H.P. A 1725 R.P.M., 127 V. 1F. 60 HZ MARCA GREENHECK MODELO SWB-206-3 VE-56 (AISLADOS UCIN)</t>
  </si>
  <si>
    <t>MONTAJE E INSTALACION DE VENTILADOR CENTRIFUGO INCLUYE: EL CARGO DIRECTO POR EL COSTO DE LA MANO DE OBRA Y MATERIALES QUE INTERVENGAN, ACARREOS HASTA EL LUGAR DE SU UTILIZACION, A CUALQUIER NIVEL, TRAZO, NIVELACION, ARMADO, MONTAJE Y FIJACION SOBRE SU BASE, CONEXION ELECTRICA Y MEANICA, LIMPIEZA Y RETIRO DE SOBRANTES FUERA DE OBRA, INSTALACIONES ESPECIFICAS, TIPO VENT-SET CON CAPACIDAD DE 470 PCM, P. EST. 1.43 PULG., CON MOTOR DE 1/2 H.P. A 1725 R.P.M., 127 V. 1F. 60 HZ MARCA GREENHECK MODELO SWB-108-5 VE-57 (AISLADOS PED. UCI)</t>
  </si>
  <si>
    <t>MONTAJE E INSTALACION DE VENTILADOR CENTRIFUGO INCLUYE: EL CARGO DIRECTO POR EL COSTO DE LA MANO DE OBRA Y MATERIALES QUE INTERVENGAN, ACARREOS HASTA EL LUGAR DE SU UTILIZACION, A CUALQUIER NIVEL, TRAZO, NIVELACION, ARMADO, MONTAJE Y FIJACION SOBRE SU BASE, CONEXION ELECTRICA Y MEANICA, LIMPIEZA Y RETIRO DE SOBRANTES FUERA DE OBRA, INSTALACIONES ESPECIFICAS, DE TECHO CON CAPACIDAD DE 260 PCM, P. EST. 0.53 PULG., CON MOTOR DE 1/3 H.P. A 1725 R.P.M., 127 V. 1F. 60 HZ MARCA GREENHECK MODELO GB-081-3 VE-58 (R.P.B.I.)</t>
  </si>
  <si>
    <t>MONTAJE E INSTALACION DE VENTILADOR CENTRIFUGO INCLUYE: EL CARGO DIRECTO POR EL COSTO DE LA MANO DE OBRA Y MATERIALES QUE INTERVENGAN, ACARREOS HASTA EL LUGAR DE SU UTILIZACION, A CUALQUIER NIVEL, TRAZO, NIVELACION, ARMADO, MONTAJE Y FIJACION SOBRE SU BASE, CONEXION ELECTRICA Y MEANICA, LIMPIEZA Y RETIRO DE SOBRANTES FUERA DE OBRA, INSTALACIONES ESPECIFICAS, TIPO VENT-SET CON CAPACIDAD DE 110 PCM, P. EST. 1.34 PULG., CON MOTOR DE 1/3 H.P. A 1725 R.P.M., 127 V. 1F. 60 HZ MARCA GREENHECK MODELO SWB-206-3 VE-59 (AISLADOS LACTANTES)</t>
  </si>
  <si>
    <t>MONTAJE E INSTALACION DE VENTILADOR CENTRIFUGO INCLUYE: EL CARGO DIRECTO POR EL COSTO DE LA MANO DE OBRA Y MATERIALES QUE INTERVENGAN, ACARREOS HASTA EL LUGAR DE SU UTILIZACION, A CUALQUIER NIVEL, TRAZO, NIVELACION, ARMADO, MONTAJE Y FIJACION SOBRE SU BASE, CONEXION ELECTRICA Y MEANICA, LIMPIEZA Y RETIRO DE SOBRANTES FUERA DE OBRA, INSTALACIONES ESPECIFICAS, DE TECHO CON CAPACIDAD DE 2,660 PCM, P. EST. 0.49 PULG., CON MOTOR DE 1.0 H.P. A 1725 R.P.M., 460 V. 3F. 60 HZ MARCA GREENHECK MODELO GB-161-10 VE-60 (PEDIATRIA)</t>
  </si>
  <si>
    <t>MONTAJE E INSTALACION DE VENTILADOR CENTRIFUGO INCLUYE: EL CARGO DIRECTO POR EL COSTO DE LA MANO DE OBRA Y MATERIALES QUE INTERVENGAN, ACARREOS HASTA EL LUGAR DE SU UTILIZACION, A CUALQUIER NIVEL, TRAZO, NIVELACION, ARMADO, MONTAJE Y FIJACION SOBRE SU BASE, CONEXION ELECTRICA Y MEANICA, LIMPIEZA Y RETIRO DE SOBRANTES FUERA DE OBRA, INSTALACIONES ESPECIFICAS, TIPO VENT-SET CON CAPACIDAD DE 510 PCM, P. EST. 1.41 PULG., CON MOTOR DE 1/2 H.P. A 1725 R.P.M., 127 V. 1F. 60 HZ MARCA GREENHECK MODELO SWB-107-5 VE-61 (AISLADOS PREECOLAR)</t>
  </si>
  <si>
    <t>MONTAJE E INSTALACION DE VENTILADOR CENTRIFUGO INCLUYE: EL CARGO DIRECTO POR EL COSTO DE LA MANO DE OBRA Y MATERIALES QUE INTERVENGAN, ACARREOS HASTA EL LUGAR DE SU UTILIZACION, A CUALQUIER NIVEL, TRAZO, NIVELACION, ARMADO, MONTAJE Y FIJACION SOBRE SU BASE, CONEXION ELECTRICA Y MEANICA, LIMPIEZA Y RETIRO DE SOBRANTES FUERA DE OBRA, INSTALACIONES ESPECIFICAS, DE TECHO CON CAPACIDAD DE 510 PCM, P. EST. 0.30 PULG., CON MOTOR DE 1/3 H.P. A 1725 R.P.M., 127 V. 1F. 60 HZ MARCA GREENHECK MODELO SWB-107-5 VE-62 (SALA DE RAYOS X)</t>
  </si>
  <si>
    <t>MONTAJE E INSTALACION DE VENTILADOR CENTRIFUGO INCLUYE: EL CARGO DIRECTO POR EL COSTO DE LA MANO DE OBRA Y MATERIALES QUE INTERVENGAN, ACARREOS HASTA EL LUGAR DE SU UTILIZACION, A CUALQUIER NIVEL, TRAZO, NIVELACION, ARMADO, MONTAJE Y FIJACION SOBRE SU BASE, CONEXION ELECTRICA Y MEANICA, LIMPIEZA Y RETIRO DE SOBRANTES FUERA DE OBRA, INSTALACIONES ESPECIFICAS, TIPO VENT-SET CON CAPACIDAD DE 140 PCM, P. EST. 1.37 PULG., CON MOTOR DE 1/3 H.P. A 1725 R.P.M., 127 V. 1F. 60 HZ MARCA GREENHECK MODELO SWB-106-3 VE-63 (AISLADO CUNERO PAT.)</t>
  </si>
  <si>
    <t>MONTAJE E INSTALACION DE VENTILADOR CENTRIFUGO INCLUYE: EL CARGO DIRECTO POR EL COSTO DE LA MANO DE OBRA Y MATERIALES QUE INTERVENGAN, ACARREOS HASTA EL LUGAR DE SU UTILIZACION, A CUALQUIER NIVEL, TRAZO, NIVELACION, ARMADO, MONTAJE Y FIJACION SOBRE SU BASE, CONEXION ELECTRICA Y MEANICA, LIMPIEZA Y RETIRO DE SOBRANTES FUERA DE OBRA, INSTALACIONES ESPECIFICAS, DE TECHO CON CAPACIDAD DE 330 PCM, P. EST. 0.44 PULG., CON MOTOR DE 1/3 H.P. A 1725 R.P.M., 127 V. 1F. 60 HZ MARCA GREENHECK MODELO GB-091-3 VE-64 (R.S. ASEO SANITARIO)</t>
  </si>
  <si>
    <t>MONTAJE E INSTALACION DE VENTILADOR CENTRIFUGO INCLUYE: EL CARGO DIRECTO POR EL COSTO DE LA MANO DE OBRA Y MATERIALES QUE INTERVENGAN, ACARREOS HASTA EL LUGAR DE SU UTILIZACION, A CUALQUIER NIVEL, TRAZO, NIVELACION, ARMADO, MONTAJE Y FIJACION SOBRE SU BASE, CONEXION ELECTRICA Y MEANICA, LIMPIEZA Y RETIRO DE SOBRANTES FUERA DE OBRA, INSTALACIONES ESPECIFICAS, DE TECHO CON CAPACIDAD DE 130 PCM, P. EST. 0.30 PULG., CON MOTOR DE 1/4 H.P. A 1725 R.P.M., 127 V. 1F. 60 HZ MARCA GREENHECK MODELO GB-071-4 VE-65 (R.P.B.I. UCIN, UCI)</t>
  </si>
  <si>
    <t>MONTAJE E INSTALACION DE VENTILADOR CENTRIFUGO INCLUYE: EL CARGO DIRECTO POR EL COSTO DE LA MANO DE OBRA Y MATERIALES QUE INTERVENGAN, ACARREOS HASTA EL LUGAR DE SU UTILIZACION, A CUALQUIER NIVEL, TRAZO, NIVELACION, ARMADO, MONTAJE Y FIJACION SOBRE SU BASE, CONEXION ELECTRICA Y MEANICA, LIMPIEZA Y RETIRO DE SOBRANTES FUERA DE OBRA, INSTALACIONES ESPECIFICAS, EN LINEA CON CAPACIDAD DE 6,500 PCM, P. EST. 1.00 PULG., CON MOTOR DE 3.0 H.P. A 1725 R.P.M., 460 V. 3F. 60 HZ MARCA GREENHECK MODELO SWB-240-30 VE-66 (LAVANDERIA)</t>
  </si>
  <si>
    <t>MONTAJE E INSTALACION DE VENTILADOR CENTRIFUGO INCLUYE: EL CARGO DIRECTO POR EL COSTO DE LA MANO DE OBRA Y MATERIALES QUE INTERVENGAN, ACARREOS HASTA EL LUGAR DE SU UTILIZACION, A CUALQUIER NIVEL, TRAZO, NIVELACION, ARMADO, MONTAJE Y FIJACION SOBRE SU BASE, CONEXION ELECTRICA Y MEANICA, LIMPIEZA Y RETIRO DE SOBRANTES FUERA DE OBRA, INSTALACIONES ESPECIFICAS, DE TECHO CON CAPACIDAD DE 330 PCM, P. EST. 0.46 PULG., CON MOTOR DE 1/4 H.P. A 1725 R.P.M., 127 V. 1F. 60 HZ MARCA GREENHECK MODELO GB-081-4 VE-67 (R.P.B.I. HOSP. GINECO.)</t>
  </si>
  <si>
    <t>MONTAJE E INSTALACION DE VENTILADOR CENTRIFUGO INCLUYE: EL CARGO DIRECTO POR EL COSTO DE LA MANO DE OBRA Y MATERIALES QUE INTERVENGAN, ACARREOS HASTA EL LUGAR DE SU UTILIZACION, A CUALQUIER NIVEL, TRAZO, NIVELACION, ARMADO, MONTAJE Y FIJACION SOBRE SU BASE, CONEXION ELECTRICA Y MEANICA, LIMPIEZA Y RETIRO DE SOBRANTES FUERA DE OBRA, INSTALACIONES ESPECIFICAS, TIPO VENT-SET CON CAPACIDAD DE 250 PCM, P. EST. 1.42 PULG., CON MOTOR DE 1/2 H.P. A 1725 R.P.M., 127 V. 1F. 60 HZ MARCA GREENHECK MODELO SWB-106-3 VE-68 (AISLADO HOSP. GINECO)</t>
  </si>
  <si>
    <t>MONTAJE E INSTALACION DE VENTILADOR CENTRIFUGO INCLUYE: EL CARGO DIRECTO POR EL COSTO DE LA MANO DE OBRA Y MATERIALES QUE INTERVENGAN, ACARREOS HASTA EL LUGAR DE SU UTILIZACION, A CUALQUIER NIVEL, TRAZO, NIVELACION, ARMADO, MONTAJE Y FIJACION SOBRE SU BASE, CONEXION ELECTRICA Y MEANICA, LIMPIEZA Y RETIRO DE SOBRANTES FUERA DE OBRA, INSTALACIONES ESPECIFICAS, DE TECHO CON CAPACIDAD DE 660 PCM, P. EST. 0.52 PULG., CON MOTOR DE 1/4 H.P. A 1725 R.P.M., 127 V. 1F. 60 HZ MARCA GREENHECK MODELO GB-081-4 VE-69 (SANIT. MED. BECARIO)</t>
  </si>
  <si>
    <t>MONTAJE E INSTALACION DE VENTILADOR CENTRIFUGO INCLUYE: EL CARGO DIRECTO POR EL COSTO DE LA MANO DE OBRA Y MATERIALES QUE INTERVENGAN, ACARREOS HASTA EL LUGAR DE SU UTILIZACION, A CUALQUIER NIVEL, TRAZO, NIVELACION, ARMADO, MONTAJE Y FIJACION SOBRE SU BASE, CONEXION ELECTRICA Y MEANICA, LIMPIEZA Y RETIRO DE SOBRANTES FUERA DE OBRA, INSTALACIONES ESPECIFICAS, TIPO VENT-SET CON CAPACIDAD DE 350 PCM, P. EST. 1.45 PULG., CON MOTOR DE 1/2 H.P. A 1725 R.P.M., 127 V. 1F. 60 HZ MARCA GREENHECK MODELO SWB-207-5 VE-70 (AISLADO HOSP. MED. INT.)</t>
  </si>
  <si>
    <t>MONTAJE E INSTALACION DE VENTILADOR CENTRIFUGO INCLUYE: EL CARGO DIRECTO POR EL COSTO DE LA MANO DE OBRA Y MATERIALES QUE INTERVENGAN, ACARREOS HASTA EL LUGAR DE SU UTILIZACION, A CUALQUIER NIVEL, TRAZO, NIVELACION, ARMADO, MONTAJE Y FIJACION SOBRE SU BASE, CONEXION ELECTRICA Y MEANICA, LIMPIEZA Y RETIRO DE SOBRANTES FUERA DE OBRA, INSTALACIONES ESPECIFICAS, DE TECHO CON CAPACIDAD DE 1,200 PCM, P. EST. 0.45 PULG., CON MOTOR DE 1/3 H.P. A 1725 R.P.M., 127 V. 1F. 60 HZ MARCA GREENHECK MODELO GB-121-3 VE-71 (ENDOSCOPIAS)</t>
  </si>
  <si>
    <t>MONTAJE E INSTALACION DE VENTILADOR CENTRIFUGO INCLUYE: EL CARGO DIRECTO POR EL COSTO DE LA MANO DE OBRA Y MATERIALES QUE INTERVENGAN, ACARREOS HASTA EL LUGAR DE SU UTILIZACION, A CUALQUIER NIVEL, TRAZO, NIVELACION, ARMADO, MONTAJE Y FIJACION SOBRE SU BASE, CONEXION ELECTRICA Y MEANICA, LIMPIEZA Y RETIRO DE SOBRANTES FUERA DE OBRA, INSTALACIONES ESPECIFICAS, TIPO VENT-SET CON CAPACIDAD DE 630 PCM, P. EST. 1.34 PULG., CON MOTOR DE 3/4 H.P. A 1725 R.P.M., 460 V. 3F. 60 HZ MARCA GREENHECK MODELO SWB-107-5 VE-72 (AISLADO 1 HOSP. CIRUGIA)</t>
  </si>
  <si>
    <t>MONTAJE E INSTALACION DE VENTILADOR CENTRIFUGO INCLUYE: EL CARGO DIRECTO POR EL COSTO DE LA MANO DE OBRA Y MATERIALES QUE INTERVENGAN, ACARREOS HASTA EL LUGAR DE SU UTILIZACION, A CUALQUIER NIVEL, TRAZO, NIVELACION, ARMADO, MONTAJE Y FIJACION SOBRE SU BASE, CONEXION ELECTRICA Y MEANICA, LIMPIEZA Y RETIRO DE SOBRANTES FUERA DE OBRA, INSTALACIONES ESPECIFICAS, TIPO VENT-SET CON CAPACIDAD DE 630 PCM, P. EST. 1.34 PULG., CON MOTOR DE 3/4 H.P. A 1725 R.P.M., 460 V. 3F. 60 HZ MARCA GREENHECK MODELO SWB-107-7 VE-73 (AISLADO 2 HOSP. MEDICINA INTERNA)</t>
  </si>
  <si>
    <t>MONTAJE E INSTALACION DE VENTILADOR CENTRIFUGO INCLUYE: EL CARGO DIRECTO POR EL COSTO DE LA MANO DE OBRA Y MATERIALES QUE INTERVENGAN, ACARREOS HASTA EL LUGAR DE SU UTILIZACION, A CUALQUIER NIVEL, TRAZO, NIVELACION, ARMADO, MONTAJE Y FIJACION SOBRE SU BASE, CONEXION ELECTRICA Y MEANICA, LIMPIEZA Y RETIRO DE SOBRANTES FUERA DE OBRA, INSTALACIONES ESPECIFICAS, DE TECHO CON CAPACIDAD DE 970 PCM, P. EST. 0.31 PULG., CON MOTOR DE 3/4 H.P. A 1725 R.P.M., 460 V. 3F. 60 HZ MARCA GREENHECK MODELO GB-101-5 VE-74 (SANITARIOS SEPTICO QUIMIO.)</t>
  </si>
  <si>
    <t>MONTAJE E INSTALACION DE VENTILADOR CENTRIFUGO INCLUYE: EL CARGO DIRECTO POR EL COSTO DE LA MANO DE OBRA Y MATERIALES QUE INTERVENGAN, ACARREOS HASTA EL LUGAR DE SU UTILIZACION, A CUALQUIER NIVEL, TRAZO, NIVELACION, ARMADO, MONTAJE Y FIJACION SOBRE SU BASE, CONEXION ELECTRICA Y MEANICA, LIMPIEZA Y RETIRO DE SOBRANTES FUERA DE OBRA, INSTALACIONES ESPECIFICAS, DE TECHO CON CAPACIDAD DE 1,800 PCM, P. EST. 0.45 PULG., CON MOTOR DE 1/3 H.P. A 1725 R.P.M., 127 V. 1F. 60 HZ MARCA GREENHECK MODELO GB-161-3 VE-75 (QUIMIOTERAPIA)</t>
  </si>
  <si>
    <t>MONTAJE E INSTALACION DE VENTILADOR CENTRIFUGO INCLUYE: EL CARGO DIRECTO POR EL COSTO DE LA MANO DE OBRA Y MATERIALES QUE INTERVENGAN, ACARREOS HASTA EL LUGAR DE SU UTILIZACION, A CUALQUIER NIVEL, TRAZO, NIVELACION, ARMADO, MONTAJE Y FIJACION SOBRE SU BASE, CONEXION ELECTRICA Y MEANICA, LIMPIEZA Y RETIRO DE SOBRANTES FUERA DE OBRA, INSTALACIONES ESPECIFICAS, DE TECHO CON CAPACIDAD DE 1,450 PCM, P. EST. 0.34 PULG., CON MOTOR DE 1/3 H.P. A 1725 R.P.M., 127 V. 1F. 60 HZ MARCA GREENHECK MODELO GB-131-3 VE-76 (R.S. ELEVADOR)</t>
  </si>
  <si>
    <t>MONTAJE E INSTALACION DE VENTILADOR CENTRIFUGO INCLUYE: EL CARGO DIRECTO POR EL COSTO DE LA MANO DE OBRA Y MATERIALES QUE INTERVENGAN, ACARREOS HASTA EL LUGAR DE SU UTILIZACION, A CUALQUIER NIVEL, TRAZO, NIVELACION, ARMADO, MONTAJE Y FIJACION SOBRE SU BASE, CONEXION ELECTRICA Y MEANICA, LIMPIEZA Y RETIRO DE SOBRANTES FUERA DE OBRA, INSTALACIONES ESPECIFICAS, DE TECHO CON CAPACIDAD DE 260 PCM, P. EST. 0.76 PULG., CON MOTOR DE 1/4 H.P. A 1725 R.P.M., 127 V. 1F. 60 HZ MARCA GREENHECK MODELO GB-101HP-4 VE-77 (T.M. BACTERIOLOGICAS)</t>
  </si>
  <si>
    <t>MONTAJE E INSTALACION DE VENTILADOR CENTRIFUGO INCLUYE: EL CARGO DIRECTO POR EL COSTO DE LA MANO DE OBRA Y MATERIALES QUE INTERVENGAN, ACARREOS HASTA EL LUGAR DE SU UTILIZACION, A CUALQUIER NIVEL, TRAZO, NIVELACION, ARMADO, MONTAJE Y FIJACION SOBRE SU BASE, CONEXION ELECTRICA Y MEANICA, LIMPIEZA Y RETIRO DE SOBRANTES FUERA DE OBRA, INSTALACIONES ESPECIFICAS, DE TECHO CON CAPACIDAD DE 270 PCM, P. EST. 0.53 PULG., CON MOTOR DE 1/4 H.P. A 1725 R.P.M., 127 V. 1F. 60 HZ MARCA GREENHECK MODELO GB-071-4 VE-78 (SALA DE EXPULSION 1 Y 2)</t>
  </si>
  <si>
    <t>MONTAJE E INSTALACION DE VENTILADOR CENTRIFUGO INCLUYE: EL CARGO DIRECTO POR EL COSTO DE LA MANO DE OBRA Y MATERIALES QUE INTERVENGAN, ACARREOS HASTA EL LUGAR DE SU UTILIZACION, A CUALQUIER NIVEL, TRAZO, NIVELACION, ARMADO, MONTAJE Y FIJACION SOBRE SU BASE, CONEXION ELECTRICA Y MEANICA, LIMPIEZA Y RETIRO DE SOBRANTES FUERA DE OBRA, INSTALACIONES ESPECIFICAS, TIPO VENT-SET CON CAPACIDAD DE 340 PCM, P. EST. 1.32 PULG., CON MOTOR DE 3/4 H.P. A 1725 R.P.M., 460 V. 3F. 60 HZ MARCA GREENHECK MODELO GB-106-7 VE-79 (AISLADO 1 HOSP. MEDICINA INTERNA)</t>
  </si>
  <si>
    <t>MONTAJE E INSTALACION DE VENTILADOR CENTRIFUGO INCLUYE: EL CARGO DIRECTO POR EL COSTO DE LA MANO DE OBRA Y MATERIALES QUE INTERVENGAN, ACARREOS HASTA EL LUGAR DE SU UTILIZACION, A CUALQUIER NIVEL, TRAZO, NIVELACION, ARMADO, MONTAJE Y FIJACION SOBRE SU BASE, CONEXION ELECTRICA Y MEANICA, LIMPIEZA Y RETIRO DE SOBRANTES FUERA DE OBRA, INSTALACIONES ESPECIFICAS, DE TECHO CON CAPACIDAD DE 800 PCM, P. EST. 0.60 PULG., CON MOTOR DE 1/3 H.P. A 1725 R.P.M., 127 V. 1F. 60 HZ MARCA GREENHECK MODELO GB-091-3 VE-80 (LAVADO DE LOSA HOSP.)</t>
  </si>
  <si>
    <t>MONTAJE E INSTALACION DE VENTILADOR CENTRIFUGO INCLUYE: EL CARGO DIRECTO POR EL COSTO DE LA MANO DE OBRA Y MATERIALES QUE INTERVENGAN, ACARREOS HASTA EL LUGAR DE SU UTILIZACION, A CUALQUIER NIVEL, TRAZO, NIVELACION, ARMADO, MONTAJE Y FIJACION SOBRE SU BASE, CONEXION ELECTRICA Y MEANICA, LIMPIEZA Y RETIRO DE SOBRANTES FUERA DE OBRA, INSTALACIONES ESPECIFICAS, DE TECHO CON CAPACIDAD DE 800 PCM, P. EST. 0.60 PULG., CON MOTOR DE 1/3 H.P. A 1725 R.P.M., 127 V. 1F. 60 HZ MARCA GREENHECK MODELO GB-091-3 VE-81 (LAVADO DE LOSA PERSONAL.)</t>
  </si>
  <si>
    <t>MONTAJE E INSTALACION DE VENTILADOR CENTRIFUGO INCLUYE: EL CARGO DIRECTO POR EL COSTO DE LA MANO DE OBRA Y MATERIALES QUE INTERVENGAN, ACARREOS HASTA EL LUGAR DE SU UTILIZACION, A CUALQUIER NIVEL, TRAZO, NIVELACION, ARMADO, MONTAJE Y FIJACION SOBRE SU BASE, CONEXION ELECTRICA Y MEANICA, LIMPIEZA Y RETIRO DE SOBRANTES FUERA DE OBRA, INSTALACIONES ESPECIFICAS, DE TECHO CON CAPACIDAD DE 10,20 PCM, P. EST. 1.40 PULG., CON MOTOR DE 5.0 H.P. A 1725 R.P.M., 460 V. 3F. 60 HZ MARCA GREENHECK MODELO CUBE-360-50 VE-82 (CAMPANA DE EXT. COCINA)</t>
  </si>
  <si>
    <t>MONTAJE E INSTALACION DE VENTILADOR CENTRIFUGO INCLUYE: EL CARGO DIRECTO POR EL COSTO DE LA MANO DE OBRA Y MATERIALES QUE INTERVENGAN, ACARREOS HASTA EL LUGAR DE SU UTILIZACION, A CUALQUIER NIVEL, TRAZO, NIVELACION, ARMADO, MONTAJE Y FIJACION SOBRE SU BASE, CONEXION ELECTRICA Y MEANICA, LIMPIEZA Y RETIRO DE SOBRANTES FUERA DE OBRA, INSTALACIONES ESPECIFICAS, EN LINEA CON CAPACIDAD DE 540 PCM, P. EST. 0.35 PULG., CON MOTOR DE 1/3 H.P. A 1725 R.P.M., 127 V. 1F. 60 HZ MARCA GREENHECK MODELO BSQ-80-3 VE-83 (BANCO DE LECHES)</t>
  </si>
  <si>
    <t>MONTAJE E INSTALACION DE VENTILADOR CENTRIFUGO INCLUYE: EL CARGO DIRECTO POR EL COSTO DE LA MANO DE OBRA Y MATERIALES QUE INTERVENGAN, ACARREOS HASTA EL LUGAR DE SU UTILIZACION, A CUALQUIER NIVEL, TRAZO, NIVELACION, ARMADO, MONTAJE Y FIJACION SOBRE SU BASE, CONEXION ELECTRICA Y MEANICA, LIMPIEZA Y RETIRO DE SOBRANTES FUERA DE OBRA, INSTALACIONES ESPECIFICAS, EN LINEA CON CAPACIDAD DE 320 PCM, P. EST. 0.25 PULG., CON MOTOR DE 1/4 H.P. A 1725 R.P.M., 127 V. 1F. 60 HZ MARCA GREENHECK MODELO SQ-80-VG VE-84 (TALLER DE PINTURA)</t>
  </si>
  <si>
    <t>MONTAJE E INSTALACION DE VENTILADOR CENTRIFUGO INCLUYE: EL CARGO DIRECTO POR EL COSTO DE LA MANO DE OBRA Y MATERIALES QUE INTERVENGAN, ACARREOS HASTA EL LUGAR DE SU UTILIZACION, A CUALQUIER NIVEL, TRAZO, NIVELACION, ARMADO, MONTAJE Y FIJACION SOBRE SU BASE, CONEXION ELECTRICA Y MEANICA, LIMPIEZA Y RETIRO DE SOBRANTES FUERA DE OBRA, INSTALACIONES ESPECIFICAS, EN LINEA CON CAPACIDAD DE 480 PCM, P. EST. 0.35 PULG., CON MOTOR DE 1/4 H.P. A 1725 R.P.M., 127 V. 1F. 60 HZ MARCA GREENHECK MODELO SQ-85-VG VE-85 (SANITARIOS CONSERVACION)</t>
  </si>
  <si>
    <t>MONTAJE E INSTALACION DE VENTILADOR CENTRIFUGO INCLUYE: EL CARGO DIRECTO POR EL COSTO DE LA MANO DE OBRA Y MATERIALES QUE INTERVENGAN, ACARREOS HASTA EL LUGAR DE SU UTILIZACION, A CUALQUIER NIVEL, TRAZO, NIVELACION, ARMADO, MONTAJE Y FIJACION SOBRE SU BASE, CONEXION ELECTRICA Y MEANICA, LIMPIEZA Y RETIRO DE SOBRANTES FUERA DE OBRA, INSTALACIONES ESPECIFICAS, TIPO UNIZONA CON FILTROS CON CAPACIDAD DE 16,580 PCM, P. EST. 1.02 PULG., CON MOTOR DE 10 H.P. A 1750 R.P.M., 230 V. 3F. 60 HZ MARCA SOLER &amp; PALAU MODELO CDA-FH1-25/25 VI-01 (COCINA)</t>
  </si>
  <si>
    <t>MONTAJE E INSTALACION DE VENTILADOR CENTRIFUGO INCLUYE: EL CARGO DIRECTO POR EL COSTO DE LA MANO DE OBRA Y MATERIALES QUE INTERVENGAN, ACARREOS HASTA EL LUGAR DE SU UTILIZACION, A CUALQUIER NIVEL, TRAZO, NIVELACION, ARMADO, MONTAJE Y FIJACION SOBRE SU BASE, CONEXION ELECTRICA Y MEANICA, LIMPIEZA Y RETIRO DE SOBRANTES FUERA DE OBRA, INSTALACIONES ESPECIFICAS, TIPO UNIZONA CON FILTROS CON CAPACIDAD DE 9,468 PCM, P. EST. 0.85 PULG., CON MOTOR DE 5.0 H.P. A 1750 R.P.M., 230 V. 3F. 60 HZ MARCA SOLER &amp; PALAU MODELO CDA-FH1-20/20 VI-02 (BAÑOS Y VESTIDORES)</t>
  </si>
  <si>
    <t>MONTAJE E INSTALACION DE VENTILADOR CENTRIFUGO INCLUYE: EL CARGO DIRECTO POR EL COSTO DE LA MANO DE OBRA Y MATERIALES QUE INTERVENGAN, ACARREOS HASTA EL LUGAR DE SU UTILIZACION, A CUALQUIER NIVEL, TRAZO, NIVELACION, ARMADO, MONTAJE Y FIJACION SOBRE SU BASE, CONEXION ELECTRICA Y MEANICA, LIMPIEZA Y RETIRO DE SOBRANTES FUERA DE OBRA, INSTALACIONES ESPECIFICAS, TIPO UNIZONA CON CAPACIDAD DE 1,500 PCM, P. EST. 0.63 PULG., CON MOTOR DE 3/4 H.P. A 1750 R.P.M., 230 V. 3F. 60 HZ MARCA SOLER &amp; PALAU MODELO CDA-FH1-9/9 VI-03 (AREA DE MARCHA)</t>
  </si>
  <si>
    <t>PRUEBAS, ARRANQUE Y PUESTA EN MARCHA DE UNIDAD MANEJADORA DE AIRE, INCLUYE: EL CARGO DIRECTO POR EL COSTO DE LA MANO DE OBRA Y MATERIALES QUE INTERVENGAN, REVISION Y VERIFICACION DE CONEXION ELECTRICA Y MECANICA, LIMPIEZA Y RETIRO DE SOBRANTES FUERA DE OBRA, INSTALACIONES ESPECIFICAS, MARCA CARRIER TIPO INTERIOR DE DOBLE PARED, MODELO 39MJ1614EC-C5196 CON CAPACIDAD DE MANEJAR 19.10 T.R., UMA-01 (SALA DE ESPERA LABORATORIO CTO. DE EQUIPOS NO. 03)</t>
  </si>
  <si>
    <t>PRUEBAS, ARRANQUE Y PUESTA EN MARCHA DE UNIDAD MANEJADORA DE AIRE, INCLUYE: EL CARGO DIRECTO POR EL COSTO DE LA MANO DE OBRA Y MATERIALES QUE INTERVENGAN, REVISION Y VERIFICACION DE CONEXION ELECTRICA Y MECANICA, LIMPIEZA Y RETIRO DE SOBRANTES FUERA DE OBRA, INSTALACIONES ESPECIFICAS, MARCA CARRIER TIPO INTERIOR DE DOBLE PARED, MODELO 39MJ1610CJBP5194 CON CAPACIDAD DE MANEJAR 13.90 T.R., INCLUYE: VARIADOR DE FRECUENCIA UMA-02 (TOMA DE MUESTRAS LABORATORIO CTO. DE EQUIPOS NO. 04)</t>
  </si>
  <si>
    <t>PRUEBAS, ARRANQUE Y PUESTA EN MARCHA DE UNIDAD MANEJADORA DE AIRE, INCLUYE: EL CARGO DIRECTO POR EL COSTO DE LA MANO DE OBRA Y MATERIALES QUE INTERVENGAN, REVISION Y VERIFICACION DE CONEXION ELECTRICA Y MECANICA, LIMPIEZA Y RETIRO DE SOBRANTES FUERA DE OBRA, INSTALACIONES ESPECIFICAS, MARCA CARRIER TIPO INTERIOR DE DOBLE PARED, MODELO 39MJ16107BKT5194-9 CON CAPACIDAD DE MANEJAR 21.60 T.R., INCLUYE: VARIADOR DE FRECUENCIA UMA-03 (LABORATORIO DE PEINES CTO. DE EQUIPOS NO. 04)</t>
  </si>
  <si>
    <t>PRUEBAS, ARRANQUE Y PUESTA EN MARCHA DE UNIDAD MANEJADORA DE AIRE, INCLUYE: EL CARGO DIRECTO POR EL COSTO DE LA MANO DE OBRA Y MATERIALES QUE INTERVENGAN, REVISION Y VERIFICACION DE CONEXION ELECTRICA Y MECANICA, LIMPIEZA Y RETIRO DE SOBRANTES FUERA DE OBRA, INSTALACIONES ESPECIFICAS, MARCA CARRIER TIPO INTERIOR DE DOBLE PARED, MODELO 39MJ1614L6HQ5196-X CON CAPACIDAD DE MANEJAR 19.20 T.R., INCLUYE: VARIADOR DE FRECUENCIA UMA-04 (MEDICINA FISICA CTO. DE EQUIPOS NO. 10)</t>
  </si>
  <si>
    <t>PRUEBAS, ARRANQUE Y PUESTA EN MARCHA DE UNIDAD MANEJADORA DE AIRE, INCLUYE: EL CARGO DIRECTO POR EL COSTO DE LA MANO DE OBRA Y MATERIALES QUE INTERVENGAN, REVISION Y VERIFICACION DE CONEXION ELECTRICA Y MECANICA, LIMPIEZA Y RETIRO DE SOBRANTES FUERA DE OBRA, INSTALACIONES ESPECIFICAS, MARCA CARRIER TIPO INTERIOR DE DOBLE PARED, MODELO 39MJ16127T1L5195-B CON CAPACIDAD DE MANEJAR 24.00 T.R., INCLUYE: VARIADOR DE FRECUENCIA UMA-05 (ELECTROTERAPIA-GIMNASIO CTO. DE EQUIPOS NO. 10)</t>
  </si>
  <si>
    <t>PRUEBAS, ARRANQUE Y PUESTA EN MARCHA DE UNIDAD MANEJADORA DE AIRE, INCLUYE: EL CARGO DIRECTO POR EL COSTO DE LA MANO DE OBRA Y MATERIALES QUE INTERVENGAN, REVISION Y VERIFICACION DE CONEXION ELECTRICA Y MECANICA, LIMPIEZA Y RETIRO DE SOBRANTES FUERA DE OBRA, INSTALACIONES ESPECIFICAS, MARCA CARRIER TIPO INTERIOR DE DOBLE PARED, MODELO 39MJ1612LSR45195-G CON CAPACIDAD DE MANEJAR 13.40 T.R., UMA-06 (ARCHIVO CLINICO-FARMACIA CTO. DE EQUIPOS NO. 16)</t>
  </si>
  <si>
    <t>PRUEBAS, ARRANQUE Y PUESTA EN MARCHA DE UNIDAD MANEJADORA DE AIRE, INCLUYE: EL CARGO DIRECTO POR EL COSTO DE LA MANO DE OBRA Y MATERIALES QUE INTERVENGAN, REVISION Y VERIFICACION DE CONEXION ELECTRICA Y MECANICA, LIMPIEZA Y RETIRO DE SOBRANTES FUERA DE OBRA, INSTALACIONES ESPECIFICAS, MARCA CARRIER TIPO INTERIOR DE DOBLE PARED, MODELO 39MJ1612DTYP5195-R CON CAPACIDAD DE MANEJAR 13.20 T.R., UMA-07 (SALA DE ESPERA CONSULTA EXTERNA 1ER NIVEL CTO. DE EQUIPOS NO. 10)</t>
  </si>
  <si>
    <t>PRUEBAS, ARRANQUE Y PUESTA EN MARCHA DE UNIDAD MANEJADORA DE AIRE, INCLUYE: EL CARGO DIRECTO POR EL COSTO DE LA MANO DE OBRA Y MATERIALES QUE INTERVENGAN, REVISION Y VERIFICACION DE CONEXION ELECTRICA Y MECANICA, LIMPIEZA Y RETIRO DE SOBRANTES FUERA DE OBRA, INSTALACIONES ESPECIFICAS, MARCA CARRIER TIPO INTERIOR DE DOBLE PARED, MODELO 39MJ16062ZBY5192-M CON CAPACIDAD DE MANEJAR 7.80 T.R., UMA-08 (CONSULTA GINECO 1ER NIVEL CTO. DE EQUIPOS NO. 18)</t>
  </si>
  <si>
    <t>PRUEBAS, ARRANQUE Y PUESTA EN MARCHA DE UNIDAD MANEJADORA DE AIRE, INCLUYE: EL CARGO DIRECTO POR EL COSTO DE LA MANO DE OBRA Y MATERIALES QUE INTERVENGAN, REVISION Y VERIFICACION DE CONEXION ELECTRICA Y MECANICA, LIMPIEZA Y RETIRO DE SOBRANTES FUERA DE OBRA, INSTALACIONES ESPECIFICAS, MARCA CARRIER TIPO INTERIOR DE DOBLE PARED, MODELO 39MJ16142QZD5196-Q CON CAPACIDAD DE MANEJAR 19.90 T.R., UMA-09 (SALA DE ESPERA CONS. 2DO Y 3ER NIVEL CTO. DE EQUIPOS NO. 17)</t>
  </si>
  <si>
    <t>PRUEBAS, ARRANQUE Y PUESTA EN MARCHA DE UNIDAD MANEJADORA DE AIRE, INCLUYE: EL CARGO DIRECTO POR EL COSTO DE LA MANO DE OBRA Y MATERIALES QUE INTERVENGAN, REVISION Y VERIFICACION DE CONEXION ELECTRICA Y MECANICA, LIMPIEZA Y RETIRO DE SOBRANTES FUERA DE OBRA, INSTALACIONES ESPECIFICAS, MARCA CARRIER TIPO INTERIOR DE DOBLE PARED, MODELO 39MJ1608ZVE-5193-D CON CAPACIDAD DE MANEJAR 10.90 T.R., UMA-10 (CONSULTA EXTERNA SALA DE ESPERA 2DO NIVEL CTO. DE EQUIPOS NO. 17)</t>
  </si>
  <si>
    <t>PRUEBAS, ARRANQUE Y PUESTA EN MARCHA DE UNIDAD MANEJADORA DE AIRE, INCLUYE: EL CARGO DIRECTO POR EL COSTO DE LA MANO DE OBRA Y MATERIALES QUE INTERVENGAN, REVISION Y VERIFICACION DE CONEXION ELECTRICA Y MECANICA, LIMPIEZA Y RETIRO DE SOBRANTES FUERA DE OBRA, INSTALACIONES ESPECIFICAS, MARCA CARRIER TIPO INTERIOR DE DOBLE PARED, MODELO 39MJ1610M9K85194-5 CON CAPACIDAD DE MANEJAR 14.70 T.R., UMA-11 (SALA DE ESPERA CONS. 2DO NIVEL CTO. DE EQUIPOS NO. 17)</t>
  </si>
  <si>
    <t>PRUEBAS, ARRANQUE Y PUESTA EN MARCHA DE UNIDAD MANEJADORA DE AIRE, INCLUYE: EL CARGO DIRECTO POR EL COSTO DE LA MANO DE OBRA Y MATERIALES QUE INTERVENGAN, REVISION Y VERIFICACION DE CONEXION ELECTRICA Y MECANICA, LIMPIEZA Y RETIRO DE SOBRANTES FUERA DE OBRA, INSTALACIONES ESPECIFICAS, MARCA CARRIER TIPO INTERIOR DE DOBLE PARED, MODELO 39MJ16089VTC5193-X CON CAPACIDAD DE MANEJAR 9.70 T.R., UMA-12 (CONSULTA EXTERNA SALA DE ESPERA 2DO NIVEL CTO. DE EQUIPOS NO. 19)</t>
  </si>
  <si>
    <t>PRUEBAS, ARRANQUE Y PUESTA EN MARCHA DE UNIDAD MANEJADORA DE AIRE, INCLUYE: EL CARGO DIRECTO POR EL COSTO DE LA MANO DE OBRA Y MATERIALES QUE INTERVENGAN, REVISION Y VERIFICACION DE CONEXION ELECTRICA Y MECANICA, LIMPIEZA Y RETIRO DE SOBRANTES FUERA DE OBRA, INSTALACIONES ESPECIFICAS, MARCA CARRIER TIPO INTERIOR DE DOBLE PARED, MODELO 39MJ161037MK5194-5 CON CAPACIDAD DE MANEJAR 12.50 T.R., UMA-13 (CONSERVACION CTO. DE EQUIPOS NO. 01)</t>
  </si>
  <si>
    <t>PRUEBAS, ARRANQUE Y PUESTA EN MARCHA DE UNIDAD MANEJADORA DE AIRE, INCLUYE: EL CARGO DIRECTO POR EL COSTO DE LA MANO DE OBRA Y MATERIALES QUE INTERVENGAN, REVISION Y VERIFICACION DE CONEXION ELECTRICA Y MECANICA, LIMPIEZA Y RETIRO DE SOBRANTES FUERA DE OBRA, INSTALACIONES ESPECIFICAS, MARCA CARRIER TIPO INTERIOR DE DOBLE PARED, MODELO 39MJ1610ZT3R5194-7 CON CAPACIDAD DE MANEJAR 10.20 T.R., UMA-15 (CONSULTA EXTERNA SALA DE ESPERA 3ER NIVEL CTO. DE EQUIPOS NO. 17)</t>
  </si>
  <si>
    <t>PRUEBAS, ARRANQUE Y PUESTA EN MARCHA DE UNIDAD MANEJADORA DE AIRE, INCLUYE: EL CARGO DIRECTO POR EL COSTO DE LA MANO DE OBRA Y MATERIALES QUE INTERVENGAN, REVISION Y VERIFICACION DE CONEXION ELECTRICA Y MECANICA, LIMPIEZA Y RETIRO DE SOBRANTES FUERA DE OBRA, INSTALACIONES ESPECIFICAS, MARCA CARRIER TIPO INTERIOR DE DOBLE PARED, MODELO 39MJ16067ZQX5192-E CON CAPACIDAD DE MANEJAR 8.10 T.R., UMA-15 (COMEDOR CTO. DE EQUIPOS NO. 07)</t>
  </si>
  <si>
    <t>PRUEBAS, ARRANQUE Y PUESTA EN MARCHA DE UNIDAD MANEJADORA DE AIRE, INCLUYE: EL CARGO DIRECTO POR EL COSTO DE LA MANO DE OBRA Y MATERIALES QUE INTERVENGAN, REVISION Y VERIFICACION DE CONEXION ELECTRICA Y MECANICA, LIMPIEZA Y RETIRO DE SOBRANTES FUERA DE OBRA, INSTALACIONES ESPECIFICAS, MARCA CARRIER TIPO INTERIOR DE DOBLE PARED, MODELO 39MJ1608P18X5193-9 CON CAPACIDAD DE MANEJAR 10.10 T.R., UMA-16 (CONSULTA EXTERNA ESP. 3ER NIVEL CTO. DE EQUIPOS NO. 19)</t>
  </si>
  <si>
    <t>PRUEBAS, ARRANQUE Y PUESTA EN MARCHA DE UNIDAD MANEJADORA DE AIRE, INCLUYE: EL CARGO DIRECTO POR EL COSTO DE LA MANO DE OBRA Y MATERIALES QUE INTERVENGAN, REVISION Y VERIFICACION DE CONEXION ELECTRICA Y MECANICA, LIMPIEZA Y RETIRO DE SOBRANTES FUERA DE OBRA, INSTALACIONES ESPECIFICAS, MARCA CARRIER TIPO INTERIOR DE DOBLE PARED, MODELO 39MJ16062RQV5192-7 CON CAPACIDAD DE MANEJAR 6.60 T.R., UMA-17 (APOYO ADMINISTRATIVO CTO. DE EQUIPOS NO. 08)</t>
  </si>
  <si>
    <t>PRUEBAS, ARRANQUE Y PUESTA EN MARCHA DE UNIDAD MANEJADORA DE AIRE, INCLUYE: EL CARGO DIRECTO POR EL COSTO DE LA MANO DE OBRA Y MATERIALES QUE INTERVENGAN, REVISION Y VERIFICACION DE CONEXION ELECTRICA Y MECANICA, LIMPIEZA Y RETIRO DE SOBRANTES FUERA DE OBRA, INSTALACIONES ESPECIFICAS, MARCA CARRIER TIPO INTERIOR DE DOBLE PARED, MODELO 39MJ1610XFZR5194-1 CON CAPACIDAD DE MANEJAR 20.40 T.R., INCLUYE: VARIADOR DE FRECUENCIA UMA-18 (ANATOMIA PATOLOGICA CTO. DE EQUIPOS NO. 08)</t>
  </si>
  <si>
    <t>PRUEBAS, ARRANQUE Y PUESTA EN MARCHA DE UNIDAD MANEJADORA DE AIRE, INCLUYE: EL CARGO DIRECTO POR EL COSTO DE LA MANO DE OBRA Y MATERIALES QUE INTERVENGAN, REVISION Y VERIFICACION DE CONEXION ELECTRICA Y MECANICA, LIMPIEZA Y RETIRO DE SOBRANTES FUERA DE OBRA, INSTALACIONES ESPECIFICAS, MARCA CARRIER TIPO INTERIOR DE DOBLE PARED, MODELO 39MJ1612V65X5195-N CON CAPACIDAD DE MANEJAR 24.80 T.R., INCLUYE: VARIADOR DE FRECUENCIA UMA-19 (BANCO DE SANGRE CTO. DE EQUIPOS NO. 03)</t>
  </si>
  <si>
    <t>PRUEBAS, ARRANQUE Y PUESTA EN MARCHA DE UNIDAD MANEJADORA DE AIRE, INCLUYE: EL CARGO DIRECTO POR EL COSTO DE LA MANO DE OBRA Y MATERIALES QUE INTERVENGAN, REVISION Y VERIFICACION DE CONEXION ELECTRICA Y MECANICA, LIMPIEZA Y RETIRO DE SOBRANTES FUERA DE OBRA, INSTALACIONES ESPECIFICAS, MARCA CARRIER TIPO INTERIOR DE DOBLE PARED, MODELO 39MJ1606WK2D5192-4 CON CAPACIDAD DE MANEJAR 7.50 T.R., INCLUYE: VARIADOR DE FRECUENCIA UMA-20 (ADMISION HOSPITALARIA CTO. DE EQUIPOS NO. 03)</t>
  </si>
  <si>
    <t>PRUEBAS, ARRANQUE Y PUESTA EN MARCHA DE UNIDAD MANEJADORA DE AIRE, INCLUYE: EL CARGO DIRECTO POR EL COSTO DE LA MANO DE OBRA Y MATERIALES QUE INTERVENGAN, REVISION Y VERIFICACION DE CONEXION ELECTRICA Y MECANICA, LIMPIEZA Y RETIRO DE SOBRANTES FUERA DE OBRA, INSTALACIONES ESPECIFICAS, MARCA CARRIER TIPO INTERIOR DE DOBLE PARED, MODELO 39MJ1706G1ZC5192-R CON CAPACIDAD DE MANEJAR 13.50 T.R., INCLUYE: VARIADOR DE FRECUENCIA UMA-21 (SALA CIRUGIA TOCOCIRUGIA CTO. DE EQUIPOS NO. 08)</t>
  </si>
  <si>
    <t>PRUEBAS, ARRANQUE Y PUESTA EN MARCHA DE UNIDAD MANEJADORA DE AIRE, INCLUYE: EL CARGO DIRECTO POR EL COSTO DE LA MANO DE OBRA Y MATERIALES QUE INTERVENGAN, REVISION Y VERIFICACION DE CONEXION ELECTRICA Y MECANICA, LIMPIEZA Y RETIRO DE SOBRANTES FUERA DE OBRA, INSTALACIONES ESPECIFICAS, MARCA CARRIER TIPO INTERIOR DE DOBLE PARED, MODELO 39MJ1703Q-NV5191-N CON CAPACIDAD DE MANEJAR 7.70 T.R., INCLUYE: VARIADOR DE FRECUENCIA UMA-22 (SALA DE EXPULSION TOCOCIRUGIA CTO. DE EQUIPOS NO. 08)</t>
  </si>
  <si>
    <t>PRUEBAS, ARRANQUE Y PUESTA EN MARCHA DE UNIDAD MANEJADORA DE AIRE, INCLUYE: EL CARGO DIRECTO POR EL COSTO DE LA MANO DE OBRA Y MATERIALES QUE INTERVENGAN, REVISION Y VERIFICACION DE CONEXION ELECTRICA Y MECANICA, LIMPIEZA Y RETIRO DE SOBRANTES FUERA DE OBRA, INSTALACIONES ESPECIFICAS, MARCA CARRIER TIPO INTERIOR DE DOBLE PARED, MODELO 39MJ17142D425196-L CON CAPACIDAD DE MANEJAR 15.50 T.R., INCLUYE: VARIADOR DE FRECUENCIA UMA-23 (TOCOCIRUGIA CTO. DE EQUIPOS NO. 08)</t>
  </si>
  <si>
    <t>PRUEBAS, ARRANQUE Y PUESTA EN MARCHA DE UNIDAD MANEJADORA DE AIRE, INCLUYE: EL CARGO DIRECTO POR EL COSTO DE LA MANO DE OBRA Y MATERIALES QUE INTERVENGAN, REVISION Y VERIFICACION DE CONEXION ELECTRICA Y MECANICA, LIMPIEZA Y RETIRO DE SOBRANTES FUERA DE OBRA, INSTALACIONES ESPECIFICAS, MARCA CARRIER TIPO INTERIOR DE DOBLE PARED, MODELO 39MJ16105HHP5194-D CON CAPACIDAD DE MANEJAR 15.70 T.R., UMA-24 (CONSULTA VALORACION CTO. DE EQUIPOS NO. 13)</t>
  </si>
  <si>
    <t>PRUEBAS, ARRANQUE Y PUESTA EN MARCHA DE UNIDAD MANEJADORA DE AIRE, INCLUYE: EL CARGO DIRECTO POR EL COSTO DE LA MANO DE OBRA Y MATERIALES QUE INTERVENGAN, REVISION Y VERIFICACION DE CONEXION ELECTRICA Y MECANICA, LIMPIEZA Y RETIRO DE SOBRANTES FUERA DE OBRA, INSTALACIONES ESPECIFICAS, MARCA CARRIER TIPO INTERIOR DE DOBLE PARED, MODELO 39MJ1608RHXH5193-B CON CAPACIDAD DE MANEJAR 11.40 T.R., UMA-25 (SALA DE ESPERA UCI CTO. DE EQUIPOS NO. 13)</t>
  </si>
  <si>
    <t>PRUEBAS, ARRANQUE Y PUESTA EN MARCHA DE UNIDAD MANEJADORA DE AIRE, INCLUYE: EL CARGO DIRECTO POR EL COSTO DE LA MANO DE OBRA Y MATERIALES QUE INTERVENGAN, REVISION Y VERIFICACION DE CONEXION ELECTRICA Y MECANICA, LIMPIEZA Y RETIRO DE SOBRANTES FUERA DE OBRA, INSTALACIONES ESPECIFICAS, MARCA CARRIER TIPO INTERIOR DE DOBLE PARED, MODELO 39MJ1706HRLF5192-P CON CAPACIDAD DE MANEJAR 17.30 T.R., INCLUYE: VARIADOR DE FRECUENCIA UMA-26 (SALA DE CIRUGIA 4 Y 2 CTO. DE EQUIPOS NO. 08)</t>
  </si>
  <si>
    <t>PRUEBAS, ARRANQUE Y PUESTA EN MARCHA DE UNIDAD MANEJADORA DE AIRE, INCLUYE: EL CARGO DIRECTO POR EL COSTO DE LA MANO DE OBRA Y MATERIALES QUE INTERVENGAN, REVISION Y VERIFICACION DE CONEXION ELECTRICA Y MECANICA, LIMPIEZA Y RETIRO DE SOBRANTES FUERA DE OBRA, INSTALACIONES ESPECIFICAS, MARCA CARRIER TIPO INTERIOR DE DOBLE PARED, MODELO 39MJ1708DKQD5193-N CON CAPACIDAD DE MANEJAR 19.10 T.R., INCLUYE: VARIADOR DE FRECUENCIA UMA-27 (SALA DE CIRUGIA 1 Y 3 CTO. DE EQUIPOS NO. 08)</t>
  </si>
  <si>
    <t>PRUEBAS, ARRANQUE Y PUESTA EN MARCHA DE UNIDAD MANEJADORA DE AIRE, INCLUYE: EL CARGO DIRECTO POR EL COSTO DE LA MANO DE OBRA Y MATERIALES QUE INTERVENGAN, REVISION Y VERIFICACION DE CONEXION ELECTRICA Y MECANICA, LIMPIEZA Y RETIRO DE SOBRANTES FUERA DE OBRA, INSTALACIONES ESPECIFICAS, MARCA CARRIER TIPO INTERIOR DE DOBLE PARED, MODELO 39MJ1610KMPH5194-H CON CAPACIDAD DE MANEJAR 12.20 T.R., INCLUYE: VARIADOR DE FRECUENCIA UMA-28 (RECUPERACION CIRUGIA CTO. DE EQUIPOS NO. 08)</t>
  </si>
  <si>
    <t>PRUEBAS, ARRANQUE Y PUESTA EN MARCHA DE UNIDAD MANEJADORA DE AIRE, INCLUYE: EL CARGO DIRECTO POR EL COSTO DE LA MANO DE OBRA Y MATERIALES QUE INTERVENGAN, REVISION Y VERIFICACION DE CONEXION ELECTRICA Y MECANICA, LIMPIEZA Y RETIRO DE SOBRANTES FUERA DE OBRA, INSTALACIONES ESPECIFICAS, MARCA CARRIER TIPO INTERIOR DE DOBLE PARED, MODELO 39MJ1710-NDH5194-G CON CAPACIDAD DE MANEJAR 13.40 T.R., INCLUYE: VARIADOR DE FRECUENCIA UMA-29 (CEYE CTO. DE EQUIPOS NO. 08)</t>
  </si>
  <si>
    <t>PRUEBAS, ARRANQUE Y PUESTA EN MARCHA DE UNIDAD MANEJADORA DE AIRE, INCLUYE: EL CARGO DIRECTO POR EL COSTO DE LA MANO DE OBRA Y MATERIALES QUE INTERVENGAN, REVISION Y VERIFICACION DE CONEXION ELECTRICA Y MECANICA, LIMPIEZA Y RETIRO DE SOBRANTES FUERA DE OBRA, INSTALACIONES ESPECIFICAS, MARCA CARRIER TIPO INTERIOR DE DOBLE PARED, MODELO 39MJ1706BM6Y5192-4 CON CAPACIDAD DE MANEJAR 14.20 T.R., INCLUYE: VARIADOR DE FRECUENCIA UMA-30 (SALA DE CIRUGIA AMBULATORIA CTO. DE EQUIPOS NO. 13)</t>
  </si>
  <si>
    <t>PRUEBAS, ARRANQUE Y PUESTA EN MARCHA DE UNIDAD MANEJADORA DE AIRE, INCLUYE: EL CARGO DIRECTO POR EL COSTO DE LA MANO DE OBRA Y MATERIALES QUE INTERVENGAN, REVISION Y VERIFICACION DE CONEXION ELECTRICA Y MECANICA, LIMPIEZA Y RETIRO DE SOBRANTES FUERA DE OBRA, INSTALACIONES ESPECIFICAS, MARCA CARRIER TIPO INTERIOR DE DOBLE PARED, MODELO 39MJ17085-YY5193-X CON CAPACIDAD DE MANEJAR 11.30 T.R., INCLUYE: VARIADOR DE FRECUENCIA UMA-31 (CIRUGIA AMBULATORIA CTO. DE EQUIPOS NO. 13)</t>
  </si>
  <si>
    <t>PRUEBAS, ARRANQUE Y PUESTA EN MARCHA DE UNIDAD MANEJADORA DE AIRE, INCLUYE: EL CARGO DIRECTO POR EL COSTO DE LA MANO DE OBRA Y MATERIALES QUE INTERVENGAN, REVISION Y VERIFICACION DE CONEXION ELECTRICA Y MECANICA, LIMPIEZA Y RETIRO DE SOBRANTES FUERA DE OBRA, INSTALACIONES ESPECIFICAS, MARCA CARRIER TIPO INTERIOR DE DOBLE PARED, MODELO 39MJ16211SNR5198-Z CON CAPACIDAD DE MANEJAR 25.00 T.R., INCLUYE: VARIADOR DE FRECUENCIA UMA-32 (ENDOSCOPIAS CTO. DE EQUIPOS NO. 11)</t>
  </si>
  <si>
    <t>PRUEBAS, ARRANQUE Y PUESTA EN MARCHA DE UNIDAD MANEJADORA DE AIRE, INCLUYE: EL CARGO DIRECTO POR EL COSTO DE LA MANO DE OBRA Y MATERIALES QUE INTERVENGAN, REVISION Y VERIFICACION DE CONEXION ELECTRICA Y MECANICA, LIMPIEZA Y RETIRO DE SOBRANTES FUERA DE OBRA, INSTALACIONES ESPECIFICAS, MARCA CARRIER TIPO INTERIOR DE DOBLE PARED, MODELO 39MJ1608ZGMY5193-9 CON CAPACIDAD DE MANEJAR 10.10 T.R., INCLUYE: VARIADOR DE FRECUENCIA UMA-33 (VESTIBULO, SALA DE ESPERA 3ER NIVEL CTO. DE EQUIPOS NO. 13)</t>
  </si>
  <si>
    <t>PRUEBAS, ARRANQUE Y PUESTA EN MARCHA DE UNIDAD MANEJADORA DE AIRE, INCLUYE: EL CARGO DIRECTO POR EL COSTO DE LA MANO DE OBRA Y MATERIALES QUE INTERVENGAN, REVISION Y VERIFICACION DE CONEXION ELECTRICA Y MECANICA, LIMPIEZA Y RETIRO DE SOBRANTES FUERA DE OBRA, INSTALACIONES ESPECIFICAS, MARCA CARRIER TIPO INTERIOR DE DOBLE PARED, 39MJ1614YXHG5196-D CON CAPACIDAD DE MANEJAR 20.30 T.R., INCLUYE: VARIADOR DE FRECUENCIA UMA-34 (HEMODIALISIS CTO. DE EQUIPOS NO. 15)</t>
  </si>
  <si>
    <t>PRUEBAS, ARRANQUE Y PUESTA EN MARCHA DE UNIDAD MANEJADORA DE AIRE, INCLUYE: EL CARGO DIRECTO POR EL COSTO DE LA MANO DE OBRA Y MATERIALES QUE INTERVENGAN, REVISION Y VERIFICACION DE CONEXION ELECTRICA Y MECANICA, LIMPIEZA Y RETIRO DE SOBRANTES FUERA DE OBRA, INSTALACIONES ESPECIFICAS, MARCA CARRIER TIPO INTERIOR DE DOBLE PARED, MODELO 39MJ1614C6VJ5196-7 CON CAPACIDAD DE MANEJAR 18.10 T.R., INCLUYE: VARIADOR DE FRECUENCIA UMA-35 (INHALOTERAPIA CTO. DE EQUIPOS NO. 15)</t>
  </si>
  <si>
    <t>PRUEBAS, ARRANQUE Y PUESTA EN MARCHA DE UNIDAD MANEJADORA DE AIRE, INCLUYE: EL CARGO DIRECTO POR EL COSTO DE LA MANO DE OBRA Y MATERIALES QUE INTERVENGAN, REVISION Y VERIFICACION DE CONEXION ELECTRICA Y MECANICA, LIMPIEZA Y RETIRO DE SOBRANTES FUERA DE OBRA, INSTALACIONES ESPECIFICAS, MARCA CARRIER TIPO INTERIOR DE DOBLE PARED, MODELO 39MJ1610QHFE5194-J CON CAPACIDAD DE MANEJAR 12.30 T.R., UMA-36 (VESTIBULO, SALA DE ESPERA 3ER NIVEL CTO. DE EQUIPOS NO. 15)</t>
  </si>
  <si>
    <t>PRUEBAS, ARRANQUE Y PUESTA EN MARCHA DE UNIDAD MANEJADORA DE AIRE, INCLUYE: EL CARGO DIRECTO POR EL COSTO DE LA MANO DE OBRA Y MATERIALES QUE INTERVENGAN, REVISION Y VERIFICACION DE CONEXION ELECTRICA Y MECANICA, LIMPIEZA Y RETIRO DE SOBRANTES FUERA DE OBRA, INSTALACIONES ESPECIFICAS, MARCA CARRIER TIPO INTERIOR DE DOBLE PARED, MODELO 39MJ1612KGRE5195-L CON CAPACIDAD DE MANEJAR 17.30 T.R., INCLUYE: VARIADOR DE FRECUENCIA UMA-37 (AULAS CTO. DE EQUIPOS NO. 5)</t>
  </si>
  <si>
    <t>PRUEBAS, ARRANQUE Y PUESTA EN MARCHA DE UNIDAD MANEJADORA DE AIRE, INCLUYE: EL CARGO DIRECTO POR EL COSTO DE LA MANO DE OBRA Y MATERIALES QUE INTERVENGAN, REVISION Y VERIFICACION DE CONEXION ELECTRICA Y MECANICA, LIMPIEZA Y RETIRO DE SOBRANTES FUERA DE OBRA, INSTALACIONES ESPECIFICAS, MARCA CARRIER TIPO INTERIOR DE DOBLE PARED, MODELO 39MJ1612MH2Y5195-H CON CAPACIDAD DE MANEJAR 18.10 T.R., UMA-38 (APOYO PARAMEDICO CTO. DE EQUIPOS NO. 06)</t>
  </si>
  <si>
    <t>PRUEBAS, ARRANQUE Y PUESTA EN MARCHA DE UNIDAD MANEJADORA DE AIRE, INCLUYE: EL CARGO DIRECTO POR EL COSTO DE LA MANO DE OBRA Y MATERIALES QUE INTERVENGAN, REVISION Y VERIFICACION DE CONEXION ELECTRICA Y MECANICA, LIMPIEZA Y RETIRO DE SOBRANTES FUERA DE OBRA, INSTALACIONES ESPECIFICAS, MARCA CARRIER TIPO INTERIOR DE DOBLE PARED, MODELO 39MJ1614NMGJ5196-D CON CAPACIDAD DE MANEJAR 18.70 T.R., UMA-39 (GOBIERNO CTO. DE EQUIPOS NO. 06)</t>
  </si>
  <si>
    <t>PRUEBAS, ARRANQUE Y PUESTA EN MARCHA DE UNIDAD MANEJADORA DE AIRE, INCLUYE: EL CARGO DIRECTO POR EL COSTO DE LA MANO DE OBRA Y MATERIALES QUE INTERVENGAN, REVISION Y VERIFICACION DE CONEXION ELECTRICA Y MECANICA, LIMPIEZA Y RETIRO DE SOBRANTES FUERA DE OBRA, INSTALACIONES ESPECIFICAS, MARCA CARRIER TIPO INTERIOR DE DOBLE PARED, MODELO 39MJ1610WCPN5194-T CON CAPACIDAD DE MANEJAR 14.00 T.R., UMA-40 (AUDITORIO CTO. DE EQUIPOS NO. 06)</t>
  </si>
  <si>
    <t>PRUEBAS, ARRANQUE Y PUESTA EN MARCHA DE UNIDAD MANEJADORA DE AIRE, INCLUYE: EL CARGO DIRECTO POR EL COSTO DE LA MANO DE OBRA Y MATERIALES QUE INTERVENGAN, REVISION Y VERIFICACION DE CONEXION ELECTRICA Y MECANICA, LIMPIEZA Y RETIRO DE SOBRANTES FUERA DE OBRA, INSTALACIONES ESPECIFICAS, MARCA CARRIER TIPO INTERIOR DE DOBLE PARED, MODELO 39MJ1608-LTL5193-P CON CAPACIDAD DE MANEJAR 9.90 T.R., UMA-41 (SALA DE ESPERA URGENCIAS CTO. DE EQUIPOS NO. 09)</t>
  </si>
  <si>
    <t>PRUEBAS, ARRANQUE Y PUESTA EN MARCHA DE UNIDAD MANEJADORA DE AIRE, INCLUYE: EL CARGO DIRECTO POR EL COSTO DE LA MANO DE OBRA Y MATERIALES QUE INTERVENGAN, REVISION Y VERIFICACION DE CONEXION ELECTRICA Y MECANICA, LIMPIEZA Y RETIRO DE SOBRANTES FUERA DE OBRA, INSTALACIONES ESPECIFICAS, MARCA CARRIER TIPO INTERIOR DE DOBLE PARED, MODELO 39MJ16109BRQ5194-N CON CAPACIDAD DE MANEJAR 18.70 T.R., INCLUYE: VARIADOR DE FRECUENCIA UMA-42 (URGENCIAS CTO. DE EQUIPOS NO. 09)</t>
  </si>
  <si>
    <t>PRUEBAS, ARRANQUE Y PUESTA EN MARCHA DE UNIDAD MANEJADORA DE AIRE, INCLUYE: EL CARGO DIRECTO POR EL COSTO DE LA MANO DE OBRA Y MATERIALES QUE INTERVENGAN, REVISION Y VERIFICACION DE CONEXION ELECTRICA Y MECANICA, LIMPIEZA Y RETIRO DE SOBRANTES FUERA DE OBRA, INSTALACIONES ESPECIFICAS, MARCA CARRIER TIPO INTERIOR DE DOBLE PARED, MODELO 39MJ1706JQJ35192-V CON CAPACIDAD DE MANEJAR 15.20 T.R., INCLUYE: VARIADOR DE FRECUENCIA UMA-43 (CIRUGIAS URGENCIAS CTO. DE EQUIPOS NO. 09)</t>
  </si>
  <si>
    <t>PRUEBAS, ARRANQUE Y PUESTA EN MARCHA DE UNIDAD MANEJADORA DE AIRE, INCLUYE: EL CARGO DIRECTO POR EL COSTO DE LA MANO DE OBRA Y MATERIALES QUE INTERVENGAN, REVISION Y VERIFICACION DE CONEXION ELECTRICA Y MECANICA, LIMPIEZA Y RETIRO DE SOBRANTES FUERA DE OBRA, INSTALACIONES ESPECIFICAS, MARCA CARRIER TIPO INTERIOR DE DOBLE PARED, MODELO 39MJ1610TLP45194-M CON CAPACIDAD DE MANEJAR 13.70 T.R., INCLUYE: VARIADOR DE FRECUENCIA UMA-44 (OBSERVACION PEDIATRIA CTO. DE EQUIPOS NO. 09)</t>
  </si>
  <si>
    <t>PRUEBAS, ARRANQUE Y PUESTA EN MARCHA DE UNIDAD MANEJADORA DE AIRE, INCLUYE: EL CARGO DIRECTO POR EL COSTO DE LA MANO DE OBRA Y MATERIALES QUE INTERVENGAN, REVISION Y VERIFICACION DE CONEXION ELECTRICA Y MECANICA, LIMPIEZA Y RETIRO DE SOBRANTES FUERA DE OBRA, INSTALACIONES ESPECIFICAS, MARCA CARRIER TIPO INTERIOR DE DOBLE PARED, MODELO 39MJ16068DD-5192-Y CON CAPACIDAD DE MANEJAR 6.60 T.R., UMA-45 (APOYO ADMINISTRATIVO CTO. DE EQUIPOS NO. 03)</t>
  </si>
  <si>
    <t>PRUEBAS, ARRANQUE Y PUESTA EN MARCHA DE UNIDAD MANEJADORA DE AIRE, INCLUYE: EL CARGO DIRECTO POR EL COSTO DE LA MANO DE OBRA Y MATERIALES QUE INTERVENGAN, REVISION Y VERIFICACION DE CONEXION ELECTRICA Y MECANICA, LIMPIEZA Y RETIRO DE SOBRANTES FUERA DE OBRA, INSTALACIONES ESPECIFICAS, MARCA CARRIER TIPO INTERIOR DE DOBLE PARED, MODELO 39MJ16129JH95195-C CON CAPACIDAD DE MANEJAR 14.30 T.R., INCLUYE: VARIADOR DE FRECUENCIA UMA-46 (OBSERVACION ADULTOS CTO. DE EQUIPOS NO. 09)</t>
  </si>
  <si>
    <t>PRUEBAS, ARRANQUE Y PUESTA EN MARCHA DE UNIDAD MANEJADORA DE AIRE, INCLUYE: EL CARGO DIRECTO POR EL COSTO DE LA MANO DE OBRA Y MATERIALES QUE INTERVENGAN, REVISION Y VERIFICACION DE CONEXION ELECTRICA Y MECANICA, LIMPIEZA Y RETIRO DE SOBRANTES FUERA DE OBRA, INSTALACIONES ESPECIFICAS, MARCA CARRIER TIPO INTERIOR DE DOBLE PARED, MODELO 39MJ1706CVF45192-N CON CAPACIDAD DE MANEJAR 6.90 T.R., INCLUYE: VARIADOR DE FRECUENCIA UMA-47 (TOMOGRAFO CTO. DE EQUIPOS NO. 09)</t>
  </si>
  <si>
    <t>PRUEBAS, ARRANQUE Y PUESTA EN MARCHA DE UNIDAD MANEJADORA DE AIRE, INCLUYE: EL CARGO DIRECTO POR EL COSTO DE LA MANO DE OBRA Y MATERIALES QUE INTERVENGAN, REVISION Y VERIFICACION DE CONEXION ELECTRICA Y MECANICA, LIMPIEZA Y RETIRO DE SOBRANTES FUERA DE OBRA, INSTALACIONES ESPECIFICAS, MARCA CARRIER TIPO INTERIOR DE DOBLE PARED, MODELO 39MJ1610DP8X5194-2 CON CAPACIDAD DE MANEJAR 10.50 T.R., INCLUYE: VARIADOR DE FRECUENCIA UMA-48 (ULTRASONIDO CTO. DE EQUIPOS NO. 09)</t>
  </si>
  <si>
    <t>PRUEBAS, ARRANQUE Y PUESTA EN MARCHA DE UNIDAD MANEJADORA DE AIRE, INCLUYE: EL CARGO DIRECTO POR EL COSTO DE LA MANO DE OBRA Y MATERIALES QUE INTERVENGAN, REVISION Y VERIFICACION DE CONEXION ELECTRICA Y MECANICA, LIMPIEZA Y RETIRO DE SOBRANTES FUERA DE OBRA, INSTALACIONES ESPECIFICAS, MARCA CARRIER TIPO INTERIOR DE DOBLE PARED, MODELO 39MJ1617FDJC5197-N CON CAPACIDAD DE MANEJAR 22.10 T.R., INCLUYE: VARIADOR DE FRECUENCIA UMA-49 (IMAGENEOLOGIA CTO. DE EQUIPOS NO. 03)</t>
  </si>
  <si>
    <t>PRUEBAS, ARRANQUE Y PUESTA EN MARCHA DE UNIDAD MANEJADORA DE AIRE, INCLUYE: EL CARGO DIRECTO POR EL COSTO DE LA MANO DE OBRA Y MATERIALES QUE INTERVENGAN, REVISION Y VERIFICACION DE CONEXION ELECTRICA Y MECANICA, LIMPIEZA Y RETIRO DE SOBRANTES FUERA DE OBRA, INSTALACIONES ESPECIFICAS, MARCA CARRIER TIPO INTERIOR DE DOBLE PARED, MODELO 39MJ16087ZDE5193-L CON CAPACIDAD DE MANEJAR 9.40 T.R., INCLUYE: VARIADOR DE FRECUENCIA UMA-50 (RACKS DIST. TELECOM CTO. DE EQUIPOS NO. 08)</t>
  </si>
  <si>
    <t>PRUEBAS, ARRANQUE Y PUESTA EN MARCHA DE UNIDAD MANEJADORA DE AIRE, INCLUYE: EL CARGO DIRECTO POR EL COSTO DE LA MANO DE OBRA Y MATERIALES QUE INTERVENGAN, REVISION Y VERIFICACION DE CONEXION ELECTRICA Y MECANICA, LIMPIEZA Y RETIRO DE SOBRANTES FUERA DE OBRA, INSTALACIONES ESPECIFICAS, MARCA CARRIER TIPO INTERIOR DE DOBLE PARED, MODELO 39MJ1610EJ195194-F CON CAPACIDAD DE MANEJAR 7.70 T.R., UMA-51 (CTO. ELECTRICO CTO. DE EQUIPOS NO. 08)</t>
  </si>
  <si>
    <t>PRUEBAS, ARRANQUE Y PUESTA EN MARCHA DE UNIDAD MANEJADORA DE AIRE, INCLUYE: EL CARGO DIRECTO POR EL COSTO DE LA MANO DE OBRA Y MATERIALES QUE INTERVENGAN, REVISION Y VERIFICACION DE CONEXION ELECTRICA Y MECANICA, LIMPIEZA Y RETIRO DE SOBRANTES FUERA DE OBRA, INSTALACIONES ESPECIFICAS, MARCA CARRIER TIPO INTERIOR DE DOBLE PARED, MODELO 39MJ1617JSR95197-X CON CAPACIDAD DE MANEJAR 24.20 T.R., INCLUYE: VARIADOR DE FRECUENCIA UMA-52 (HOSPITALIZACION GINECO CTO. DE EQUIPOS NO. 12)</t>
  </si>
  <si>
    <t>PRUEBAS, ARRANQUE Y PUESTA EN MARCHA DE UNIDAD MANEJADORA DE AIRE, INCLUYE: EL CARGO DIRECTO POR EL COSTO DE LA MANO DE OBRA Y MATERIALES QUE INTERVENGAN, REVISION Y VERIFICACION DE CONEXION ELECTRICA Y MECANICA, LIMPIEZA Y RETIRO DE SOBRANTES FUERA DE OBRA, INSTALACIONES ESPECIFICAS, MARCA CARRIER TIPO INTERIOR DE DOBLE PARED, MODELO 39MJ1710ZT5T5194-G CON CAPACIDAD DE MANEJAR 13.60 T.R., UMA-53 (UCIN, UCI CTO. DE EQUIPOS NO. 11)</t>
  </si>
  <si>
    <t>PRUEBAS, ARRANQUE Y PUESTA EN MARCHA DE UNIDAD MANEJADORA DE AIRE, INCLUYE: EL CARGO DIRECTO POR EL COSTO DE LA MANO DE OBRA Y MATERIALES QUE INTERVENGAN, REVISION Y VERIFICACION DE CONEXION ELECTRICA Y MECANICA, LIMPIEZA Y RETIRO DE SOBRANTES FUERA DE OBRA, INSTALACIONES ESPECIFICAS, MARCA CARRIER TIPO INTERIOR DE DOBLE PARED, MODELO 39MJ1606YLBW5192-J CON CAPACIDAD DE MANEJAR 7.90 T.R., INCLUYE: VARIADOR DE FRECUENCIA UMA-54 (OBSERVACION ADULTOS CTO. DE EQUIPOS NO. 11)</t>
  </si>
  <si>
    <t>PRUEBAS, ARRANQUE Y PUESTA EN MARCHA DE UNIDAD MANEJADORA DE AIRE, INCLUYE: EL CARGO DIRECTO POR EL COSTO DE LA MANO DE OBRA Y MATERIALES QUE INTERVENGAN, REVISION Y VERIFICACION DE CONEXION ELECTRICA Y MECANICA, LIMPIEZA Y RETIRO DE SOBRANTES FUERA DE OBRA, INSTALACIONES ESPECIFICAS, MARCA CARRIER TIPO INTERIOR DE DOBLE PARED, MODELO 39MJ1608-X745193-L CON CAPACIDAD DE MANEJAR 10.50 T.R., INCLUYE: VARIADOR DE FRECUENCIA UMA-55 (APOYO HOSPITALIZACION GINECO CTO. DE EQUIPOS NO. 11)</t>
  </si>
  <si>
    <t>PRUEBAS, ARRANQUE Y PUESTA EN MARCHA DE UNIDAD MANEJADORA DE AIRE, INCLUYE: EL CARGO DIRECTO POR EL COSTO DE LA MANO DE OBRA Y MATERIALES QUE INTERVENGAN, REVISION Y VERIFICACION DE CONEXION ELECTRICA Y MECANICA, LIMPIEZA Y RETIRO DE SOBRANTES FUERA DE OBRA, INSTALACIONES ESPECIFICAS, MARCA CARRIER TIPO INTERIOR DE DOBLE PARED, MODELO 39MJ1614BGRH5196-K CON CAPACIDAD DE MANEJAR 26.20 T.R., INCLUYE: VARIADOR DE FRECUENCIA UMA-56 (HOSPITALIZACION PEDIATRIA CTO. DE EQUIPOS NO. 12)</t>
  </si>
  <si>
    <t>PRUEBAS, ARRANQUE Y PUESTA EN MARCHA DE UNIDAD MANEJADORA DE AIRE, INCLUYE: EL CARGO DIRECTO POR EL COSTO DE LA MANO DE OBRA Y MATERIALES QUE INTERVENGAN, REVISION Y VERIFICACION DE CONEXION ELECTRICA Y MECANICA, LIMPIEZA Y RETIRO DE SOBRANTES FUERA DE OBRA, INSTALACIONES ESPECIFICAS, MARCA CARRIER TIPO INTERIOR DE DOBLE PARED, MODELO 39MJ1614VFWR5196-C CON CAPACIDAD DE MANEJAR 19.40 T.R., INCLUYE: VARIADOR DE FRECUENCIA UMA-57 (HOSPITALIZACION CIRUGIA CTO. DE EQUIPOS NO. 14)</t>
  </si>
  <si>
    <t>PRUEBAS, ARRANQUE Y PUESTA EN MARCHA DE UNIDAD MANEJADORA DE AIRE, INCLUYE: EL CARGO DIRECTO POR EL COSTO DE LA MANO DE OBRA Y MATERIALES QUE INTERVENGAN, REVISION Y VERIFICACION DE CONEXION ELECTRICA Y MECANICA, LIMPIEZA Y RETIRO DE SOBRANTES FUERA DE OBRA, INSTALACIONES ESPECIFICAS, MARCA CARRIER TIPO INTERIOR DE DOBLE PARED, MODELO 39MJ1617YWZ-5197-S CON CAPACIDAD DE MANEJAR 22.20 T.R., INCLUYE: VARIADOR DE FRECUENCIA UMA-58 (HOSPITALIZACION CIRUGIA CTO. DE EQUIPOS NO. 14)</t>
  </si>
  <si>
    <t>PRUEBAS, ARRANQUE Y PUESTA EN MARCHA DE UNIDAD MANEJADORA DE AIRE, INCLUYE: EL CARGO DIRECTO POR EL COSTO DE LA MANO DE OBRA Y MATERIALES QUE INTERVENGAN, REVISION Y VERIFICACION DE CONEXION ELECTRICA Y MECANICA, LIMPIEZA Y RETIRO DE SOBRANTES FUERA DE OBRA, INSTALACIONES ESPECIFICAS, MARCA CARRIER TIPO EXTERIOR DE DOBLE PARED, MODELO 39MS1717EJR151N4WP CON CAPACIDAD DE MANEJAR 22.70 T.R., INCLUYE: VARIADOR DE FRECUENCIA UMA-59 (HOSPITALIZACION MEDICINA INTERNA AZOTEA)</t>
  </si>
  <si>
    <t>PRUEBAS, ARRANQUE Y PUESTA EN MARCHA DE UNIDAD MANEJADORA DE AIRE, INCLUYE: EL CARGO DIRECTO POR EL COSTO DE LA MANO DE OBRA Y MATERIALES QUE INTERVENGAN, REVISION Y VERIFICACION DE CONEXION ELECTRICA Y MECANICA, LIMPIEZA Y RETIRO DE SOBRANTES FUERA DE OBRA, INSTALACIONES ESPECIFICAS, MARCA CARRIER TIPO EXTERIOR DE DOBLE PARED, MODELO 39MS1721QCEC51N5-G CON CAPACIDAD DE MANEJAR 25.60 T.R., INCLUYE: VARIADOR DE FRECUENCIA UMA-60 (HOSPITALIZACION MEDICINA INTERNA AZOTEA)</t>
  </si>
  <si>
    <t>PRUEBAS, ARRANQUE Y PUESTA EN MARCHA DE UNIDAD MANEJADORA DE AIRE, INCLUYE: EL CARGO DIRECTO POR EL COSTO DE LA MANO DE OBRA Y MATERIALES QUE INTERVENGAN, REVISION Y VERIFICACION DE CONEXION ELECTRICA Y MECANICA, LIMPIEZA Y RETIRO DE SOBRANTES FUERA DE OBRA, INSTALACIONES ESPECIFICAS, MARCA CARRIER TIPO INTERIOR DE DOBLE PARED, MODELO 39MJ1608EJ2E5193-T CON CAPACIDAD DE MANEJAR 13.30 T.R., INCLUYE: VARIADOR DE FRECUENCIA UMA-61 (DIALISIS QUIMIOTERAPIA CTO. DE EQUIPOS NO. 15)</t>
  </si>
  <si>
    <t>PRUEBAS, ARRANQUE Y PUESTA EN MARCHA DE UNIDAD MANEJADORA DE AIRE, INCLUYE: EL CARGO DIRECTO POR EL COSTO DE LA MANO DE OBRA Y MATERIALES QUE INTERVENGAN, REVISION Y VERIFICACION DE CONEXION ELECTRICA Y MECANICA, LIMPIEZA Y RETIRO DE SOBRANTES FUERA DE OBRA, INSTALACIONES ESPECIFICAS, MARCA CARRIER TIPO INTERIOR DE DOBLE PARED, MODELO 39MJ161033J25194-R CON CAPACIDAD DE MANEJAR 12.10 T.R., UMA-62 (COCINA CTO. DE EQUIPOS NO. 07)</t>
  </si>
  <si>
    <t>PRUEBAS, ARRANQUE Y PUESTA EN MARCHA DE UNIDAD MANEJADORA DE AIRE, INCLUYE: EL CARGO DIRECTO POR EL COSTO DE LA MANO DE OBRA Y MATERIALES QUE INTERVENGAN, REVISION Y VERIFICACION DE CONEXION ELECTRICA Y MECANICA, LIMPIEZA Y RETIRO DE SOBRANTES FUERA DE OBRA, INSTALACIONES ESPECIFICAS, MARCA CARRIER TIPO INTERIOR DE DOBLE PARED, MODELO 39MJ1608GTJZ5193-7 CON CAPACIDAD DE MANEJAR 7.40 T.R., UMA-63 (CTO. ELECTRICO NO. 6 CTO. DE EQUIPOS NO. 02)</t>
  </si>
  <si>
    <t>PRUEBAS, ARRANQUE Y PUESTA EN MARCHA DE UNIDAD GENERADORA DE AGUA "CHILLER" INCLUYE: EL CARGO DIRECTO POR EL COSTO DE LA MANO DE OBRA Y MATERIALES QUE INTERVENGAN, ACARREOS HASTA EL LUGAR DE SU UTILIZACION, A CUALQUIER NIVEL, TRAZO, NIVELACION, ARMADO, MONTAJE Y FIJACION SOBRE SU BASE, REVISION Y VERIFIAION CONEXION ELECTRICA Y MEANICA, LIMPIEZA Y RETIRO DE SOBRANTES FUERA DE OBRA, INSTALACIONES ESPECIFICAS, MARCA YORK MODELO YVAA0308EHV46BA CON CONDENSADOR ENFRIADO POR AIRE, Y COMPRESOR TIPO TORNILLO CON VARIADOR DE FRECUNCIA; CON CAPACIDAD 283 TR OPERANDO @ 460/3/60, CON REFRIGERANTE R-134A. CONDICIONES DE EVAPORADOR (EWT/ LWT) = 54.6 / 45.0 (°F) AMBIENT TEMP. DESIGN (°F) 98.0, ALTITUD 6165 FT, GPM 707.3</t>
  </si>
  <si>
    <t>PRUEBAS, ARRANQUE Y PUESTA EN MARCHA DE UNIDAD CONDENSADORA MARCA YORK, INCLUYE: EL CARGO DIRECTO POR EL COSTO DE LA MANO DE OBRA Y MATERIALES QUE INTERVENGAN, ACARREOS HASTA EL LUGAR DE SU UTILIZACION, A CUALQUIER NIVEL, TRAZO, NIVELACION, ARMADO, MONTAJE Y FIJACION SOBRE SU BASE, REVISION Y VERIFIAION CONEXION ELECTRICA Y MEANICA, LIMPIEZA Y RETIRO DE SOBRANTES FUERA DE OBRA, INSTALACIONES ESPECIFICAS, TIPO HEAT PUMP, MODELO PC180C00A4AAA2 DE 1 CIRCUITO, CON CAPACIDAD DE 180,000 BTU (15 TR) OPERANDO @ 440/3/60 CON REFRIGERANTE R-410A, UC-01 (UMA-06 TOMOGRAFO, CTO. DE EQUIPOS NO. 2)</t>
  </si>
  <si>
    <t>PRUEBAS, ARRANQUE Y PUESTA EN MARCHA DE UNIDAD DE AIRE ACONDICIONADO, INCLUYE: EL CARGO DIRECTO POR EL COSTO DE LA MANO DE OBRA Y MATERIALES QUE INTERVENGAN, ACARREOS HASTA EL LUGAR DE SU UTILIZACION, A CUALQUIER NIVEL, TRAZO, NIVELACION, ARMADO, MONTAJE Y FIJACION SOBRE SU BASE, REVISION Y VERIFIAION CONEXION ELECTRICA Y MEANICA, LIMPIEZA Y RETIRO DE SOBRANTES FUERA DE OBRA, INSTALACIONES ESPECIFICAS, MCA. YORK TIPO MINISPLIT HI-WALL CLASS C - ALTA EFICIENCIA, MARCA YORK MODELO YSCC18FSAADG CON CAPACIDAD DE 18,000 BTU (1.5 TR), OPERANDO @ 220/1/60 CON REFRIGERANTE R-410ª UEMS-01, 02, 03, 05, 06, 07, 08, 09</t>
  </si>
  <si>
    <t>PRUEBAS, ARRANQUE Y PUESTA EN MARCHA DE UNIDAD DE AIRE ACONDICIONADO, INCLUYE: EL CARGO DIRECTO POR EL COSTO DE LA MANO DE OBRA Y MATERIALES QUE INTERVENGAN, ACARREOS HASTA EL LUGAR DE SU UTILIZACION, A CUALQUIER NIVEL, TRAZO, NIVELACION, ARMADO, MONTAJE Y FIJACION SOBRE SU BASE, REVISION Y VERIFIAION CONEXION ELECTRICA Y MEANICA, LIMPIEZA Y RETIRO DE SOBRANTES FUERA DE OBRA, INSTALACIONES ESPECIFICAS, TIPO MINISPLIT HI-WALL CLASS C - ALTA EFICIENCIA, MARCA YORK MODELO YSCC24FSAADG CON CAPACIDAD DE 24,000 BTU (2.0 TR), OPERANDO @ 220/1/60 CON REFRIGERANTE R-410ª UEMS-04, 10</t>
  </si>
  <si>
    <t>PRUEBAS, ARRANQUE Y PUESTA EN MARCHA DE UNIDAD DE AIRE ACONDICIONADO TIPO PAQUETE MARCA YORK, INCLUYE: EL CARGO DIRECTO POR EL COSTO DE LA MANO DE OBRA Y MATERIALES QUE INTERVENGAN, ACARREOS HASTA EL LUGAR DE SU UTILIZACION, A CUALQUIER NIVEL, TRAZO, NIVELACION, ARMADO, MONTAJE Y FIJACION SOBRE SU BASE, REVISION Y VERIFIAION CONEXION ELECTRICA Y MEANICA, LIMPIEZA Y RETIRO DE SOBRANTES FUERA DE OBRA, INSTALACIONES ESPECIFICAS, AFFINITY TIPO HEAT PUMP, MODELO B1HQ048A46 CON CAPACIDAD DE 48,000 BTU (4 TR) OPERANDO @ 440/3/60 CON REFRIGERANTE R-410A</t>
  </si>
  <si>
    <t>PRUEBAS, ARRANQUE Y PUESTA EN MARCHA DE UNIDAD DE AIRE ACONDICIONADO TIPO PAQUETE MARCA YORK, INCLUYE: EL CARGO DIRECTO POR EL COSTO DE LA MANO DE OBRA Y MATERIALES QUE INTERVENGAN, ACARREOS HASTA EL LUGAR DE SU UTILIZACION, A CUALQUIER NIVEL, TRAZO, NIVELACION, ARMADO, MONTAJE Y FIJACION SOBRE SU BASE, REVISION Y VERIFIAION CONEXION ELECTRICA Y MEANICA, LIMPIEZA Y RETIRO DE SOBRANTES FUERA DE OBRA, INSTALACIONES ESPECIFICAS, AFFINITY TIPO HEAT PUMP, MODELO XP090C00A4AAA4 CON CAPACIDAD DE 90,000 BTU (7.5 TR) OPERANDO @ 440/3/60 CON REFRIGERANTE R-410A</t>
  </si>
  <si>
    <t>PRUEBAS, ARRANQUE Y PUESTA EN MARCHA DE UNIDAD DE AIRE ACONDICIONADO TIPO PAQUETE MARCA YORK, INCLUYE: EL CARGO DIRECTO POR EL COSTO DE LA MANO DE OBRA Y MATERIALES QUE INTERVENGAN, ACARREOS HASTA EL LUGAR DE SU UTILIZACION, A CUALQUIER NIVEL, TRAZO, NIVELACION, ARMADO, MONTAJE Y FIJACION SOBRE SU BASE, REVISION Y VERIFIAION CONEXION ELECTRICA Y MEANICA, LIMPIEZA Y RETIRO DE SOBRANTES FUERA DE OBRA, INSTALACIONES ESPECIFICAS, AFFINITY TIPO HEAT PUMP, MODELO XP102C00A4AAA4 CON CAPACIDAD DE 102,000 BTU (8.5 TR) OPERANDO @ 440/3/60 CON REFRIGERANTE R-410A</t>
  </si>
  <si>
    <t>PRUEBAS, ARRANQUE Y PUESTA EN MARCHA DE TANQUE DE EXPANSION VERTICAL INCLUYE: EL CARGO DIRECTO POR EL COSTO DE LA MANO DE OBRA Y MATERIALES QUE INTERVENGAN, ACARREOS HASTA EL LUGAR DE SU UTILIZACION, A CUALQUIER NIVEL, TRAZO, NIVELACION, ARMADO, MONTAJE Y FIJACION SOBRE SU BASE, REVISION Y VERIFICACION CONEXION ELECTRICA Y MEANICA, LIMPIEZA Y RETIRO DE SOBRANTES FUERA DE OBRA, INSTALACIONES ESPECIFICAS, TIPO CERRADO DE 598 LTS (158 GAL) MARCA TACO MODELO CA-600 TEXP-01 (RED DE AGUA REFIGERADA)</t>
  </si>
  <si>
    <t>PRUEBAS, ARRANQUE Y PUESTA EN MARCHA DE TANQUE DE EXPANSION VERTICAL, INCLUYE: EL CARGO DIRECTO POR EL COSTO DE LA MANO DE OBRA Y MATERIALES QUE INTERVENGAN, ACARREOS HASTA EL LUGAR DE SU UTILIZACION, A CUALQUIER NIVEL, TRAZO, NIVELACION, ARMADO, MONTAJE Y FIJACION SOBRE SU BASE, REVISION Y VERIFICACION CONEXION ELECTRICA Y MEANICA, LIMPIEZA Y RETIRO DE SOBRANTES FUERA DE OBRA, INSTALACIONES ESPECIFICAS, TIPO CERRADO DE 216 LTS (57 GAL) MARCA TACO MODELO CA-215 TEXP-02 (RED DE AGUA CALIENTE)</t>
  </si>
  <si>
    <t>PRUEBAS, ARRANQUE Y PUESTA EN MARCHA BOMBA CENTRÍFUGA MARCA FAIRBANKS MORSE INCLUYE: EL CARGO DIRECTO POR EL COSTO DE LA MANO DE OBRA Y MATERIALES QUE INTERVENGAN, ACARREOS HASTA EL LUGAR DE SU UTILIZACION, A CUALQUIER NIVEL, TRAZO, NIVELACION, ARMADO, MONTAJE Y FIJACION SOBRE SU BASE, REVISION Y VERIFIAION CONEXION ELECTRICA Y MEANICA, LIMPIEZA Y RETIRO DE SOBRANTES FUERA DE OBRA, INSTALACIONES ESPECIFICAS, MODELO 5546-4 PARA MANEJAR 707.4 GPM CONTRA UNA CARGA DE 182.6FT. COL. DE AGUA, ACOPLADA A UN MOTORTEFC EFICIENCIA PREMIUM DE 50HP @ 1800 RPM 460V/3F/60HZ. BAR-01,02,03 (CIRCUITO DE AGUA REFRIGERADA)</t>
  </si>
  <si>
    <t>PRUEBAS, ARRANQUE Y PUESTA EN MARCHA DE BOMBA CENTRÍFUGA MARCA FAIRBANKS MORSE INCLUYE: EL CARGO DIRECTO POR EL COSTO DE LA MANO DE OBRA Y MATERIALES QUE INTERVENGAN, ACARREOS HASTA EL LUGAR DE SU UTILIZACION, A CUALQUIER NIVEL, TRAZO, NIVELACION, ARMADO, MONTAJE Y FIJACION SOBRE SU BASE, REVISION Y VERIFIAION CONEXION ELECTRICA Y MEANICA, LIMPIEZA Y RETIRO DE SOBRANTES FUERA DE OBRA, INSTALACIONES ESPECIFICAS, MODELO 5542-3 PARA MANEJAR 367.0 GPM CONTRA UNA CARGA DE 119.6FT. COL. DE AGUA, ACOPLADA A UN MOTOR DE 20HP @ 1800 RPM 460V/3F/60HZ. BAC-01, 02 (CIRCUITO DE AGUA CALIENTE)</t>
  </si>
  <si>
    <t>PRUEBAS, ARRANQUE Y PUESTA EN MARCHA DE CAJAS DE VOLUMEN VARIABLE MARCA NAILOR, INCLUYE: EL CARGO DIRECTO POR EL COSTO DE LA MANO DE OBRA Y MATERIALES QUE INTERVENGAN, INSTALACIONES ESPECIFICAS, LIMPIEZA Y RETIRO DE SOBRANTES FUERA DE OBRA, MODELO 301 TAMAÑO 9 CON RANGO DE 0-1300 CFM CVAV 01-67</t>
  </si>
  <si>
    <t>PRUEBAS, ARRANQUE Y PUESTA EN MARCHA DE VALVULA TRIPLE MULTIPROPOSITOS BRIDADA INCLUYE: EL CARGO DIRECTO POR EL COSTO DE LA MANO DE OBRA Y MATERIALES QUE INTERVENGAN, ACARREOS HASTA EL LUGAR DE SU UTILIZACION, A CUALQUIER NIVEL, TRAZO, NIVELACION, ARMADO, MONTAJE Y FIJACION SOBRE SU BASE, CONEXION ELECTRICA Y MECANICA, LIMPIEZA Y RETIRO DE SOBRANTES FUERA DE OBRA, INSTALACIONES ESPECIFICAS. DE 4" MARCA BELL &amp; GOSSETT MOD. 3DS - 4S</t>
  </si>
  <si>
    <t>PRUEBAS, ARRANQUE Y PUESTA EN MARCHA DIFUSOR DE SUCCION 4" X 4" MARCA BELL &amp; GOSSETT MOD.EE - 3 INCLUYE: EL CARGO DIRECTO POR EL COSTO DE LA MANO DE OBRA Y MATERIALES QUE INTERVENGAN, ACARREOS HASTA EL LUGAR DE SU UTILIZACION, A CUALQUIER NIVEL, TRAZO, NIVELACION, ARMADO, MONTAJE Y FIJACION SOBRE SU BASE, CONEXION ELECTRICA Y MECANICA, LIMPIEZA Y RETIRO DE SOBRANTES FUERA DE OBRA, INSTALACIONES ESPECIFICAS.</t>
  </si>
  <si>
    <t>PRUEBAS, ARRANQUE Y PUESTA EN MARCHA DE TANQUE SEPARADOR DE AIRE ROLAITROL INCLUYE: EL CARGO DIRECTO POR EL COSTO DE LA MANO DE OBRA Y MATERIALES QUE INTERVENGAN, ACARREOS HASTA EL LUGAR DE SU UTILIZACION, A CUALQUIER NIVEL, TRAZO, NIVELACION, ARMADO, MONTAJE Y FIJACION SOBRE SU BASE, REVISION Y VERIFICACION CONEXION ELECTRICA Y MEANICA, LIMPIEZA Y RETIRO DE SOBRANTES FUERA DE OBRA, INSTALACIONES ESPECIFICAS, DE 8" MODELO R-8F PARA AGUA HELADA</t>
  </si>
  <si>
    <t>PRUEBAS, ARRANQUE Y PUESTA EN MARCHA DE TANQUE SEPARADOR DE AIRE ROLAITROL INCLUYE: EL CARGO DIRECTO POR EL COSTO DE LA MANO DE OBRA Y MATERIALES QUE INTERVENGAN, ACARREOS HASTA EL LUGAR DE SU UTILIZACION, A CUALQUIER NIVEL, TRAZO, NIVELACION, ARMADO, MONTAJE Y FIJACION SOBRE SU BASE, REVISION Y VERIFICACION CONEXION ELECTRICA Y MEANICA, LIMPIEZA Y RETIRO DE SOBRANTES FUERA DE OBRA, INSTALACIONES ESPECIFICAS, DE 6" DE DIAMETRO DE BRIDA MARCA BELL &amp; GOSSETT MODELO R-6F PARA AGUA CALIENTE</t>
  </si>
  <si>
    <t>PRUEBAS, ARRANQUE Y PUESTA EN MARCHA DE VENTILADOR CENTRIFUGO, INCLUYE: EL CARGO DIRECTO POR EL COSTO DE LA MANO DE OBRA Y MATERIALES QUE INTERVENGAN, REVISION Y VERIFICACION DE CONEXION ELECTRICA Y MECANICA, LIMPIEZA Y RETIRO DE SOBRANTES FUERA DE OBRA, INSTALACIONES ESPECIFICAS, DE TECHO CON CAPACIDAD DE 570 PCM, P. EST. 0.43 PULG., CON MOTOR DE 1/4 H.P. A 1725 R.P.M., 127 V. 1F. 60 HZ MARCA GREENHECK MODELO GB-091-4 VE-01 (GIMNASIO, ELECTROTERAPIA)</t>
  </si>
  <si>
    <t>PRUEBAS, ARRANQUE Y PUESTA EN MARCHA DE VENTILADOR CENTRIFUGO, INCLUYE: EL CARGO DIRECTO POR EL COSTO DE LA MANO DE OBRA Y MATERIALES QUE INTERVENGAN, REVISION Y VERIFICACION DE CONEXION ELECTRICA Y MECANICA, LIMPIEZA Y RETIRO DE SOBRANTES FUERA DE OBRA, INSTALACIONES ESPECIFICAS, DE TECHO CON CAPACIDAD DE 830 PCM, P. EST. 0.35 PULG., CON MOTOR DE 1/3 H.P. A 1725 R.P.M., 127 V. 1F. 60 HZ MARCA GREENHECK MODELO GB-091-3 VE-02 (MINITINA HUBARD)</t>
  </si>
  <si>
    <t>PRUEBAS, ARRANQUE Y PUESTA EN MARCHA DE VENTILADOR CENTRIFUGO, INCLUYE: EL CARGO DIRECTO POR EL COSTO DE LA MANO DE OBRA Y MATERIALES QUE INTERVENGAN, REVISION Y VERIFICACION DE CONEXION ELECTRICA Y MECANICA, LIMPIEZA Y RETIRO DE SOBRANTES FUERA DE OBRA, INSTALACIONES ESPECIFICAS, DE TECHO CON CAPACIDAD DE 1,450 PCM, P. EST. 0.53 PULG., CON MOTOR DE 1/2 H.P. A 1725 R.P.M., 127 V. 1F. 60 HZ MARCA GREENHECK MODELO GB-121-5 VE-03 (B.V. PAC. MED. FISICA)</t>
  </si>
  <si>
    <t>PRUEBAS, ARRANQUE Y PUESTA EN MARCHA DE VENTILADOR CENTRIFUGO, INCLUYE: EL CARGO DIRECTO POR EL COSTO DE LA MANO DE OBRA Y MATERIALES QUE INTERVENGAN, REVISION Y VERIFICACION DE CONEXION ELECTRICA Y MECANICA, LIMPIEZA Y RETIRO DE SOBRANTES FUERA DE OBRA, INSTALACIONES ESPECIFICAS, DE TECHO CON CAPACIDAD DE 100 PCM, P. EST. 0.61 PULG., CON MOTOR DE 1/4 H.P. A 1725 R.P.M., 127 V. 1F. 60 HZ MARCA GREENHECK MODELO GB-071-4 VE-04 (R.P.B.I.)</t>
  </si>
  <si>
    <t>PRUEBAS, ARRANQUE Y PUESTA EN MARCHA DE VENTILADOR CENTRIFUGO, INCLUYE: EL CARGO DIRECTO POR EL COSTO DE LA MANO DE OBRA Y MATERIALES QUE INTERVENGAN, REVISION Y VERIFICACION DE CONEXION ELECTRICA Y MECANICA, LIMPIEZA Y RETIRO DE SOBRANTES FUERA DE OBRA, INSTALACIONES ESPECIFICAS, DE TECHO CON CAPACIDAD DE 2,970 PCM, P. EST. 0.93 PULG., CON MOTOR DE 1.0 H.P. A 1725 R.P.M., 460 V. 3F. 60 HZ MARCA GREENHECK MODELO GB-161-10 VE-05 (SANIT. LAB. SALA DE ESP.)</t>
  </si>
  <si>
    <t>PRUEBAS, ARRANQUE Y PUESTA EN MARCHA DE VENTILADOR CENTRIFUGO, INCLUYE: EL CARGO DIRECTO POR EL COSTO DE LA MANO DE OBRA Y MATERIALES QUE INTERVENGAN, REVISION Y VERIFICACION DE CONEXION ELECTRICA Y MECANICA, LIMPIEZA Y RETIRO DE SOBRANTES FUERA DE OBRA, INSTALACIONES ESPECIFICAS, DE TECHO CON CAPACIDAD DE 4,550 PCM, P. EST. 0.85 PULG., CON MOTOR DE 2.0 H.P. A 1725 R.P.M., 460 V. 3F. 60 HZ MARCA GREENHECK MODELO GB-220-20 VE-06 (LAB. PEINES, EST.)</t>
  </si>
  <si>
    <t>PRUEBAS, ARRANQUE Y PUESTA EN MARCHA DE VENTILADOR CENTRIFUGO, INCLUYE: EL CARGO DIRECTO POR EL COSTO DE LA MANO DE OBRA Y MATERIALES QUE INTERVENGAN, REVISION Y VERIFICACION DE CONEXION ELECTRICA Y MECANICA, LIMPIEZA Y RETIRO DE SOBRANTES FUERA DE OBRA, INSTALACIONES ESPECIFICAS, DE TECHO CON CAPACIDAD DE 1,550 PCM, P. EST. 0.87 PULG., CON MOTOR DE 3/4 H.P. A 1725 R.P.M., 460 V. 3F. 60 HZ MARCA GREENHECK MODELO GB-131-7 VE-07 (SANIT. ADM. HOSP. ASEO)</t>
  </si>
  <si>
    <t>PRUEBAS, ARRANQUE Y PUESTA EN MARCHA DE VENTILADOR CENTRIFUGO, INCLUYE: EL CARGO DIRECTO POR EL COSTO DE LA MANO DE OBRA Y MATERIALES QUE INTERVENGAN, REVISION Y VERIFICACION DE CONEXION ELECTRICA Y MECANICA, LIMPIEZA Y RETIRO DE SOBRANTES FUERA DE OBRA, INSTALACIONES ESPECIFICAS, DE TECHO CON CAPACIDAD DE 1,220 PCM, P. EST. 0.67 PULG., CON MOTOR DE 1/2 H.P. A 1725 R.P.M., 127 V. 1F. 60 HZ MARCA GREENHECK MODELO GB-101-5 VE-08 (SANIT. GINECO.)</t>
  </si>
  <si>
    <t>PRUEBAS, ARRANQUE Y PUESTA EN MARCHA DE VENTILADOR CENTRIFUGO, INCLUYE: EL CARGO DIRECTO POR EL COSTO DE LA MANO DE OBRA Y MATERIALES QUE INTERVENGAN, REVISION Y VERIFICACION DE CONEXION ELECTRICA Y MECANICA, LIMPIEZA Y RETIRO DE SOBRANTES FUERA DE OBRA, INSTALACIONES ESPECIFICAS, DE TECHO CON CAPACIDAD DE 2,840 PCM, P. EST. 0.63 PULG., CON MOTOR DE 3/4 H.P. A 1725 R.P.M., 460 V. 3F. 60 HZ MARCA GREENHECK MODELO GB-161-7 VE-09 (SANIT. SALA DE ESPERA)</t>
  </si>
  <si>
    <t>PRUEBAS, ARRANQUE Y PUESTA EN MARCHA DE VENTILADOR CENTRIFUGO, INCLUYE: EL CARGO DIRECTO POR EL COSTO DE LA MANO DE OBRA Y MATERIALES QUE INTERVENGAN, REVISION Y VERIFICACION DE CONEXION ELECTRICA Y MECANICA, LIMPIEZA Y RETIRO DE SOBRANTES FUERA DE OBRA, INSTALACIONES ESPECIFICAS, DE TECHO CON CAPACIDAD DE 3,110 PCM, P. EST. 0.78 PULG., CON MOTOR DE 1.0 H.P. A 1725 R.P.M., 460 V. 3F. 60 HZ MARCA GREENHECK MODELO GB-161-10 VE-10 (SANIT. SALA DE ESPERA)</t>
  </si>
  <si>
    <t>PRUEBAS, ARRANQUE Y PUESTA EN MARCHA DE VENTILADOR CENTRIFUGO, INCLUYE: EL CARGO DIRECTO POR EL COSTO DE LA MANO DE OBRA Y MATERIALES QUE INTERVENGAN, REVISION Y VERIFICACION DE CONEXION ELECTRICA Y MECANICA, LIMPIEZA Y RETIRO DE SOBRANTES FUERA DE OBRA, INSTALACIONES ESPECIFICAS, DE TECHO CON CAPACIDAD DE 310 PCM, P. EST. 0.55 PULG., CON MOTOR DE 1/4 H.P. A 1725 R.P.M., 127 V. 1F. 60 HZ MARCA GREENHECK MODELO GB-081-10 VE-11 (R.P.B.I.)</t>
  </si>
  <si>
    <t>PRUEBAS, ARRANQUE Y PUESTA EN MARCHA DE VENTILADOR CENTRIFUGO, INCLUYE: EL CARGO DIRECTO POR EL COSTO DE LA MANO DE OBRA Y MATERIALES QUE INTERVENGAN, REVISION Y VERIFICACION DE CONEXION ELECTRICA Y MECANICA, LIMPIEZA Y RETIRO DE SOBRANTES FUERA DE OBRA, INSTALACIONES ESPECIFICAS, DE TECHO CON CAPACIDAD DE 140 PCM, P. EST. 0.36 PULG., CON MOTOR DE 1/4 H.P. A 1725 R.P.M., 127 V. 1F. 60 HZ MARCA GREENHECK MODELO GB-071-4 VE-12 (ASEO)</t>
  </si>
  <si>
    <t>PRUEBAS, ARRANQUE Y PUESTA EN MARCHA DE VENTILADOR CENTRIFUGO, INCLUYE: EL CARGO DIRECTO POR EL COSTO DE LA MANO DE OBRA Y MATERIALES QUE INTERVENGAN, REVISION Y VERIFICACION DE CONEXION ELECTRICA Y MECANICA, LIMPIEZA Y RETIRO DE SOBRANTES FUERA DE OBRA, INSTALACIONES ESPECIFICAS, DE TECHO CON CAPACIDAD DE 150 PCM, P. EST. 0.30 PULG., CON MOTOR DE 1/6 H.P. A 1725 R.P.M., 127 V. 1F. 60 HZ MARCA GREENHECK MODELO GB-071-7 VE-13 (SANITARIO PRUEBA ESFUERZO)</t>
  </si>
  <si>
    <t>PRUEBAS, ARRANQUE Y PUESTA EN MARCHA DE VENTILADOR CENTRIFUGO, INCLUYE: EL CARGO DIRECTO POR EL COSTO DE LA MANO DE OBRA Y MATERIALES QUE INTERVENGAN, REVISION Y VERIFICACION DE CONEXION ELECTRICA Y MECANICA, LIMPIEZA Y RETIRO DE SOBRANTES FUERA DE OBRA, INSTALACIONES ESPECIFICAS, DE TECHO CON CAPACIDAD DE 2,810 PCM, P. EST. 0.97 PULG., CON MOTOR DE 3/4 H.P. A 1725 R.P.M., 460 V. 3F. 60 HZ MARCA GREENHECK MODELO GB-180-7 VE-14 (PEINES BCO. DE SANGRE)</t>
  </si>
  <si>
    <t>PRUEBAS, ARRANQUE Y PUESTA EN MARCHA DE VENTILADOR CENTRIFUGO, INCLUYE: EL CARGO DIRECTO POR EL COSTO DE LA MANO DE OBRA Y MATERIALES QUE INTERVENGAN, REVISION Y VERIFICACION DE CONEXION ELECTRICA Y MECANICA, LIMPIEZA Y RETIRO DE SOBRANTES FUERA DE OBRA, INSTALACIONES ESPECIFICAS, DE TECHO CON CAPACIDAD DE 300 PCM, P. EST. 0.76 PULG., CON MOTOR DE 1/4 H.P. A 1725 R.P.M., 127 V. 1F. 60 HZ MARCA GREENHECK MODELO GB-081-4 VE-15 (R.P.B.I. BCO. DE SANGRE)</t>
  </si>
  <si>
    <t>PRUEBAS, ARRANQUE Y PUESTA EN MARCHA DE VENTILADOR CENTRIFUGO, INCLUYE: EL CARGO DIRECTO POR EL COSTO DE LA MANO DE OBRA Y MATERIALES QUE INTERVENGAN, REVISION Y VERIFICACION DE CONEXION ELECTRICA Y MECANICA, LIMPIEZA Y RETIRO DE SOBRANTES FUERA DE OBRA, INSTALACIONES ESPECIFICAS, DE TECHO CON CAPACIDAD DE 800 PCM, P. EST. 0.52 PULG., CON MOTOR DE 1/3 H.P. A 1725 R.P.M., 127 V. 1F. 60 HZ MARCA GREENHECK MODELO GB-101-3 VE-16 (CAMPANA CITOLOGIA)</t>
  </si>
  <si>
    <t>PRUEBAS, ARRANQUE Y PUESTA EN MARCHA DE VENTILADOR CENTRIFUGO, INCLUYE: EL CARGO DIRECTO POR EL COSTO DE LA MANO DE OBRA Y MATERIALES QUE INTERVENGAN, REVISION Y VERIFICACION DE CONEXION ELECTRICA Y MECANICA, LIMPIEZA Y RETIRO DE SOBRANTES FUERA DE OBRA, INSTALACIONES ESPECIFICAS, DE TECHO CON CAPACIDAD DE 800 PCM, P. EST. 0.57 PULG., CON MOTOR DE 1/3 H.P. A 1725 R.P.M., 127 V. 1F. 60 HZ MARCA GREENHECK MODELO GB-101-3 VE-17 (CAMPANA HISTOLOGIA)</t>
  </si>
  <si>
    <t>PRUEBAS, ARRANQUE Y PUESTA EN MARCHA DE VENTILADOR CENTRIFUGO, INCLUYE: EL CARGO DIRECTO POR EL COSTO DE LA MANO DE OBRA Y MATERIALES QUE INTERVENGAN, REVISION Y VERIFICACION DE CONEXION ELECTRICA Y MECANICA, LIMPIEZA Y RETIRO DE SOBRANTES FUERA DE OBRA, INSTALACIONES ESPECIFICAS, DE TECHO CON CAPACIDAD DE 810 PCM, P. EST. 0.83 PULG., CON MOTOR DE 1/2 H.P. A 1725 R.P.M., 127 V. 1F. 60 HZ MARCA GREENHECK MODELO GB-101-5 VE-18 (PEINES ANAT. PAT.)</t>
  </si>
  <si>
    <t>PRUEBAS, ARRANQUE Y PUESTA EN MARCHA DE VENTILADOR CENTRIFUGO, INCLUYE: EL CARGO DIRECTO POR EL COSTO DE LA MANO DE OBRA Y MATERIALES QUE INTERVENGAN, REVISION Y VERIFICACION DE CONEXION ELECTRICA Y MECANICA, LIMPIEZA Y RETIRO DE SOBRANTES FUERA DE OBRA, INSTALACIONES ESPECIFICAS, DE TECHO CON CAPACIDAD DE 1,340 PCM, P. EST. 0.76 PULG., CON MOTOR DE 1/2 H.P. A 1725 R.P.M., 127 V. 1F. 60 HZ MARCA GREENHECK MODELO GB-121-5 VE-19 (SANIT. ANAT. PAT.)</t>
  </si>
  <si>
    <t>PRUEBAS, ARRANQUE Y PUESTA EN MARCHA DE VENTILADOR CENTRIFUGO, INCLUYE: EL CARGO DIRECTO POR EL COSTO DE LA MANO DE OBRA Y MATERIALES QUE INTERVENGAN, REVISION Y VERIFICACION DE CONEXION ELECTRICA Y MECANICA, LIMPIEZA Y RETIRO DE SOBRANTES FUERA DE OBRA, INSTALACIONES ESPECIFICAS, DE TECHO CON CAPACIDAD DE 530 PCM, P. EST. 0.41 PULG., CON MOTOR DE 1/4 H.P. A 1725 R.P.M., 127 V. 1F. 60 HZ MARCA GREENHECK MODELO GB-081-4 VE-20 (IDENTIFICACION ANAT. PAT.)</t>
  </si>
  <si>
    <t>PRUEBAS, ARRANQUE Y PUESTA EN MARCHA DE VENTILADOR CENTRIFUGO, INCLUYE: EL CARGO DIRECTO POR EL COSTO DE LA MANO DE OBRA Y MATERIALES QUE INTERVENGAN, REVISION Y VERIFICACION DE CONEXION ELECTRICA Y MECANICA, LIMPIEZA Y RETIRO DE SOBRANTES FUERA DE OBRA, INSTALACIONES ESPECIFICAS, DE TECHO CON CAPACIDAD DE 1,300 PCM, P. EST. 0.44 PULG., CON MOTOR DE 1/3 H.P. A 1725 R.P.M., 127 V. 1F. 60 HZ MARCA GREENHECK MODELO GB-101-3 VE-21 (AUTOPSIAS ANAT. PAT.)</t>
  </si>
  <si>
    <t>PRUEBAS, ARRANQUE Y PUESTA EN MARCHA DE VENTILADOR CENTRIFUGO, INCLUYE: EL CARGO DIRECTO POR EL COSTO DE LA MANO DE OBRA Y MATERIALES QUE INTERVENGAN, REVISION Y VERIFICACION DE CONEXION ELECTRICA Y MECANICA, LIMPIEZA Y RETIRO DE SOBRANTES FUERA DE OBRA, INSTALACIONES ESPECIFICAS, DE TECHO CON CAPACIDAD DE 4,120 PCM, P. EST. 0.56 PULG., CON MOTOR DE 1.0 H.P. A 1725 R.P.M., 460 V. 3F. 60 HZ MARCA GREENHECK MODELO GB-240-10 VE-22 (B.V. ENF. MED. TEC.)</t>
  </si>
  <si>
    <t>PRUEBAS, ARRANQUE Y PUESTA EN MARCHA DE VENTILADOR CENTRIFUGO, INCLUYE: EL CARGO DIRECTO POR EL COSTO DE LA MANO DE OBRA Y MATERIALES QUE INTERVENGAN, REVISION Y VERIFICACION DE CONEXION ELECTRICA Y MECANICA, LIMPIEZA Y RETIRO DE SOBRANTES FUERA DE OBRA, INSTALACIONES ESPECIFICAS, DE TECHO CON CAPACIDAD DE 320 PCM, P. EST. 0.54 PULG., CON MOTOR DE 1/4 H.P. A 1725 R.P.M., 127 V. 1F. 60 HZ MARCA GREENHECK MODELO GB-091-4 VE-23 (SANITARIO PREP. TOCO)</t>
  </si>
  <si>
    <t>PRUEBAS, ARRANQUE Y PUESTA EN MARCHA DE VENTILADOR CENTRIFUGO, INCLUYE: EL CARGO DIRECTO POR EL COSTO DE LA MANO DE OBRA Y MATERIALES QUE INTERVENGAN, REVISION Y VERIFICACION DE CONEXION ELECTRICA Y MECANICA, LIMPIEZA Y RETIRO DE SOBRANTES FUERA DE OBRA, INSTALACIONES ESPECIFICAS, DE TECHO CON CAPACIDAD DE 2,640 PCM, P. EST. 0.55 PULG., CON MOTOR DE 3/4 H.P. A 1725 R.P.M., 460 V. 3F. 60 HZ MARCA GREENHECK MODELO GB-180-7 VE-24 (B.V. ENF. MED. TEC.)</t>
  </si>
  <si>
    <t>PRUEBAS, ARRANQUE Y PUESTA EN MARCHA DE VENTILADOR CENTRIFUGO, INCLUYE: EL CARGO DIRECTO POR EL COSTO DE LA MANO DE OBRA Y MATERIALES QUE INTERVENGAN, REVISION Y VERIFICACION DE CONEXION ELECTRICA Y MECANICA, LIMPIEZA Y RETIRO DE SOBRANTES FUERA DE OBRA, INSTALACIONES ESPECIFICAS, DE TECHO CON CAPACIDAD DE 140 PCM, P. EST. 0.49 PULG., CON MOTOR DE 1/4 H.P. A 1725 R.P.M., 127 V. 1F. 60 HZ MARCA GREENHECK MODELO GB-071-4 VE-25 (ANESTESISTA)</t>
  </si>
  <si>
    <t>PRUEBAS, ARRANQUE Y PUESTA EN MARCHA DE VENTILADOR CENTRIFUGO, INCLUYE: EL CARGO DIRECTO POR EL COSTO DE LA MANO DE OBRA Y MATERIALES QUE INTERVENGAN, REVISION Y VERIFICACION DE CONEXION ELECTRICA Y MECANICA, LIMPIEZA Y RETIRO DE SOBRANTES FUERA DE OBRA, INSTALACIONES ESPECIFICAS, EN LINEA CON CAPACIDAD DE 870 PCM, P. EST. 0.33 PULG., CON MOTOR DE 1/4 H.P. A 1725 R.P.M., 127 V. 1F. 60 HZ MARCA GREENHECK MODELO SQ-100-VG VE-26 (ASEO SEPTICO RS.)</t>
  </si>
  <si>
    <t>PRUEBAS, ARRANQUE Y PUESTA EN MARCHA DE VENTILADOR CENTRIFUGO, INCLUYE: EL CARGO DIRECTO POR EL COSTO DE LA MANO DE OBRA Y MATERIALES QUE INTERVENGAN, REVISION Y VERIFICACION DE CONEXION ELECTRICA Y MECANICA, LIMPIEZA Y RETIRO DE SOBRANTES FUERA DE OBRA, INSTALACIONES ESPECIFICAS, EN LINEA CON CAPACIDAD DE 140 PCM, P. EST. 0.25 PULG., CON MOTOR DE 1/4 H.P. A 1725 R.P.M., 127 V. 1F. 60 HZ MARCA GREENHECK MODELO GB-071-4 VE-27 (R.P.B.I. CTO. ELECT.)</t>
  </si>
  <si>
    <t>PRUEBAS, ARRANQUE Y PUESTA EN MARCHA DE VENTILADOR CENTRIFUGO, INCLUYE: EL CARGO DIRECTO POR EL COSTO DE LA MANO DE OBRA Y MATERIALES QUE INTERVENGAN, REVISION Y VERIFICACION DE CONEXION ELECTRICA Y MECANICA, LIMPIEZA Y RETIRO DE SOBRANTES FUERA DE OBRA, INSTALACIONES ESPECIFICAS, DE TECHO CON CAPACIDAD DE 130 PCM, P. EST. 0.46 PULG., CON MOTOR DE 1/4 H.P. A 1725 R.P.M., 127 V. 1F. 60 HZ MARCA GREENHECK MODELO GB-071-4 VE-28 (ANESTESISTA)</t>
  </si>
  <si>
    <t>PRUEBAS, ARRANQUE Y PUESTA EN MARCHA DE VENTILADOR CENTRIFUGO, INCLUYE: EL CARGO DIRECTO POR EL COSTO DE LA MANO DE OBRA Y MATERIALES QUE INTERVENGAN, REVISION Y VERIFICACION DE CONEXION ELECTRICA Y MECANICA, LIMPIEZA Y RETIRO DE SOBRANTES FUERA DE OBRA, INSTALACIONES ESPECIFICAS, DE TECHO CON CAPACIDAD DE 470 PCM, P. EST. 0.48 PULG., CON MOTOR DE 1/4 H.P. A 1725 R.P.M., 127 V. 1F. 60 HZ MARCA GREENHECK MODELO GB-081-4 VE-29 (SALA CIRUGIA, PROCED)</t>
  </si>
  <si>
    <t>PRUEBAS, ARRANQUE Y PUESTA EN MARCHA DE VENTILADOR CENTRIFUGO, INCLUYE: EL CARGO DIRECTO POR EL COSTO DE LA MANO DE OBRA Y MATERIALES QUE INTERVENGAN, REVISION Y VERIFICACION DE CONEXION ELECTRICA Y MECANICA, LIMPIEZA Y RETIRO DE SOBRANTES FUERA DE OBRA, INSTALACIONES ESPECIFICAS, DE TECHO CON CAPACIDAD DE 810 PCM, P. EST. 0.48 PULG., CON MOTOR DE 1/2 H.P. A 1725 R.P.M., 127 V. 1F. 60 HZ MARCA GREENHECK MODELO GB-121-5 VE-30 (CEYE)</t>
  </si>
  <si>
    <t>PRUEBAS, ARRANQUE Y PUESTA EN MARCHA DE VENTILADOR CENTRIFUGO, INCLUYE: EL CARGO DIRECTO POR EL COSTO DE LA MANO DE OBRA Y MATERIALES QUE INTERVENGAN, REVISION Y VERIFICACION DE CONEXION ELECTRICA Y MECANICA, LIMPIEZA Y RETIRO DE SOBRANTES FUERA DE OBRA, INSTALACIONES ESPECIFICAS, DE TECHO CON CAPACIDAD DE 920 PCM, P. EST. 0.38 PULG., CON MOTOR DE 1/3 H.P. A 1725 R.P.M., 127 V. 1F. 60 HZ MARCA GREENHECK MODELO GB-101-3 VE-31 (B.V. QUIROFANO CENTRAL)</t>
  </si>
  <si>
    <t>PRUEBAS, ARRANQUE Y PUESTA EN MARCHA DE VENTILADOR CENTRIFUGO, INCLUYE: EL CARGO DIRECTO POR EL COSTO DE LA MANO DE OBRA Y MATERIALES QUE INTERVENGAN, REVISION Y VERIFICACION DE CONEXION ELECTRICA Y MECANICA, LIMPIEZA Y RETIRO DE SOBRANTES FUERA DE OBRA, INSTALACIONES ESPECIFICAS, DE TECHO CON CAPACIDAD DE 530 PCM, P. EST. 0.40 PULG., CON MOTOR DE 1/3 H.P. A 1725 R.P.M., 127 V. 1F. 60 HZ MARCA GREENHECK MODELO GB-081-3 VE-32 (B.V. QUIROFANO CENTRAL)</t>
  </si>
  <si>
    <t>PRUEBAS, ARRANQUE Y PUESTA EN MARCHA DE VENTILADOR CENTRIFUGO, INCLUYE: EL CARGO DIRECTO POR EL COSTO DE LA MANO DE OBRA Y MATERIALES QUE INTERVENGAN, REVISION Y VERIFICACION DE CONEXION ELECTRICA Y MECANICA, LIMPIEZA Y RETIRO DE SOBRANTES FUERA DE OBRA, INSTALACIONES ESPECIFICAS, DE TECHO CON CAPACIDAD DE 550 PCM, P. EST. 0.39 PULG., CON MOTOR DE 1/3 H.P. A 1725 R.P.M., 127 V. 1F. 60 HZ MARCA GREENHECK MODELO GB-081-3 VE-33 (SALA DE CIRUGIA 2 Y 4)</t>
  </si>
  <si>
    <t>PRUEBAS, ARRANQUE Y PUESTA EN MARCHA DE VENTILADOR CENTRIFUGO, INCLUYE: EL CARGO DIRECTO POR EL COSTO DE LA MANO DE OBRA Y MATERIALES QUE INTERVENGAN, REVISION Y VERIFICACION DE CONEXION ELECTRICA Y MECANICA, LIMPIEZA Y RETIRO DE SOBRANTES FUERA DE OBRA, INSTALACIONES ESPECIFICAS, DE TECHO CON CAPACIDAD DE 140 PCM, P. EST. 0.33 PULG., CON MOTOR DE 1/4 H.P. A 1725 R.P.M., 127 V. 1F. 60 HZ MARCA GREENHECK MODELO GB-071-4 VE-34 (ANESTSISTA)</t>
  </si>
  <si>
    <t>PRUEBAS, ARRANQUE Y PUESTA EN MARCHA DE VENTILADOR CENTRIFUGO, INCLUYE: EL CARGO DIRECTO POR EL COSTO DE LA MANO DE OBRA Y MATERIALES QUE INTERVENGAN, REVISION Y VERIFICACION DE CONEXION ELECTRICA Y MECANICA, LIMPIEZA Y RETIRO DE SOBRANTES FUERA DE OBRA, INSTALACIONES ESPECIFICAS, DE TECHO CON CAPACIDAD DE 630 PCM, P. EST. 0.40 PULG., CON MOTOR DE 1/3 H.P. A 1725 R.P.M., 127 V. 1F. 60 HZ MARCA GREENHECK MODELO GB-091-3 VE-35 (ANESTSISTA)</t>
  </si>
  <si>
    <t>PRUEBAS, ARRANQUE Y PUESTA EN MARCHA DE VENTILADOR CENTRIFUGO, INCLUYE: EL CARGO DIRECTO POR EL COSTO DE LA MANO DE OBRA Y MATERIALES QUE INTERVENGAN, REVISION Y VERIFICACION DE CONEXION ELECTRICA Y MECANICA, LIMPIEZA Y RETIRO DE SOBRANTES FUERA DE OBRA, INSTALACIONES ESPECIFICAS, EN LINEA CON CAPACIDAD DE 140 PCM, P. EST. 0.32 PULG., CON MOTOR DE 1/4 H.P. A 1725 R.P.M., 127 V. 1F. 60 HZ MARCA GREENHECK MODELO SQ-85-VG VE-36 (R.P.B.I. QUIROFANO CENTRAL)</t>
  </si>
  <si>
    <t>PRUEBAS, ARRANQUE Y PUESTA EN MARCHA DE VENTILADOR CENTRIFUGO, INCLUYE: EL CARGO DIRECTO POR EL COSTO DE LA MANO DE OBRA Y MATERIALES QUE INTERVENGAN, REVISION Y VERIFICACION DE CONEXION ELECTRICA Y MECANICA, LIMPIEZA Y RETIRO DE SOBRANTES FUERA DE OBRA, INSTALACIONES ESPECIFICAS, DE TECHO CON CAPACIDAD DE 830 PCM, P. EST. 0.45 PULG., CON MOTOR DE 1/3 H.P. A 1725 R.P.M., 127 V. 1F. 60 HZ MARCA GREENHECK MODELO GB-101-3 VE-37 (B.V. INHALOTERAPIA HEMO)</t>
  </si>
  <si>
    <t>PRUEBAS, ARRANQUE Y PUESTA EN MARCHA DE VENTILADOR CENTRIFUGO, INCLUYE: EL CARGO DIRECTO POR EL COSTO DE LA MANO DE OBRA Y MATERIALES QUE INTERVENGAN, REVISION Y VERIFICACION DE CONEXION ELECTRICA Y MECANICA, LIMPIEZA Y RETIRO DE SOBRANTES FUERA DE OBRA, INSTALACIONES ESPECIFICAS, TIPO VENT-SET CON CAPACIDAD DE 560 PCM, P. EST. 1.33 PULG., CON MOTOR DE 3/4 H.P. A 1725 R.P.M., 460 V. 3F. 60 HZ MARCA GREENHECK MODELO SW-107-7 VE-38 (AISLADOS HEMODIALISIS)</t>
  </si>
  <si>
    <t>PRUEBAS, ARRANQUE Y PUESTA EN MARCHA DE VENTILADOR CENTRIFUGO, INCLUYE: EL CARGO DIRECTO POR EL COSTO DE LA MANO DE OBRA Y MATERIALES QUE INTERVENGAN, REVISION Y VERIFICACION DE CONEXION ELECTRICA Y MECANICA, LIMPIEZA Y RETIRO DE SOBRANTES FUERA DE OBRA, INSTALACIONES ESPECIFICAS, DE TECHO CON CAPACIDAD DE 840 PCM, P. EST. 0.45 PULG., CON MOTOR DE 1/3 H.P. A 1725 R.P.M., 127 V. 1F. 60 HZ MARCA GREENHECK MODELO GB-101-3 VE-39 (SEPTICO, RS, ASEO)</t>
  </si>
  <si>
    <t>PRUEBAS, ARRANQUE Y PUESTA EN MARCHA DE VENTILADOR CENTRIFUGO, INCLUYE: EL CARGO DIRECTO POR EL COSTO DE LA MANO DE OBRA Y MATERIALES QUE INTERVENGAN, REVISION Y VERIFICACION DE CONEXION ELECTRICA Y MECANICA, LIMPIEZA Y RETIRO DE SOBRANTES FUERA DE OBRA, INSTALACIONES ESPECIFICAS, DE TECHO CON CAPACIDAD DE 340 PCM, P. EST. 0.58 PULG., CON MOTOR DE 1/4 H.P. A 1725 R.P.M., 127 V. 1F. 60 HZ MARCA GREENHECK MODELO GB-081-3 VE-40 (R.P.B.I.)</t>
  </si>
  <si>
    <t>PRUEBAS, ARRANQUE Y PUESTA EN MARCHA DE VENTILADOR CENTRIFUGO, INCLUYE: EL CARGO DIRECTO POR EL COSTO DE LA MANO DE OBRA Y MATERIALES QUE INTERVENGAN, REVISION Y VERIFICACION DE CONEXION ELECTRICA Y MECANICA, LIMPIEZA Y RETIRO DE SOBRANTES FUERA DE OBRA, INSTALACIONES ESPECIFICAS, EN LINEA CON CAPACIDAD DE 1,360 PCM, P. EST. 0.53 PULG., CON MOTOR DE 3/4 H.P. A 1725 R.P.M., 460 V. 3F. 60 HZ MARCA GREENHECK MODELO SQ-120-A VE-41 (SANITARIOS PUBLICOS H Y M)</t>
  </si>
  <si>
    <t>PRUEBAS, ARRANQUE Y PUESTA EN MARCHA DE VENTILADOR CENTRIFUGO, INCLUYE: EL CARGO DIRECTO POR EL COSTO DE LA MANO DE OBRA Y MATERIALES QUE INTERVENGAN, REVISION Y VERIFICACION DE CONEXION ELECTRICA Y MECANICA, LIMPIEZA Y RETIRO DE SOBRANTES FUERA DE OBRA, INSTALACIONES ESPECIFICAS, EN LINEA CON CAPACIDAD DE 100 PCM, P. EST. 0.22 PULG., CON MOTOR DE 1/40 H.P. A 1725 R.P.M., 127 V. 1F. 60 HZ MARCA GREENHECK MODELO SQ-60-D VE-42 (SANITARIOS PUBLICOS H Y M)</t>
  </si>
  <si>
    <t>PRUEBAS, ARRANQUE Y PUESTA EN MARCHA DE VENTILADOR CENTRIFUGO, INCLUYE: EL CARGO DIRECTO POR EL COSTO DE LA MANO DE OBRA Y MATERIALES QUE INTERVENGAN, REVISION Y VERIFICACION DE CONEXION ELECTRICA Y MECANICA, LIMPIEZA Y RETIRO DE SOBRANTES FUERA DE OBRA, INSTALACIONES ESPECIFICAS, DE TECHO CON CAPACIDAD DE 2,350 PCM, P. EST. 0.63 PULG., CON MOTOR DE 3/4 H.P. A 1725 R.P.M., 460 V. 3F. 60 HZ MARCA GREENHECK MODELO GB-180-7 VE-43 (SANIT. SALA DE EST. SIMPLES IMAGENEOLOGIA)</t>
  </si>
  <si>
    <t>PRUEBAS, ARRANQUE Y PUESTA EN MARCHA DE VENTILADOR CENTRIFUGO, INCLUYE: EL CARGO DIRECTO POR EL COSTO DE LA MANO DE OBRA Y MATERIALES QUE INTERVENGAN, REVISION Y VERIFICACION DE CONEXION ELECTRICA Y MECANICA, LIMPIEZA Y RETIRO DE SOBRANTES FUERA DE OBRA, INSTALACIONES ESPECIFICAS, DE TECHO CON CAPACIDAD DE 100 PCM, P. EST. 0.52 PULG., CON MOTOR DE 1/4 H.P. A 1725 R.P.M., 127 V. 1F. 60 HZ MARCA GREENHECK MODELO GB-071-4 VE-44 (R.P.B.I. IMAGENEOLOGIA)</t>
  </si>
  <si>
    <t>PRUEBAS, ARRANQUE Y PUESTA EN MARCHA DE VENTILADOR CENTRIFUGO, INCLUYE: EL CARGO DIRECTO POR EL COSTO DE LA MANO DE OBRA Y MATERIALES QUE INTERVENGAN, REVISION Y VERIFICACION DE CONEXION ELECTRICA Y MECANICA, LIMPIEZA Y RETIRO DE SOBRANTES FUERA DE OBRA, INSTALACIONES ESPECIFICAS, DE TECHO CON CAPACIDAD DE 690 PCM, P. EST. 0.62 PULG., CON MOTOR DE 1/3 H.P. A 1725 R.P.M., 127 V. 1F. 60 HZ MARCA GREENHECK MODELO GB-101-3 VE-45 (SANIT. PUB. IMAGENEOLOGIA)</t>
  </si>
  <si>
    <t>PRUEBAS, ARRANQUE Y PUESTA EN MARCHA DE VENTILADOR CENTRIFUGO, INCLUYE: EL CARGO DIRECTO POR EL COSTO DE LA MANO DE OBRA Y MATERIALES QUE INTERVENGAN, REVISION Y VERIFICACION DE CONEXION ELECTRICA Y MECANICA, LIMPIEZA Y RETIRO DE SOBRANTES FUERA DE OBRA, INSTALACIONES ESPECIFICAS, DE TECHO CON CAPACIDAD DE 2,050 PCM, P. EST. 0.59 PULG., CON MOTOR DE 3/4 H.P. A 1725 R.P.M., 460 V. 3F. 60 HZ MARCA GREENHECK MODELO GB-161-7 VE-46 (SANIT. SPPST IMSS)</t>
  </si>
  <si>
    <t>PRUEBAS, ARRANQUE Y PUESTA EN MARCHA DE VENTILADOR CENTRIFUGO, INCLUYE: EL CARGO DIRECTO POR EL COSTO DE LA MANO DE OBRA Y MATERIALES QUE INTERVENGAN, REVISION Y VERIFICACION DE CONEXION ELECTRICA Y MECANICA, LIMPIEZA Y RETIRO DE SOBRANTES FUERA DE OBRA, INSTALACIONES ESPECIFICAS, TIPO VENT-SET CON CAPACIDAD DE 320 PCM, P. EST. 1.32 PULG., CON MOTOR DE 1/3 H.P. A 1725 R.P.M., 127 V. 1F. 60 HZ MARCA GREENHECK MODELO SW-106-3 VE-47 (AISLADOS 4 OBSERV. ADULTOS)</t>
  </si>
  <si>
    <t>PRUEBAS, ARRANQUE Y PUESTA EN MARCHA DE VENTILADOR CENTRIFUGO, INCLUYE: EL CARGO DIRECTO POR EL COSTO DE LA MANO DE OBRA Y MATERIALES QUE INTERVENGAN, REVISION Y VERIFICACION DE CONEXION ELECTRICA Y MECANICA, LIMPIEZA Y RETIRO DE SOBRANTES FUERA DE OBRA, INSTALACIONES ESPECIFICAS, DE TECHO CON CAPACIDAD DE 750 PCM, P. EST. 0.43 PULG., CON MOTOR DE 1/3 H.P. A 1725 R.P.M., 127 V. 1F. 60 HZ MARCA GREENHECK MODELO GB-101-3 VE-48 (SANIT. OBSERV. PEDIATRIA)</t>
  </si>
  <si>
    <t>PRUEBAS, ARRANQUE Y PUESTA EN MARCHA DE VENTILADOR CENTRIFUGO, INCLUYE: EL CARGO DIRECTO POR EL COSTO DE LA MANO DE OBRA Y MATERIALES QUE INTERVENGAN, REVISION Y VERIFICACION DE CONEXION ELECTRICA Y MECANICA, LIMPIEZA Y RETIRO DE SOBRANTES FUERA DE OBRA, INSTALACIONES ESPECIFICAS, DE TECHO CON CAPACIDAD DE 140 PCM, P. EST. 1.32 PULG., CON MOTOR DE 1/3 H.P. A 1725 R.P.M., 127 V. 1F. 60 HZ MARCA GREENHECK MODELO SW-106-3 VE-47 (AISLADOS 1 OBSERV. PEDIATRIA)</t>
  </si>
  <si>
    <t>PRUEBAS, ARRANQUE Y PUESTA EN MARCHA DE VENTILADOR CENTRIFUGO, INCLUYE: EL CARGO DIRECTO POR EL COSTO DE LA MANO DE OBRA Y MATERIALES QUE INTERVENGAN, REVISION Y VERIFICACION DE CONEXION ELECTRICA Y MECANICA, LIMPIEZA Y RETIRO DE SOBRANTES FUERA DE OBRA, INSTALACIONES ESPECIFICAS, DE TECHO CON CAPACIDAD DE 2,580 PCM, P. EST. 0.43 PULG., CON MOTOR DE 3/4 H.P. A 1725 R.P.M., 460 V. 3F. 60 HZ MARCA GREENHECK MODELO GB-180-7 VE-50 (SUB-CEYE CIRUG. URGENCIAS)</t>
  </si>
  <si>
    <t>PRUEBAS, ARRANQUE Y PUESTA EN MARCHA DE VENTILADOR CENTRIFUGO, INCLUYE: EL CARGO DIRECTO POR EL COSTO DE LA MANO DE OBRA Y MATERIALES QUE INTERVENGAN, REVISION Y VERIFICACION DE CONEXION ELECTRICA Y MECANICA, LIMPIEZA Y RETIRO DE SOBRANTES FUERA DE OBRA, INSTALACIONES ESPECIFICAS, DE TECHO CON CAPACIDAD DE 100 PCM, P. EST. 0.29 PULG., CON MOTOR DE 1/4 H.P. A 1725 R.P.M., 127 V. 1F. 60 HZ MARCA GREENHECK MODELO GB-071-4 VE-51 (R.P.B.I. URGENCIAS)</t>
  </si>
  <si>
    <t>PRUEBAS, ARRANQUE Y PUESTA EN MARCHA DE VENTILADOR CENTRIFUGO, INCLUYE: EL CARGO DIRECTO POR EL COSTO DE LA MANO DE OBRA Y MATERIALES QUE INTERVENGAN, REVISION Y VERIFICACION DE CONEXION ELECTRICA Y MECANICA, LIMPIEZA Y RETIRO DE SOBRANTES FUERA DE OBRA, INSTALACIONES ESPECIFICAS, DE TECHO CON CAPACIDAD DE 1,480 PCM, P. EST. 0.39 PULG., CON MOTOR DE 1/2 H.P. A 1725 R.P.M., 127 V. 1F. 60 HZ MARCA GREENHECK MODELO GB-131-5 VE-52 (CURACIONES URGENCIAS)</t>
  </si>
  <si>
    <t>PRUEBAS, ARRANQUE Y PUESTA EN MARCHA DE VENTILADOR CENTRIFUGO, INCLUYE: EL CARGO DIRECTO POR EL COSTO DE LA MANO DE OBRA Y MATERIALES QUE INTERVENGAN, REVISION Y VERIFICACION DE CONEXION ELECTRICA Y MECANICA, LIMPIEZA Y RETIRO DE SOBRANTES FUERA DE OBRA, INSTALACIONES ESPECIFICAS, DE TECHO CON CAPACIDAD DE 1,820 PCM, P. EST. 0.61 PULG., CON MOTOR DE 3/4 H.P. A 1725 R.P.M., 460 V. 3F. 60 HZ MARCA GREENHECK MODELO GB-161-7 VE-53 (SANIT. TOMOGRAFO)</t>
  </si>
  <si>
    <t>PRUEBAS, ARRANQUE Y PUESTA EN MARCHA DE VENTILADOR CENTRIFUGO, INCLUYE: EL CARGO DIRECTO POR EL COSTO DE LA MANO DE OBRA Y MATERIALES QUE INTERVENGAN, REVISION Y VERIFICACION DE CONEXION ELECTRICA Y MECANICA, LIMPIEZA Y RETIRO DE SOBRANTES FUERA DE OBRA, INSTALACIONES ESPECIFICAS, TIPO VENT-SET CON CAPACIDAD DE 330 PCM, P. EST. 1.57 PULG., CON MOTOR DE 1/2 H.P. A 1725 R.P.M., 127 V. 1F. 60 HZ MARCA GREENHECK MODELO SWB-106-7 VE-54 (AISLADOS UCI)</t>
  </si>
  <si>
    <t>PRUEBAS, ARRANQUE Y PUESTA EN MARCHA DE VENTILADOR CENTRIFUGO, INCLUYE: EL CARGO DIRECTO POR EL COSTO DE LA MANO DE OBRA Y MATERIALES QUE INTERVENGAN, REVISION Y VERIFICACION DE CONEXION ELECTRICA Y MECANICA, LIMPIEZA Y RETIRO DE SOBRANTES FUERA DE OBRA, INSTALACIONES ESPECIFICAS, DE TECHO CON CAPACIDAD DE 370 PCM, P. EST. 0.42 PULG., CON MOTOR DE 1/4 H.P. A 1725 R.P.M., 127 V. 1F. 60 HZ MARCA GREENHECK MODELO GB-091-4 VE-55 (SEPTICO UCIN)</t>
  </si>
  <si>
    <t>PRUEBAS, ARRANQUE Y PUESTA EN MARCHA DE VENTILADOR CENTRIFUGO, INCLUYE: EL CARGO DIRECTO POR EL COSTO DE LA MANO DE OBRA Y MATERIALES QUE INTERVENGAN, REVISION Y VERIFICACION DE CONEXION ELECTRICA Y MECANICA, LIMPIEZA Y RETIRO DE SOBRANTES FUERA DE OBRA, INSTALACIONES ESPECIFICAS, TIPO VENT-SET CON CAPACIDAD DE 140 PCM, P. EST. 1.54 PULG., CON MOTOR DE 1/3 H.P. A 1725 R.P.M., 127 V. 1F. 60 HZ MARCA GREENHECK MODELO SWB-206-3 VE-56 (AISLADOS UCIN)</t>
  </si>
  <si>
    <t>PRUEBAS, ARRANQUE Y PUESTA EN MARCHA DE VENTILADOR CENTRIFUGO, INCLUYE: EL CARGO DIRECTO POR EL COSTO DE LA MANO DE OBRA Y MATERIALES QUE INTERVENGAN, REVISION Y VERIFICACION DE CONEXION ELECTRICA Y MECANICA, LIMPIEZA Y RETIRO DE SOBRANTES FUERA DE OBRA, INSTALACIONES ESPECIFICAS, TIPO VENT-SET CON CAPACIDAD DE 470 PCM, P. EST. 1.43 PULG., CON MOTOR DE 1/2 H.P. A 1725 R.P.M., 127 V. 1F. 60 HZ MARCA GREENHECK MODELO SWB-108-5 VE-57 (AISLADOS PED. UCI)</t>
  </si>
  <si>
    <t>PRUEBAS, ARRANQUE Y PUESTA EN MARCHA DE VENTILADOR CENTRIFUGO, INCLUYE: EL CARGO DIRECTO POR EL COSTO DE LA MANO DE OBRA Y MATERIALES QUE INTERVENGAN, REVISION Y VERIFICACION DE CONEXION ELECTRICA Y MECANICA, LIMPIEZA Y RETIRO DE SOBRANTES FUERA DE OBRA, INSTALACIONES ESPECIFICAS, DE TECHO CON CAPACIDAD DE 260 PCM, P. EST. 0.53 PULG., CON MOTOR DE 1/3 H.P. A 1725 R.P.M., 127 V. 1F. 60 HZ MARCA GREENHECK MODELO GB-081-3 VE-58 (R.P.B.I.)</t>
  </si>
  <si>
    <t>PRUEBAS, ARRANQUE Y PUESTA EN MARCHA DE VENTILADOR CENTRIFUGO, INCLUYE: EL CARGO DIRECTO POR EL COSTO DE LA MANO DE OBRA Y MATERIALES QUE INTERVENGAN, REVISION Y VERIFICACION DE CONEXION ELECTRICA Y MECANICA, LIMPIEZA Y RETIRO DE SOBRANTES FUERA DE OBRA, INSTALACIONES ESPECIFICAS, TIPO VENT-SET CON CAPACIDAD DE 110 PCM, P. EST. 1.34 PULG., CON MOTOR DE 1/3 H.P. A 1725 R.P.M., 127 V. 1F. 60 HZ MARCA GREENHECK MODELO SWB-206-3 VE-59 (AISLADOS LACTANTES)</t>
  </si>
  <si>
    <t>PRUEBAS, ARRANQUE Y PUESTA EN MARCHA DE VENTILADOR CENTRIFUGO, INCLUYE: EL CARGO DIRECTO POR EL COSTO DE LA MANO DE OBRA Y MATERIALES QUE INTERVENGAN, REVISION Y VERIFICACION DE CONEXION ELECTRICA Y MECANICA, LIMPIEZA Y RETIRO DE SOBRANTES FUERA DE OBRA, INSTALACIONES ESPECIFICAS, DE TECHO CON CAPACIDAD DE 2,660 PCM, P. EST. 0.49 PULG., CON MOTOR DE 1.0 H.P. A 1725 R.P.M., 460 V. 3F. 60 HZ MARCA GREENHECK MODELO GB-161-10 VE-60 (PEDIATRIA)</t>
  </si>
  <si>
    <t>PRUEBAS, ARRANQUE Y PUESTA EN MARCHA DE VENTILADOR CENTRIFUGO, INCLUYE: EL CARGO DIRECTO POR EL COSTO DE LA MANO DE OBRA Y MATERIALES QUE INTERVENGAN, REVISION Y VERIFICACION DE CONEXION ELECTRICA Y MECANICA, LIMPIEZA Y RETIRO DE SOBRANTES FUERA DE OBRA, INSTALACIONES ESPECIFICAS, TIPO VENT-SET CON CAPACIDAD DE 510 PCM, P. EST. 1.41 PULG., CON MOTOR DE 1/2 H.P. A 1725 R.P.M., 127 V. 1F. 60 HZ MARCA GREENHECK MODELO SWB-107-5 VE-61 (AISLADOS PREECOLAR)</t>
  </si>
  <si>
    <t>PRUEBAS, ARRANQUE Y PUESTA EN MARCHA DE VENTILADOR CENTRIFUGO, INCLUYE: EL CARGO DIRECTO POR EL COSTO DE LA MANO DE OBRA Y MATERIALES QUE INTERVENGAN, REVISION Y VERIFICACION DE CONEXION ELECTRICA Y MECANICA, LIMPIEZA Y RETIRO DE SOBRANTES FUERA DE OBRA, INSTALACIONES ESPECIFICAS, DE TECHO CON CAPACIDAD DE 510 PCM, P. EST. 0.30 PULG., CON MOTOR DE 1/3 H.P. A 1725 R.P.M., 127 V. 1F. 60 HZ MARCA GREENHECK MODELO SWB-107-5 VE-62 (SALA DE RAYOS X)</t>
  </si>
  <si>
    <t>PRUEBAS, ARRANQUE Y PUESTA EN MARCHA DE VENTILADOR CENTRIFUGO, INCLUYE: EL CARGO DIRECTO POR EL COSTO DE LA MANO DE OBRA Y MATERIALES QUE INTERVENGAN, REVISION Y VERIFICACION DE CONEXION ELECTRICA Y MECANICA, LIMPIEZA Y RETIRO DE SOBRANTES FUERA DE OBRA, INSTALACIONES ESPECIFICAS, TIPO VENT-SET CON CAPACIDAD DE 140 PCM, P. EST. 1.37 PULG., CON MOTOR DE 1/3 H.P. A 1725 R.P.M., 127 V. 1F. 60 HZ MARCA GREENHECK MODELO SWB-106-3 VE-63 (AISLADO CUNERO PAT.)</t>
  </si>
  <si>
    <t>PRUEBAS, ARRANQUE Y PUESTA EN MARCHA DE VENTILADOR CENTRIFUGO, INCLUYE: EL CARGO DIRECTO POR EL COSTO DE LA MANO DE OBRA Y MATERIALES QUE INTERVENGAN, REVISION Y VERIFICACION DE CONEXION ELECTRICA Y MECANICA, LIMPIEZA Y RETIRO DE SOBRANTES FUERA DE OBRA, INSTALACIONES ESPECIFICAS, DE TECHO CON CAPACIDAD DE 330 PCM, P. EST. 0.44 PULG., CON MOTOR DE 1/3 H.P. A 1725 R.P.M., 127 V. 1F. 60 HZ MARCA GREENHECK MODELO GB-091-3 VE-64 (R.S. ASEO SANITARIO)</t>
  </si>
  <si>
    <t>PRUEBAS, ARRANQUE Y PUESTA EN MARCHA DE VENTILADOR CENTRIFUGO, INCLUYE: EL CARGO DIRECTO POR EL COSTO DE LA MANO DE OBRA Y MATERIALES QUE INTERVENGAN, REVISION Y VERIFICACION DE CONEXION ELECTRICA Y MECANICA, LIMPIEZA Y RETIRO DE SOBRANTES FUERA DE OBRA, INSTALACIONES ESPECIFICAS, DE TECHO CON CAPACIDAD DE 130 PCM, P. EST. 0.30 PULG., CON MOTOR DE 1/4 H.P. A 1725 R.P.M., 127 V. 1F. 60 HZ MARCA GREENHECK MODELO GB-071-4 VE-65 (R.P.B.I. UCIN, UCI)</t>
  </si>
  <si>
    <t>PRUEBAS, ARRANQUE Y PUESTA EN MARCHA DE VENTILADOR CENTRIFUGO, INCLUYE: EL CARGO DIRECTO POR EL COSTO DE LA MANO DE OBRA Y MATERIALES QUE INTERVENGAN, REVISION Y VERIFICACION DE CONEXION ELECTRICA Y MECANICA, LIMPIEZA Y RETIRO DE SOBRANTES FUERA DE OBRA, INSTALACIONES ESPECIFICAS, EN LINEA CON CAPACIDAD DE 6,500 PCM, P. EST. 1.00 PULG., CON MOTOR DE 3.0 H.P. A 1725 R.P.M., 460 V. 3F. 60 HZ MARCA GREENHECK MODELO SWB-240-30 VE-66 (LAVANDERIA)</t>
  </si>
  <si>
    <t>PRUEBAS, ARRANQUE Y PUESTA EN MARCHA DE VENTILADOR CENTRIFUGO, INCLUYE: EL CARGO DIRECTO POR EL COSTO DE LA MANO DE OBRA Y MATERIALES QUE INTERVENGAN, REVISION Y VERIFICACION DE CONEXION ELECTRICA Y MECANICA, LIMPIEZA Y RETIRO DE SOBRANTES FUERA DE OBRA, INSTALACIONES ESPECIFICAS, DE TECHO CON CAPACIDAD DE 330 PCM, P. EST. 0.46 PULG., CON MOTOR DE 1/4 H.P. A 1725 R.P.M., 127 V. 1F. 60 HZ MARCA GREENHECK MODELO GB-081-4 VE-67 (R.P.B.I. HOSP. GINECO.)</t>
  </si>
  <si>
    <t>PRUEBAS, ARRANQUE Y PUESTA EN MARCHA DE VENTILADOR CENTRIFUGO, INCLUYE: EL CARGO DIRECTO POR EL COSTO DE LA MANO DE OBRA Y MATERIALES QUE INTERVENGAN, REVISION Y VERIFICACION DE CONEXION ELECTRICA Y MECANICA, LIMPIEZA Y RETIRO DE SOBRANTES FUERA DE OBRA, INSTALACIONES ESPECIFICAS, TIPO VENT-SET CON CAPACIDAD DE 250 PCM, P. EST. 1.42 PULG., CON MOTOR DE 1/2 H.P. A 1725 R.P.M., 127 V. 1F. 60 HZ MARCA GREENHECK MODELO SWB-106-3 VE-68 (AISLADO HOSP. GINECO)</t>
  </si>
  <si>
    <t>PRUEBAS, ARRANQUE Y PUESTA EN MARCHA DE VENTILADOR CENTRIFUGO, INCLUYE: EL CARGO DIRECTO POR EL COSTO DE LA MANO DE OBRA Y MATERIALES QUE INTERVENGAN, REVISION Y VERIFICACION DE CONEXION ELECTRICA Y MECANICA, LIMPIEZA Y RETIRO DE SOBRANTES FUERA DE OBRA, INSTALACIONES ESPECIFICAS, DE TECHO CON CAPACIDAD DE 660 PCM, P. EST. 0.52 PULG., CON MOTOR DE 1/4 H.P. A 1725 R.P.M., 127 V. 1F. 60 HZ MARCA GREENHECK MODELO GB-081-4 VE-69 (SANIT. MED. BECARIO)</t>
  </si>
  <si>
    <t>PRUEBAS, ARRANQUE Y PUESTA EN MARCHA DE VENTILADOR CENTRIFUGO, INCLUYE: EL CARGO DIRECTO POR EL COSTO DE LA MANO DE OBRA Y MATERIALES QUE INTERVENGAN, REVISION Y VERIFICACION DE CONEXION ELECTRICA Y MECANICA, LIMPIEZA Y RETIRO DE SOBRANTES FUERA DE OBRA, INSTALACIONES ESPECIFICAS, TIPO VENT-SET CON CAPACIDAD DE 350 PCM, P. EST. 1.45 PULG., CON MOTOR DE 1/2 H.P. A 1725 R.P.M., 127 V. 1F. 60 HZ MARCA GREENHECK MODELO SWB-207-5 VE-70 (AISLADO HOSP. MED. INT.)</t>
  </si>
  <si>
    <t>PRUEBAS, ARRANQUE Y PUESTA EN MARCHA DE VENTILADOR CENTRIFUGO, INCLUYE: EL CARGO DIRECTO POR EL COSTO DE LA MANO DE OBRA Y MATERIALES QUE INTERVENGAN, REVISION Y VERIFICACION DE CONEXION ELECTRICA Y MECANICA, LIMPIEZA Y RETIRO DE SOBRANTES FUERA DE OBRA, INSTALACIONES ESPECIFICAS, DE TECHO CON CAPACIDAD DE 1,200 PCM, P. EST. 0.45 PULG., CON MOTOR DE 1/3 H.P. A 1725 R.P.M., 127 V. 1F. 60 HZ MARCA GREENHECK MODELO GB-121-3 VE-71 (ENDOSCOPIAS)</t>
  </si>
  <si>
    <t>PRUEBAS, ARRANQUE Y PUESTA EN MARCHA DE VENTILADOR CENTRIFUGO, INCLUYE: EL CARGO DIRECTO POR EL COSTO DE LA MANO DE OBRA Y MATERIALES QUE INTERVENGAN, REVISION Y VERIFICACION DE CONEXION ELECTRICA Y MECANICA, LIMPIEZA Y RETIRO DE SOBRANTES FUERA DE OBRA, INSTALACIONES ESPECIFICAS, TIPO VENT-SET CON CAPACIDAD DE 630 PCM, P. EST. 1.34 PULG., CON MOTOR DE 3/4 H.P. A 1725 R.P.M., 460 V. 3F. 60 HZ MARCA GREENHECK MODELO SWB-107-5 VE-72 (AISLADO 1 HOSP. CIRUGIA)</t>
  </si>
  <si>
    <t>PRUEBAS, ARRANQUE Y PUESTA EN MARCHA DE VENTILADOR CENTRIFUGO, INCLUYE: EL CARGO DIRECTO POR EL COSTO DE LA MANO DE OBRA Y MATERIALES QUE INTERVENGAN, REVISION Y VERIFICACION DE CONEXION ELECTRICA Y MECANICA, LIMPIEZA Y RETIRO DE SOBRANTES FUERA DE OBRA, INSTALACIONES ESPECIFICAS, TIPO VENT-SET CON CAPACIDAD DE 630 PCM, P. EST. 1.34 PULG., CON MOTOR DE 3/4 H.P. A 1725 R.P.M., 460 V. 3F. 60 HZ MARCA GREENHECK MODELO SWB-107-7 VE-73 (AISLADO 2 HOSP. MEDICINA INTERNA)</t>
  </si>
  <si>
    <t>PRUEBAS, ARRANQUE Y PUESTA EN MARCHA DE VENTILADOR CENTRIFUGO, INCLUYE: EL CARGO DIRECTO POR EL COSTO DE LA MANO DE OBRA Y MATERIALES QUE INTERVENGAN, REVISION Y VERIFICACION DE CONEXION ELECTRICA Y MECANICA, LIMPIEZA Y RETIRO DE SOBRANTES FUERA DE OBRA, INSTALACIONES ESPECIFICAS, DE TECHO CON CAPACIDAD DE 970 PCM, P. EST. 0.31 PULG., CON MOTOR DE 3/4 H.P. A 1725 R.P.M., 460 V. 3F. 60 HZ MARCA GREENHECK MODELO GB-101-5 VE-74 (SANITARIOS SEPTICO QUIMIO.)</t>
  </si>
  <si>
    <t>PRUEBAS, ARRANQUE Y PUESTA EN MARCHA DE VENTILADOR CENTRIFUGO, INCLUYE: EL CARGO DIRECTO POR EL COSTO DE LA MANO DE OBRA Y MATERIALES QUE INTERVENGAN, REVISION Y VERIFICACION DE CONEXION ELECTRICA Y MECANICA, LIMPIEZA Y RETIRO DE SOBRANTES FUERA DE OBRA, INSTALACIONES ESPECIFICAS, DE TECHO CON CAPACIDAD DE 1,800 PCM, P. EST. 0.45 PULG., CON MOTOR DE 1/3 H.P. A 1725 R.P.M., 127 V. 1F. 60 HZ MARCA GREENHECK MODELO GB-161-3 VE-75 (QUIMIOTERAPIA)</t>
  </si>
  <si>
    <t>PRUEBAS, ARRANQUE Y PUESTA EN MARCHA DE VENTILADOR CENTRIFUGO, INCLUYE: EL CARGO DIRECTO POR EL COSTO DE LA MANO DE OBRA Y MATERIALES QUE INTERVENGAN, REVISION Y VERIFICACION DE CONEXION ELECTRICA Y MECANICA, LIMPIEZA Y RETIRO DE SOBRANTES FUERA DE OBRA, INSTALACIONES ESPECIFICAS, DE TECHO CON CAPACIDAD DE 1,450 PCM, P. EST. 0.34 PULG., CON MOTOR DE 1/3 H.P. A 1725 R.P.M., 127 V. 1F. 60 HZ MARCA GREENHECK MODELO GB-131-3 VE-76 (R.S. ELEVADOR)</t>
  </si>
  <si>
    <t>PRUEBAS, ARRANQUE Y PUESTA EN MARCHA DE VENTILADOR CENTRIFUGO, INCLUYE: EL CARGO DIRECTO POR EL COSTO DE LA MANO DE OBRA Y MATERIALES QUE INTERVENGAN, REVISION Y VERIFICACION DE CONEXION ELECTRICA Y MECANICA, LIMPIEZA Y RETIRO DE SOBRANTES FUERA DE OBRA, INSTALACIONES ESPECIFICAS, DE TECHO CON CAPACIDAD DE 260 PCM, P. EST. 0.76 PULG., CON MOTOR DE 1/4 H.P. A 1725 R.P.M., 127 V. 1F. 60 HZ MARCA GREENHECK MODELO GB-101HP-4 VE-77 (T.M. BACTERIOLOGICAS)</t>
  </si>
  <si>
    <t>PRUEBAS, ARRANQUE Y PUESTA EN MARCHA DE VENTILADOR CENTRIFUGO, INCLUYE: EL CARGO DIRECTO POR EL COSTO DE LA MANO DE OBRA Y MATERIALES QUE INTERVENGAN, REVISION Y VERIFICACION DE CONEXION ELECTRICA Y MECANICA, LIMPIEZA Y RETIRO DE SOBRANTES FUERA DE OBRA, INSTALACIONES ESPECIFICAS, DE TECHO CON CAPACIDAD DE 270 PCM, P. EST. 0.53 PULG., CON MOTOR DE 1/4 H.P. A 1725 R.P.M., 127 V. 1F. 60 HZ MARCA GREENHECK MODELO GB-071-4 VE-78 (SALA DE EXPULSION 1 Y 2)</t>
  </si>
  <si>
    <t>PRUEBAS, ARRANQUE Y PUESTA EN MARCHA DE VENTILADOR CENTRIFUGO, INCLUYE: EL CARGO DIRECTO POR EL COSTO DE LA MANO DE OBRA Y MATERIALES QUE INTERVENGAN, REVISION Y VERIFICACION DE CONEXION ELECTRICA Y MECANICA, LIMPIEZA Y RETIRO DE SOBRANTES FUERA DE OBRA, INSTALACIONES ESPECIFICAS, TIPO VENT-SET CON CAPACIDAD DE 340 PCM, P. EST. 1.32 PULG., CON MOTOR DE 3/4 H.P. A 1725 R.P.M., 460 V. 3F. 60 HZ MARCA GREENHECK MODELO GB-106-7 VE-79 (AISLADO 1 HOSP. MEDICINA INTERNA)</t>
  </si>
  <si>
    <t>PRUEBAS, ARRANQUE Y PUESTA EN MARCHA DE VENTILADOR CENTRIFUGO, INCLUYE: EL CARGO DIRECTO POR EL COSTO DE LA MANO DE OBRA Y MATERIALES QUE INTERVENGAN, REVISION Y VERIFICACION DE CONEXION ELECTRICA Y MECANICA, LIMPIEZA Y RETIRO DE SOBRANTES FUERA DE OBRA, INSTALACIONES ESPECIFICAS, DE TECHO CON CAPACIDAD DE 800 PCM, P. EST. 0.60 PULG., CON MOTOR DE 1/3 H.P. A 1725 R.P.M., 127 V. 1F. 60 HZ MARCA GREENHECK MODELO GB-091-3 VE-80 (LAVADO DE LOSA HOSP.)</t>
  </si>
  <si>
    <t>PRUEBAS, ARRANQUE Y PUESTA EN MARCHA DE VENTILADOR CENTRIFUGO, INCLUYE: EL CARGO DIRECTO POR EL COSTO DE LA MANO DE OBRA Y MATERIALES QUE INTERVENGAN, REVISION Y VERIFICACION DE CONEXION ELECTRICA Y MECANICA, LIMPIEZA Y RETIRO DE SOBRANTES FUERA DE OBRA, INSTALACIONES ESPECIFICAS, DE TECHO CON CAPACIDAD DE 800 PCM, P. EST. 0.60 PULG., CON MOTOR DE 1/3 H.P. A 1725 R.P.M., 127 V. 1F. 60 HZ MARCA GREENHECK MODELO GB-091-3 VE-81 (LAVADO DE LOSA PERSONAL.)</t>
  </si>
  <si>
    <t>PRUEBAS, ARRANQUE Y PUESTA EN MARCHA DE VENTILADOR CENTRIFUGO, INCLUYE: EL CARGO DIRECTO POR EL COSTO DE LA MANO DE OBRA Y MATERIALES QUE INTERVENGAN, REVISION Y VERIFICACION DE CONEXION ELECTRICA Y MECANICA, LIMPIEZA Y RETIRO DE SOBRANTES FUERA DE OBRA, INSTALACIONES ESPECIFICAS, DE TECHO CON CAPACIDAD DE 10,20 PCM, P. EST. 1.40 PULG., CON MOTOR DE 5.0 H.P. A 1725 R.P.M., 460 V. 3F. 60 HZ MARCA GREENHECK MODELO CUBE-360-50 VE-82 (CAMPANA DE EXT. COCINA)</t>
  </si>
  <si>
    <t>PRUEBAS, ARRANQUE Y PUESTA EN MARCHA DE VENTILADOR CENTRIFUGO, INCLUYE: EL CARGO DIRECTO POR EL COSTO DE LA MANO DE OBRA Y MATERIALES QUE INTERVENGAN, REVISION Y VERIFICACION DE CONEXION ELECTRICA Y MECANICA, LIMPIEZA Y RETIRO DE SOBRANTES FUERA DE OBRA, INSTALACIONES ESPECIFICAS, EN LINEA CON CAPACIDAD DE 540 PCM, P. EST. 0.35 PULG., CON MOTOR DE 1/3 H.P. A 1725 R.P.M., 127 V. 1F. 60 HZ MARCA GREENHECK MODELO BSQ-80-3 VE-83 (BANCO DE LECHES)</t>
  </si>
  <si>
    <t>PRUEBAS, ARRANQUE Y PUESTA EN MARCHA DE VENTILADOR CENTRIFUGO, INCLUYE: EL CARGO DIRECTO POR EL COSTO DE LA MANO DE OBRA Y MATERIALES QUE INTERVENGAN, REVISION Y VERIFICACION DE CONEXION ELECTRICA Y MECANICA, LIMPIEZA Y RETIRO DE SOBRANTES FUERA DE OBRA, INSTALACIONES ESPECIFICAS, EN LINEA CON CAPACIDAD DE 320 PCM, P. EST. 0.25 PULG., CON MOTOR DE 1/4 H.P. A 1725 R.P.M., 127 V. 1F. 60 HZ MARCA GREENHECK MODELO SQ-80-VG VE-84 (TALLER DE PINTURA)</t>
  </si>
  <si>
    <t>PRUEBAS, ARRANQUE Y PUESTA EN MARCHA DE VENTILADOR CENTRIFUGO, INCLUYE: EL CARGO DIRECTO POR EL COSTO DE LA MANO DE OBRA Y MATERIALES QUE INTERVENGAN, REVISION Y VERIFICACION DE CONEXION ELECTRICA Y MECANICA, LIMPIEZA Y RETIRO DE SOBRANTES FUERA DE OBRA, INSTALACIONES ESPECIFICAS, EN LINEA CON CAPACIDAD DE 480 PCM, P. EST. 0.35 PULG., CON MOTOR DE 1/4 H.P. A 1725 R.P.M., 127 V. 1F. 60 HZ MARCA GREENHECK MODELO SQ-85-VG VE-85 (SANITARIOS CONSERVACION)</t>
  </si>
  <si>
    <t>GASES MEDICINALES</t>
  </si>
  <si>
    <t>SEÑALIZACIÓN DE SERVICIOS Y DIRECCIÓN DE FLUJO EN TUBERÍAS DE COBRE Y ACERO INOXIDABLE, A BASE DE PINTURA DE ESMALTE DE ACUERDO A ESPECIFICACIONES Y CÓDIGO DE COLORES DEL IMSS. DE 13 MM. DE DIÁMETRO,</t>
  </si>
  <si>
    <t>SEÑALIZACIÓN DE SERVICIOS Y DIRECCIÓN DE FLUJO EN TUBERÍAS DE COBRE Y ACERO INOXIDABLE, A BASE DE PINTURA DE ESMALTE DE ACUERDO A ESPECIFICACIONES Y CÓDIGO DE COLORES DEL IMSS. DE 19 MM. DE DIÁMETRO,</t>
  </si>
  <si>
    <t>SEÑALIZACIÓN DE SERVICIOS Y DIRECCIÓN DE FLUJO EN TUBERÍAS DE COBRE Y ACERO INOXIDABLE, A BASE DE PINTURA DE ESMALTE DE ACUERDO A ESPECIFICACIONES Y CÓDIGO DE COLORES DEL IMSS. DE 25 MM. DE DIÁMETRO,</t>
  </si>
  <si>
    <t>SEÑALIZACIÓN DE SERVICIOS Y DIRECCIÓN DE FLUJO EN TUBERÍAS DE COBRE Y ACERO INOXIDABLE, A BASE DE PINTURA DE ESMALTE DE ACUERDO A ESPECIFICACIONES Y CÓDIGO DE COLORES DEL IMSS. DE 32 MM. DE DIÁMETRO</t>
  </si>
  <si>
    <t>SEÑALIZACIÓN DE SERVICIOS Y DIRECCIÓN DE FLUJO EN TUBERÍAS DE COBRE Y ACERO INOXIDABLE, A BASE DE PINTURA DE ESMALTE DE ACUERDO A ESPECIFICACIONES Y CÓDIGO DE COLORES DEL IMSS. DE 38 MM. DE DIÁMETRO,</t>
  </si>
  <si>
    <t>SEÑALIZACIÓN DE SERVICIOS Y DIRECCIÓN DE FLUJO EN TUBERÍAS DE COBRE Y ACERO INOXIDABLE, A BASE DE PINTURA DE ESMALTE DE ACUERDO A ESPECIFICACIONES Y CÓDIGO DE COLORES DEL IMSS. DE 50 MM. DE DIÁMETRO,</t>
  </si>
  <si>
    <t>SEÑALIZACIÓN DE SERVICIOS Y DIRECCIÓN DE FLUJO EN TUBERÍAS DE COBRE Y ACERO INOXIDABLE, A BASE DE PINTURA DE ESMALTE DE ACUERDO A ESPECIFICACIONES Y CÓDIGO DE COLORES DEL IMSS. DE 64 MM. DE DIAMETRO</t>
  </si>
  <si>
    <t>SEÑALIZACIÓN DE SERVICIOS Y DIRECCIÓN DE FLUJO EN TUBERÍAS DE COBRE Y ACERO INOXIDABLE, A BASE DE PINTURA DE ESMALTE DE ACUERDO A ESPECIFICACIONES Y CÓDIGO DE COLORES DEL IMSS. DE 75 MM. DE DIAMETRO</t>
  </si>
  <si>
    <t>PINTURA DE ESMALTE ALQUIDALICO ANTICORROSIVO ,DE ACUERDO AESPECIFICACIONES Y CODIGO DE COLORES DE LIMSS PARA TUBERIA .INCLUYE: MANO DE OBRA ,APLICACIÓN DE DOS MANOS MINIMO Y MATERIALES INDICADOS Y /O DE LA MEJOR CALIDAD, FLETE A OBRA, ACARREO, COLOCACION Y PRUEBA ,LIMPIEZA Y RETIRO DE SOBRANTES FUERA DE OBRA, EQUIPO DE SEGURIDAD, INSTALACIONES ESPECIFICAS, DEPRECIACION Y DEMAS CARGOS DERIVADOS DEL USO DE EQUIPO Y HERRAMIENTA, EN CUALQUIER NIVEL; Y TODO LO NECESARIO PARA SU CORRECTA EJECUCIÓN P.U.O.T. DE 13 MM. DE DIÁMETRO,</t>
  </si>
  <si>
    <t>PINTURA DE ESMALTE ALQUIDALICO ANTICORROSIVO ,DE ACUERDO AESPECIFICACIONES Y CODIGO DE COLORES DE LIMSS PARA TUBERIA .INCLUYE: MANO DE OBRA ,APLICACIÓN DE DOS MANOS MINIMO Y MATERIALES INDICADOS Y /O DE LA MEJOR CALIDAD, FLETE A OBRA, ACARREO, COLOCACION Y PRUEBA ,LIMPIEZA Y RETIRO DE SOBRANTES FUERA DE OBRA, EQUIPO DE SEGURIDAD, INSTALACIONES ESPECIFICAS, DEPRECIACION Y DEMAS CARGOS DERIVADOS DEL USO DE EQUIPO Y HERRAMIENTA, EN CUALQUIER NIVEL; Y TODO LO NECESARIO PARA SU CORRECTA EJECUCIÓN P.U.O.T. DE 19 MM. DE DIÁMETRO,</t>
  </si>
  <si>
    <t>PINTURA DE ESMALTE ALQUIDALICO ANTICORROSIVO ,DE ACUERDO AESPECIFICACIONES Y CODIGO DE COLORES DE LIMSS PARA TUBERIA .INCLUYE: MANO DE OBRA ,APLICACIÓN DE DOS MANOS MINIMO Y MATERIALES INDICADOS Y /O DE LA MEJOR CALIDAD, FLETE A OBRA, ACARREO, COLOCACION Y PRUEBA ,LIMPIEZA Y RETIRO DE SOBRANTES FUERA DE OBRA, EQUIPO DE SEGURIDAD, INSTALACIONES ESPECIFICAS, DEPRECIACION Y DEMAS CARGOS DERIVADOS DEL USO DE EQUIPO Y HERRAMIENTA, EN CUALQUIER NIVEL; Y TODO LO NECESARIO PARA SU CORRECTA EJECUCIÓN P.U.O.T. DE 25 MM. DE DIÁMETRO,</t>
  </si>
  <si>
    <t>PINTURA DE ESMALTE ALQUIDALICO ANTICORROSIVO ,DE ACUERDO AESPECIFICACIONES Y CODIGO DE COLORES DE LIMSS PARA TUBERIA .INCLUYE: MANO DE OBRA ,APLICACIÓN DE DOS MANOS MINIMO Y MATERIALES INDICADOS Y /O DE LA MEJOR CALIDAD, FLETE A OBRA, ACARREO, COLOCACION Y PRUEBA ,LIMPIEZA Y RETIRO DE SOBRANTES FUERA DE OBRA, EQUIPO DE SEGURIDAD, INSTALACIONES ESPECIFICAS, DEPRECIACION Y DEMAS CARGOS DERIVADOS DEL USO DE EQUIPO Y HERRAMIENTA, EN CUALQUIER NIVEL; Y TODO LO NECESARIO PARA SU CORRECTA EJECUCIÓN P.U.O.T. DE 32 MM. DE DIÁMETRO</t>
  </si>
  <si>
    <t>PINTURA DE ESMALTE ALQUIDALICO ANTICORROSIVO ,DE ACUERDO AESPECIFICACIONES Y CODIGO DE COLORES DE LIMSS PARA TUBERIA .INCLUYE: MANO DE OBRA ,APLICACIÓN DE DOS MANOS MINIMO Y MATERIALES INDICADOS Y /O DE LA MEJOR CALIDAD, FLETE A OBRA, ACARREO, COLOCACION Y PRUEBA ,LIMPIEZA Y RETIRO DE SOBRANTES FUERA DE OBRA, EQUIPO DE SEGURIDAD, INSTALACIONES ESPECIFICAS, DEPRECIACION Y DEMAS CARGOS DERIVADOS DEL USO DE EQUIPO Y HERRAMIENTA, EN CUALQUIER NIVEL; Y TODO LO NECESARIO PARA SU CORRECTA EJECUCIÓN P.U.O.T. DE 38 MM. DE DIÁMETRO,</t>
  </si>
  <si>
    <t>PINTURA DE ESMALTE ALQUIDALICO ANTICORROSIVO ,DE ACUERDO AESPECIFICACIONES Y CODIGO DE COLORES DE LIMSS PARA TUBERIA .INCLUYE: MANO DE OBRA ,APLICACIÓN DE DOS MANOS MINIMO Y MATERIALES INDICADOS Y /O DE LA MEJOR CALIDAD, FLETE A OBRA, ACARREO, COLOCACION Y PRUEBA ,LIMPIEZA Y RETIRO DE SOBRANTES FUERA DE OBRA, EQUIPO DE SEGURIDAD, INSTALACIONES ESPECIFICAS, DEPRECIACION Y DEMAS CARGOS DERIVADOS DEL USO DE EQUIPO Y HERRAMIENTA, EN CUALQUIER NIVEL; Y TODO LO NECESARIO PARA SU CORRECTA EJECUCIÓN P.U.O.T. DE 50 MM. DE DIÁMETRO,</t>
  </si>
  <si>
    <t>PINTURA DE ESMALTE ALQUIDALICO ANTICORROSIVO ,DE ACUERDO AESPECIFICACIONES Y CODIGO DE COLORES DE LIMSS PARA TUBERIA .INCLUYE: MANO DE OBRA ,APLICACIÓN DE DOS MANOS MINIMO Y MATERIALES INDICADOS Y /O DE LA MEJOR CALIDAD, FLETE A OBRA, ACARREO, COLOCACION Y PRUEBA ,LIMPIEZA Y RETIRO DE SOBRANTES FUERA DE OBRA, EQUIPO DE SEGURIDAD, INSTALACIONES ESPECIFICAS, DEPRECIACION Y DEMAS CARGOS DERIVADOS DEL USO DE EQUIPO Y HERRAMIENTA, EN CUALQUIER NIVEL; Y TODO LO NECESARIO PARA SU CORRECTA EJECUCIÓN P.U.O.T. DE 64 MM. DE DIAMETRO</t>
  </si>
  <si>
    <t>PINTURA DE ESMALTE ALQUIDALICO ANTICORROSIVO ,DE ACUERDO AESPECIFICACIONES Y CODIGO DE COLORES DE LIMSS PARA TUBERIA .INCLUYE: MANO DE OBRA ,APLICACIÓN DE DOS MANOS MINIMO Y MATERIALES INDICADOS Y /O DE LA MEJOR CALIDAD, FLETE A OBRA, ACARREO, COLOCACION Y PRUEBA ,LIMPIEZA Y RETIRO DE SOBRANTES FUERA DE OBRA, EQUIPO DE SEGURIDAD, INSTALACIONES ESPECIFICAS, DEPRECIACION Y DEMAS CARGOS DERIVADOS DEL USO DE EQUIPO Y HERRAMIENTA, EN CUALQUIER NIVEL; Y TODO LO NECESARIO PARA SU CORRECTA EJECUCIÓN P.U.O.T. DE 75 MM. DE DIAMETRO</t>
  </si>
  <si>
    <t>TUBERIA Y CONEXIONES DE COBRE</t>
  </si>
  <si>
    <t>TUBO DE COBRE RIGIDO TIPO "L", MARCA NACOBRE O SIMILAR PREVIAMENTE LAVADA CON TRIFOSFATO DE SODIO Y AGUA CALIENTE EN UNA PROPORCION AL 3%POR EL METODO DE INMERCION, INCLUYE: MANO DE OBRA Y MATERIALES INDICADOS Y/O DE LA MEJOR CALIDAD, FLETE A OBRA, ACARREOS, TRAZO, CORTE, RANURADO EN MUROS NECESARIOS LIJADO, DESPERDICIO COLOCACION, FIJACION, NIVELACION, SOLDADURA DE PLATA O FOSCO Y PRUEBAS, LIMPIEZA Y RETIRO DE SOBRANTES FUERA DE OBRA, EQUIPO DE SEGURIDAD, INSTALACIONES ESPECIFICAS, DEPRECIACION Y DEMAS CARGOS DERIVADOS DE EQUIPO Y HERRAMIENTA ,EN CUALQUIER NIVEL; Y TODO LO NECESARIO PARA SUCORRECTA EJECUCIÓN P.U.O.T. DE 13 MM. DE DIÁMETRO,</t>
  </si>
  <si>
    <t>TUBO DE COBRE RIGIDO TIPO "L", MARCA NACOBRE O SIMILAR PREVIAMENTE LAVADA CON TRIFOSFATO DE SODIO Y AGUA CALIENTE EN UNA PROPORCION AL 3%POR EL METODO DE INMERCION, INCLUYE: MANO DE OBRA Y MATERIALES INDICADOS Y/O DE LA MEJOR CALIDAD, FLETE A OBRA, ACARREOS, TRAZO, CORTE, RANURADO EN MUROS NECESARIOS LIJADO, DESPERDICIO COLOCACION, FIJACION, NIVELACION, SOLDADURA DE PLATA O FOSCO Y PRUEBAS, LIMPIEZA Y RETIRO DE SOBRANTES FUERA DE OBRA, EQUIPO DE SEGURIDAD, INSTALACIONES ESPECIFICAS, DEPRECIACION Y DEMAS CARGOS DERIVADOS DE EQUIPO Y HERRAMIENTA ,EN CUALQUIER NIVEL; Y TODO LO NECESARIO PARA SUCORRECTA EJECUCIÓN P.U.O.T. DE 19 MM. DE DIÁMETRO,</t>
  </si>
  <si>
    <t>TUBO DE COBRE RIGIDO TIPO "L", MARCA NACOBRE O SIMILAR PREVIAMENTE LAVADA CON TRIFOSFATO DE SODIO Y AGUA CALIENTE EN UNA PROPORCION AL 3%POR EL METODO DE INMERCION, INCLUYE: MANO DE OBRA Y MATERIALES INDICADOS Y/O DE LA MEJOR CALIDAD, FLETE A OBRA, ACARREOS, TRAZO, CORTE, RANURADO EN MUROS NECESARIOS LIJADO, DESPERDICIO COLOCACION, FIJACION, NIVELACION, SOLDADURA DE PLATA O FOSCO Y PRUEBAS, LIMPIEZA Y RETIRO DE SOBRANTES FUERA DE OBRA, EQUIPO DE SEGURIDAD, INSTALACIONES ESPECIFICAS, DEPRECIACION Y DEMAS CARGOS DERIVADOS DE EQUIPO Y HERRAMIENTA ,EN CUALQUIER NIVEL; Y TODO LO NECESARIO PARA SUCORRECTA EJECUCIÓN P.U.O.T. DE 25 MM. DE DIÁMETRO,</t>
  </si>
  <si>
    <t>TUBO DE COBRE RIGIDO TIPO "L", MARCA NACOBRE O SIMILAR PREVIAMENTE LAVADA CON TRIFOSFATO DE SODIO Y AGUA CALIENTE EN UNA PROPORCION AL 3%POR EL METODO DE INMERCION, INCLUYE: MANO DE OBRA Y MATERIALES INDICADOS Y/O DE LA MEJOR CALIDAD, FLETE A OBRA, ACARREOS, TRAZO, CORTE, RANURADO EN MUROS NECESARIOS LIJADO, DESPERDICIO COLOCACION, FIJACION, NIVELACION, SOLDADURA DE PLATA O FOSCO Y PRUEBAS, LIMPIEZA Y RETIRO DE SOBRANTES FUERA DE OBRA, EQUIPO DE SEGURIDAD, INSTALACIONES ESPECIFICAS, DEPRECIACION Y DEMAS CARGOS DERIVADOS DE EQUIPO Y HERRAMIENTA ,EN CUALQUIER NIVEL; Y TODO LO NECESARIO PARA SUCORRECTA EJECUCIÓN P.U.O.T. DE 32 MM. DE DIÁMETRO</t>
  </si>
  <si>
    <t>TUBO DE COBRE RIGIDO TIPO "L", MARCA NACOBRE O SIMILAR PREVIAMENTE LAVADA CON TRIFOSFATO DE SODIO Y AGUA CALIENTE EN UNA PROPORCION AL 3%POR EL METODO DE INMERCION, INCLUYE: MANO DE OBRA Y MATERIALES INDICADOS Y/O DE LA MEJOR CALIDAD, FLETE A OBRA, ACARREOS, TRAZO, CORTE, RANURADO EN MUROS NECESARIOS LIJADO, DESPERDICIO COLOCACION, FIJACION, NIVELACION, SOLDADURA DE PLATA O FOSCO Y PRUEBAS, LIMPIEZA Y RETIRO DE SOBRANTES FUERA DE OBRA, EQUIPO DE SEGURIDAD, INSTALACIONES ESPECIFICAS, DEPRECIACION Y DEMAS CARGOS DERIVADOS DE EQUIPO Y HERRAMIENTA ,EN CUALQUIER NIVEL; Y TODO LO NECESARIO PARA SUCORRECTA EJECUCIÓN P.U.O.T. DE 38 MM. DE DIÁMETRO,</t>
  </si>
  <si>
    <t>TUBO DE COBRE RIGIDO TIPO "L", MARCA NACOBRE O SIMILAR PREVIAMENTE LAVADA CON TRIFOSFATO DE SODIO Y AGUA CALIENTE EN UNA PROPORCION AL 3%POR EL METODO DE INMERCION, INCLUYE: MANO DE OBRA Y MATERIALES INDICADOS Y/O DE LA MEJOR CALIDAD, FLETE A OBRA, ACARREOS, TRAZO, CORTE, RANURADO EN MUROS NECESARIOS LIJADO, DESPERDICIO COLOCACION, FIJACION, NIVELACION, SOLDADURA DE PLATA O FOSCO Y PRUEBAS, LIMPIEZA Y RETIRO DE SOBRANTES FUERA DE OBRA, EQUIPO DE SEGURIDAD, INSTALACIONES ESPECIFICAS, DEPRECIACION Y DEMAS CARGOS DERIVADOS DE EQUIPO Y HERRAMIENTA ,EN CUALQUIER NIVEL; Y TODO LO NECESARIO PARA SUCORRECTA EJECUCIÓN P.U.O.T. DE 50 MM. DE DIÁMETRO,</t>
  </si>
  <si>
    <t>TUBO DE COBRE RIGIDO TIPO "L", MARCA NACOBRE O SIMILAR PREVIAMENTE LAVADA CON TRIFOSFATO DE SODIO Y AGUA CALIENTE EN UNA PROPORCION AL 3%POR EL METODO DE INMERCION, INCLUYE: MANO DE OBRA Y MATERIALES INDICADOS Y/O DE LA MEJOR CALIDAD, FLETE A OBRA, ACARREOS, TRAZO, CORTE, RANURADO EN MUROS NECESARIOS LIJADO, DESPERDICIO COLOCACION, FIJACION, NIVELACION, SOLDADURA DE PLATA O FOSCO Y PRUEBAS, LIMPIEZA Y RETIRO DE SOBRANTES FUERA DE OBRA, EQUIPO DE SEGURIDAD, INSTALACIONES ESPECIFICAS, DEPRECIACION Y DEMAS CARGOS DERIVADOS DE EQUIPO Y HERRAMIENTA ,EN CUALQUIER NIVEL; Y TODO LO NECESARIO PARA SUCORRECTA EJECUCIÓN P.U.O.T. E 64 MM. DE DIAMETRO</t>
  </si>
  <si>
    <t>TUBO DE COBRE RIGIDO TIPO "L", MARCA NACOBRE O SIMILAR PREVIAMENTE LAVADA CON TRIFOSFATO DE SODIO Y AGUA CALIENTE EN UNA PROPORCION AL 3%POR EL METODO DE INMERCION, INCLUYE: MANO DE OBRA Y MATERIALES INDICADOS Y/O DE LA MEJOR CALIDAD, FLETE A OBRA, ACARREOS, TRAZO, CORTE, RANURADO EN MUROS NECESARIOS LIJADO, DESPERDICIO COLOCACION, FIJACION, NIVELACION, SOLDADURA DE PLATA O FOSCO Y PRUEBAS, LIMPIEZA Y RETIRO DE SOBRANTES FUERA DE OBRA, EQUIPO DE SEGURIDAD, INSTALACIONES ESPECIFICAS, DEPRECIACION Y DEMAS CARGOS DERIVADOS DE EQUIPO Y HERRAMIENTA ,EN CUALQUIER NIVEL; Y TODO LO NECESARIO PARA SUCORRECTA EJECUCIÓN P.U.O.T. DE 75 MM. DE DIAMETRO</t>
  </si>
  <si>
    <t>COPLE DE COBRE FORJADO, MARCA NACOBRE O SIMILAR PREVIAMENTE LAVADO CONTRIFOSFATO DE SODIO Y AGUA CALIENTE EN UNA PROPORCION AL 3%POR EL METODO DE INMERCION, INCLUYE: MANO DE OBRA Y MATERIALES INDICADOS Y/O DE LA MEJOR CALIDAD, FLETEA OBRA, ACARREOS, TRAZO, CORTE, LIJADO, DESPERDICIO COLOCACION, FIJACION, NIVELACION, SOLDADURA DE PLATA O FOSCO Y PRUEBAS, LIMPIEZA Y RETIRO DE SOBRANTES FUERA DE OBRA, EQUIPO DE SEGURIDAD, INSTALACIONESES PECIFICAS, DEPRECIACION Y DEMAS CARGOS DERIVADOS DE EQUIPO Y HERRAMIENTA, EN CUALQUIER NIVEL; Y TODO LO NECESARIO PARA SU CORRECTA EJECUCIÓN P.U.O.T. DE 13 MM. DE DIÁMETRO,</t>
  </si>
  <si>
    <t>COPLE DE COBRE FORJADO, MARCA NACOBRE O SIMILAR PREVIAMENTE LAVADO CONTRIFOSFATO DE SODIO Y AGUA CALIENTE EN UNA PROPORCION AL 3%POR EL METODO DE INMERCION, INCLUYE: MANO DE OBRA Y MATERIALES INDICADOS Y/O DE LA MEJOR CALIDAD, FLETEA OBRA, ACARREOS, TRAZO, CORTE, LIJADO, DESPERDICIO COLOCACION, FIJACION, NIVELACION, SOLDADURA DE PLATA O FOSCO Y PRUEBAS, LIMPIEZA Y RETIRO DE SOBRANTES FUERA DE OBRA, EQUIPO DE SEGURIDAD, INSTALACIONESES PECIFICAS, DEPRECIACION Y DEMAS CARGOS DERIVADOS DE EQUIPO Y HERRAMIENTA, EN CUALQUIER NIVEL; Y TODO LO NECESARIO PARA SU CORRECTA EJECUCIÓN P.U.O.T. DE 19 MM. DE DIÁMETRO,</t>
  </si>
  <si>
    <t>COPLE DE COBRE FORJADO, MARCA NACOBRE O SIMILAR PREVIAMENTE LAVADO CONTRIFOSFATO DE SODIO Y AGUA CALIENTE EN UNA PROPORCION AL 3%POR EL METODO DE INMERCION, INCLUYE: MANO DE OBRA Y MATERIALES INDICADOS Y/O DE LA MEJOR CALIDAD, FLETEA OBRA, ACARREOS, TRAZO, CORTE, LIJADO, DESPERDICIO COLOCACION, FIJACION, NIVELACION, SOLDADURA DE PLATA O FOSCO Y PRUEBAS, LIMPIEZA Y RETIRO DE SOBRANTES FUERA DE OBRA, EQUIPO DE SEGURIDAD, INSTALACIONESES PECIFICAS, DEPRECIACION Y DEMAS CARGOS DERIVADOS DE EQUIPO Y HERRAMIENTA, EN CUALQUIER NIVEL; Y TODO LO NECESARIO PARA SU CORRECTA EJECUCIÓN P.U.O.T. DE 25 MM. DE DIÁMETRO,</t>
  </si>
  <si>
    <t>COPLE DE COBRE FORJADO, MARCA NACOBRE O SIMILAR PREVIAMENTE LAVADO CONTRIFOSFATO DE SODIO Y AGUA CALIENTE EN UNA PROPORCION AL 3%POR EL METODO DE INMERCION, INCLUYE: MANO DE OBRA Y MATERIALES INDICADOS Y/O DE LA MEJOR CALIDAD, FLETEA OBRA, ACARREOS, TRAZO, CORTE, LIJADO, DESPERDICIO COLOCACION, FIJACION, NIVELACION, SOLDADURA DE PLATA O FOSCO Y PRUEBAS, LIMPIEZA Y RETIRO DE SOBRANTES FUERA DE OBRA, EQUIPO DE SEGURIDAD, INSTALACIONESES PECIFICAS, DEPRECIACION Y DEMAS CARGOS DERIVADOS DE EQUIPO Y HERRAMIENTA, EN CUALQUIER NIVEL; Y TODO LO NECESARIO PARA SU CORRECTA EJECUCIÓN P.U.O.T. DE 32 MM. DE DIÁMETRO,</t>
  </si>
  <si>
    <t>COPLE DE COBRE FORJADO, MARCA NACOBRE O SIMILAR PREVIAMENTE LAVADO CONTRIFOSFATO DE SODIO Y AGUA CALIENTE EN UNA PROPORCION AL 3%POR EL METODO DE INMERCION, INCLUYE: MANO DE OBRA Y MATERIALES INDICADOS Y/O DE LA MEJOR CALIDAD, FLETEA OBRA, ACARREOS, TRAZO, CORTE, LIJADO, DESPERDICIO COLOCACION, FIJACION, NIVELACION, SOLDADURA DE PLATA O FOSCO Y PRUEBAS, LIMPIEZA Y RETIRO DE SOBRANTES FUERA DE OBRA, EQUIPO DE SEGURIDAD, INSTALACIONESES PECIFICAS, DEPRECIACION Y DEMAS CARGOS DERIVADOS DE EQUIPO Y HERRAMIENTA, EN CUALQUIER NIVEL; Y TODO LO NECESARIO PARA SU CORRECTA EJECUCIÓN P.U.O.T. DE 38 MM. DE DIÁMETRO,</t>
  </si>
  <si>
    <t>COPLE DE COBRE FORJADO, MARCA NACOBRE O SIMILAR PREVIAMENTE LAVADO CONTRIFOSFATO DE SODIO Y AGUA CALIENTE EN UNA PROPORCION AL 3%POR EL METODO DE INMERCION, INCLUYE: MANO DE OBRA Y MATERIALES INDICADOS Y/O DE LA MEJOR CALIDAD, FLETEA OBRA, ACARREOS, TRAZO, CORTE, LIJADO, DESPERDICIO COLOCACION, FIJACION, NIVELACION, SOLDADURA DE PLATA O FOSCO Y PRUEBAS, LIMPIEZA Y RETIRO DE SOBRANTES FUERA DE OBRA, EQUIPO DE SEGURIDAD, INSTALACIONESES PECIFICAS, DEPRECIACION Y DEMAS CARGOS DERIVADOS DE EQUIPO Y HERRAMIENTA, EN CUALQUIER NIVEL; Y TODO LO NECESARIO PARA SU CORRECTA EJECUCIÓN P.U.O.T.DE 50 MM. DE DIÁMETRO,</t>
  </si>
  <si>
    <t>COPLE DE COBRE FORJADO, MARCA NACOBRE O SIMILAR PREVIAMENTE LAVADO CONTRIFOSFATO DE SODIO Y AGUA CALIENTE EN UNA PROPORCION AL 3%POR EL METODO DE INMERCION, INCLUYE: MANO DE OBRA Y MATERIALES INDICADOS Y/O DE LA MEJOR CALIDAD, FLETEA OBRA, ACARREOS, TRAZO, CORTE, LIJADO, DESPERDICIO COLOCACION, FIJACION, NIVELACION, SOLDADURA DE PLATA O FOSCO Y PRUEBAS, LIMPIEZA Y RETIRO DE SOBRANTES FUERA DE OBRA, EQUIPO DE SEGURIDAD, INSTALACIONESES PECIFICAS, DEPRECIACION Y DEMAS CARGOS DERIVADOS DE EQUIPO Y HERRAMIENTA, EN CUALQUIER NIVEL; Y TODO LO NECESARIO PARA SU CORRECTA EJECUCIÓN P.U.O.T. DE 64 MM. DE DIAMETRO</t>
  </si>
  <si>
    <t>COPLE DE COBRE FORJADO, MARCA NACOBRE O SIMILAR PREVIAMENTE LAVADO CONTRIFOSFATO DE SODIO Y AGUA CALIENTE EN UNA PROPORCION AL 3%POR EL METODO DE INMERCION, INCLUYE: MANO DE OBRA Y MATERIALES INDICADOS Y/O DE LA MEJOR CALIDAD, FLETEA OBRA, ACARREOS, TRAZO, CORTE, LIJADO, DESPERDICIO COLOCACION, FIJACION, NIVELACION, SOLDADURA DE PLATA O FOSCO Y PRUEBAS, LIMPIEZA Y RETIRO DE SOBRANTES FUERA DE OBRA, EQUIPO DE SEGURIDAD, INSTALACIONESES PECIFICAS, DEPRECIACION Y DEMAS CARGOS DERIVADOS DE EQUIPO Y HERRAMIENTA, EN CUALQUIER NIVEL; Y TODO LO NECESARIO PARA SU CORRECTA EJECUCIÓN P.U.O.T. DE 75 MM. DE DIAMETRO</t>
  </si>
  <si>
    <t>REDUCCION CAMPANA, MCA. NACOBRE Ó SIMILAR, PREVIAMENTE LAVADO CON TRIFOSFATO DE SODIO Y AGUA CALIENTE EN UNA PROPORCION AL 3%POR EL METODO DE INMERCION, INCLUYE MANO DE OBRA Y MATERIALES INDICADOS Y/O DE LA MEJOR CALIDAD, FLETE A OBRA, ACARREO, TRAZO, LIJADO, FIJACIÓN, NIVELACIÓN Y PRUEBA, LIMPIEZA Y RETIRO DE SOBRANTES FUERA DE OBRA, EQUIPO DE SEGURIDAD, INSTALACIONES ESPECIFICAS, DEPRECIACIÓN Y DEMÁS CARGOS DERIVADOS DEL USO DE EQUIPO Y HERRAMIENTA EN CUALQUIER NIVEL; Y TODO LO NECESARIO PARA SU CORRECTA EJECUCIÓN P.U.O.T. DE 19X13 MM. DE DIAM</t>
  </si>
  <si>
    <t>REDUCCION CAMPANA, MCA. NACOBRE Ó SIMILAR, PREVIAMENTE LAVADO CON TRIFOSFATO DE SODIO Y AGUA CALIENTE EN UNA PROPORCION AL 3%POR EL METODO DE INMERCION, INCLUYE MANO DE OBRA Y MATERIALES INDICADOS Y/O DE LA MEJOR CALIDAD, FLETE A OBRA, ACARREO, TRAZO, LIJADO, FIJACIÓN, NIVELACIÓN Y PRUEBA, LIMPIEZA Y RETIRO DE SOBRANTES FUERA DE OBRA, EQUIPO DE SEGURIDAD, INSTALACIONES ESPECIFICAS, DEPRECIACIÓN Y DEMÁS CARGOS DERIVADOS DEL USO DE EQUIPO Y HERRAMIENTA EN CUALQUIER NIVEL; Y TODO LO NECESARIO PARA SU CORRECTA EJECUCIÓN P.U.O.T. DE 13X10 MM. DE DIAM</t>
  </si>
  <si>
    <t>REDUCCION BUSHING, MCA. NACOBRE Ó SIMILAR, PREVIAMENTE LAVADO CON TRIFOSFATO DE SODIO Y AGUA CALIENTE EN UNA PROPORCION AL 3%POR EL METODO DE INMERCION, INCLUYE MANO DE OBRA Y MATERIALES INDICADOS Y /O DE LA MEJOR CALIDAD, FLETE A OBRA, A CARREO, TRAZO, LIJADO, FIJACIÓN, NIVELACIÓN Y PRUEBA, LIMPIEZA Y RETIRO DE SOBRANTES FUERA DE OBRA, EQUIPO DE SEGURIDAD, INSTALACIONES ESPECIFICAS, DEPRECIACIÓN Y DEMÁS CARGOS DERIVADOS DEL USO DE EQUIPO Y HERRAMIENTA EN CUALQUIER NIVEL; Y TODO LO NECESARIO PARA SU CORRECTA EJECUCIÓN P.U.O.T. DE 19X13 MM. DE DIAM</t>
  </si>
  <si>
    <t>REDUCCION BUSHING, MCA. NACOBRE Ó SIMILAR, PREVIAMENTE LAVADO CON TRIFOSFATO DE SODIO Y AGUA CALIENTE EN UNA PROPORCION AL 3%POR EL METODO DE INMERCION, INCLUYE MANO DE OBRA Y MATERIALES INDICADOS Y /O DE LA MEJOR CALIDAD, FLETE A OBRA, A CARREO, TRAZO, LIJADO, FIJACIÓN, NIVELACIÓN Y PRUEBA, LIMPIEZA Y RETIRO DE SOBRANTES FUERA DE OBRA, EQUIPO DE SEGURIDAD, INSTALACIONES ESPECIFICAS, DEPRECIACIÓN Y DEMÁS CARGOS DERIVADOS DEL USO DE EQUIPO Y HERRAMIENTA EN CUALQUIER NIVEL; Y TODO LO NECESARIO PARA SU CORRECTA EJECUCIÓN P.U.O.T. DE 25X13 MM. DE DIAM.</t>
  </si>
  <si>
    <t>REDUCCION BUSHING, MCA. NACOBRE Ó SIMILAR, PREVIAMENTE LAVADO CON TRIFOSFATO DE SODIO Y AGUA CALIENTE EN UNA PROPORCION AL 3%POR EL METODO DE INMERCION, INCLUYE MANO DE OBRA Y MATERIALES INDICADOS Y /O DE LA MEJOR CALIDAD, FLETE A OBRA, A CARREO, TRAZO, LIJADO, FIJACIÓN, NIVELACIÓN Y PRUEBA, LIMPIEZA Y RETIRO DE SOBRANTES FUERA DE OBRA, EQUIPO DE SEGURIDAD, INSTALACIONES ESPECIFICAS, DEPRECIACIÓN Y DEMÁS CARGOS DERIVADOS DEL USO DE EQUIPO Y HERRAMIENTA EN CUALQUIER NIVEL; Y TODO LO NECESARIO PARA SU CORRECTA EJECUCIÓN P.U.O.T. DE 25X19 MM. DE DIAM.</t>
  </si>
  <si>
    <t>REDUCCION BUSHING, MCA. NACOBRE Ó SIMILAR, PREVIAMENTE LAVADO CON TRIFOSFATO DE SODIO Y AGUA CALIENTE EN UNA PROPORCION AL 3%POR EL METODO DE INMERCION, INCLUYE MANO DE OBRA Y MATERIALES INDICADOS Y /O DE LA MEJOR CALIDAD, FLETE A OBRA, A CARREO, TRAZO, LIJADO, FIJACIÓN, NIVELACIÓN Y PRUEBA, LIMPIEZA Y RETIRO DE SOBRANTES FUERA DE OBRA, EQUIPO DE SEGURIDAD, INSTALACIONES ESPECIFICAS, DEPRECIACIÓN Y DEMÁS CARGOS DERIVADOS DEL USO DE EQUIPO Y HERRAMIENTA EN CUALQUIER NIVEL; Y TODO LO NECESARIO PARA SU CORRECTA EJECUCIÓN P.U.O.T. DE 32X13 MM. DE DIAM.</t>
  </si>
  <si>
    <t>REDUCCION BUSHING, MCA. NACOBRE Ó SIMILAR, PREVIAMENTE LAVADO CON TRIFOSFATO DE SODIO Y AGUA CALIENTE EN UNA PROPORCION AL 3%POR EL METODO DE INMERCION, INCLUYE MANO DE OBRA Y MATERIALES INDICADOS Y /O DE LA MEJOR CALIDAD, FLETE A OBRA, A CARREO, TRAZO, LIJADO, FIJACIÓN, NIVELACIÓN Y PRUEBA, LIMPIEZA Y RETIRO DE SOBRANTES FUERA DE OBRA, EQUIPO DE SEGURIDAD, INSTALACIONES ESPECIFICAS, DEPRECIACIÓN Y DEMÁS CARGOS DERIVADOS DEL USO DE EQUIPO Y HERRAMIENTA EN CUALQUIER NIVEL; Y TODO LO NECESARIO PARA SU CORRECTA EJECUCIÓN P.U.O.T. DE 32X19 MM. DE DIAM.</t>
  </si>
  <si>
    <t>REDUCCION BUSHING, MCA. NACOBRE Ó SIMILAR, PREVIAMENTE LAVADO CON TRIFOSFATO DE SODIO Y AGUA CALIENTE EN UNA PROPORCION AL 3%POR EL METODO DE INMERCION, INCLUYE MANO DE OBRA Y MATERIALES INDICADOS Y /O DE LA MEJOR CALIDAD, FLETE A OBRA, A CARREO, TRAZO, LIJADO, FIJACIÓN, NIVELACIÓN Y PRUEBA, LIMPIEZA Y RETIRO DE SOBRANTES FUERA DE OBRA, EQUIPO DE SEGURIDAD, INSTALACIONES ESPECIFICAS, DEPRECIACIÓN Y DEMÁS CARGOS DERIVADOS DEL USO DE EQUIPO Y HERRAMIENTA EN CUALQUIER NIVEL; Y TODO LO NECESARIO PARA SU CORRECTA EJECUCIÓN P.U.O.T. DE 32X25 MM. DE DIAM.</t>
  </si>
  <si>
    <t>REDUCCION BUSHING, MCA. NACOBRE Ó SIMILAR, PREVIAMENTE LAVADO CON TRIFOSFATO DE SODIO Y AGUA CALIENTE EN UNA PROPORCION AL 3%POR EL METODO DE INMERCION, INCLUYE MANO DE OBRA Y MATERIALES INDICADOS Y /O DE LA MEJOR CALIDAD, FLETE A OBRA, A CARREO, TRAZO, LIJADO, FIJACIÓN, NIVELACIÓN Y PRUEBA, LIMPIEZA Y RETIRO DE SOBRANTES FUERA DE OBRA, EQUIPO DE SEGURIDAD, INSTALACIONES ESPECIFICAS, DEPRECIACIÓN Y DEMÁS CARGOS DERIVADOS DEL USO DE EQUIPO Y HERRAMIENTA EN CUALQUIER NIVEL; Y TODO LO NECESARIO PARA SU CORRECTA EJECUCIÓN P.U.O.T. DE 38 X13 MM. DE DIAM.</t>
  </si>
  <si>
    <t>REDUCCION BUSHING, MCA. NACOBRE Ó SIMILAR, PREVIAMENTE LAVADO CON TRIFOSFATO DE SODIO Y AGUA CALIENTE EN UNA PROPORCION AL 3%POR EL METODO DE INMERCION, INCLUYE MANO DE OBRA Y MATERIALES INDICADOS Y /O DE LA MEJOR CALIDAD, FLETE A OBRA, A CARREO, TRAZO, LIJADO, FIJACIÓN, NIVELACIÓN Y PRUEBA, LIMPIEZA Y RETIRO DE SOBRANTES FUERA DE OBRA, EQUIPO DE SEGURIDAD, INSTALACIONES ESPECIFICAS, DEPRECIACIÓN Y DEMÁS CARGOS DERIVADOS DEL USO DE EQUIPO Y HERRAMIENTA EN CUALQUIER NIVEL; Y TODO LO NECESARIO PARA SU CORRECTA EJECUCIÓN P.U.O.T. DE 38X19 MM. DE DIAM.</t>
  </si>
  <si>
    <t>REDUCCION BUSHING, MCA. NACOBRE Ó SIMILAR, PREVIAMENTE LAVADO CON TRIFOSFATO DE SODIO Y AGUA CALIENTE EN UNA PROPORCION AL 3%POR EL METODO DE INMERCION, INCLUYE MANO DE OBRA Y MATERIALES INDICADOS Y /O DE LA MEJOR CALIDAD, FLETE A OBRA, A CARREO, TRAZO, LIJADO, FIJACIÓN, NIVELACIÓN Y PRUEBA, LIMPIEZA Y RETIRO DE SOBRANTES FUERA DE OBRA, EQUIPO DE SEGURIDAD, INSTALACIONES ESPECIFICAS, DEPRECIACIÓN Y DEMÁS CARGOS DERIVADOS DEL USO DE EQUIPO Y HERRAMIENTA EN CUALQUIER NIVEL; Y TODO LO NECESARIO PARA SU CORRECTA EJECUCIÓN P.U.O.T. DE 38X25 MM. DE DIAM.</t>
  </si>
  <si>
    <t>REDUCCION BUSHING, MCA. NACOBRE Ó SIMILAR, PREVIAMENTE LAVADO CON TRIFOSFATO DE SODIO Y AGUA CALIENTE EN UNA PROPORCION AL 3%POR EL METODO DE INMERCION, INCLUYE MANO DE OBRA Y MATERIALES INDICADOS Y /O DE LA MEJOR CALIDAD, FLETE A OBRA, A CARREO, TRAZO, LIJADO, FIJACIÓN, NIVELACIÓN Y PRUEBA, LIMPIEZA Y RETIRO DE SOBRANTES FUERA DE OBRA, EQUIPO DE SEGURIDAD, INSTALACIONES ESPECIFICAS, DEPRECIACIÓN Y DEMÁS CARGOS DERIVADOS DEL USO DE EQUIPO Y HERRAMIENTA EN CUALQUIER NIVEL; Y TODO LO NECESARIO PARA SU CORRECTA EJECUCIÓN P.U.O.T. DE 38X32 MM. DE DIAM.</t>
  </si>
  <si>
    <t>REDUCCION BUSHING, MCA. NACOBRE Ó SIMILAR, PREVIAMENTE LAVADO CON TRIFOSFATO DE SODIO Y AGUA CALIENTE EN UNA PROPORCION AL 3%POR EL METODO DE INMERCION, INCLUYE MANO DE OBRA Y MATERIALES INDICADOS Y /O DE LA MEJOR CALIDAD, FLETE A OBRA, A CARREO, TRAZO, LIJADO, FIJACIÓN, NIVELACIÓN Y PRUEBA, LIMPIEZA Y RETIRO DE SOBRANTES FUERA DE OBRA, EQUIPO DE SEGURIDAD, INSTALACIONES ESPECIFICAS, DEPRECIACIÓN Y DEMÁS CARGOS DERIVADOS DEL USO DE EQUIPO Y HERRAMIENTA EN CUALQUIER NIVEL; Y TODO LO NECESARIO PARA SU CORRECTA EJECUCIÓN P.U.O.T. DE 50X13 MM. DE DIAM.</t>
  </si>
  <si>
    <t>REDUCCION BUSHING, MCA. NACOBRE Ó SIMILAR, PREVIAMENTE LAVADO CON TRIFOSFATO DE SODIO Y AGUA CALIENTE EN UNA PROPORCION AL 3%POR EL METODO DE INMERCION, INCLUYE MANO DE OBRA Y MATERIALES INDICADOS Y /O DE LA MEJOR CALIDAD, FLETE A OBRA, A CARREO, TRAZO, LIJADO, FIJACIÓN, NIVELACIÓN Y PRUEBA, LIMPIEZA Y RETIRO DE SOBRANTES FUERA DE OBRA, EQUIPO DE SEGURIDAD, INSTALACIONES ESPECIFICAS, DEPRECIACIÓN Y DEMÁS CARGOS DERIVADOS DEL USO DE EQUIPO Y HERRAMIENTA EN CUALQUIER NIVEL; Y TODO LO NECESARIO PARA SU CORRECTA EJECUCIÓN P.U.O.T. DE 50X19 MM. DE DIAM.</t>
  </si>
  <si>
    <t>REDUCCION BUSHING, MCA. NACOBRE Ó SIMILAR, PREVIAMENTE LAVADO CON TRIFOSFATO DE SODIO Y AGUA CALIENTE EN UNA PROPORCION AL 3%POR EL METODO DE INMERCION, INCLUYE MANO DE OBRA Y MATERIALES INDICADOS Y /O DE LA MEJOR CALIDAD, FLETE A OBRA, A CARREO, TRAZO, LIJADO, FIJACIÓN, NIVELACIÓN Y PRUEBA, LIMPIEZA Y RETIRO DE SOBRANTES FUERA DE OBRA, EQUIPO DE SEGURIDAD, INSTALACIONES ESPECIFICAS, DEPRECIACIÓN Y DEMÁS CARGOS DERIVADOS DEL USO DE EQUIPO Y HERRAMIENTA EN CUALQUIER NIVEL; Y TODO LO NECESARIO PARA SU CORRECTA EJECUCIÓN P.U.O.T. DE 50X25 MM. DE DIAM.</t>
  </si>
  <si>
    <t>REDUCCION BUSHING, MCA. NACOBRE Ó SIMILAR, PREVIAMENTE LAVADO CON TRIFOSFATO DE SODIO Y AGUA CALIENTE EN UNA PROPORCION AL 3%POR EL METODO DE INMERCION, INCLUYE MANO DE OBRA Y MATERIALES INDICADOS Y /O DE LA MEJOR CALIDAD, FLETE A OBRA, A CARREO, TRAZO, LIJADO, FIJACIÓN, NIVELACIÓN Y PRUEBA, LIMPIEZA Y RETIRO DE SOBRANTES FUERA DE OBRA, EQUIPO DE SEGURIDAD, INSTALACIONES ESPECIFICAS, DEPRECIACIÓN Y DEMÁS CARGOS DERIVADOS DEL USO DE EQUIPO Y HERRAMIENTA EN CUALQUIER NIVEL; Y TODO LO NECESARIO PARA SU CORRECTA EJECUCIÓN P.U.O.T. DE 50X32 MM. DE DIAM.</t>
  </si>
  <si>
    <t>REDUCCION BUSHING, MCA. NACOBRE Ó SIMILAR, PREVIAMENTE LAVADO CON TRIFOSFATO DE SODIO Y AGUA CALIENTE EN UNA PROPORCION AL 3%POR EL METODO DE INMERCION, INCLUYE MANO DE OBRA Y MATERIALES INDICADOS Y /O DE LA MEJOR CALIDAD, FLETE A OBRA, A CARREO, TRAZO, LIJADO, FIJACIÓN, NIVELACIÓN Y PRUEBA, LIMPIEZA Y RETIRO DE SOBRANTES FUERA DE OBRA, EQUIPO DE SEGURIDAD, INSTALACIONES ESPECIFICAS, DEPRECIACIÓN Y DEMÁS CARGOS DERIVADOS DEL USO DE EQUIPO Y HERRAMIENTA EN CUALQUIER NIVEL; Y TODO LO NECESARIO PARA SU CORRECTA EJECUCIÓN P.U.O.T.</t>
  </si>
  <si>
    <t>REDUCCION BUSHING, MCA. NACOBRE Ó SIMILAR, PREVIAMENTE LAVADO CON TRIFOSFATO DE SODIO Y AGUA CALIENTE EN UNA PROPORCION AL 3%POR EL METODO DE INMERCION, INCLUYE MANO DE OBRA Y MATERIALES INDICADOS Y /O DE LA MEJOR CALIDAD, FLETE A OBRA, A CARREO, TRAZO, LIJADO, FIJACIÓN, NIVELACIÓN Y PRUEBA, LIMPIEZA Y RETIRO DE SOBRANTES FUERA DE OBRA, EQUIPO DE SEGURIDAD, INSTALACIONES ESPECIFICAS, DEPRECIACIÓN Y DEMÁS CARGOS DERIVADOS DEL USO DE EQUIPO Y HERRAMIENTA EN CUALQUIER NIVEL; Y TODO LO NECESARIO PARA SU CORRECTA EJECUCIÓN P.U.O.T. DE 64X13 MM DE DIAM.</t>
  </si>
  <si>
    <t>REDUCCION BUSHING, MCA. NACOBRE Ó SIMILAR, PREVIAMENTE LAVADO CON TRIFOSFATO DE SODIO Y AGUA CALIENTE EN UNA PROPORCION AL 3%POR EL METODO DE INMERCION, INCLUYE MANO DE OBRA Y MATERIALES INDICADOS Y /O DE LA MEJOR CALIDAD, FLETE A OBRA, A CARREO, TRAZO, LIJADO, FIJACIÓN, NIVELACIÓN Y PRUEBA, LIMPIEZA Y RETIRO DE SOBRANTES FUERA DE OBRA, EQUIPO DE SEGURIDAD, INSTALACIONES ESPECIFICAS, DEPRECIACIÓN Y DEMÁS CARGOS DERIVADOS DEL USO DE EQUIPO Y HERRAMIENTA EN CUALQUIER NIVEL; Y TODO LO NECESARIO PARA SU CORRECTA EJECUCIÓN P.U.O.T. DE 64 X32 MM DE DIAM.</t>
  </si>
  <si>
    <t>REDUCCION BUSHING, MCA. NACOBRE Ó SIMILAR, PREVIAMENTE LAVADO CON TRIFOSFATO DE SODIO Y AGUA CALIENTE EN UNA PROPORCION AL 3%POR EL METODO DE INMERCION, INCLUYE MANO DE OBRA Y MATERIALES INDICADOS Y /O DE LA MEJOR CALIDAD, FLETE A OBRA, A CARREO, TRAZO, LIJADO, FIJACIÓN, NIVELACIÓN Y PRUEBA, LIMPIEZA Y RETIRO DE SOBRANTES FUERA DE OBRA, EQUIPO DE SEGURIDAD, INSTALACIONES ESPECIFICAS, DEPRECIACIÓN Y DEMÁS CARGOS DERIVADOS DEL USO DE EQUIPO Y HERRAMIENTA EN CUALQUIER NIVEL; Y TODO LO NECESARIO PARA SU CORRECTA EJECUCIÓN P.U.O.T. DE 64 X38 MM. DE DIAM</t>
  </si>
  <si>
    <t>REDUCCION BUSHING, MCA. NACOBRE Ó SIMILAR, PREVIAMENTE LAVADO CON TRIFOSFATO DE SODIO Y AGUA CALIENTE EN UNA PROPORCION AL 3%POR EL METODO DE INMERCION, INCLUYE MANO DE OBRA Y MATERIALES INDICADOS Y /O DE LA MEJOR CALIDAD, FLETE A OBRA, A CARREO, TRAZO, LIJADO, FIJACIÓN, NIVELACIÓN Y PRUEBA, LIMPIEZA Y RETIRO DE SOBRANTES FUERA DE OBRA, EQUIPO DE SEGURIDAD, INSTALACIONES ESPECIFICAS, DEPRECIACIÓN Y DEMÁS CARGOS DERIVADOS DEL USO DE EQUIPO Y HERRAMIENTA EN CUALQUIER NIVEL; Y TODO LO NECESARIO PARA SU CORRECTA EJECUCIÓN P.U.O.T. DE 64 X50 MM. DE DIAM</t>
  </si>
  <si>
    <t>REDUCCION BUSHING, MCA. NACOBRE Ó SIMILAR, PREVIAMENTE LAVADO CON TRIFOSFATO DE SODIO Y AGUA CALIENTE EN UNA PROPORCION AL 3%POR EL METODO DE INMERCION, INCLUYE MANO DE OBRA Y MATERIALES INDICADOS Y /O DE LA MEJOR CALIDAD, FLETE A OBRA, A CARREO, TRAZO, LIJADO, FIJACIÓN, NIVELACIÓN Y PRUEBA, LIMPIEZA Y RETIRO DE SOBRANTES FUERA DE OBRA, EQUIPO DE SEGURIDAD, INSTALACIONES ESPECIFICAS, DEPRECIACIÓN Y DEMÁS CARGOS DERIVADOS DEL USO DE EQUIPO Y HERRAMIENTA EN CUALQUIER NIVEL; Y TODO LO NECESARIO PARA SU CORRECTA EJECUCIÓN P.U.O.T. DE 75 X64 MM. DE DIAM</t>
  </si>
  <si>
    <t>COPLE DE COBRE A ROSCA EXTERIOR, MCA. NACOBRE Ó SIMILAR, PREVIAMENTE LAVADO CON TRIFOSFATO DE SODIO Y AGUA CALIENTE EN UNA PROPORCION AL 3%POR EL METODO DE INMERCION, INCLUYE MANO DE OBRA Y MATERIALES INDICADOS Y/O DE LA MEJOR CALIDAD, FLETE A OBRA, ACARREO, TRAZO, LIJADO, FIJACIÓN, NIVELACIÓN Y PRUEBA, LIMPIEZA Y RETIRO DE SOBRANTES FUERA DE OBRA, EQUIPO DE SEGURIDAD, INSTALACIONES ESPECIFICAS, DEPRECIACIÓN Y DEMÁS CARGOS DERIVADOS DEL USO DE EQUIPO Y HERRAMIENTA EN CUALQUIER NIVEL; Y TODO LO NECESARIO PARA SU CORRECTA EJECUCIÓN P.U.O.T. DE 13 MM. DE DIÁMETRO,</t>
  </si>
  <si>
    <t>COPLE DE COBRE A ROSCA EXTERIOR, MCA. NACOBRE Ó SIMILAR, PREVIAMENTE LAVADO CON TRIFOSFATO DE SODIO Y AGUA CALIENTE EN UNA PROPORCION AL 3%POR EL METODO DE INMERCION, INCLUYE MANO DE OBRA Y MATERIALES INDICADOS Y/O DE LA MEJOR CALIDAD, FLETE A OBRA, ACARREO, TRAZO, LIJADO, FIJACIÓN, NIVELACIÓN Y PRUEBA, LIMPIEZA Y RETIRO DE SOBRANTES FUERA DE OBRA, EQUIPO DE SEGURIDAD, INSTALACIONES ESPECIFICAS, DEPRECIACIÓN Y DEMÁS CARGOS DERIVADOS DEL USO DE EQUIPO Y HERRAMIENTA EN CUALQUIER NIVEL; Y TODO LO NECESARIO PARA SU CORRECTA EJECUCIÓN P.U.O.T. DE 19 MM. DE DIÁMETRO,</t>
  </si>
  <si>
    <t>COPLE DE COBRE A ROSCA EXTERIOR, MCA. NACOBRE Ó SIMILAR, PREVIAMENTE LAVADO CON TRIFOSFATO DE SODIO Y AGUA CALIENTE EN UNA PROPORCION AL 3%POR EL METODO DE INMERCION, INCLUYE MANO DE OBRA Y MATERIALES INDICADOS Y/O DE LA MEJOR CALIDAD, FLETE A OBRA, ACARREO, TRAZO, LIJADO, FIJACIÓN, NIVELACIÓN Y PRUEBA, LIMPIEZA Y RETIRO DE SOBRANTES FUERA DE OBRA, EQUIPO DE SEGURIDAD, INSTALACIONES ESPECIFICAS, DEPRECIACIÓN Y DEMÁS CARGOS DERIVADOS DEL USO DE EQUIPO Y HERRAMIENTA EN CUALQUIER NIVEL; Y TODO LO NECESARIO PARA SU CORRECTA EJECUCIÓN P.U.O.T.DE 25 MM. DE DIÁMETRO,</t>
  </si>
  <si>
    <t>COPLE DE COBRE A ROSCA EXTERIOR, MCA. NACOBRE Ó SIMILAR, PREVIAMENTE LAVADO CON TRIFOSFATO DE SODIO Y AGUA CALIENTE EN UNA PROPORCION AL 3%POR EL METODO DE INMERCION, INCLUYE MANO DE OBRA Y MATERIALES INDICADOS Y/O DE LA MEJOR CALIDAD, FLETE A OBRA, ACARREO, TRAZO, LIJADO, FIJACIÓN, NIVELACIÓN Y PRUEBA, LIMPIEZA Y RETIRO DE SOBRANTES FUERA DE OBRA, EQUIPO DE SEGURIDAD, INSTALACIONES ESPECIFICAS, DEPRECIACIÓN Y DEMÁS CARGOS DERIVADOS DEL USO DE EQUIPO Y HERRAMIENTA EN CUALQUIER NIVEL; Y TODO LO NECESARIO PARA SU CORRECTA EJECUCIÓN P.U.O.T. DE 32 MM. DE DIÁMETRO,</t>
  </si>
  <si>
    <t>COPLE DE COBRE A ROSCA EXTERIOR, MCA. NACOBRE Ó SIMILAR, PREVIAMENTE LAVADO CON TRIFOSFATO DE SODIO Y AGUA CALIENTE EN UNA PROPORCION AL 3%POR EL METODO DE INMERCION, INCLUYE MANO DE OBRA Y MATERIALES INDICADOS Y/O DE LA MEJOR CALIDAD, FLETE A OBRA, ACARREO, TRAZO, LIJADO, FIJACIÓN, NIVELACIÓN Y PRUEBA, LIMPIEZA Y RETIRO DE SOBRANTES FUERA DE OBRA, EQUIPO DE SEGURIDAD, INSTALACIONES ESPECIFICAS, DEPRECIACIÓN Y DEMÁS CARGOS DERIVADOS DEL USO DE EQUIPO Y HERRAMIENTA EN CUALQUIER NIVEL; Y TODO LO NECESARIO PARA SU CORRECTA EJECUCIÓN P.U.O.T. DE 38 MM. DE DIÁMETRO,</t>
  </si>
  <si>
    <t>COPLE DE COBRE A ROSCA EXTERIOR, MCA. NACOBRE Ó SIMILAR, PREVIAMENTE LAVADO CON TRIFOSFATO DE SODIO Y AGUA CALIENTE EN UNA PROPORCION AL 3%POR EL METODO DE INMERCION, INCLUYE MANO DE OBRA Y MATERIALES INDICADOS Y/O DE LA MEJOR CALIDAD, FLETE A OBRA, ACARREO, TRAZO, LIJADO, FIJACIÓN, NIVELACIÓN Y PRUEBA, LIMPIEZA Y RETIRO DE SOBRANTES FUERA DE OBRA, EQUIPO DE SEGURIDAD, INSTALACIONES ESPECIFICAS, DEPRECIACIÓN Y DEMÁS CARGOS DERIVADOS DEL USO DE EQUIPO Y HERRAMIENTA EN CUALQUIER NIVEL; Y TODO LO NECESARIO PARA SU CORRECTA EJECUCIÓN P.U.O.T. DE 50 MM. DE DIÁMETRO,</t>
  </si>
  <si>
    <t>COPLE DE COBRE A ROSCA EXTERIOR, MCA. NACOBRE Ó SIMILAR, PREVIAMENTE LAVADO CON TRIFOSFATO DE SODIO Y AGUA CALIENTE EN UNA PROPORCION AL 3%POR EL METODO DE INMERCION, INCLUYE MANO DE OBRA Y MATERIALES INDICADOS Y/O DE LA MEJOR CALIDAD, FLETE A OBRA, ACARREO, TRAZO, LIJADO, FIJACIÓN, NIVELACIÓN Y PRUEBA, LIMPIEZA Y RETIRO DE SOBRANTES FUERA DE OBRA, EQUIPO DE SEGURIDAD, INSTALACIONES ESPECIFICAS, DEPRECIACIÓN Y DEMÁS CARGOS DERIVADOS DEL USO DE EQUIPO Y HERRAMIENTA EN CUALQUIER NIVEL; Y TODO LO NECESARIO PARA SU CORRECTA EJECUCIÓN P.U.O.T. DE 64 MM. DE DIAMETRO</t>
  </si>
  <si>
    <t>COPLE DE COBRE A ROSCA EXTERIOR, MCA. NACOBRE Ó SIMILAR, PREVIAMENTE LAVADO CON TRIFOSFATO DE SODIO Y AGUA CALIENTE EN UNA PROPORCION AL 3%POR EL METODO DE INMERCION, INCLUYE MANO DE OBRA Y MATERIALES INDICADOS Y/O DE LA MEJOR CALIDAD, FLETE A OBRA, ACARREO, TRAZO, LIJADO, FIJACIÓN, NIVELACIÓN Y PRUEBA, LIMPIEZA Y RETIRO DE SOBRANTES FUERA DE OBRA, EQUIPO DE SEGURIDAD, INSTALACIONES ESPECIFICAS, DEPRECIACIÓN Y DEMÁS CARGOS DERIVADOS DEL USO DE EQUIPO Y HERRAMIENTA EN CUALQUIER NIVEL; Y TODO LO NECESARIO PARA SU CORRECTA EJECUCIÓN P.U.O.T. DE 75 MM. DE DIAMETRO</t>
  </si>
  <si>
    <t>CODO DE 90º DE COBRE FORJADO, MARCA NACOBRE O SIMILAR PREVIAMENTE LAVADO CON TRIFOSFATODE SODIO Y AGUA CALIENTE EN UNA PROPORCION AL 3%POR EL METODO DE INMERCION, INCLUYE: MANO DE OBRA Y MATERIALES INDICADOS Y/O DE LA MEJOR CALIDAD, FLETE A OBRA, ACARREOS, TRAZO, CORTE, LIJADO, DESPERDICIO COLOCACION, FIJACION, NIVELACION, SOLDADURA DE PLATA O FOSCO Y PRUEBAS, LIMPIEZA Y RETIRO DE SOBRANTES FUERA DE OBRA, EQUIPO DE SEGURIDAD,INSTALACIONES ESPECIFICAS, DE PRECIACION Y DEMAS CARGOS DERIVADOS DE EQUIPO Y HERRAMIENTA, EN CUALQUIER NIVEL; Y TODO LO NECESARIO PARA SU CORRECTA EJECUCIÓN P.U.O.T. DE 13 MM. DE DIÁMETRO,</t>
  </si>
  <si>
    <t>CODO DE 90º DE COBRE FORJADO, MARCA NACOBRE O SIMILAR PREVIAMENTE LAVADO CON TRIFOSFATODE SODIO Y AGUA CALIENTE EN UNA PROPORCION AL 3%POR EL METODO DE INMERCION, INCLUYE: MANO DE OBRA Y MATERIALES INDICADOS Y/O DE LA MEJOR CALIDAD, FLETE A OBRA, ACARREOS, TRAZO, CORTE, LIJADO, DESPERDICIO COLOCACION, FIJACION, NIVELACION, SOLDADURA DE PLATA O FOSCO Y PRUEBAS, LIMPIEZA Y RETIRO DE SOBRANTES FUERA DE OBRA, EQUIPO DE SEGURIDAD,INSTALACIONES ESPECIFICAS, DE PRECIACION Y DEMAS CARGOS DERIVADOS DE EQUIPO Y HERRAMIENTA, EN CUALQUIER NIVEL; Y TODO LO NECESARIO PARA SU CORRECTA EJECUCIÓN P.U.O.T. DE 19 MM. DE DIÁMETRO,</t>
  </si>
  <si>
    <t>CODO DE 90º DE COBRE FORJADO, MARCA NACOBRE O SIMILAR PREVIAMENTE LAVADO CON TRIFOSFATODE SODIO Y AGUA CALIENTE EN UNA PROPORCION AL 3%POR EL METODO DE INMERCION, INCLUYE: MANO DE OBRA Y MATERIALES INDICADOS Y/O DE LA MEJOR CALIDAD, FLETE A OBRA, ACARREOS, TRAZO, CORTE, LIJADO, DESPERDICIO COLOCACION, FIJACION, NIVELACION, SOLDADURA DE PLATA O FOSCO Y PRUEBAS, LIMPIEZA Y RETIRO DE SOBRANTES FUERA DE OBRA, EQUIPO DE SEGURIDAD,INSTALACIONES ESPECIFICAS, DE PRECIACION Y DEMAS CARGOS DERIVADOS DE EQUIPO Y HERRAMIENTA, EN CUALQUIER NIVEL; Y TODO LO NECESARIO PARA SU CORRECTA EJECUCIÓN P.U.O.T.DE 25 MM. DE DIÁMETRO,</t>
  </si>
  <si>
    <t>CODO DE 90º DE COBRE FORJADO, MARCA NACOBRE O SIMILAR PREVIAMENTE LAVADO CON TRIFOSFATODE SODIO Y AGUA CALIENTE EN UNA PROPORCION AL 3%POR EL METODO DE INMERCION, INCLUYE: MANO DE OBRA Y MATERIALES INDICADOS Y/O DE LA MEJOR CALIDAD, FLETE A OBRA, ACARREOS, TRAZO, CORTE, LIJADO, DESPERDICIO COLOCACION, FIJACION, NIVELACION, SOLDADURA DE PLATA O FOSCO Y PRUEBAS, LIMPIEZA Y RETIRO DE SOBRANTES FUERA DE OBRA, EQUIPO DE SEGURIDAD,INSTALACIONES ESPECIFICAS, DE PRECIACION Y DEMAS CARGOS DERIVADOS DE EQUIPO Y HERRAMIENTA, EN CUALQUIER NIVEL; Y TODO LO NECESARIO PARA SU CORRECTA EJECUCIÓN P.U.O.T. DE 32 MM. DE DIÁMETRO,</t>
  </si>
  <si>
    <t>CODO DE 90º DE COBRE FORJADO, MARCA NACOBRE O SIMILAR PREVIAMENTE LAVADO CON TRIFOSFATODE SODIO Y AGUA CALIENTE EN UNA PROPORCION AL 3%POR EL METODO DE INMERCION, INCLUYE: MANO DE OBRA Y MATERIALES INDICADOS Y/O DE LA MEJOR CALIDAD, FLETE A OBRA, ACARREOS, TRAZO, CORTE, LIJADO, DESPERDICIO COLOCACION, FIJACION, NIVELACION, SOLDADURA DE PLATA O FOSCO Y PRUEBAS, LIMPIEZA Y RETIRO DE SOBRANTES FUERA DE OBRA, EQUIPO DE SEGURIDAD,INSTALACIONES ESPECIFICAS, DE PRECIACION Y DEMAS CARGOS DERIVADOS DE EQUIPO Y HERRAMIENTA, EN CUALQUIER NIVEL; Y TODO LO NECESARIO PARA SU CORRECTA EJECUCIÓN P.U.O.T.DE 38 MM. DE DIÁMETRO,</t>
  </si>
  <si>
    <t>CODO DE 90º DE COBRE FORJADO, MARCA NACOBRE O SIMILAR PREVIAMENTE LAVADO CON TRIFOSFATODE SODIO Y AGUA CALIENTE EN UNA PROPORCION AL 3%POR EL METODO DE INMERCION, INCLUYE: MANO DE OBRA Y MATERIALES INDICADOS Y/O DE LA MEJOR CALIDAD, FLETE A OBRA, ACARREOS, TRAZO, CORTE, LIJADO, DESPERDICIO COLOCACION, FIJACION, NIVELACION, SOLDADURA DE PLATA O FOSCO Y PRUEBAS, LIMPIEZA Y RETIRO DE SOBRANTES FUERA DE OBRA, EQUIPO DE SEGURIDAD,INSTALACIONES ESPECIFICAS, DE PRECIACION Y DEMAS CARGOS DERIVADOS DE EQUIPO Y HERRAMIENTA, EN CUALQUIER NIVEL; Y TODO LO NECESARIO PARA SU CORRECTA EJECUCIÓN P.U.O.T. DE 50 MM. DE DIÁMETRO,</t>
  </si>
  <si>
    <t>CODO DE 90º DE COBRE FORJADO, MARCA NACOBRE O SIMILAR PREVIAMENTE LAVADO CON TRIFOSFATODE SODIO Y AGUA CALIENTE EN UNA PROPORCION AL 3%POR EL METODO DE INMERCION, INCLUYE: MANO DE OBRA Y MATERIALES INDICADOS Y/O DE LA MEJOR CALIDAD, FLETE A OBRA, ACARREOS, TRAZO, CORTE, LIJADO, DESPERDICIO COLOCACION, FIJACION, NIVELACION, SOLDADURA DE PLATA O FOSCO Y PRUEBAS, LIMPIEZA Y RETIRO DE SOBRANTES FUERA DE OBRA, EQUIPO DE SEGURIDAD,INSTALACIONES ESPECIFICAS, DE PRECIACION Y DEMAS CARGOS DERIVADOS DE EQUIPO Y HERRAMIENTA, EN CUALQUIER NIVEL; Y TODO LO NECESARIO PARA SU CORRECTA EJECUCIÓN P.U.O.T.DE 64 MM. DE DIAMETRO</t>
  </si>
  <si>
    <t>CODO DE 90º DE COBRE FORJADO, MARCA NACOBRE O SIMILAR PREVIAMENTE LAVADO CON TRIFOSFATODE SODIO Y AGUA CALIENTE EN UNA PROPORCION AL 3%POR EL METODO DE INMERCION, INCLUYE: MANO DE OBRA Y MATERIALES INDICADOS Y/O DE LA MEJOR CALIDAD, FLETE A OBRA, ACARREOS, TRAZO, CORTE, LIJADO, DESPERDICIO COLOCACION, FIJACION, NIVELACION, SOLDADURA DE PLATA O FOSCO Y PRUEBAS, LIMPIEZA Y RETIRO DE SOBRANTES FUERA DE OBRA, EQUIPO DE SEGURIDAD,INSTALACIONES ESPECIFICAS, DE PRECIACION Y DEMAS CARGOS DERIVADOS DE EQUIPO Y HERRAMIENTA, EN CUALQUIER NIVEL; Y TODO LO NECESARIO PARA SU CORRECTA EJECUCIÓN P.U.O.T. DE 75 MM. DE DIAMETRO</t>
  </si>
  <si>
    <t>CODO DE 45º DE COBRE FORJADO,MARCA NACOBRE O SIMILAR PREVIAMENTE LAVADO CON TRIFOSFATO DE SODIO Y AGUA CALIENTE EN UNA PROPORCION AL 3%POR EL METODO DE INMERCION, INCLUYE: MANO DE OBRA Y MATERIALES INDICADOS Y/O DE LA MEJOR CALIDAD, FLETEA OBRA, ACARREOS, TRAZO, CORTE, LIJADO, DESPERDICIO COLOCACION, FIJACION, NIVELACION, SOLDADURA DE PLATA O FOSCO Y PRUEBAS, LIMPIEZA Y RETIRO DE SOBRANTES FUERA DE OBRA, EQUIPO DE SEGURIDAD, INSTALACIONES ESPECIFICAS, DEPRECIACION Y DEMAS CARGOS DERIVADOS DE EQUIPO Y HERRAMIENTA ,ENCUALQUIERNIVEL; Y TODO LO NECESARIO PARA SU CORRECTA EJECUCIÓN P.U.O.T. DE 13 MM. DE DIÁMETRO,</t>
  </si>
  <si>
    <t>CODO DE 45º DE COBRE FORJADO,MARCA NACOBRE O SIMILAR PREVIAMENTE LAVADO CON TRIFOSFATO DE SODIO Y AGUA CALIENTE EN UNA PROPORCION AL 3%POR EL METODO DE INMERCION, INCLUYE: MANO DE OBRA Y MATERIALES INDICADOS Y/O DE LA MEJOR CALIDAD, FLETEA OBRA, ACARREOS, TRAZO, CORTE, LIJADO, DESPERDICIO COLOCACION, FIJACION, NIVELACION, SOLDADURA DE PLATA O FOSCO Y PRUEBAS, LIMPIEZA Y RETIRO DE SOBRANTES FUERA DE OBRA, EQUIPO DE SEGURIDAD, INSTALACIONES ESPECIFICAS, DEPRECIACION Y DEMAS CARGOS DERIVADOS DE EQUIPO Y HERRAMIENTA ,ENCUALQUIERNIVEL; Y TODO LO NECESARIO PARA SU CORRECTA EJECUCIÓN P.U.O.T. DE 19 MM. DE DIÁMETRO,</t>
  </si>
  <si>
    <t>CODO DE 45º DE COBRE FORJADO,MARCA NACOBRE O SIMILAR PREVIAMENTE LAVADO CON TRIFOSFATO DE SODIO Y AGUA CALIENTE EN UNA PROPORCION AL 3%POR EL METODO DE INMERCION, INCLUYE: MANO DE OBRA Y MATERIALES INDICADOS Y/O DE LA MEJOR CALIDAD, FLETEA OBRA, ACARREOS, TRAZO, CORTE, LIJADO, DESPERDICIO COLOCACION, FIJACION, NIVELACION, SOLDADURA DE PLATA O FOSCO Y PRUEBAS, LIMPIEZA Y RETIRO DE SOBRANTES FUERA DE OBRA, EQUIPO DE SEGURIDAD, INSTALACIONES ESPECIFICAS, DEPRECIACION Y DEMAS CARGOS DERIVADOS DE EQUIPO Y HERRAMIENTA ,ENCUALQUIERNIVEL; Y TODO LO NECESARIO PARA SU CORRECTA EJECUCIÓN P.U.O.T. DE 25 MM. DE DIÁMETRO,</t>
  </si>
  <si>
    <t>CODO DE 45º DE COBRE FORJADO,MARCA NACOBRE O SIMILAR PREVIAMENTE LAVADO CON TRIFOSFATO DE SODIO Y AGUA CALIENTE EN UNA PROPORCION AL 3%POR EL METODO DE INMERCION, INCLUYE: MANO DE OBRA Y MATERIALES INDICADOS Y/O DE LA MEJOR CALIDAD, FLETEA OBRA, ACARREOS, TRAZO, CORTE, LIJADO, DESPERDICIO COLOCACION, FIJACION, NIVELACION, SOLDADURA DE PLATA O FOSCO Y PRUEBAS, LIMPIEZA Y RETIRO DE SOBRANTES FUERA DE OBRA, EQUIPO DE SEGURIDAD, INSTALACIONES ESPECIFICAS, DEPRECIACION Y DEMAS CARGOS DERIVADOS DE EQUIPO Y HERRAMIENTA ,ENCUALQUIERNIVEL; Y TODO LO NECESARIO PARA SU CORRECTA EJECUCIÓN P.U.O.T. DE 32 MM. DE DIÁMETRO,</t>
  </si>
  <si>
    <t>CODO DE 45º DE COBRE FORJADO,MARCA NACOBRE O SIMILAR PREVIAMENTE LAVADO CON TRIFOSFATO DE SODIO Y AGUA CALIENTE EN UNA PROPORCION AL 3%POR EL METODO DE INMERCION, INCLUYE: MANO DE OBRA Y MATERIALES INDICADOS Y/O DE LA MEJOR CALIDAD, FLETEA OBRA, ACARREOS, TRAZO, CORTE, LIJADO, DESPERDICIO COLOCACION, FIJACION, NIVELACION, SOLDADURA DE PLATA O FOSCO Y PRUEBAS, LIMPIEZA Y RETIRO DE SOBRANTES FUERA DE OBRA, EQUIPO DE SEGURIDAD, INSTALACIONES ESPECIFICAS, DEPRECIACION Y DEMAS CARGOS DERIVADOS DE EQUIPO Y HERRAMIENTA ,ENCUALQUIERNIVEL; Y TODO LO NECESARIO PARA SU CORRECTA EJECUCIÓN P.U.O.T. DE 38 MM. DE DIÁMETRO,</t>
  </si>
  <si>
    <t>CODO DE 45º DE COBRE FORJADO,MARCA NACOBRE O SIMILAR PREVIAMENTE LAVADO CON TRIFOSFATO DE SODIO Y AGUA CALIENTE EN UNA PROPORCION AL 3%POR EL METODO DE INMERCION, INCLUYE: MANO DE OBRA Y MATERIALES INDICADOS Y/O DE LA MEJOR CALIDAD, FLETEA OBRA, ACARREOS, TRAZO, CORTE, LIJADO, DESPERDICIO COLOCACION, FIJACION, NIVELACION, SOLDADURA DE PLATA O FOSCO Y PRUEBAS, LIMPIEZA Y RETIRO DE SOBRANTES FUERA DE OBRA, EQUIPO DE SEGURIDAD, INSTALACIONES ESPECIFICAS, DEPRECIACION Y DEMAS CARGOS DERIVADOS DE EQUIPO Y HERRAMIENTA ,ENCUALQUIERNIVEL; Y TODO LO NECESARIO PARA SU CORRECTA EJECUCIÓN P.U.O.T. DE 50 MM. DE DIÁMETRO,</t>
  </si>
  <si>
    <t>CODO DE 45º DE COBRE FORJADO,MARCA NACOBRE O SIMILAR PREVIAMENTE LAVADO CON TRIFOSFATO DE SODIO Y AGUA CALIENTE EN UNA PROPORCION AL 3%POR EL METODO DE INMERCION, INCLUYE: MANO DE OBRA Y MATERIALES INDICADOS Y/O DE LA MEJOR CALIDAD, FLETEA OBRA, ACARREOS, TRAZO, CORTE, LIJADO, DESPERDICIO COLOCACION, FIJACION, NIVELACION, SOLDADURA DE PLATA O FOSCO Y PRUEBAS, LIMPIEZA Y RETIRO DE SOBRANTES FUERA DE OBRA, EQUIPO DE SEGURIDAD, INSTALACIONES ESPECIFICAS, DEPRECIACION Y DEMAS CARGOS DERIVADOS DE EQUIPO Y HERRAMIENTA ,ENCUALQUIERNIVEL; Y TODO LO NECESARIO PARA SU CORRECTA EJECUCIÓN P.U.O.T. DE 54 MM. DE DIÁMETRO,</t>
  </si>
  <si>
    <t>CODO DE 45º DE COBRE FORJADO,MARCA NACOBRE O SIMILAR PREVIAMENTE LAVADO CON TRIFOSFATO DE SODIO Y AGUA CALIENTE EN UNA PROPORCION AL 3%POR EL METODO DE INMERCION, INCLUYE: MANO DE OBRA Y MATERIALES INDICADOS Y/O DE LA MEJOR CALIDAD, FLETEA OBRA, ACARREOS, TRAZO, CORTE, LIJADO, DESPERDICIO COLOCACION, FIJACION, NIVELACION, SOLDADURA DE PLATA O FOSCO Y PRUEBAS, LIMPIEZA Y RETIRO DE SOBRANTES FUERA DE OBRA, EQUIPO DE SEGURIDAD, INSTALACIONES ESPECIFICAS, DEPRECIACION Y DEMAS CARGOS DERIVADOS DE EQUIPO Y HERRAMIENTA ,ENCUALQUIERNIVEL; Y TODO LO NECESARIO PARA SU CORRECTA EJECUCIÓN P.U.O.T. DE 75. MM. DE DIÁMETRO,</t>
  </si>
  <si>
    <t>TEE DE COBRE FORJADO, MARCA NACOBRE PREVIAMENTE LAVADO CON TRIFOSFATO DE SODIO Y AGUA CALIENTE EN UNA PROPORCION AL 3%POR EL METODO DE INMERSION INCLUYE: MANO DE OBRA Y MATERIALES INDICADOS Y/O DE LA MEJOR CALIDAD, FLETE A OBRA, ACARREOS, TRAZO, CORTE, LIJADO, DESPERDICIO COLOCACION, FIJACION, NIVELACION, SOLDADURA DE PLATA Y FOSCO Y PRUEBAS, LIMPIEZA Y RETIRO DE SOBRANTES FUERA DE OBRA, EQUIPO DE SEGURIDAD, INSTALACIONESES PECIFICAS,DEPRECIACION Y DEMAS CARGOS DERIVADOS DE EQUIPO Y HERRAMIENTA, EN CUALQUIER NIVEL; Y TODO LO NECESARIO PARA SU CORRECTA EJECUCIÓN P.U.O.T. DE 13 MM. DE DIÁMETRO,</t>
  </si>
  <si>
    <t>TEE DE COBRE FORJADO, MARCA NACOBRE PREVIAMENTE LAVADO CON TRIFOSFATO DE SODIO Y AGUA CALIENTE EN UNA PROPORCION AL 3%POR EL METODO DE INMERSION INCLUYE: MANO DE OBRA Y MATERIALES INDICADOS Y/O DE LA MEJOR CALIDAD, FLETE A OBRA, ACARREOS, TRAZO, CORTE, LIJADO, DESPERDICIO COLOCACION, FIJACION, NIVELACION, SOLDADURA DE PLATA Y FOSCO Y PRUEBAS, LIMPIEZA Y RETIRO DE SOBRANTES FUERA DE OBRA, EQUIPO DE SEGURIDAD, INSTALACIONESES PECIFICAS,DEPRECIACION Y DEMAS CARGOS DERIVADOS DE EQUIPO Y HERRAMIENTA, EN CUALQUIER NIVEL; Y TODO LO NECESARIO PARA SU CORRECTA EJECUCIÓN P.U.O.T. DE 19 MM. DE DIÁMETRO,</t>
  </si>
  <si>
    <t>TEE DE COBRE FORJADO, MARCA NACOBRE PREVIAMENTE LAVADO CON TRIFOSFATO DE SODIO Y AGUA CALIENTE EN UNA PROPORCION AL 3%POR EL METODO DE INMERSION INCLUYE: MANO DE OBRA Y MATERIALES INDICADOS Y/O DE LA MEJOR CALIDAD, FLETE A OBRA, ACARREOS, TRAZO, CORTE, LIJADO, DESPERDICIO COLOCACION, FIJACION, NIVELACION, SOLDADURA DE PLATA Y FOSCO Y PRUEBAS, LIMPIEZA Y RETIRO DE SOBRANTES FUERA DE OBRA, EQUIPO DE SEGURIDAD, INSTALACIONESES PECIFICAS,DEPRECIACION Y DEMAS CARGOS DERIVADOS DE EQUIPO Y HERRAMIENTA, EN CUALQUIER NIVEL; Y TODO LO NECESARIO PARA SU CORRECTA EJECUCIÓN P.U.O.T.DE 25 MM. DE DIÁMETRO,</t>
  </si>
  <si>
    <t>TEE DE COBRE FORJADO, MARCA NACOBRE PREVIAMENTE LAVADO CON TRIFOSFATO DE SODIO Y AGUA CALIENTE EN UNA PROPORCION AL 3%POR EL METODO DE INMERSION INCLUYE: MANO DE OBRA Y MATERIALES INDICADOS Y/O DE LA MEJOR CALIDAD, FLETE A OBRA, ACARREOS, TRAZO, CORTE, LIJADO, DESPERDICIO COLOCACION, FIJACION, NIVELACION, SOLDADURA DE PLATA Y FOSCO Y PRUEBAS, LIMPIEZA Y RETIRO DE SOBRANTES FUERA DE OBRA, EQUIPO DE SEGURIDAD, INSTALACIONESES PECIFICAS,DEPRECIACION Y DEMAS CARGOS DERIVADOS DE EQUIPO Y HERRAMIENTA, EN CUALQUIER NIVEL; Y TODO LO NECESARIO PARA SU CORRECTA EJECUCIÓN P.U.O.T. DE 32 MM. DE DIÁMETRO,</t>
  </si>
  <si>
    <t>TEE DE COBRE FORJADO, MARCA NACOBRE PREVIAMENTE LAVADO CON TRIFOSFATO DE SODIO Y AGUA CALIENTE EN UNA PROPORCION AL 3%POR EL METODO DE INMERSION INCLUYE: MANO DE OBRA Y MATERIALES INDICADOS Y/O DE LA MEJOR CALIDAD, FLETE A OBRA, ACARREOS, TRAZO, CORTE, LIJADO, DESPERDICIO COLOCACION, FIJACION, NIVELACION, SOLDADURA DE PLATA Y FOSCO Y PRUEBAS, LIMPIEZA Y RETIRO DE SOBRANTES FUERA DE OBRA, EQUIPO DE SEGURIDAD, INSTALACIONESES PECIFICAS,DEPRECIACION Y DEMAS CARGOS DERIVADOS DE EQUIPO Y HERRAMIENTA, EN CUALQUIER NIVEL; Y TODO LO NECESARIO PARA SU CORRECTA EJECUCIÓN P.U.O.T. DE 38 MM. DE DIÁMETRO,</t>
  </si>
  <si>
    <t>TEE DE COBRE FORJADO, MARCA NACOBRE PREVIAMENTE LAVADO CON TRIFOSFATO DE SODIO Y AGUA CALIENTE EN UNA PROPORCION AL 3%POR EL METODO DE INMERSION INCLUYE: MANO DE OBRA Y MATERIALES INDICADOS Y/O DE LA MEJOR CALIDAD, FLETE A OBRA, ACARREOS, TRAZO, CORTE, LIJADO, DESPERDICIO COLOCACION, FIJACION, NIVELACION, SOLDADURA DE PLATA Y FOSCO Y PRUEBAS, LIMPIEZA Y RETIRO DE SOBRANTES FUERA DE OBRA, EQUIPO DE SEGURIDAD, INSTALACIONESES PECIFICAS,DEPRECIACION Y DEMAS CARGOS DERIVADOS DE EQUIPO Y HERRAMIENTA, EN CUALQUIER NIVEL; Y TODO LO NECESARIO PARA SU CORRECTA EJECUCIÓN P.U.O.T. DE 50 MM. DE DIÁMETRO,</t>
  </si>
  <si>
    <t>TEE DE COBRE FORJADO, MARCA NACOBRE PREVIAMENTE LAVADO CON TRIFOSFATO DE SODIO Y AGUA CALIENTE EN UNA PROPORCION AL 3%POR EL METODO DE INMERSION INCLUYE: MANO DE OBRA Y MATERIALES INDICADOS Y/O DE LA MEJOR CALIDAD, FLETE A OBRA, ACARREOS, TRAZO, CORTE, LIJADO, DESPERDICIO COLOCACION, FIJACION, NIVELACION, SOLDADURA DE PLATA Y FOSCO Y PRUEBAS, LIMPIEZA Y RETIRO DE SOBRANTES FUERA DE OBRA, EQUIPO DE SEGURIDAD, INSTALACIONESES PECIFICAS,DEPRECIACION Y DEMAS CARGOS DERIVADOS DE EQUIPO Y HERRAMIENTA, EN CUALQUIER NIVEL; Y TODO LO NECESARIO PARA SU CORRECTA EJECUCIÓN P.U.O.T. DE 64 MM. DE DIAMETRO</t>
  </si>
  <si>
    <t>TEE DE COBRE FORJADO, MARCA NACOBRE PREVIAMENTE LAVADO CON TRIFOSFATO DE SODIO Y AGUA CALIENTE EN UNA PROPORCION AL 3%POR EL METODO DE INMERSION INCLUYE: MANO DE OBRA Y MATERIALES INDICADOS Y/O DE LA MEJOR CALIDAD, FLETE A OBRA, ACARREOS, TRAZO, CORTE, LIJADO, DESPERDICIO COLOCACION, FIJACION, NIVELACION, SOLDADURA DE PLATA Y FOSCO Y PRUEBAS, LIMPIEZA Y RETIRO DE SOBRANTES FUERA DE OBRA, EQUIPO DE SEGURIDAD, INSTALACIONESES PECIFICAS,DEPRECIACION Y DEMAS CARGOS DERIVADOS DE EQUIPO Y HERRAMIENTA, EN CUALQUIER NIVEL; Y TODO LO NECESARIO PARA SU CORRECTA EJECUCIÓN P.U.O.T. DE 75 MM. DE DIAMETRO</t>
  </si>
  <si>
    <t>TUERCA UNION, MARCA NACOBRE, PREVIAMENTE LAVADA CON TRIFOSFATO DE SODIO Y AGUA CALIENTE EN UNA PROPORCION AL 3%POR EL METODO DE INMERSION INCLUYE: OBRA Y MATERIALES INDICADOS Y/O DE LA MEJOR CALIDAD, FLETE A OBRA, ACARREOS, TRAZO, CORTE, LIJADO, DESPERDICIO COLOCACION, FIJACION, NIVELACION, SOLDADURA DE PLATA Y FOSCO Y PRUEBAS, LIMPIEZA Y RETIRO DE SOBRANTES FUERA DE OBRA, EQUIPO DE SEGURIDAD, INSTALACIONES ESPECIFICAS, DEPRECIACION Y DEMAS CARGOS DERIVADOS DE EQUIPO Y HERRAMIENTA,EN CUALQUIER NIVEL;Y TODO LO NECESARIO PARA SU CORRECTA EJECUCIÓN P.U.O.T. DE 13 MM. DE DIÁMETRO,</t>
  </si>
  <si>
    <t>TUERCA UNION, MARCA NACOBRE, PREVIAMENTE LAVADA CON TRIFOSFATO DE SODIO Y AGUA CALIENTE EN UNA PROPORCION AL 3%POR EL METODO DE INMERSION INCLUYE: OBRA Y MATERIALES INDICADOS Y/O DE LA MEJOR CALIDAD, FLETE A OBRA, ACARREOS, TRAZO, CORTE, LIJADO, DESPERDICIO COLOCACION, FIJACION, NIVELACION, SOLDADURA DE PLATA Y FOSCO Y PRUEBAS, LIMPIEZA Y RETIRO DE SOBRANTES FUERA DE OBRA, EQUIPO DE SEGURIDAD, INSTALACIONES ESPECIFICAS, DEPRECIACION Y DEMAS CARGOS DERIVADOS DE EQUIPO Y HERRAMIENTA,EN CUALQUIER NIVEL;Y TODO LO NECESARIO PARA SU CORRECTA EJECUCIÓN P.U.O.T. DE 19 MM. DE DIÁMETRO,</t>
  </si>
  <si>
    <t>TUERCA UNION, MARCA NACOBRE, PREVIAMENTE LAVADA CON TRIFOSFATO DE SODIO Y AGUA CALIENTE EN UNA PROPORCION AL 3%POR EL METODO DE INMERSION INCLUYE: OBRA Y MATERIALES INDICADOS Y/O DE LA MEJOR CALIDAD, FLETE A OBRA, ACARREOS, TRAZO, CORTE, LIJADO, DESPERDICIO COLOCACION, FIJACION, NIVELACION, SOLDADURA DE PLATA Y FOSCO Y PRUEBAS, LIMPIEZA Y RETIRO DE SOBRANTES FUERA DE OBRA, EQUIPO DE SEGURIDAD, INSTALACIONES ESPECIFICAS, DEPRECIACION Y DEMAS CARGOS DERIVADOS DE EQUIPO Y HERRAMIENTA,EN CUALQUIER NIVEL;Y TODO LO NECESARIO PARA SU CORRECTA EJECUCIÓN P.U.O.T.DE 25 MM. DE DIÁMETRO,</t>
  </si>
  <si>
    <t>TUERCA UNION, MARCA NACOBRE, PREVIAMENTE LAVADA CON TRIFOSFATO DE SODIO Y AGUA CALIENTE EN UNA PROPORCION AL 3%POR EL METODO DE INMERSION INCLUYE: OBRA Y MATERIALES INDICADOS Y/O DE LA MEJOR CALIDAD, FLETE A OBRA, ACARREOS, TRAZO, CORTE, LIJADO, DESPERDICIO COLOCACION, FIJACION, NIVELACION, SOLDADURA DE PLATA Y FOSCO Y PRUEBAS, LIMPIEZA Y RETIRO DE SOBRANTES FUERA DE OBRA, EQUIPO DE SEGURIDAD, INSTALACIONES ESPECIFICAS, DEPRECIACION Y DEMAS CARGOS DERIVADOS DE EQUIPO Y HERRAMIENTA,EN CUALQUIER NIVEL;Y TODO LO NECESARIO PARA SU CORRECTA EJECUCIÓN P.U.O.T.DE 32 MM. DE DIÁMETRO,</t>
  </si>
  <si>
    <t>TUERCA UNION, MARCA NACOBRE, PREVIAMENTE LAVADA CON TRIFOSFATO DE SODIO Y AGUA CALIENTE EN UNA PROPORCION AL 3%POR EL METODO DE INMERSION INCLUYE: OBRA Y MATERIALES INDICADOS Y/O DE LA MEJOR CALIDAD, FLETE A OBRA, ACARREOS, TRAZO, CORTE, LIJADO, DESPERDICIO COLOCACION, FIJACION, NIVELACION, SOLDADURA DE PLATA Y FOSCO Y PRUEBAS, LIMPIEZA Y RETIRO DE SOBRANTES FUERA DE OBRA, EQUIPO DE SEGURIDAD, INSTALACIONES ESPECIFICAS, DEPRECIACION Y DEMAS CARGOS DERIVADOS DE EQUIPO Y HERRAMIENTA,EN CUALQUIER NIVEL;Y TODO LO NECESARIO PARA SU CORRECTA EJECUCIÓN P.U.O.T. DE 38 MM. DE DIÁMETRO,</t>
  </si>
  <si>
    <t>TUERCA UNION, MARCA NACOBRE, PREVIAMENTE LAVADA CON TRIFOSFATO DE SODIO Y AGUA CALIENTE EN UNA PROPORCION AL 3%POR EL METODO DE INMERSION INCLUYE: OBRA Y MATERIALES INDICADOS Y/O DE LA MEJOR CALIDAD, FLETE A OBRA, ACARREOS, TRAZO, CORTE, LIJADO, DESPERDICIO COLOCACION, FIJACION, NIVELACION, SOLDADURA DE PLATA Y FOSCO Y PRUEBAS, LIMPIEZA Y RETIRO DE SOBRANTES FUERA DE OBRA, EQUIPO DE SEGURIDAD, INSTALACIONES ESPECIFICAS, DEPRECIACION Y DEMAS CARGOS DERIVADOS DE EQUIPO Y HERRAMIENTA,EN CUALQUIER NIVEL;Y TODO LO NECESARIO PARA SU CORRECTA EJECUCIÓN P.U.O.T. DE 50 MM. DE DIÁMETRO,</t>
  </si>
  <si>
    <t>TUERCA UNION, MARCA NACOBRE, PREVIAMENTE LAVADA CON TRIFOSFATO DE SODIO Y AGUA CALIENTE EN UNA PROPORCION AL 3%POR EL METODO DE INMERSION INCLUYE: OBRA Y MATERIALES INDICADOS Y/O DE LA MEJOR CALIDAD, FLETE A OBRA, ACARREOS, TRAZO, CORTE, LIJADO, DESPERDICIO COLOCACION, FIJACION, NIVELACION, SOLDADURA DE PLATA Y FOSCO Y PRUEBAS, LIMPIEZA Y RETIRO DE SOBRANTES FUERA DE OBRA, EQUIPO DE SEGURIDAD, INSTALACIONES ESPECIFICAS, DEPRECIACION Y DEMAS CARGOS DERIVADOS DE EQUIPO Y HERRAMIENTA,EN CUALQUIER NIVEL;Y TODO LO NECESARIO PARA SU CORRECTA EJECUCIÓN P.U.O.T. DE 64 MM. DE DIÁMETRO,</t>
  </si>
  <si>
    <t>TUERCA UNION, MARCA NACOBRE, PREVIAMENTE LAVADA CON TRIFOSFATO DE SODIO Y AGUA CALIENTE EN UNA PROPORCION AL 3%POR EL METODO DE INMERSION INCLUYE: OBRA Y MATERIALES INDICADOS Y/O DE LA MEJOR CALIDAD, FLETE A OBRA, ACARREOS, TRAZO, CORTE, LIJADO, DESPERDICIO COLOCACION, FIJACION, NIVELACION, SOLDADURA DE PLATA Y FOSCO Y PRUEBAS, LIMPIEZA Y RETIRO DE SOBRANTES FUERA DE OBRA, EQUIPO DE SEGURIDAD, INSTALACIONES ESPECIFICAS, DEPRECIACION Y DEMAS CARGOS DERIVADOS DE EQUIPO Y HERRAMIENTA,EN CUALQUIER NIVEL;Y TODO LO NECESARIO PARA SU CORRECTA EJECUCIÓN P.U.O.T. DE 75 MM. DE DIÁMETRO,</t>
  </si>
  <si>
    <t>COPLE DE COBRE A ROSCA INTERIOR, MCA. NACOBRE Ó SIMILAR, PREVIAMENTE LAVADO CON TRIFOSFATO DE SODIO Y AGUA CALIENTE EN UNA PROPORCION AL 3%POR EL METODO DE INMERCION, INCLUYE MANO DE OBRA Y MATERIALES INDICADOS Y/O DE LA MEJOR CALIDAD, FLETE A OBRA, ACARREO, TRAZO, LIJADO, FIJACIÓN, NIVELACIÓN Y PRUEBA, LIMPIEZA Y RETIRO DE SOBRANTES FUERA DE OBRA, EQUIPO DE SEGURIDAD, INSTALACIONES ESPECIFICAS, DEPRECIACIÓN Y DEMÁS CARGOS DERIVADOS DEL USO DE EQUIPO Y HERRAMIENTA EN CUALQUIER NIVEL; Y TODO LO NECESARIO PARA SU CORRECTA EJECUCIÓN P.U.O.T. DE 13 MM. DE DIÁMETRO,</t>
  </si>
  <si>
    <t>COPLE DE COBRE A ROSCA INTERIOR, MCA. NACOBRE Ó SIMILAR, PREVIAMENTE LAVADO CON TRIFOSFATO DE SODIO Y AGUA CALIENTE EN UNA PROPORCION AL 3%POR EL METODO DE INMERCION, INCLUYE MANO DE OBRA Y MATERIALES INDICADOS Y/O DE LA MEJOR CALIDAD, FLETE A OBRA, ACARREO, TRAZO, LIJADO, FIJACIÓN, NIVELACIÓN Y PRUEBA, LIMPIEZA Y RETIRO DE SOBRANTES FUERA DE OBRA, EQUIPO DE SEGURIDAD, INSTALACIONES ESPECIFICAS, DEPRECIACIÓN Y DEMÁS CARGOS DERIVADOS DEL USO DE EQUIPO Y HERRAMIENTA EN CUALQUIER NIVEL; Y TODO LO NECESARIO PARA SU CORRECTA EJECUCIÓN P.U.O.T. DE 19 MM. DE DIÁMETRO,</t>
  </si>
  <si>
    <t>COPLE DE COBRE A ROSCA INTERIOR, MCA. NACOBRE Ó SIMILAR, PREVIAMENTE LAVADO CON TRIFOSFATO DE SODIO Y AGUA CALIENTE EN UNA PROPORCION AL 3%POR EL METODO DE INMERCION, INCLUYE MANO DE OBRA Y MATERIALES INDICADOS Y/O DE LA MEJOR CALIDAD, FLETE A OBRA, ACARREO, TRAZO, LIJADO, FIJACIÓN, NIVELACIÓN Y PRUEBA, LIMPIEZA Y RETIRO DE SOBRANTES FUERA DE OBRA, EQUIPO DE SEGURIDAD, INSTALACIONES ESPECIFICAS, DEPRECIACIÓN Y DEMÁS CARGOS DERIVADOS DEL USO DE EQUIPO Y HERRAMIENTA EN CUALQUIER NIVEL; Y TODO LO NECESARIO PARA SU CORRECTA EJECUCIÓN P.U.O.T. DE 25 MM. DE DIÁMETRO,</t>
  </si>
  <si>
    <t>COPLE DE COBRE A ROSCA INTERIOR, MCA. NACOBRE Ó SIMILAR, PREVIAMENTE LAVADO CON TRIFOSFATO DE SODIO Y AGUA CALIENTE EN UNA PROPORCION AL 3%POR EL METODO DE INMERCION, INCLUYE MANO DE OBRA Y MATERIALES INDICADOS Y/O DE LA MEJOR CALIDAD, FLETE A OBRA, ACARREO, TRAZO, LIJADO, FIJACIÓN, NIVELACIÓN Y PRUEBA, LIMPIEZA Y RETIRO DE SOBRANTES FUERA DE OBRA, EQUIPO DE SEGURIDAD, INSTALACIONES ESPECIFICAS, DEPRECIACIÓN Y DEMÁS CARGOS DERIVADOS DEL USO DE EQUIPO Y HERRAMIENTA EN CUALQUIER NIVEL; Y TODO LO NECESARIO PARA SU CORRECTA EJECUCIÓN P.U.O.T. DE 32 MM. DE DIÁMETRO,</t>
  </si>
  <si>
    <t>COPLE DE COBRE A ROSCA INTERIOR, MCA. NACOBRE Ó SIMILAR, PREVIAMENTE LAVADO CON TRIFOSFATO DE SODIO Y AGUA CALIENTE EN UNA PROPORCION AL 3%POR EL METODO DE INMERCION, INCLUYE MANO DE OBRA Y MATERIALES INDICADOS Y/O DE LA MEJOR CALIDAD, FLETE A OBRA, ACARREO, TRAZO, LIJADO, FIJACIÓN, NIVELACIÓN Y PRUEBA, LIMPIEZA Y RETIRO DE SOBRANTES FUERA DE OBRA, EQUIPO DE SEGURIDAD, INSTALACIONES ESPECIFICAS, DEPRECIACIÓN Y DEMÁS CARGOS DERIVADOS DEL USO DE EQUIPO Y HERRAMIENTA EN CUALQUIER NIVEL; Y TODO LO NECESARIO PARA SU CORRECTA EJECUCIÓN P.U.O.T. DE 38 MM. DE DIÁMETRO,</t>
  </si>
  <si>
    <t>COPLE DE COBRE A ROSCA INTERIOR, MCA. NACOBRE Ó SIMILAR, PREVIAMENTE LAVADO CON TRIFOSFATO DE SODIO Y AGUA CALIENTE EN UNA PROPORCION AL 3%POR EL METODO DE INMERCION, INCLUYE MANO DE OBRA Y MATERIALES INDICADOS Y/O DE LA MEJOR CALIDAD, FLETE A OBRA, ACARREO, TRAZO, LIJADO, FIJACIÓN, NIVELACIÓN Y PRUEBA, LIMPIEZA Y RETIRO DE SOBRANTES FUERA DE OBRA, EQUIPO DE SEGURIDAD, INSTALACIONES ESPECIFICAS, DEPRECIACIÓN Y DEMÁS CARGOS DERIVADOS DEL USO DE EQUIPO Y HERRAMIENTA EN CUALQUIER NIVEL; Y TODO LO NECESARIO PARA SU CORRECTA EJECUCIÓN P.U.O.T. DE 50 MM. DE DIÁMETRO,</t>
  </si>
  <si>
    <t>COPLE DE COBRE A ROSCA INTERIOR, MCA. NACOBRE Ó SIMILAR, PREVIAMENTE LAVADO CON TRIFOSFATO DE SODIO Y AGUA CALIENTE EN UNA PROPORCION AL 3%POR EL METODO DE INMERCION, INCLUYE MANO DE OBRA Y MATERIALES INDICADOS Y/O DE LA MEJOR CALIDAD, FLETE A OBRA, ACARREO, TRAZO, LIJADO, FIJACIÓN, NIVELACIÓN Y PRUEBA, LIMPIEZA Y RETIRO DE SOBRANTES FUERA DE OBRA, EQUIPO DE SEGURIDAD, INSTALACIONES ESPECIFICAS, DEPRECIACIÓN Y DEMÁS CARGOS DERIVADOS DEL USO DE EQUIPO Y HERRAMIENTA EN CUALQUIER NIVEL; Y TODO LO NECESARIO PARA SU CORRECTA EJECUCIÓN P.U.O.T. DE 64 MM. DE DIÁMETRO,</t>
  </si>
  <si>
    <t>COPLE DE COBRE A ROSCA INTERIOR, MCA. NACOBRE Ó SIMILAR, PREVIAMENTE LAVADO CON TRIFOSFATO DE SODIO Y AGUA CALIENTE EN UNA PROPORCION AL 3%POR EL METODO DE INMERCION, INCLUYE MANO DE OBRA Y MATERIALES INDICADOS Y/O DE LA MEJOR CALIDAD, FLETE A OBRA, ACARREO, TRAZO, LIJADO, FIJACIÓN, NIVELACIÓN Y PRUEBA, LIMPIEZA Y RETIRO DE SOBRANTES FUERA DE OBRA, EQUIPO DE SEGURIDAD, INSTALACIONES ESPECIFICAS, DEPRECIACIÓN Y DEMÁS CARGOS DERIVADOS DEL USO DE EQUIPO Y HERRAMIENTA EN CUALQUIER NIVEL; Y TODO LO NECESARIO PARA SU CORRECTA EJECUCIÓN P.U.O.T. DE 75 MM. DE DIÁMETRO,</t>
  </si>
  <si>
    <t>VÁLVULADE SECCIONAMIENTO TIPO BOLA, WORCESTER411T, CON CUERPO DE BRONCE FORJADO, ASIENTO Y EMPAQUES DE TEFLÓN, MANIJA PARA ABRIR O CERRAR CON UN GIRO DE 90 GRADOS, LIBRES DE GRASA Y PARA UNA PRESIÓN DE TRABAJO DE 28 KG/CM2, INCLUYE; ARMADO, PRUEBAS DE HERMETICIDAD CON NITRÓGENO; MANO DE OBRA Y MATERIAL INDICADO Y/O DE LA MEJOR CALIDAD, TEFLÓN, FLETE A OBRA, ACARREOS, TRAZO, MEDICIÓN, CONEXIÓN, ALINEACIÓN, NIVELACIÓN, PRUEBAS, LIMPIEZA. DEPRECIACIÓN Y DEMÁS CARGOS DERIVADOS DEL USO DE EQUIPO Y HERRAMIENTA EN CUALQUIER NIVEL; Y TODO LO NECESARIO PARA SU CORRECTA EJECUCIÓN P.U.O.T. DE 13 MM. DE DIÁMETRO,</t>
  </si>
  <si>
    <t>VÁLVULADE SECCIONAMIENTO TIPO BOLA, WORCESTER411T, CON CUERPO DE BRONCE FORJADO, ASIENTO Y EMPAQUES DE TEFLÓN, MANIJA PARA ABRIR O CERRAR CON UN GIRO DE 90 GRADOS, LIBRES DE GRASA Y PARA UNA PRESIÓN DE TRABAJO DE 28 KG/CM2, INCLUYE; ARMADO, PRUEBAS DE HERMETICIDAD CON NITRÓGENO; MANO DE OBRA Y MATERIAL INDICADO Y/O DE LA MEJOR CALIDAD, TEFLÓN, FLETE A OBRA, ACARREOS, TRAZO, MEDICIÓN, CONEXIÓN, ALINEACIÓN, NIVELACIÓN, PRUEBAS, LIMPIEZA. DEPRECIACIÓN Y DEMÁS CARGOS DERIVADOS DEL USO DE EQUIPO Y HERRAMIENTA EN CUALQUIER NIVEL; Y TODO LO NECESARIO PARA SU CORRECTA EJECUCIÓN P.U.O.T. DE 19 MM. DE DIÁMETRO,</t>
  </si>
  <si>
    <t>VÁLVULADE SECCIONAMIENTO TIPO BOLA, WORCESTER411T, CON CUERPO DE BRONCE FORJADO, ASIENTO Y EMPAQUES DE TEFLÓN, MANIJA PARA ABRIR O CERRAR CON UN GIRO DE 90 GRADOS, LIBRES DE GRASA Y PARA UNA PRESIÓN DE TRABAJO DE 28 KG/CM2, INCLUYE; ARMADO, PRUEBAS DE HERMETICIDAD CON NITRÓGENO; MANO DE OBRA Y MATERIAL INDICADO Y/O DE LA MEJOR CALIDAD, TEFLÓN, FLETE A OBRA, ACARREOS, TRAZO, MEDICIÓN, CONEXIÓN, ALINEACIÓN, NIVELACIÓN, PRUEBAS, LIMPIEZA. DEPRECIACIÓN Y DEMÁS CARGOS DERIVADOS DEL USO DE EQUIPO Y HERRAMIENTA EN CUALQUIER NIVEL; Y TODO LO NECESARIO PARA SU CORRECTA EJECUCIÓN P.U.O.T. DE 25 MM. DE DIÁMETRO,</t>
  </si>
  <si>
    <t>VÁLVULADE SECCIONAMIENTO TIPO BOLA, WORCESTER411T, CON CUERPO DE BRONCE FORJADO, ASIENTO Y EMPAQUES DE TEFLÓN, MANIJA PARA ABRIR O CERRAR CON UN GIRO DE 90 GRADOS, LIBRES DE GRASA Y PARA UNA PRESIÓN DE TRABAJO DE 28 KG/CM2, INCLUYE; ARMADO, PRUEBAS DE HERMETICIDAD CON NITRÓGENO; MANO DE OBRA Y MATERIAL INDICADO Y/O DE LA MEJOR CALIDAD, TEFLÓN, FLETE A OBRA, ACARREOS, TRAZO, MEDICIÓN, CONEXIÓN, ALINEACIÓN, NIVELACIÓN, PRUEBAS, LIMPIEZA. DEPRECIACIÓN Y DEMÁS CARGOS DERIVADOS DEL USO DE EQUIPO Y HERRAMIENTA EN CUALQUIER NIVEL; Y TODO LO NECESARIO PARA SU CORRECTA EJECUCIÓN P.U.O.T. DE 32 MM. DE DIÁMETRO,</t>
  </si>
  <si>
    <t>VÁLVULADE SECCIONAMIENTO TIPO BOLA, WORCESTER411T, CON CUERPO DE BRONCE FORJADO, ASIENTO Y EMPAQUES DE TEFLÓN, MANIJA PARA ABRIR O CERRAR CON UN GIRO DE 90 GRADOS, LIBRES DE GRASA Y PARA UNA PRESIÓN DE TRABAJO DE 28 KG/CM2, INCLUYE; ARMADO, PRUEBAS DE HERMETICIDAD CON NITRÓGENO; MANO DE OBRA Y MATERIAL INDICADO Y/O DE LA MEJOR CALIDAD, TEFLÓN, FLETE A OBRA, ACARREOS, TRAZO, MEDICIÓN, CONEXIÓN, ALINEACIÓN, NIVELACIÓN, PRUEBAS, LIMPIEZA. DEPRECIACIÓN Y DEMÁS CARGOS DERIVADOS DEL USO DE EQUIPO Y HERRAMIENTA EN CUALQUIER NIVEL; Y TODO LO NECESARIO PARA SU CORRECTA EJECUCIÓN P.U.O.T. DE 38 MM. DE DIÁMETRO,</t>
  </si>
  <si>
    <t>VÁLVULADE SECCIONAMIENTO TIPO BOLA, WORCESTER411T, CON CUERPO DE BRONCE FORJADO, ASIENTO Y EMPAQUES DE TEFLÓN, MANIJA PARA ABRIR O CERRAR CON UN GIRO DE 90 GRADOS, LIBRES DE GRASA Y PARA UNA PRESIÓN DE TRABAJO DE 28 KG/CM2, INCLUYE; ARMADO, PRUEBAS DE HERMETICIDAD CON NITRÓGENO; MANO DE OBRA Y MATERIAL INDICADO Y/O DE LA MEJOR CALIDAD, TEFLÓN, FLETE A OBRA, ACARREOS, TRAZO, MEDICIÓN, CONEXIÓN, ALINEACIÓN, NIVELACIÓN, PRUEBAS, LIMPIEZA. DEPRECIACIÓN Y DEMÁS CARGOS DERIVADOS DEL USO DE EQUIPO Y HERRAMIENTA EN CUALQUIER NIVEL; Y TODO LO NECESARIO PARA SU CORRECTA EJECUCIÓN P.U.O.T. DE 50 MM. DE DIÁMETRO,</t>
  </si>
  <si>
    <t>VÁLVULADE SECCIONAMIENTO TIPO BOLA, WORCESTER411T, CON CUERPO DE BRONCE FORJADO, ASIENTO Y EMPAQUES DE TEFLÓN, MANIJA PARA ABRIR O CERRAR CON UN GIRO DE 90 GRADOS, LIBRES DE GRASA Y PARA UNA PRESIÓN DE TRABAJO DE 28 KG/CM2, INCLUYE; ARMADO, PRUEBAS DE HERMETICIDAD CON NITRÓGENO; MANO DE OBRA Y MATERIAL INDICADO Y/O DE LA MEJOR CALIDAD, TEFLÓN, FLETE A OBRA, ACARREOS, TRAZO, MEDICIÓN, CONEXIÓN, ALINEACIÓN, NIVELACIÓN, PRUEBAS, LIMPIEZA. DEPRECIACIÓN Y DEMÁS CARGOS DERIVADOS DEL USO DE EQUIPO Y HERRAMIENTA EN CUALQUIER NIVEL; Y TODO LO NECESARIO PARA SU CORRECTA EJECUCIÓN P.U.O.T. DE 64 MM. DE DIAMETRO</t>
  </si>
  <si>
    <t>VÁLVULADE SECCIONAMIENTO TIPO BOLA, WORCESTER411T, CON CUERPO DE BRONCE FORJADO, ASIENTO Y EMPAQUES DE TEFLÓN, MANIJA PARA ABRIR O CERRAR CON UN GIRO DE 90 GRADOS, LIBRES DE GRASA Y PARA UNA PRESIÓN DE TRABAJO DE 28 KG/CM2, INCLUYE; ARMADO, PRUEBAS DE HERMETICIDAD CON NITRÓGENO; MANO DE OBRA Y MATERIAL INDICADO Y/O DE LA MEJOR CALIDAD, TEFLÓN, FLETE A OBRA, ACARREOS, TRAZO, MEDICIÓN, CONEXIÓN, ALINEACIÓN, NIVELACIÓN, PRUEBAS, LIMPIEZA. DEPRECIACIÓN Y DEMÁS CARGOS DERIVADOS DEL USO DE EQUIPO Y HERRAMIENTA EN CUALQUIER NIVEL; Y TODO LO NECESARIO PARA SU CORRECTA EJECUCIÓN P.U.O.T. DE 75 MM. DE DIAMETRO</t>
  </si>
  <si>
    <t>SOPORTE METÁLICO, SOLERA DE FIERRO, INCLUYE: SUMINISTRO E INSTALACIÓN, MANO DE OBRA Y MATERIALES INDICADOS Y/O DE LA MEJOR CALIDAD, PINTURA DE ESMALTE ANTICORROSIVO, FLETE A OBRA, ACARREO, ABRAZADERA Y SOLERA DE COBRE, ELEMENTOS DE FIJACIÓN, CARGA CALIBRE NO. 22, PRUEBA, LIMPIEZA Y RETIRO DE SOBRANTES FUERA DE OBRA, EQUIPO DE SEGURIDAD, INSTALACIONES ESPECÍFICAS, DEPRECIACIÓN Y DEMÁS CARGOS DERIVADOS DEL USO DE EQUIPO Y HERRAMIENTA EN CUALQUIER NIVEL; Y TODO LO NECESARIO PARA SU CORRECTA EJECUCIÓN P.U.O.T. DE 4.76 X 25.0 MM. X 1.0 M. PARA UN TUBO, TIPO CAMA.</t>
  </si>
  <si>
    <t>SOPORTE METÁLICO, SOLERA DE FIERRO, INCLUYE: SUMINISTRO E INSTALACIÓN, MANO DE OBRA Y MATERIALES INDICADOS Y/O DE LA MEJOR CALIDAD, PINTURA DE ESMALTE ANTICORROSIVO, FLETE A OBRA, ACARREO, ABRAZADERA Y SOLERA DE COBRE, ELEMENTOS DE FIJACIÓN, CARGA CALIBRE NO. 22, PRUEBA, LIMPIEZA Y RETIRO DE SOBRANTES FUERA DE OBRA, EQUIPO DE SEGURIDAD, INSTALACIONES ESPECÍFICAS, DEPRECIACIÓN Y DEMÁS CARGOS DERIVADOS DEL USO DE EQUIPO Y HERRAMIENTA EN CUALQUIER NIVEL; Y TODO LO NECESARIO PARA SU CORRECTA EJECUCIÓN P.U.O.T. DE 4.76 X 25.0 MM. X 1.0 M. PARA DOS TUBOS, TIPO CAMA</t>
  </si>
  <si>
    <t>SOPORTE METÁLICO, SOLERA DE FIERRO, INCLUYE: SUMINISTRO E INSTALACIÓN, MANO DE OBRA Y MATERIALES INDICADOS Y/O DE LA MEJOR CALIDAD, PINTURA DE ESMALTE ANTICORROSIVO, FLETE A OBRA, ACARREO, ABRAZADERA Y SOLERA DE COBRE, ELEMENTOS DE FIJACIÓN, CARGA CALIBRE NO. 22, PRUEBA, LIMPIEZA Y RETIRO DE SOBRANTES FUERA DE OBRA, EQUIPO DE SEGURIDAD, INSTALACIONES ESPECÍFICAS, DEPRECIACIÓN Y DEMÁS CARGOS DERIVADOS DEL USO DE EQUIPO Y HERRAMIENTA EN CUALQUIER NIVEL; Y TODO LO NECESARIO PARA SU CORRECTA EJECUCIÓN P.U.O.T. DE 4.76 X 25.0 MM. X 1.0 M. PARA TRES TUBOS, TIPO CAMA</t>
  </si>
  <si>
    <t>SOPORTE METÁLICO, SOLERA DE FIERRO, INCLUYE: SUMINISTRO E INSTALACIÓN, MANO DE OBRA Y MATERIALES INDICADOS Y/O DE LA MEJOR CALIDAD, PINTURA DE ESMALTE ANTICORROSIVO, FLETE A OBRA, ACARREO, ABRAZADERA Y SOLERA DE COBRE, ELEMENTOS DE FIJACIÓN, CARGA CALIBRE NO. 22, PRUEBA, LIMPIEZA Y RETIRO DE SOBRANTES FUERA DE OBRA, EQUIPO DE SEGURIDAD, INSTALACIONES ESPECÍFICAS, DEPRECIACIÓN Y DEMÁS CARGOS DERIVADOS DEL USO DE EQUIPO Y HERRAMIENTA EN CUALQUIER NIVEL; Y TODO LO NECESARIO PARA SU CORRECTA EJECUCIÓN P.U.O.T. DE 4.76 X 25.0 MM. X 1.0 M. PARA CUATRO TUBOS, TIPO CAMA</t>
  </si>
  <si>
    <t>SOPORTE METÁLICO, SOLERA DE FIERRO, INCLUYE: SUMINISTRO E INSTALACIÓN, MANO DE OBRA Y MATERIALES INDICADOS Y/O DE LA MEJOR CALIDAD, PINTURA DE ESMALTE ANTICORROSIVO, FLETE A OBRA, ACARREO, ABRAZADERA Y SOLERA DE COBRE, ELEMENTOS DE FIJACIÓN, CARGA CALIBRE NO. 22, PRUEBA, LIMPIEZA Y RETIRO DE SOBRANTES FUERA DE OBRA, EQUIPO DE SEGURIDAD, INSTALACIONES ESPECÍFICAS, DEPRECIACIÓN Y DEMÁS CARGOS DERIVADOS DEL USO DE EQUIPO Y HERRAMIENTA EN CUALQUIER NIVEL; Y TODO LO NECESARIO PARA SU CORRECTA EJECUCIÓN P.U.O.T. DE 4.76 X 25.0 MM. X 1.0 M. PARA CINCO TUBOS, TIPO CAMA.</t>
  </si>
  <si>
    <t>SOPORTE METÁLICO, SOLERA DE FIERRO, INCLUYE: SUMINISTRO E INSTALACIÓN, MANO DE OBRA Y MATERIALES INDICADOS Y/O DE LA MEJOR CALIDAD, PINTURA DE ESMALTE ANTICORROSIVO, FLETE A OBRA, ACARREO, ABRAZADERA Y SOLERA DE COBRE, ELEMENTOS DE FIJACIÓN, CARGA CALIBRE NO. 22, PRUEBA, LIMPIEZA Y RETIRO DE SOBRANTES FUERA DE OBRA, EQUIPO DE SEGURIDAD, INSTALACIONES ESPECÍFICAS, DEPRECIACIÓN Y DEMÁS CARGOS DERIVADOS DEL USO DE EQUIPO Y HERRAMIENTA EN CUALQUIER NIVEL; Y TODO LO NECESARIO PARA SU CORRECTA EJECUCIÓN P.U.O.T. DE 4.76 X 25.0 MM. X 1.0 M. PARA SEIS TUBOS, TIPO CAMA.</t>
  </si>
  <si>
    <t>MUEBLES Y ACCESORIOS</t>
  </si>
  <si>
    <t>TOMA PARA FLUIDO MARCA SEISA, INCLUYE: SUMINISTRO E INSTALACIÓN, MANO DE OBRA SEGÚN INDICACIONES DE PROYECTO Y MATERIALES INDICADOS Y/O DE LA MEJOR CALIDAD, FLETE A OBRA, ACARREO, CAJA PARA INSTALACIONES OCULTA O APARENTE, SALIDA MURAL, ENCHUFE RÁPIDO Y CIERRE AUTOMÁTICO, PLACA DE IDENTIFICACIÓN, LIMPIEZA Y RETIRO DE SOBRANTES FUERA DE OBRA, EQUIPO DE SEGURIDAD E INSTALACIÓN ESPECIFICA.(EL TIPO DE TOMA SERÁ DE ACUERDO A CADA PROYECTO);Y TODO LO NECESARIO PARA SU CORRECTA EJECUCIÓN P.U.O.T. PARA OXÍGENO, INSTALACIÓN OCULTA, ROSCADA Y/O ENCHUFE RÁPIDO</t>
  </si>
  <si>
    <t>TOMA PARA FLUIDO MARCA SEISA, INCLUYE: SUMINISTRO E INSTALACIÓN, MANO DE OBRA SEGÚN INDICACIONES DE PROYECTO Y MATERIALES INDICADOS Y/O DE LA MEJOR CALIDAD, FLETE A OBRA, ACARREO, CAJA PARA INSTALACIONES OCULTA O APARENTE, SALIDA MURAL, ENCHUFE RÁPIDO Y CIERRE AUTOMÁTICO, PLACA DE IDENTIFICACIÓN, LIMPIEZA Y RETIRO DE SOBRANTES FUERA DE OBRA, EQUIPO DE SEGURIDAD E INSTALACIÓN ESPECIFICA.(EL TIPO DE TOMA SERÁ DE ACUERDO A CADA PROYECTO);Y TODO LO NECESARIO PARA SU CORRECTA EJECUCIÓN P.U.O.T. PARA AIRE, INSTALACIÓN OCULTA, ROSCADA Y/O ENCHUFE RÁPIDO</t>
  </si>
  <si>
    <t>TOMA PARA FLUIDO MARCA SEISA, INCLUYE: SUMINISTRO E INSTALACIÓN, MANO DE OBRA SEGÚN INDICACIONES DE PROYECTO Y MATERIALES INDICADOS Y/O DE LA MEJOR CALIDAD, FLETE A OBRA, ACARREO, CAJA PARA INSTALACIONES OCULTA O APARENTE, SALIDA MURAL, ENCHUFE RÁPIDO Y CIERRE AUTOMÁTICO, PLACA DE IDENTIFICACIÓN, LIMPIEZA Y RETIRO DE SOBRANTES FUERA DE OBRA, EQUIPO DE SEGURIDAD E INSTALACIÓN ESPECIFICA.(EL TIPO DE TOMA SERÁ DE ACUERDO A CADA PROYECTO);Y TODO LO NECESARIO PARA SU CORRECTA EJECUCIÓN P.U.O.T. PARA VACIÓ DIRECTO, INSTALACIÓN OCULTA, ROSCADA Y/O ENCHUFE RÁPIDO.</t>
  </si>
  <si>
    <t>TOMA PARA FLUIDO MARCA SEISA, INCLUYE: SUMINISTRO E INSTALACIÓN, MANO DE OBRA SEGÚN INDICACIONES DE PROYECTO Y MATERIALES INDICADOS Y/O DE LA MEJOR CALIDAD, FLETE A OBRA, ACARREO, CAJA PARA INSTALACIONES OCULTA O APARENTE, SALIDA MURAL, ENCHUFE RÁPIDO Y CIERRE AUTOMÁTICO, PLACA DE IDENTIFICACIÓN, LIMPIEZA Y RETIRO DE SOBRANTES FUERA DE OBRA, EQUIPO DE SEGURIDAD E INSTALACIÓN ESPECIFICA.(EL TIPO DE TOMA SERÁ DE ACUERDO A CADA PROYECTO);Y TODO LO NECESARIO PARA SU CORRECTA EJECUCIÓN P.U.O.T. PARA OXIDO NOTROSO, INSTALACIÓN OCULTA, ROSCADA Y/O ENCHUFE RÁPIDO.</t>
  </si>
  <si>
    <t>TOMA PARA FLUIDO MARCA SEISA, INCLUYE: SUMINISTRO E INSTALACIÓN, MANO DE OBRA SEGÚN INDICACIONES DE PROYECTO Y MATERIALES INDICADOS Y/O DE LA MEJOR CALIDAD, FLETE A OBRA, ACARREO, CAJA PARA INSTALACIONES OCULTA O APARENTE, SALIDA MURAL, ENCHUFE RÁPIDO Y CIERRE AUTOMÁTICO, PLACA DE IDENTIFICACIÓN, LIMPIEZA Y RETIRO DE SOBRANTES FUERA DE OBRA, EQUIPO DE SEGURIDAD E INSTALACIÓN ESPECIFICA.(EL TIPO DE TOMA SERÁ DE ACUERDO A CADA PROYECTO);Y TODO LO NECESARIO PARA SU CORRECTA EJECUCIÓN P.U.O.T. PARA EVACUACION DE GASES</t>
  </si>
  <si>
    <t>TOMA PARA FLUIDO MARCA SEISA, INCLUYE: SUMINISTRO E INSTALACIÓN, MANO DE OBRA SEGÚN INDICACIONES DE PROYECTO Y MATERIALES INDICADOS Y/O DE LA MEJOR CALIDAD, FLETE A OBRA, ACARREO, CAJA PARA INSTALACIONES OCULTA O APARENTE, SALIDA MURAL, ENCHUFE RÁPIDO Y CIERRE AUTOMÁTICO, PLACA DE IDENTIFICACIÓN, LIMPIEZA Y RETIRO DE SOBRANTES FUERA DE OBRA, EQUIPO DE SEGURIDAD E INSTALACIÓN ESPECIFICA.(EL TIPO DE TOMA SERÁ DE ACUERDO A CADA PROYECTO);Y TODO LO NECESARIO PARA SU CORRECTA EJECUCIÓN P.U.O.T. PARA NITROGENO</t>
  </si>
  <si>
    <t>INSTALACION DE MANOMETRO 0 - 14 KGS/CM2, INCLUYE: INSTALACION, CARGO DIRECTO POR EL COSTO DE MANO DE OBRA Y MATERIALES REQUERIDOS, ACARREOS, TRAZO, CORTE, LIJADO DESPERDICIO, COLOCACION Y FIJACION, NIVELACION Y PRUEBAS, LIMPIEZA Y RETIRO DE SOBRANTES FUERA DE OBRA, EQUIPO DE SEGURIDAD, INSTALACIONES ESPECIFICAS, DEPRECIACION Y DEMAS CARGOS DERIVADOS DE EQUIPO Y HERRAMIENTA EN CUALQUIER NIVEL, P.U.O.T.</t>
  </si>
  <si>
    <t>INSTALACION DE VACUOMETRO , INCLUYE: INSTALACION, CARGO DIRECTO POR EL COSTO DE MANO DE OBRA Y MATERIALES REQUERIDOS, TRAZO, CORTE, LIJADO DESPERDICIO, COLOCACION Y FIJACION, NIVELACION Y PRUEBAS, LIMPIEZA Y RETIRO DE SOBRANTES FUERA DE OBRA, EQUIPO DE SEGURIDAD, INSTALACIONES ESPECIFICAS, DEPRECIACION Y DEMAS CARGOS DERIVADOS DE EQUIPO Y HERRAMIENTA EN CUALQUIER NIVEL, P.U.O.T.</t>
  </si>
  <si>
    <t>MANGUERAS FLEXIBLES</t>
  </si>
  <si>
    <t>MANGUERA FLEXIBLE DE ACERO INOXIDABLE INCLUYE: OBRA Y MATERIALES INDICADOS Y/O DE LA MEJOR CALIDAD, FLETEA OBRA, ACARREOS, TRAZO, CORTE, LIJADO, DESPERDICIO COLOCACION, FIJACION, NIVELACION, SOLDADURA DE PLATA Y FOSCO Y PRUEBAS, LIMPIEZA Y RETIRO DE SOBRANTES FUERA DE OBRA, EQUIPO DE SEGURIDAD, INSTALACIONES ESPECIFICAS, DEPRECIACION Y DEMAS CARGOS DERIVADOS DE EQUIPO Y HERRAMIENTA, EN CUALQUIER NIVEL; Y TODO LO NECESARIO PARA SU CORRECTA EJECUCIÓN P.U.O.T. DE 13 MM DE DIAMETRO POR .50 MTS DE LONGITUD</t>
  </si>
  <si>
    <t>MANGUERA FLEXIBLE DE ACERO INOXIDABLE INCLUYE: OBRA Y MATERIALES INDICADOS Y/O DE LA MEJOR CALIDAD, FLETEA OBRA, ACARREOS, TRAZO, CORTE, LIJADO, DESPERDICIO COLOCACION, FIJACION, NIVELACION, SOLDADURA DE PLATA Y FOSCO Y PRUEBAS, LIMPIEZA Y RETIRO DE SOBRANTES FUERA DE OBRA, EQUIPO DE SEGURIDAD, INSTALACIONES ESPECIFICAS, DEPRECIACION Y DEMAS CARGOS DERIVADOS DE EQUIPO Y HERRAMIENTA, EN CUALQUIER NIVEL; Y TODO LO NECESARIO PARA SU CORRECTA EJECUCIÓN P.U.O.T. DE 19 MM DE DIAMETRO POR .55 MTS DE LONGITUD</t>
  </si>
  <si>
    <t>MANGUERA FLEXIBLE DE ACERO INOXIDABLE INCLUYE: OBRA Y MATERIALES INDICADOS Y/O DE LA MEJOR CALIDAD, FLETEA OBRA, ACARREOS, TRAZO, CORTE, LIJADO, DESPERDICIO COLOCACION, FIJACION, NIVELACION, SOLDADURA DE PLATA Y FOSCO Y PRUEBAS, LIMPIEZA Y RETIRO DE SOBRANTES FUERA DE OBRA, EQUIPO DE SEGURIDAD, INSTALACIONES ESPECIFICAS, DEPRECIACION Y DEMAS CARGOS DERIVADOS DE EQUIPO Y HERRAMIENTA, EN CUALQUIER NIVEL; Y TODO LO NECESARIO PARA SU CORRECTA EJECUCIÓN P.U.O.T. DE 25 MM DE DIAMETRO POR .65 MTS DE LONGITUD</t>
  </si>
  <si>
    <t>MANGUERA FLEXIBLE DE ACERO INOXIDABLE INCLUYE: OBRA Y MATERIALES INDICADOS Y/O DE LA MEJOR CALIDAD, FLETEA OBRA, ACARREOS, TRAZO, CORTE, LIJADO, DESPERDICIO COLOCACION, FIJACION, NIVELACION, SOLDADURA DE PLATA Y FOSCO Y PRUEBAS, LIMPIEZA Y RETIRO DE SOBRANTES FUERA DE OBRA, EQUIPO DE SEGURIDAD, INSTALACIONES ESPECIFICAS, DEPRECIACION Y DEMAS CARGOS DERIVADOS DE EQUIPO Y HERRAMIENTA, EN CUALQUIER NIVEL; Y TODO LO NECESARIO PARA SU CORRECTA EJECUCIÓN P.U.O.T. DE 38 MM DE DIAMETRO POR .90 MTS DE LONGITUD</t>
  </si>
  <si>
    <t>MANGUERA FLEXIBLE DE ACERO INOXIDABLE INCLUYE: OBRA Y MATERIALES INDICADOS Y/O DE LA MEJOR CALIDAD, FLETEA OBRA, ACARREOS, TRAZO, CORTE, LIJADO, DESPERDICIO COLOCACION, FIJACION, NIVELACION, SOLDADURA DE PLATA Y FOSCO Y PRUEBAS, LIMPIEZA Y RETIRO DE SOBRANTES FUERA DE OBRA, EQUIPO DE SEGURIDAD, INSTALACIONES ESPECIFICAS, DEPRECIACION Y DEMAS CARGOS DERIVADOS DE EQUIPO Y HERRAMIENTA, EN CUALQUIER NIVEL; Y TODO LO NECESARIO PARA SU CORRECTA EJECUCIÓN P.U.O.T. DE 51 MM DE DIAMETRO POR .95 MTS DE LONGITUD</t>
  </si>
  <si>
    <t>MANGUERA FLEXIBLE DE ACERO INOXIDABLE INCLUYE: OBRA Y MATERIALES INDICADOS Y/O DE LA MEJOR CALIDAD, FLETEA OBRA, ACARREOS, TRAZO, CORTE, LIJADO, DESPERDICIO COLOCACION, FIJACION, NIVELACION, SOLDADURA DE PLATA Y FOSCO Y PRUEBAS, LIMPIEZA Y RETIRO DE SOBRANTES FUERA DE OBRA, EQUIPO DE SEGURIDAD, INSTALACIONES ESPECIFICAS, DEPRECIACION Y DEMAS CARGOS DERIVADOS DE EQUIPO Y HERRAMIENTA, EN CUALQUIER NIVEL; Y TODO LO NECESARIO PARA SU CORRECTA EJECUCIÓN P.U.O.T. DE 100 MM DE DIMETRO POR 1.25 MTS DE LONGITUD</t>
  </si>
  <si>
    <t>CAJA METÁLICA CON MARCO Y ACRÍLICO, CONSTRUIDA DE LAMINA NEGRA CAL. 22, INCLUYE: SUMINISTRO E INSTALACIÓN, MANO DE OBRA Y MATERIALES INDICADOS Y/O DE LA MEJOR CALIDAD, FLETE A OBRA, ACARREO, ELABORACIÓN, FIJACIÓN, LIMPIEZA Y RETIRO DE SOBRANTES FUERA DE OBRA, EQUIPO DE SEGURIDAD E INSTALACIÓN ESPECIFICA, DEPRECIACIÓN Y DEMÁS CARGOS DE RIVADOS DEL USO DE EQUIPO Y HERRAMIENTA EN CUALQUIER NIVEL; Y TODO LO NECESARIO PARA SU CORRECTA EJECUCIÓN P.U.O.T. DE 25 X 25 X 15 CM. PARA 1 VÁLVULA</t>
  </si>
  <si>
    <t>CAJA METÁLICA CON MARCO Y ACRÍLICO, CONSTRUIDA DE LAMINA NEGRA CAL. 22, INCLUYE: SUMINISTRO E INSTALACIÓN, MANO DE OBRA Y MATERIALES INDICADOS Y/O DE LA MEJOR CALIDAD, FLETE A OBRA, ACARREO, ELABORACIÓN, FIJACIÓN, LIMPIEZA Y RETIRO DE SOBRANTES FUERA DE OBRA, EQUIPO DE SEGURIDAD E INSTALACIÓN ESPECIFICA, DEPRECIACIÓN Y DEMÁS CARGOS DE RIVADOS DEL USO DE EQUIPO Y HERRAMIENTA EN CUALQUIER NIVEL; Y TODO LO NECESARIO PARA SU CORRECTA EJECUCIÓN P.U.O.T. DE 50 X 30 X 15 CM. PARA JUEGO DE 2 VÁLVULAS</t>
  </si>
  <si>
    <t>CAJA METÁLICA CON MARCO Y ACRÍLICO, CONSTRUIDA DE LAMINA NEGRA CAL. 22, INCLUYE: SUMINISTRO E INSTALACIÓN, MANO DE OBRA Y MATERIALES INDICADOS Y/O DE LA MEJOR CALIDAD, FLETE A OBRA, ACARREO, ELABORACIÓN, FIJACIÓN, LIMPIEZA Y RETIRO DE SOBRANTES FUERA DE OBRA, EQUIPO DE SEGURIDAD E INSTALACIÓN ESPECIFICA, DEPRECIACIÓN Y DEMÁS CARGOS DE RIVADOS DEL USO DE EQUIPO Y HERRAMIENTA EN CUALQUIER NIVEL; Y TODO LO NECESARIO PARA SU CORRECTA EJECUCIÓN P.U.O.T. DE 50 X 50 X 15 CM. PARA JUEGO DE 3 VÁLVULAS</t>
  </si>
  <si>
    <t>EQUIPO DE INSTALACION PERMANENTE</t>
  </si>
  <si>
    <t>SUMINISTRO E INSTALACION DE CONSOLA CORRIDA MOD. SEI/3V DE 1.80 MTS. DE LONGITUD MCA. SEISA, PARA 1 CAMA CON LOS SIGUIENTES SERVICIOS POR CAMA:-PERFIL BASE CON FORMA DETRAPECIO DE18 MM DE ANCHO EN LA BASE X 100 MM DE PROFUNDIDAD X 178 MM DE ANCHO EN PARTE FRONTAL, DE ALUMINIO EXTRUIDO CON LINGOTE DE 1A. FUSIÓN HOMOGENIZADA DE ALEACIÓN 6063 TEMPLE 5 CON 3 COMPARTIMIENTOS DE SEPARACIÓN EN ESTADO SÓLIDO, UNO CENTRALDE 79.58 MM DE ANCHO Y DOS LATERALES TAPA SUPERIOR (ÁREA DE ILUMINACIÓN)E IN FERIOR (ÁREA DE ILUMINACIÓN, ELÉCTRICO E INTERCOMUNICACIÓN)DE 97.33 MM DE ALTURA DE PERFIL DE ALUMINIO EXTRUIDO CON LINGOTE DE 1A. FUSIÓN HOMOGENIZADA DE ALEACIÓN 6063 TEMPLE 5 CON ACABADO EN ANODIZADO NATURAL O PINTURA ELECTROSTÁTICA BLANCA MOD. SEI/3V.-TAPA FRONTAL (ÁREA DE GASES MEDICINALES)DE 77 MM DE ALTURA DE PERFIL DE ALUMINIO EXTRUIDO CON LINGOTE DE 1A. FUSIÓN HOMO GENIZADA DE ALEACIÓN 6063 TEMPLE 5 CON ACABADO EN ANODIZADO NATURAL O PINTURA ELECTROSTÁTICA BLANCA MOD. SEI/3V.-2 TAPAS FINALES DE ZAMACCON ACABADO EN ANODIZADO NATURAL O PINTURA ELECTROSTÁTICA BLANCA. 1 MODULO DE ILUMINACION INTEGRADO A LA CONSOLA COMPUESTO DE 1 BALASTRA ELECTRONICA PARA LÁMPARA T8 DE 17 W PARA LUZ DE LECTURA, 1 BALASTRO ELECTRONICO PARA LÁMPARA T8 DE 17 W PARA LUZ AMBIENTAL, APAGADOR DE PERA CON DIFUSORES 100% ACRILICO MOD SEI/3V. 1 PREPARACION Y SUMINISTRO DE APAGADOR DOBLE DE BALANCIN.1 PREPARACION Y SUMINISTRO DE TOMA DE OXIGENO TIPO DISS.1 PREPARACION Y SUMINISTRO DE TOMA DE AIRE TIPO DISS.1 PREPARACION Y SUMINISTRO DE TOMA DE VACIO TIPO DISS .4 PREPARACION Y SUMINISTRO DE RECEPTACULO ELECTRICO DUPLEX POLARIZADO SA 127 V 15A Ó 20 A GRADO HOSPITAL PARA CORRIENTE NORMAL Y DE EMERGENCIA.1 PREPARACION PARA SISTEMA DE INTERCOMUNICACIÓN</t>
  </si>
  <si>
    <t>SUMINISTRO E INSTALACIÓN DE CONSOLA HORIZONTAL INDIVIDUAL , TIPO B DE 1.50 M</t>
  </si>
  <si>
    <t>SUMINISTRO E INSTALACIÓN DE CONSOLA HORIZONTAL , TIPO C DE 1.20 MTS.</t>
  </si>
  <si>
    <t>SUMINISTRO E INSTALACIÓN DE CONSOLA HORIZONTAL , TIPO D DE 1.20 MTS</t>
  </si>
  <si>
    <t>SUMINISTRO E INSTALACIÓN DE CONSOLA HORIZONTAL , TIPO E DE 1.20 MTS</t>
  </si>
  <si>
    <t>SUMINISTRO E INSTALACIÓN DE CONSOLA HORIZONTAL , TIPO E1 DE 0.90 MTS</t>
  </si>
  <si>
    <t>SUMINISTRO E INSTALACIÓN DE CONSOLA HORIZONTAL , TIPO E2 DE 1.50 MTS.</t>
  </si>
  <si>
    <t>SUMINISTRO E INSTALACIÓN DE CONSOLA HORIZONTAL , TIPO F DE 1.50 MTS.</t>
  </si>
  <si>
    <t>SUMINISTRO E INSTALACIÓN DE CONSOLA HORIZONTAL , TIPO F1 DE 1.20 MTS.</t>
  </si>
  <si>
    <t>SUMINISTRO E INSTALACIÓN DE CONSOLA HORIZONTAL , TIPO H DE 2.25 MTS.</t>
  </si>
  <si>
    <t>SUMINISTRO E INSTALACIÓN DE CONSOLA HORIZONTAL , TIPO G DE 0.90 MTS</t>
  </si>
  <si>
    <t>SUMINISTRO E INSTALACIÓN DE CONSOLA HORIZONTAL, TIPO I DE 3.3. MTS.</t>
  </si>
  <si>
    <t>SUMINISTRO DE PANEL DE CUIDADOS INTENCIVOS NEONATALES, SEGUN DETALLE NO 25, 2 TOMAS DE PARED PARA OXIGENO, 2 TOMAS DE PARED PARA AIRE, 2 TOMAS DE PARED PARA VACIO, I MODULO DE ILUMINACION, 1 CONTACTO DE 1/2 VUELTA 220, 1 SOPORTE PARA MONITOR, 2 SOPORTE PORTA VENICLISIS, 2 SOPORTE DE BOMBA DE INFUCION, 1 CANASTILLA, 1 RESEPTACULO DE RAYOS X, 1 CAVA PORTA FRASCO , 7RESEPTACULOS GRADO MEDICO, 6 CONECTORES DE TIERRA FISICA, 3 APAGADORES Y 1 CONTACTO DUPLEX GRADO HOSPITAL INCLUYE: FLETES Y MANIOBRAS</t>
  </si>
  <si>
    <t>SUMINISTRO E INSTALACION DE PANEL DE CUIDADOS INTENCIVOS ADULTOS, SEGUN DETALLE NO 12, 2 TOMAS DE PARED PARA OXIGENO, 2 TOMAS DE PARED PARA AIRE, 2 TOMAS DE PARED PARA VACIO, I MODULO DE ILUMINACION, 1 CONTACTO DE 1/2 VUELTA 220, 1 SOPORTE PARA MONITOR, 2 SOPORTE PORTA VENICLISIS, 2 SOPORTE DE BOMBA DE INFUCION, 1 CANASTILLA, 1 RESEPTACULO DE RAYOS X, 1 CAVA PORTA FRASCO , 7RESEPTACULOS GRADO MEDICO, 6 CONECTORES DE TIERRA FISICA, 3 APAGADORES Y 1 CONTACTO DUPLEX GRADO HOSPITAL INCLUYE: FLETES Y MANIOBRAS</t>
  </si>
  <si>
    <t>SUMINISTRO E INSTALACION DE ALARMA DIGITAL DE BAJA PRESION , INCLUYE: VALVULAS DE PRESENTACION, FIJACION, NIVARACION LIMPIEZA, ROSCADO, SELLADO CON CINTA TEFLON, CONEXION A TUBERIAS U OTRAS CONEXIONES PARA 2 GASES</t>
  </si>
  <si>
    <t>SUMINISTRO E INSTALACION DE ALARMA DIGITAL DE BAJA PRESION , INCLUYE: VALVULAS DE PRESENTACION, FIJACION, NIVARACION LIMPIEZA, ROSCADO, SELLADO CON CINTA TEFLON, CONEXION A TUBERIAS U OTRAS CONEXIONES PARA 3 GASES</t>
  </si>
  <si>
    <t>SUMINISTRO E INSTALACION DE ALARMA DIGITAL DE BAJA PRESION , INCLUYE: VALVULAS DE PRESENTACION, FIJACION, NIVARACION LIMPIEZA, ROSCADO, SELLADO CON CINTA TEFLON, CONEXION A TUBERIAS U OTRAS CONEXIONES PARA 5 GASES</t>
  </si>
  <si>
    <t>SUMINISTRO E INSTALACION DE ALARMA DIGITAL DE BAJA PRESION , INCLUYE: VALVULAS DE PRESENTACION, FIJACION, NIVARACION LIMPIEZA, ROSCADO, SELLADO CON CINTA TEFLON, CONEXION A TUBERIAS U OTRAS CONEXIONES PARA 6 GASES</t>
  </si>
  <si>
    <t>ALARMA MAESTRA DIGITAL DE BAJA PRESION PARA CUATRO GASES</t>
  </si>
  <si>
    <t>SUMINISTRO DE MANIFOLD PARA GASES MEDICINALES SEGÚN NOM-1997-SSA1-2000 Y NFPA 99C-2005, DE OXIGENO, 10 CILINDROS EN USO Y 10 EN RESERVA, DE FUNCIONAMIENTO MANUAL PARA EMPOTRAR EN MURO, MARCA ARAMED, FORMADO POR : 2 BARRAS DE DISTRIBUCIÓN CON VÁLVULA SUPERIOR Y DISCO DE RUPTURA PARA CADA CILINDRO, Y LOS PIGTAILS CON VÁLVULA CHECK EN LOS EXTREMOS, NECESARIOS PARA CONECTAR LOS CILINDROS DE CADA BANCADA; 2 MANÓMETROS PARA ALTA PRESIÓN 0-275 KG/CM2 PARA INDICAR LA PRESIÓN EN CADA BANCADA ; 2 VÁLVULAS DE PASO TIPO REGO PARA ALTA PRESIÓN, ALTO FLUJO CON SEGURIDAD ; 2 REGULADORES DE ALTA PRESIÓN, ALTO FLUJO, PRECALIBRADO ; 2 VÁLVULAS PARA EVITAR EL TRASBASE DE UNA BANCADA A OTRA ; 1 VÁLVULA DE TRES VÍAS ; 1 REGULADOR MC DE LÍNEA PARA AJUSTE DE PRESIÓN DE SALIDA; 1 INTERRUPTOR DE PRESIÓN PARA CONECTARSE A LA ALARMA; 1 MANÓMETRO DE 0-16 KG/CM2 PRESIÓN DE LÍNEA Y UNA VÁLVULA DE ALIVIO PARA DESFOGUE, INSTALADO A CUALQUIER ALTURA. INCLUYE: SUMINISTRO, FLETES Y MANIOBRAS, P.U.O.T.</t>
  </si>
  <si>
    <t>SUMINISTRO DE MANIFOLD PARA GASES MEDICINALES SEGÚN NOM-1997-SSA1-2000 Y NFPA 99C-2005, DE OXIDO DE NITROSO, 3 CILINDROS EN USO Y 3 EN RESERVA, DE FUNCIONAMIENTO MANUAL PARA EMPOTRAR EN MURO, MARCA ARAMED, FORMADO POR : 2 BARRAS DE DISTRIBUCIÓN CON VÁLVULA SUPERIOR Y DISCO DE RUPTURA PARA CADA CILINDRO, Y LOS PIGTAILS CON VÁLVULA CHECK EN LOS EXTREMOS, NECESARIOS PARA CONECTAR LOS CILINDROS DE CADA BANCADA; 2 MANÓMETROS PARA ALTA PRESIÓN 0-275 KG/CM2 PARA INDICAR LA PRESIÓN EN CADA BANCADA ; 2 VÁLVULAS DE PASO TIPO REGO PARA ALTA PRESIÓN, ALTO FLUJO CON SEGURIDAD ; 2 REGULADORES DE ALTA PRESIÓN, ALTO FLUJO, PRECALIBRADO ; 2 VÁLVULAS PARA EVITAR EL TRASBASE DE UNA BANCADA A OTRA ; 1 VÁLVULA DE TRES VÍAS ; 1 REGULADOR MC DE LÍNEA PARA AJUSTE DE PRESIÓN DE SALIDA; 1 INTERRUPTOR DE PRESIÓN PARA CONECTARSE A LA ALARMA; 1 MANÓMETRO DE 0-16 KG/CM2 PRESIÓN DE LÍNEA Y UNA VÁLVULA DE ALIVIO PARA DESFOGUE, INSTALADO A CUALQUIER ALTURA. INCLUYE: SUMINISTRO, FLETES Y MANIOBRAS, P.U.O.T.</t>
  </si>
  <si>
    <t>SUMINISTRO E INSTALACION DE MANIFOLD PARA GASES MEDICINALES SEGÚN NOM-1997-SSA1-2000 Y NFPA 99C-2005, DE NITROGENO, 2 CILINDROS EN USO Y 2 EN RESERVA, DE FUNCIONAMIENTO MANUAL PARA EMPOTRAR EN MURO, MARCA ARAMED, FORMADO POR : 2 BARRAS DE DISTRIBUCIÓN CON VÁLVULA SUPERIOR Y DISCO DE RUPTURA PARA CADA CILINDRO, Y LOS PIGTAILS CON VÁLVULA CHECK EN LOS EXTREMOS, NECESARIOS PARA CONECTAR LOS CILINDROS DE CADA BANCADA; 2 MANÓMETROS PARA ALTA PRESIÓN 0-275 KG/CM2 PARA INDICAR LA PRESIÓN EN CADA BANCADA ; 2 VÁLVULAS DE PASO TIPO REGO PARA ALTA PRESIÓN, ALTO FLUJO CON SEGURIDAD ; 2 REGULADORES DE ALTA PRESIÓN, ALTO FLUJO, PRECALIBRADO ; 2 VÁLVULAS PARA EVITAR EL TRASBASE DE UNA BANCADA A OTRA ; 1 VÁLVULA DE TRES VÍAS ; 1 REGULADOR MC DE LÍNEA PARA AJUSTE DE PRESIÓN DE SALIDA; 1 INTERRUPTOR DE PRESIÓN PARA CONECTARSE A LA ALARMA; 1 MANÓMETRO DE 0-16 KG/CM2 PRESIÓN DE LÍNEA Y UNA VÁLVULA DE ALIVIO PARA DESFOGUE, INSTALADO A CUALQUIER ALTURA. INCLUYE: CONEXION ELECTRICA, NIVELACION, FIJACION, PRUEBAS DE FUNCIOMAMIENTO. P.U.O.T</t>
  </si>
  <si>
    <t>SUMINISTRO E INSTALACION, COLUMNA CIELITICA PARA GASES MEDICINALES INCLUYE: 2 TOMAS DE OXIGENO,2 TOMAS DE AIRE, 2 TOMAS DE VACIO, 1 TOMAS DE OXIDO NITROSO, 4 RECEPTÁCULOS GRADO HOSPITAL PARA 127V (2 EN SISTEMA NORMAL Y 2 EN SISTEMA DE EMERGENCIA), 4 CONECTORES A TIERRA, 3 MANOMETROS (OXIGENO, AIRE Y OXIDO NITROSO) Y VACUOMETRO; SUMINISTRO, FLETES Y MANIOBRAS, P.U.O.T.</t>
  </si>
  <si>
    <t>SUMINISTRO Y COLOCACION DE COMPRESOR GRADO MEDICO DE TRANSMISION POR BANDAS Y POLEAS EN "V" COMPRESOR DE UNA ETAPA RECIPROCANTE Y LIBRE DE ACEITE CUATRUPLEX DE 7.5 H.P, CUERPO, POLEA Y CIGÜEÑAL DE TRANSMISION, CILINDROS CON DICIPADORES TERMICOS, ASI COMO PLATRO DE VALVULAS DE COMPRSION FABRICADOS EN FUNDICION DE ACERO, VALVULAS FABRICADAS EN ACERO INOXIDABLE Y RECUBRIMIENTO INTERNO DEL CILINDRO CON NIQUEL ACABADO PULIDO, PISTONES FABRICADOS EN INYECCION DE ALUMINIO CON ANILLOS DE P TEFFON CARGA DE CARBON GRAFITO PARA MAYOR RESISTENCIA TERMICA A LA FRICCION, RODAMIENTOS Y BALEROS DE ALTA RESISTENCIA DE SELLO COMPLETO ENFRIAMIENTO DEL CABEZAL POR VENTILADOR ACOPLADO A LA POLEA, SISTEMA DE MONITOREO DE LA TEMPERATURA DEL CABEZAL EN CADA CILINDRO POR UN TROPAR DIGITAL, PO SENFRIADOR AIRE-AIRE FABRICADO ENTUBO DE COBRE CON HELECOIDALES INTERNAS DE ACERO INOXIDABLE Y DISIPADORES DE CALOR DE ACERO, BLOCK DE CONEXCION PARA CADA COMPRESOR, INCLUYE VALVULA AUTOMATICA, VALVULA DE SEGURIDAD TIPO SILBATO, VALVULA ANTIRETORNO Y VALVULA DE SECCIONAMIENTO LOCAL (ENELBYPASS), MOTOR ELECTRICO EN CADA COMPRESOR MCA, BALDOR CON ALIMENTACION ELECTRICA A 220V, MANIFOLD DE ADMISION PARA CADA COMPRESOR FABRICADO EN TUBERIA Y CONEXIONES DE COBRE Y SISTEMAS ANTIVIBRACION CON RESORTES RS45, GUARDABANDAS DE ACERO, TANQUE DE ALMACENAMIENTO DE ACERO AL CARBON CON CERTIFICACION ASME Y TRATAMIENTO INTERNO CON RECUBRIMIENTO EN PINTURA ELECTROESTATICA HORNEADA, PASO HOMBRE, MANTENIMIENTO INTERNO, VALVULA DE NIVEL CON MIRILLA DE VIDIRO, VALVULA AUTOMATICA DE PURGA, VALVULA MANUAL DE PURGA, FRASCO RECOLECTOR DE VIDIRO PARA CONDESADOS, Y BYPASS DE VALCULAS CON PUERTO DE MONITOREO DE PRESION Y MANOMETRO ANALOGO; TABLERO DE CONTROL PARA COMPRESORES Y PURGAS AUTOMATICAS, HOROMETROS, TEMPERATRURA, PRESION Y ALARMA AUDIOVISUAL PARA EVENTOS DE SIMULTANIEDAD, ALTA TEMPERATURA Y BAJA PRESION, SISTEMA DE SECADORES PARA AIRE TIPO REGENERATIVOS CON ELEMENTO ABSORVENTE Y SISTEMA DE FILTROS DE PARTICULAS DE HUMEDAD, CON BYPASS DE VALVULAS Y ALTERNADORES ELECTRONICO, PUERTO DE MUESTREO Y CONEXION DE MONITORES. MARCA SEISA.</t>
  </si>
  <si>
    <t>SUMINISTRO Y COLOCACION DE EQUIPO TRIPLEX DE VACIO DIRECTO MARCA SEISA PARA UN GASTO TOTAL DE 127 PCM C.F.M., GASTO INDIVIDUAL DE 127 C.F.M. PARA CADA BOMBA Y UNA SICCION DE OPERACIÓN DE 19.9" HG. CADA BOMBA ESTARA ACOPLADO DIRECTO A UN MOTOR BLINDADO TCCV DE 7.5 H.P. Y FUNCIONARA EN FORMA ALTERNA O SIMULTANEA, SERAN PARA OPERAR CON ACEITE Y SIN AGUAS, ENFRIADOS CON AIRE Y CONDESCARGADORES MAGNETICOS PARA ASEGURAR EL ARRANQUE EN BAJA PRESION, FILTRO DE ADMISION, VACUOMETRO INTEGRADO, MIRILLA DE NIVEL DE ACITE, SE UTILIZARAN EN CADA UNIDAD TENDRA UN INTERRUPTOR PARA CORTE DE ENERGIA EN CASO DE AUMENTO DE TEMPERATURA POR MAL FUNCIONAMIENTO SERA ACCIONADA, TIPO PAQUETE DEBERA VENIR CON TANQUE DE ALMACENAMIENTO DE VACIO CON CAPACIDAD DE (240GALONES) CONECTORES FLEXIBLES DE ENTRADA Y SALIDA VALVULA DE SECCIONAMIENTO Y VALVULA DE ALIVIO EN LINEA. EL SISTEMA DEBERA INCLUIR LOS ARRANCADORES E INTERRUPTORES TERMO-MAGNETICOS ADECUADOS PARA LA DEBIDA PROTECCION DE LOS MOTORES BLIDADO STCCV DE LAS BOMBAS, Y UN PANEL DE CONTROL NEMA12 INCLUYE: CARGO DIRECTO POR EL COSTO DE LOS MATERIALES Y MANO DE OBRA REQUERIDOS ,FLETES, ACARREOS, COLOCACION, CONEXIÓN, LIMPIEZA, PRUEBAS, RETIRO DE SOBRANTES FUERA DE OBRA, INSTALACIONES ESPECIFICAS, DEPRECIACION Y DEMAS DERIVADOS DEL USO DE HERRAMIENTA Y EQUIPO. EQUIPO DE PRODUCCION DE VACIO, MARCA SEISA CON BOMBAS, TIPO TRIPLEX.</t>
  </si>
  <si>
    <t>DUCTO PARA SISTEMA Y CONTROL DE ROPA SUCIA</t>
  </si>
  <si>
    <t>SUMINISTRO E INSTALACION DE PANEL PARA GAS APRESION, CONSTA DE CAJA PARA EMPOTRE A MURO FRONTAL O CARATULA EN ACERO INOXIDABLE, 1 REGULADOR PARA PRESION DE EMPOTRE A TABLERO, 2 MANOMETROS ANALOGOS CONEXIÓN POSTERIOR CARATULA DE 2" PARA TABLERO,SISTEMA DE ENCENDIDO PRESION MAXIMA DE FLUJO DE 8 KG/CM2 PARA CONEXION. MCA. SEISA</t>
  </si>
  <si>
    <t>ENLACE PARA TANQUE TERMICO</t>
  </si>
  <si>
    <t>MEDIDOR DE FLUJO DE GASES OXIGENO</t>
  </si>
  <si>
    <t>MEDIDOR DE FLUJO DE GASES AIRE</t>
  </si>
  <si>
    <t>MEDIDOR DE FLUJO DE GASES OXIDO NITROSO</t>
  </si>
  <si>
    <t>MEDIDOR DE FLUJO DE GASES NITROGENO</t>
  </si>
  <si>
    <t>MEDIDOR DE FLUJO DE GASES PARA EVACUACION</t>
  </si>
  <si>
    <t>MEDIDOR DE FLUJO DE GASES PARA VACIO</t>
  </si>
  <si>
    <t>FLUJOMETRO PARA OXIGENO</t>
  </si>
  <si>
    <t>ADITAMENTO PARA AIRE</t>
  </si>
  <si>
    <t>ASPIRADOR PRESION DE VACIO</t>
  </si>
  <si>
    <t>ASPIRADOR MEDICO VACIO</t>
  </si>
  <si>
    <t>REGULADOR DE VACIO</t>
  </si>
  <si>
    <t>PREUEBAS Y PUESTA EN OPERACION, ENTREGA DE GARANTIAS, INSTRUCTIVOS Y MANUALES DE OPERACION Y MANTENIMIENTO DE LOS EQUIPOS E INSTALACIONES, ASI COMO LA CAPACITACION DEL PERSONAL ASIGNADO PARA EL MANEJO DE LOS EQUIPOS</t>
  </si>
  <si>
    <t>INSTALACIÓN CABLE ESTRUCTURADO</t>
  </si>
  <si>
    <t>TUBERÍA Y CONEXIONES CONDUIT</t>
  </si>
  <si>
    <t>TUBO CONDUIT, PARED GRUESA GALVANIZADA , INCLUYE: ACARREO, TRAZO, NIVELACION, SOPORTERIA, COPLES, CONTRATUERCAS, CODOS, MONITORES, NECESARIOS, GUIA DE ALAMBRE GALVANIZADO NO. 14, HERRAMIENTA, COLOCACION A CUALQUIER NIVEL, PRUEBAS Y MATERIALES VARIOS, P.U.O.T. DE: DE 21 MM. DE DIAMETRO</t>
  </si>
  <si>
    <t>TUBO CONDUIT, PARED GRUESA GALVANIZADA , INCLUYE: ACARREO, TRAZO, NIVELACION, SOPORTERIA, COPLES, CONTRATUERCAS, CODOS, MONITORES, NECESARIOS, GUIA DE ALAMBRE GALVANIZADO NO. 14, HERRAMIENTA, COLOCACION A CUALQUIER NIVEL, PRUEBAS Y MATERIALES VARIOS, P.U.O.T. DE: DE 27 MM. DE DIAMETRO.</t>
  </si>
  <si>
    <t>TUBO CONDUIT, PARED GRUESA GALVANIZADA , INCLUYE: ACARREO, TRAZO, NIVELACION, SOPORTERIA, COPLES, CONTRATUERCAS, CODOS, MONITORES, NECESARIOS, GUIA DE ALAMBRE GALVANIZADO NO. 14, HERRAMIENTA, COLOCACION A CUALQUIER NIVEL, PRUEBAS Y MATERIALES VARIOS, P.U.O.T. DE: DE 35 MM. DE DIAMETRO.</t>
  </si>
  <si>
    <t>TUBO CONDUIT, PARED GRUESA GALVANIZADA , INCLUYE: ACARREO, TRAZO, NIVELACION, SOPORTERIA, COPLES, CONTRATUERCAS, CODOS, MONITORES, NECESARIOS, GUIA DE ALAMBRE GALVANIZADO NO. 14, HERRAMIENTA, COLOCACION A CUALQUIER NIVEL, PRUEBAS Y MATERIALES VARIOS, P.U.O.T. DE: DE 41 MM. DE DIAMETRO.</t>
  </si>
  <si>
    <t>TUBO CONDUIT, PARED GRUESA GALVANIZADA , INCLUYE: ACARREO, TRAZO, NIVELACION, SOPORTERIA, COPLES, CONTRATUERCAS, CODOS, MONITORES, NECESARIOS, GUIA DE ALAMBRE GALVANIZADO NO. 14, HERRAMIENTA, COLOCACION A CUALQUIER NIVEL, PRUEBAS Y MATERIALES VARIOS, P.U.O.T. DE: DE 53 MM. DE DIAMETRO.</t>
  </si>
  <si>
    <t>SUMINISTRO Y COLOCACIÓN DE CHAROLA DE 15 CM DE ANCHO TIPO MALLA PARA CABLE, TRAMO RECTO LONGITUD STD (3M), CON UN PERALTE NOMINAL Y ÚTIL DE 10.5CM , Y CON UNA SOPORTERIA A CADA 1.50 MTS. DE SEPARACIÓN. COMPUESTA POR DOS CLIP COLGANTE CON DOS VARILLAS 4 TUERCAS, 4 ROLDANAS PLANAS DE 3/8 , INCLUYE: CARGO DIRECTO POR EL COSTO DE LOS MATERIALES Y MANO DE OBRA QUE INTERVENGAN, CONECTORES AZ, FLETES, ACARREOS HASTA EL LUGAR DE SU UTILIZACIÓN, ANDAMIOS, COLOCACIÓN, TORNILLERÍA, NIVELACIÓN, AJUSTES, INSTALACIONES ESPECIFICAS, EQUIPO DE SEGURIDAD, LIMPIEZA Y RETIRO DE SOBRANTES FUERA DE LA OBRA, DEPRECIACIÓN Y DEMÁS DERIVADOS DEL USO DE HERRAMIENTA Y EQUIPO EN CUALQUIER NIVEL.</t>
  </si>
  <si>
    <t>SUMINISTRO Y COLOCACIÓN DE CHAROLA DE 30 CM DE ANCHOTIPO MALLA PARA CABLE, TRAMO RECTO LONGITUD STD (3M), CON UN PERALTE NOMINAL Y ÚTIL DE 10.5CM , Y CON UNA SOPORTERIA A CADA 1.50 MTS. DE SEPARACIÓN. COMPUESTA POR DOS CLIP COLGANTE CON DOS VARILLAS 4 TUERCAS, 4 ROLDANAS PLANAS DE 3/8 , INCLUYE: CARGO DIRECTO POR EL COSTO DE LOS MATERIALES Y MANO DE OBRA QUE INTERVENGAN, CONECTORES AZ, FLETES, ACARREOS HASTA EL LUGAR DE SU UTILIZACIÓN, ANDAMIOS, COLOCACIÓN, TORNILLERÍA, NIVELACIÓN, AJUSTES, INSTALACIONES ESPECIFICAS, EQUIPO DE SEGURIDAD, LIMPIEZA Y RETIRO DE SOBRANTES FUERA DE LA OBRA, DEPRECIACIÓN Y DEMÁS DERIVADOS DEL USO DE HERRAMIENTA Y EQUIPO EN CUALQUIER NIVEL.</t>
  </si>
  <si>
    <t>PLACA FRONTAL DE PARED “FACE PLATE” EN ÁREAS DE TRABAJO DE 1 INSERTO., MARCA PANDUIT NO. DE PARTE CFPE1IWY</t>
  </si>
  <si>
    <t>PLACA FRONTAL DE PARED “FACE PLATE” EN ÁREAS DE TRABAJO DE 2 INSERTO. MARCA PANDUIT NO. DE PARTE CFPE2IWY</t>
  </si>
  <si>
    <t>PLACA FRONTAL, EN ÁREAS DE TRABAJO DE 3 INSERTO</t>
  </si>
  <si>
    <t>PLACA FRONTAL, EN ÁREAS DE TRABAJO DE 4 INSERTO</t>
  </si>
  <si>
    <t>JACK O CONECTOR CATEGORÍA 6 (SALIDA DE TELECOMUNICACIONES), MARCA PANDUIT NO. DE PARTE CJ688TGIW</t>
  </si>
  <si>
    <t>RACK METÁLICO DE PISO DE 7 PIES DE ALTO. MARCA PANDUIT NO. DE PARTE CMR19X84.</t>
  </si>
  <si>
    <t>ADMINISTRADOR HORIZONTAL, PARA MONTAJE EN RACK DE 48.26 CM. (19") DE ANCHO. DE UNA UNIDAD DE RACK. CON BASE DE ALUMINIO COLOR NEGRA. ELEMENTOS DE ADMINISTRACIÓN CON CUBIERTA REMOVIBLE Y MÚLTIPLES RANURAS PARA LAS SALIDAS DE LOS CABLES.</t>
  </si>
  <si>
    <t>PANEL DE PARCHEO CONECTORES RJ-45 CATEGORÍA 6A DE 24 PUERTOS, DE DIMENSIONES 482.60MM. DE ANCHO POR 44.45MM., DE ALTO, DE UNA UNIDAD RACK POR 40.60MM. DE PROFUNDIDAD, 4 MÓDULOS DE 6 PUERTOS RJ-45 CATEGORIA-6A. BAÑADOS EN COBRE CON SOLUCIÓN DE CONEXIÓN MODULAR CON IDENTIFICACIÓN FRONTAL Y POSTERIOR, CONECTORES IDC Y JACK DE 8 POSICIONES, QUE SOPORTE LA TECNOLOGÍA ETHERNET EN EL ORDEN DE 1 GIGABIT. CON CONTACTOS MODULARES DE DOBLE REACTANCIA. QUE CUMPLA CON LAS ESPECIFICACIONES DE COMPONENTES PARA CATEGORÍA 6A. LOS CONECTORES DEBEN INCLUIR CÓDIGOS DE COLORES PARA MOSTRAR LA CONFIGURACIÓN DE PARES INDIVIDUALES COMO 568A O B. QUE INCLUYA ETIQUETAS DE ADMINISTRACIÓN. CON CARACTERÍSTICAS DE TRANSMISIÓN DESDE 1 HASTA 550 MHZ, MÍNIMO. PARA MONTAJE EN GABINETE O RACK DE 19 PULGADAS. CON PRUEBA DE FLAMABILIDAD UL 94V-0. PROBADO Y VERIFICADO POR ETL, UL, CSA, Ó UN LABORATORIO RECONOCIDO POR LAS NORMAS Y ESTÁNDARES DE CABLEADO. MARCA FIBRAIN, SIMILAR O EQUIVALENTE EN CARACTERISTICAS Y CALIDAD.</t>
  </si>
  <si>
    <t>PANELES DE PARCHEO DE 24 PUERTOS CARGADO CON JACKS CJ688TGIW, RJ-45 CAT. 6. (TERMINACIONES MECÁNICAS). MARCA PANDUIT NO. DE PARTE CPPL24WBLY</t>
  </si>
  <si>
    <t>PANELES DE PARCHEO DE 48 PUERTOS CARGADO CON JACKS CJ688TGIW, RJ-45 CAT. 6. (TERMINACIONES MECÁNICAS). MARCA PANDUIT NO. DE PARTE CPPL48WBLY</t>
  </si>
  <si>
    <t>PANEL DE PARCHEO DE FIBRA OPTICA. PARA MONTAJE EN RACK ESTANDAR DE 482.60MM DE ANCHO CON ENTRADA DE CABLES POR LOS COSTADOS, PARTE TRASERA Y SUPERIOR CON PROTECTORES, ORGANIZADORES INTERNOS PARA MANTENER EL RADIO DE CURVATURA Y ALOJAR EL EXCEDENTE DEL CABLE. TAPA TRASERA ABATIBLE Y DESMONTABLE, PANELES SUPERIORES DESMONTABLES, PROTECTOR DELANTERO PARA MANTENER EL RADIO DE CURVATURA Y PROTECCION DEL CABLE. CHAROLA DESLIZABLE DELANTERA. PUERTA ABATIBLE CON VENTANA DE PLEXIGLAS Y CHAPA CON LLAVE. CON ESPACIO PARA MONTAJE DE MODULOS SENCILLOS O DOBLES CON ADAPTADORES DE FIBRA LC DUPLEX TERMINACION DE HASTA 48 FIBRAS RAZANTES Y PARA 12 RAZANTES INICIALES DE 482.60MM. DE ANCHO POR 355.60MM. DE PROFUNDIDAD POR 44.45MM. DE ALTO, DE UNA UNIDAD RACK, PROBADO Y VERIFICADO POR ETL, MARCA FIBRAIN, SIMILAR O EQUIVALENTE EN CARACTERISTICAS Y CALIDAD.</t>
  </si>
  <si>
    <t>PANEL DE PARCHEO DE FIBRA OPTICA. PARA MONTAJE EN RACK ESTANDAR DE 482.60MM DE ANCHO CON ENTRADA DE CABLES POR LOS COSTADOS, PARTE TRASERA Y SUPERIOR CON PROTECTORES, ORGANIZADORES INTERNOS PARA MANTENER EL RADIO DE CURVATURA Y ALOJAR EL EXCEDENTE DEL CABLE. TAPA TRASERA ABATIBLE Y DESMONTABLE, PANELES SUPERIORES DESMONTABLES, PROTECTOR DELANTERO PARA MANTENER EL RADIO DE CURVATURA Y PROTECCION DEL CABLE. CHAROLA DESLIZABLE DELANTERA. PUERTA ABATIBLE CON VENTANA DE PLEXIGLAS Y CHAPA CON LLAVE. CON ESPACIO PARA MONTAJE DE MODULOS SENCILLOS O DOBLES CON ADAPTADORES DE FIBRA LC DUPLEX TERMINACION DE HASTA 48 FIBRAS RAZANTES Y PARA 24 RAZANTES INICIALES DE 482.60MM. DE ANCHO POR 355.60MM. DE PROFUNDIDAD POR 44.45MM. DE ALTO, DE UNA UNIDAD RACK, PROBADO Y VERIFICADO POR ETL, MARCA FIBRAIN, SIMILAR O EQUIVALENTE EN CARACTERISTICAS Y CALIDAD.</t>
  </si>
  <si>
    <t>PANEL DE PARCHEO DE FIBRA OPTICA. PARA MONTAJE EN RACK ESTANDAR DE 482.60MM DE ANCHO CON ENTRADA DE CABLES POR LOS COSTADOS, PARTE TRASERA Y SUPERIOR CON PROTECTORES, ORGANIZADORES INTERNOS PARA MANTENER EL RADIO DE CURVATURA Y ALOJAR EL EXCEDENTE DEL CABLE. TAPA TRASERA ABATIBLE Y DESMONTABLE, PANELES SUPERIORES DESMONTABLES, PROTECTOR DELANTERO PARA MANTENER EL RADIO DE CURVATURA Y PROTECCION DEL CABLE. CHAROLA DESLIZABLE DELANTERA. PUERTA ABATIBLE CON VENTANA DE PLEXIGLAS Y CHAPA CON LLAVE. CON ESPACIO PARA MONTAJE DE MODULOS SENCILLOS O DOBLES CON ADAPTADORES DE FIBRA LC DUPLEX TERMINACION DE HASTA 48 FIBRAS RAZANTES Y PARA 36 RAZANTES INICIALES DE 482.60MM. DE ANCHO POR 355.60MM. DE PROFUNDIDAD POR 44.45MM. DE ALTO, DE UNA UNIDAD RACK, PROBADO Y VERIFICADO POR ETL, MARCA FIBRAIN, SIMILAR O EQUIVALENTE EN CARACTERISTICAS Y CALIDAD.</t>
  </si>
  <si>
    <t>BLOCK DE CONEXIONES CON CAPACIDAD DE 50 PRS/TRKIS</t>
  </si>
  <si>
    <t>BLOCK DE CONEXIONES CON CAPACIDAD DE 100 PRS/TRKIS</t>
  </si>
  <si>
    <t>CABLE “UTP” CATEGORÍA 6 CLASE “E”, MARCA PANDUIT NO. DE PARTE PUC6004BU</t>
  </si>
  <si>
    <t>CABLE 4 PARES “UTP“CATEGORÍA 6 (USO EXTERIOR), EL SISTEMA DE CABLEADO DEBERÁ CUMPLIR CON LA NORMA ANSI/TIA/EIA 568B PARA LA ADMINISTRACIÓN DEL CABLEADO Y ESTAR CERTIFICADO, COMO MATERIAL, POR EL FABRICANTE. EL CABLEADO DEBERÁ SER EJECUTADO MEDIANTE EL ESTANDAR ANSI/TIA/EIA 568-B1, B2 Y B3 DE CABLEADO ESTRUCTURADO PARA USO EXTERIOR. QUE CUMPLA CON LAS CARACTERÍSTICAS DE CATEGORÍA 6 UTP (UNSHIELDED TWISTED PAIR), CATEGORÍA 6 PARA DATOS, COMO MÍNIMO, CERTIFICADO PARA TRANSMISIÓN DE DATOS (10,100,1000 MBPS). DEBERÁ EMPLEARSE COMO MEDIO DE TRANSMISIÓN CABLE DE COBRE DE 100 OHMS, CABLE UTP DE 4 PARES CALIBRE 22 – 24 AWG NO PLENO, CARACTERIZADO A 250 MHZ. LA DISTANCIA MÁXIMA DE CORRIDA DEL CABLE HORIZONTAL SERÁ DE 90 METROS, DE LA TERMINACIÓN MECÁNICA DE CONEXIÓN TRANSVERSAL A LA SALIDA DE DATOS EN EL ÁREA DE TRABAJO. DEBERÁ SER REMATADO POR AMBOS EXTREMOS. EL CABLE UTP, DEBE CUMPLIR CON LA CONFIGURACIÓN EN CANAL, CON TOPOLOGÍA DE CUATRO CONECTORES PARA CATEGORÍA 6 Y CONTAR CON CONSTANCIA Ó CERTIFICACIÓN DE HABER SIDO PROBADO EN CANAL POR LABORATORIO INDEPENDIENTE AUTORIZADO POR LA ANSI/EIA/TIA. (ETL, ITS, Ó UL) PARA CONSTATAR ESTE EFECTO, SE DEBE PRESENTAR COPIA DE LA CERTIFICACIÓN Y/O NOMBRE DEL LABORATORIO DE PRUEBA Y NÚMERO DE EXPEDIENTE, EL CUAL DEBERÁ DE INCLUIR EL RESULTADO DE LA PRUEBA. TODOS LOS NODOS DEBERÁN ESTAR IDENTIFICADOS, ROTULADOS Y ETIQUETADOS EN CABLE COMO EN LA TAPA, DE ACUERDO A LA NORMA ANSI/EIA/TIA-606A. CON HOJA DE PRUEBA EN CADA CAJA. TIEMPO DE PROPAGACIÓN MÁXIMO DEL MEDIO: 536 NSEG. @250MHZ /100M, CUANDO SE INSTALEN CABLES DE COBRE EN CANALIZACIONES SUBTERRÁNEAS, POR OBRAS EXTERIORES EL CABLE DEBERÁ SER ARMADO Y ESTOS DEBEN TENER PROTECCIÓN ADICIONAL CONTRA: ROEDORES, HUMEDAD Y AGUA, TENSIÓN DE INSTALACIÓN, MARCA FIBRAIN, SIMILAR O EQUIVALENTE EN CARACTERISTICAS Y CALIDAD.</t>
  </si>
  <si>
    <t>CABLE 4 PARES “UTP“CATEGORÍA 6A, EL SISTEMA DE CABLEADO DEBERÁ CUMPLIR CON LA NORMA ANSI/TIA/EIA 568B PARA LA ADMINISTRACIÓN DEL CABLEADO Y ESTAR CERTIFICADO, COMO MATERIAL, POR EL FABRICANTE. EL CABLEADO DEBERÁ SER EJECUTADO MEDIANTE EL ESTANDAR ANSI/TIA/EIA 568-B1, B2 Y B3 DE CABLEADO ESTRUCTURADO. QUE CUMPLA CON LAS CARACTERÍSTICAS DE CATEGORÍA 6A, UTP (UNSHIELDED TWISTED PAIR), CATEGORÍA 6A PARA DATOS, COMO MÍNIMO, CERTIFICADO PARA TRANSMISIÓN DE DATOS (10,100,1000 MBPS). DEBERÁ EMPLEARSE COMO MEDIO DE TRANSMISIÓN CABLE DE COBRE DE 100 OHMS, CABLE UTP DE 4 PARES CALIBRE 22 – 24 AWG NO PLENO. CON CARACTERÍSTICAS DE TRANSMISIÓN DESDE 1 HASTA 550 MHZ, MÍNIMO. LA DISTANCIA MÁXIMA DE CORRIDA DEL CABLE HORIZONTAL SERÁ DE 90 METROS, DE LA TERMINACIÓN MECÁNICA DE CONEXIÓN TRANSVERSAL A LA SALIDA DE DATOS EN EL ÁREA DE TRABAJO. DEBERÁ SER REMATADO POR AMBOS EXTREMOS. EL CABLE UTP, DEBE CUMPLIR CON LA CONFIGURACIÓN EN CANAL, CON TOPOLOGÍA DE CUATRO CONECTORES PARA CATEGORÍA 6A Y CONTAR CON CONSTANCIA Ó CERTIFICACIÓN DE HABER SIDO PROBADO EN CANAL POR LABORATORIO INDEPENDIENTE AUTORIZADO POR LA ANSI/EIA/TIA. (ETL, ITS, Ó UL) PARA CONSTATAR ESTE EFECTO, SE DEBE PRESENTAR COPIA DE LA CERTIFICACIÓN Y/O NOMBRE DEL LABORATORIO DE PRUEBA Y NÚMERO DE EXPEDIENTE, EL CUAL DEBERÁ DE INCLUIR EL RESULTADO DE LA PRUEBA. TODOS LOS NODOS DEBERÁN ESTAR IDENTIFICADOS, ROTULADOS Y ETIQUETADOS EN CABLE COMO EN LA TAPA, DE ACUERDO A LA NORMA ANSI/EIA/TIA-606A. CON HOJA DE PRUEBA EN CADA CAJA. TIEMPO DE PROPAGACIÓN MÁXIMO DEL MEDIO: 536 NSEG. @550MHZ /100M. MARCA FIBRAIN, SIMILAR O EQUIVALENTE EN CARACTERISTICAS Y CALIDAD.</t>
  </si>
  <si>
    <t>CORDONES DE PARCHEO CAT. 6A (JUMPERS) DE COBRE RJ-45 - RJ-45, PROBADO Y VERIFICADO POR ETL, UL, CSA, Ó UN LABORATORIO RECONOCIDO POR LAS NORMAS Y ESTÁNDARES DE CABLEADO. ENSAMBLADO EN FÁBRICA CON CONECTORES RJ-45 - RJ-45 CATEGORÍA 6A, EN AMBOS EXTREMOS, CON PLUGS DE 8 POSICIONES, 8 CONTACTOS. PROBADOS AL 100 % EN FÁBRICA, DEBERÁ TENER ROTULADO EN LA CUBIERTA EXTERIOR LA MARCA DEL FABRICANTE Y CATEGORÍA, NO SE ACEPTARAN FABRICADOS EN CAMPO. QUE CUMPLAN CON LOS REQUERIMIENTOS DE TRANSMISIÓN DE CATEGORÍA 6A Y SINTONIZADOS CON LAS CARACTERÍSTICAS DE LOS PLUG O DE PRUEBA DE LA NORMA. CON CARACTERÍSTICAS DE TRANSMISIÓN DESDE 1 HASTA 550 MHZ, MÍNIMO. COMPATIBLE CON LAS CATEGORÍAS EXISTENTES (BACKWARD COMPATIBILITY). LIBERADOR DE ESFUERZO PARA INCREMENTAR LA RETENCIÓN DEL PLUG CON EL CABLE INSERTADO TOTALMENTE EN EL PLUG. CONDUCTOR MULTIFILAR DE ALTO DESEMPEÑO. CON BOTAS DE PROTECCIÓN PARA FACILITAR LA IDENTIFICACIÓN DE LOS SERVICIOS Y EVITAR RADIOS DE CURVATURA EXCEDIDOS, DEBEN SER DEL MISMO COLOR EN LOS EXTREMOS. MARCA FIBRAIN, SIMILAR O EQUIVALENTE EN CARACTERISTICAS Y CALIDAD. DE 0.90 A 1.20 MTS. (DE 3 A 4 PIES) PARA LADO EQUIPO.</t>
  </si>
  <si>
    <t>CORDONES DE PARCHEO CAT. 6 (JUMPERS) DE COBRE RJ-45 - RJ-45, PROBADO Y VERIFICADO POR ETL, UL, CSA, Ó UN LABORATORIO RECONOCIDO POR LAS NORMAS Y ESTÁNDARES DE CABLEADO. ENSAMBLADO EN FÁBRICA CON CONECTORES RJ-45 - RJ-45 EN AMBOS EXTREMOS, CON PLUGS DE 8 POSICIONES, 8 CONTACTOS. PROBADOS AL 100 % EN FÁBRICA, DEBERÁ TENER ROTULADO EN LA CUBIERTA EXTERIOR LA MARCA DEL FABRICANTE Y CATEGORÍA, NO SE ACEPTARAN FABRICADOS EN CAMPO. QUE CUMPLAN CON LOS REQUERIMIENTOS DE TRANSMISIÓN DE CATEGORÍA 6 Y SINTONIZADOS CON LAS CARACTERÍSTICAS DE LOS PLUG O DE PRUEBA DE LA NORMA. COMPATIBLE CON LAS CATEGORÍAS EXISTENTES (BACKWARD COMPATIBILITY). LIBERADOR DE ESFUERZO PARA INCREMENTAR LA RETENCIÓN DEL PLUG CON EL CABLE INSERTADO TOTALMENTE EN EL PLUG. CONDUCTOR MULTIFILAR DE ALTO DESEMPEÑO. CON BOTAS DE PROTECCIÓN PARA FACILITAR LA IDENTIFICACIÓN DE LOS SERVICIOS Y EVITAR RADIOS DE CURVATURA EXCEDIDOS, DEBEN SER DEL MISMO COLOR EN LOS EXTREMOS. MARCA FIBRAIN, SIMILAR O EQUIVALENTE EN CARACTERISTICAS Y CALIDAD. DE 10.00MTS. PARA LADO EQUIPO.</t>
  </si>
  <si>
    <t>CORDONES DE LINEA CAT. 6 (JUMPERS) DE COBRE RJ-45 - RJ-45, PROBADO Y VERIFICADO POR ETL, UL, CSA, Ó UN LABORATORIO RECONOCIDO POR LAS NORMAS Y ESTÁNDARES DE CABLEADO. ENSAMBLADO EN FÁBRICA CON CONECTORES RJ-45 - RJ-45 EN AMBOS EXTREMOS, CON PLUGS DE 8 POSICIONES, 8 CONTACTOS. PROBADOS AL 100 % EN FÁBRICA, DEBERÁ TENER ROTULADO EN LA CUBIERTA EXTERIOR LA MARCA DEL FABRICANTE Y CATEGORÍA, NO SE ACEPTARAN FABRICADOS EN CAMPO. QUE CUMPLAN CON LOS REQUERIMIENTOS DE TRANSMISIÓN DE CATEGORÍA 6 Y SINTONIZADOS CON LAS CARACTERÍSTICAS DE LOS PLUG O DE PRUEBA DE LA NORMA. COMPATIBLE CON LAS CATEGORÍAS EXISTENTES (BACKWARD COMPATIBILITY). LIBERADOR DE ESFUERZO PARA INCREMENTAR LA RETENCIÓN DEL PLUG CON EL CABLE INSERTADO TOTALMENTE EN EL PLUG. CONDUCTOR MULTIFILAR DE ALTO DESEMPEÑO. CON BOTAS DE PROTECCIÓN PARA FACILITAR LA IDENTIFICACIÓN DE LOS SERVICIOS Y EVITAR RADIOS DE CURVATURA EXCEDIDOS, DEBEN SER DEL MISMO COLOR EN LOS EXTREMOS. MARCA FIBRAIN, SIMILAR O EQUIVALENTE EN CARACTERISTICAS Y CALIDAD. DE 0.90 A 1.20 MTS. (DE 3 A 4 PIES) PARA LADO EQUIPO.</t>
  </si>
  <si>
    <t>CABLE DE PARCHEO “MULTIPAR” TIPO TELCO DE 25 PARES CATEGORIA 6 PARA ENLACES DE EQUIPO DE 10.00 METROS, EL SISTEMA DE CABLEADO DEBERÁ CUMPLIR CON LA NORMA ANSI/TIA/EIA PARA LA ADMINISTRACIÓN DEL CABLEADO Y ESTAR CERTIFICADO, COMO MATERIAL, POR EL FABRICANTE. QUE CUMPLA CON LAS CARACTERÍSTICAS DE CATEGORÍA 6. CABLE UTP DE 25 PARES CALIBRE 22 - 24 AWG. CABLE COMPUESTO POR ALAMBRES DE COBRE SÓLIDO CAL 22 - 24 AWG. DEBEN CUMPLIR CON LAS PRUEBAS DE SEGURIDAD DE ACUERDO A LA NORMA NOM-001-SEDE-2005. MARCA FIBRAIN, SIMILAR O EQUIVALENTE EN CARACTERISTICAS Y CALIDAD.</t>
  </si>
  <si>
    <t>ORGANIZADOR DE CABLEADO MONTABLE VERTICALMENTE EN RACKS DE 7", INSTALABLE EN LA PARTE FRONTAL DEL RACK CON CANAL DE 6.5 IN QUE PUEDE UNIR DOS RACKS O TERMINAR UNA HILERA DE RACKS. TAPAS DESMONTABLES DE PVC. DIMENSIONES DE 1980 MM. DE ALTURA, 102 MM. DE PROFUNDIDAD Y 102 MM. DE ANCHO. PROBADO Y VERIFICADO POR ETL, UL, CSA, Ó UN LABORATORIO RECONOCIDO POR LAS NORMAS Y ESTÁNDARES DE CABLEADO.</t>
  </si>
  <si>
    <t>CONECTORES DE FIBRA ÓPTICA SC: MARCA PANDUIT NO. DE PARTE FSCMCXAQ</t>
  </si>
  <si>
    <t>CORDONES DE PARCHEO DE FIBRA ÓPTICA SC – SC (JUMPERS) A 10 GIGABYTES DE 3.00 METROS, CONFIGURACIÓN DÚPLEX. A 10 GIGABYTES. CONECTORES SC EN AMBOS EXTREMOS. PÉRDIDA POR INSERCIÓN MÁXIMA DE 0.5 DB. FIBRA DÚPLEX DE 3MM OFCR. FIBRA MULTIMODO 50/125 µM. CON PRUEBAS IMPRESAS PARA CADA JUMPERS. CON PÉRDIDA DE RETORNO MENOR O IGUAL A LOS -20 DB. PROBADO Y VERIFICADO POR ETL, UL, CSA, Ó UN LABORATORIO RECONOCIDO POR LAS NORMAS Y ESTÁNDARES DE CABLEADO. MARCA FIBRAIN, SIMILAR O EQUIVALENTE EN CARACTERISTICAS Y CALIDAD.</t>
  </si>
  <si>
    <t>CABLE DE FIBRA ÓPTICA MULTIMODO 50/125 µM:, 2 HILOS, MARCA PANDUIT NO. DE PARTE FSDR506Y</t>
  </si>
  <si>
    <t>CABLE “MULTIPAR” DE 25 PARES CATEGORIA 5 (PARA INTERIORES), EL SISTEMA DE CABLEADO DEBERÁ CUMPLIR CON LA NORMA ANSI/TIA/EIA PARA LA ADMINISTRACIÓN DEL CABLEADO Y ESTAR CERTIFICADO, COMO MATERIAL, POR EL FABRICANTE. QUE CUMPLA CON LAS CARACTERÍSTICAS DE CATEGORÍA 5. CABLE UTP DE 25 PARES CALIBRE 22 - 24 AWG. CABLE COMPUESTO POR ALAMBRES DE COBRE SÓLIDO CAL 22 - 24 AWG DEBEN CUMPLIR CON LAS PRUEBAS DE SEGURIDAD DE ACUERDO A LA NORMA NOM-001-SEDE-2005, MARCA FIBRAIN, SIMILAR O EQUIVALENTE EN CARACTERISTICAS Y CALIDAD.</t>
  </si>
  <si>
    <t>CABLE MULTIPAR 100 PARES ENLACE CON ACOMETIDA, MARCA CONDUMEX NO. DE PARTE *</t>
  </si>
  <si>
    <t>CABLE TIPO VGA, EL CABLEADO DEBERÁ SER EJECUTADO MEDIANTE EL ESTANDAR ANSI/TIA/EIA QUE CUMPLA CON LAS CARACTERÍSTICAS DE VGA. CABLE COMPUESTO POR 15 HILOS. LA DISTANCIA MÁXIMA DE CORRIDA DEL CABLE HORIZONTAL SERÁ DE 20 METROS, DE LA TERMINACIÓN MECÁNICA DE CONEXIÓN TRANSVERSAL A LA SALIDA DE DATOS EN EL ÁREA DE TRABAJO. DEBERÁ SER REMATADO POR AMBOS EXTREMOS. CON HOJA DE PRUEBA EN CADA CAJA. MARCA FIBRAIN, SIMILAR O EQUIVALENTE EN CARACTERISTICAS Y CALIDAD.</t>
  </si>
  <si>
    <t>CABLE DE FIBRA ÓPTICA DE 6 HILOS MULTIMODO 50/125 µM A 10 GIGABYTES CABLE PARA TRANSMISIÓN DE DATOS Y SEÑAL POR MEDIO DE LUZ, CABLE DE FIBRA ÓPTICA 50/125 µM PARA INTERIORES Y RECUBRIMIENTO RETARDANTE DE FLAMA CON GRADO DE PROTECCIÓN OFCR. LOS ENLACES DEBERÁN CUMPLIR CON LOS ESTÁNDARES DE LA NORMA ANSI/TIA/EIA-492-AAAA, ANSI/ EIA/TIA-568 B.3 A FIN DE ASEGURAR QUE LAS INSTALACIONES PROPORCIONEN LA MÁXIMA VIDA ÚTIL Y UN ÓPTIMO DESEMPEÑO, CADA SERVICIO DEBERÁ CONTAR CON LAS SIGUIENTES CARACTERÍSTICAS PARA SU PUESTA EN OPERACIÓN: FIBRA ÓPTICA MULTIMODAL 50/125 µM A 10 GIGABYTES, FIBRAS DE ARAMIDA PARA RESISTIR CARGAS DE TENSIÓN. CONSTRUCCIÓN TOTALMENTE DIELÉCTRICA DEBERÁ CONTAR CON RECUBRIMIENTO DE KEVLAR QUE ACTUARÁ COMO REFUERZO. CUMPLIENDO CON LAS NORMAS. CÓDIGO DE COLORES CUMPLIENDO CON EIA/TIA. LISTADA UL Y APROBADA (UL1666), CERTIFICADA CSA (OFN FT4). ATENUACIÓN MÁXIMA DE 3.5 DB/KM A 850 NM Y 1.5 DB/KM A 1300 NM. ANCHO DE BANDA MÍNIMO DE 500 MHZ-KM A 850 NM Y 500 MHZ-KM A 1300 NM. PROBADO Y VERIFICADO POR ETL, MARCA FIBRAIN, SIMILAR O EQUIVALENTE EN CARACTERISTICAS Y CALIDAD.</t>
  </si>
  <si>
    <t>SUMINISTRO E INSTALACIÓN DE PROTECTORES DE LÍNEA/TRK,DE 25 PARES DE ACOMETIDA DE LINEA PROTECTORES DE SOBRE CORRIENTE DE TUBO DE GAS. CON BOBINAS DE PROTECCIÓN DE CORRIENTE PARASITAS. TIPO 4B-EW. MOLDEADO EN TERAPTALATO DE POLI BUTILENO REFORZADO CON VIDRIO. CON LOS BORDES DE LÍNEA RECUBIERTOS DE ORO Y LOS DE TIERRA CON SOLDADURA. CON DIMENSIONES DE 5.08 CM. DE ALTO POR 1.9 CM. DE ANCHO Y 1.3 CM. DE PROFUNDIDAD. ENTRE 265 Y 425 V, DE VOLTAJE DE CORTE EN DC A 2 KV/SEG. ENTRE 200 Y 800 V DE SOBREVOLTAJE DE CORTE A 100 V/USEG, 20 VOLTS TÍPICOS DE VOLTAJE DE ARCO EN DC. CAPACITANCIA TÍPICA DE 10PF. DESCARGA AC A 65 A (11 CICLOS A 60 HZ.) .IMPULSO DE DESCARGA MÁXIMO DE 20 KA. PARA CIRCUITO ESTÁNDAR. INCLUYE: CARGO DIRECTO POR EL COSTO DE LOS MATERIALES Y MANO DE OBRA REQUERIDOS, FLETES, ACARREOS HASTA EL LUGAR DE SU UTILIZACIÓN, LIMPIEZA Y RETIRO DE SOBRANTES FUERA DE OBRA, DEPRECIACIÓN Y DEMÁS CARGOS DERIVADOS DEL USO DE HERRAMIENTA Y EQUIPO EN CUALQUIER NIVEL.</t>
  </si>
  <si>
    <t>SOPORTE METALICO PARA 1 TUBO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</si>
  <si>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SOPORTE METALICO PARA 2 TUBOS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</si>
  <si>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SOPORTE METALICO PARA 3 TUBOS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</si>
  <si>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SOPORTE METALICO PARA 4 TUBOS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</si>
  <si>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INSTALACIÓN DE SISTEMA DE SUPERVISIÓN Y CONTROL DE LOS EQUIPOS ELECTROMECÁNICOS BMS</t>
  </si>
  <si>
    <t>CABLE TIPO BLINDADO 3X22 AWG PARA BUS DE COMUNICACIÓN A CONTROLADORES</t>
  </si>
  <si>
    <t>CABLE TIPO BLINDADO 4X22 AWG PARA BUS DE COMUNICACIÓN A SENSORES DE ÁREA</t>
  </si>
  <si>
    <t>CABLE TIPO BLINDADO 2X18 AWG PARA EL CONTROL EN UMAS Y CHILLERS</t>
  </si>
  <si>
    <t>CANALIZACION</t>
  </si>
  <si>
    <t>TUBO CONDUIT, PARED GRUESA GALVANIZADA DE 21 MM. DE DIAMETRO, INCLUYE: ACARREO, TRAZO, NIVELACION, SOPORTERIA, COPLES, CONTRATUERCAS, CODOS, MONITORES, NECESARIOS, GUIA DE ALAMBRE GALVANIZADO NO. 14, HERRAMIENTA, COLOCACION A CUALQUIER NIVEL, PRUEBAS Y MATERIALES VARIOS, P.U.O.T.</t>
  </si>
  <si>
    <t>TUBO CONDUIT, PARED GRUESA GALVANIZADA DE 27 MM. DE DIAMETRO , INCLUYE: ACARREO, TRAZO, NIVELACION, SOPORTERIA, COPLES, CONTRATUERCAS, CODOS, MONITORES, NECESARIOS, GUIA DE ALAMBRE GALVANIZADO NO. 14, HERRAMIENTA, COLOCACION A CUALQUIER NIVEL, PRUEBAS Y MATERIALES VARIOS, P.U.O.T.</t>
  </si>
  <si>
    <t>SUMINISTRO E INSTALACIÓN DE CONDULET OVALADO, INCLUYE; CARGO DIRECTO POR EL COSTO DE MANO DE OBRA Y MATERIALES REQUERIDOS, FLETE A OBRA, ACARREO, FIJACIÓN, LIMPIEZA Y RETIRO DE SOBRANTES FUERA DE OBRA, EQUIPO DE SEGURIDAD, INSTALACIONES ESPECIFICAS, DEPRECIACIÓN Y DEMÁS CARGOS DERIVADOS DEL USO DE EQUIPO Y HERRAMIENTA, EN CUALQUIER NIVEL.LB27 - 21 MM. DE DIÁMETRO</t>
  </si>
  <si>
    <t>CAJA REGISTRO HIMEL DE 400 MM X 400 MM</t>
  </si>
  <si>
    <t>SUMINISTRO DE CONTROLADOR PROGRAMABLE (6 - BO, 12 - UI, 6 - AO). AUTÓNOMO, LIBRE DE SOFTWARE Y LICENCIAS. CON PROTOCOLO DE COMUNICACIÓN BACNET, CON PROTECCIÓN CONTRA SOBRE VOLTAJES. BATERÍA DE LITHIUM INTEGRADA QUE GARANTIZA RESPALDO DE LA INFORMACIÓN HASTA POR 10,000 HORAS. MARCA CARRIER MODELO UC OPEN XP;UC OPEN XP IO; EXPANSOR DE PUERTOS PARA CONTROLADOR OPN-UCXP (8 - BO, 16 - UI, 0 - AO) (ONE EXPANDER PER UC OPEN XP).TRANSFORMADO DE CONTROL | 75 VA | 120 VAC INPUT - 24 VAC OUTPUT | FOOT &amp; DUAL THREADED HUB | CIRCUIT BREAKER | CLASS 2 UL5085-3 LISTED, C-UL, CE, ROHSGABINETE DE CONTROL NEMA 3R, CON CONTROLADOR Y TRANSFORMADOR MONTADO Y CLEMAS LISTAS PARA RECIBIR 14 SEÑALES DE 4-20 MA DE SENSORES DE FLUJO. INCLUYE FLETE A INTERIOR DE LA REPUBLICA.DESARROLLO DE PROGRAMAS, SECUENCIAS DE OPERACIÓN, DESARROLLO DE GRÁFICOS PERSONALIZADOS, PLANOS E INGENIERÍAS, DETALLES DE CONEXIONADO.</t>
  </si>
  <si>
    <t>SUMINISTRO DE I-VU OPEN PLUS WEB SERVER QUE SOPORTA HASTA 750 CONTROLADORES BACNET, CAPACIDAD DE COMUNICACIÓN CON PROTOCOLOS MODBUS Y LONWORKS. SISTEMA BMS, SERVIDOR CON SERVICIOS WEB QUE PERMITE CENTRALIZAR TODOS LOS PARÁMETROS DE MEDICIÓN DE LOS CONTROLADORES Y TABLEROS DEL EDIFICIO. CAPAZ DE INTEGRARSE A LA INTRANET Y COMPARTIR LA INFORMACIÓN QUE ESTARÁ DISPONIBLE POR EL USUARIO A TRAVÉS DE UNA PÁGINA WEB ESTÁNDAR UTILIZANDO UN EXPLORADOR COMPATIBLE CON MICROSOFT WINDOWS DESDE CUALQUIER COMPUTADORA DE LA RED.PERMITE LA GENERACIÓN DE CUENTAS PERSONALIZADAS CON DIFERENTES NIVELES JERÁRQUICOS CAPACIDAD DE DE SOPORTAR MULTI-USUARIOS.NO REQUIERE DE SOFTWARE O LICENCIAS. NO REQUIERE DE EQUIPO DEDICADO. 1""ROUTER I-VU OPEN LINK, SOPORTA HASTA 60 CONTROLADORES BACNET.CAPACIDAD DE INTEGRAR HASTA 500 PUNTOS PARA INTEGRACIÓN CON CONTROLADORES MODBUS RTU/ASCII O LONWORKS. NO REQUIERE DE SOFTWARE O LICENCIAS. NO REQUIERE DE EQUIPO DEDICADO. MODELO CIV-OL MARCA CARRIER. 5ROUTER I-VU OPEN LINK, SOPORTA HASTA 60 CONTROLADORES BACNET.CAPACIDAD DE INTEGRAR HASTA 500 PUNTOS PARA INTEGRACIÓN CON CONTROLADORES MODBUS RTU/ASCII O LONWORKS. NO REQUIERE DE SOFTWARE O LICENCIAS. NO REQUIERE DE EQUIPO DEDICADO. MODELO CIV-OL MARCA CARRIER. 5"MS/TP OR STANDARD EIA-485 REPEATER.5GABINETE DE CONTROL NEMA 1 CON PLATINA PARA MONTAJE DE EQUIPOS ROUTER.5TRANSFORMADOR| 40 VA | 120/208/240/277 VAC ENTRADA - 24 VAC SALIDA | | CLASS 2 UL5085-3 LISTED, C-UL, CE, ROHSPACKAGE OF 16 TERMINATING BOARDS (ADDS TERMINATION &amp; BIAS).3PROTECTION BOARD FOR EIA-485 NETWORKS.3DESARROLLO DE PROGRAMAS, SECUENCIAS DE OPERACIÓN, DESARROLLO DE GRÁFICOS PERSONALIZADOS, PLANOS E INGENIERÍAS, DETALLES DE CONEXIONADO.LOTE</t>
  </si>
  <si>
    <t>SUMINISTRO DE CONTROLADOR PROGRAMABLE (6 - BO, 12 - UI, 6 - AO). AUTÓNOMO, LIBRE DE SOFTWARE Y LICENCIAS. CON PROTECCIÓN CONTRA SOBRE VOLTAJES. BATERÍA DE LITHIUM INTEGRADA QUE GARANTIZA RESPALDO DE LA INFORMACIÓN HASTA POR 10,000 HORAS. MARCA CARRIER MODELO UC OPEN XP;SWITCH DE PRESIÓN DIFERENCIAL CON RANGO AJUSTABLE, RANGO DE SET POINT 0.08" TO 1.20" W.C. (1000-4000 PA), APPROX. DEAD BAND @ MIN. SET POINT 1.0" W.C. (250 PA), APPROX. DEAD BAND @ MAX. SET POINT 1.4" W.C. (350 PA).KIT DE INSTALACIÓN PARA SWITCH DE PRESIÓN DIFERENCIAL 2 STATIC TIPS AND PVC TUBING.DONA DE CONTACTO SECO | NUCLEO SOLIDO, SET POINT AJUSTABLE @ 0.50, NORMALMENTE ABIERTO, RED LED.RELEVADOR DE POTENCIA | COMPACTO | DPDT | 10 A | 24 VDC | MARCA IDEC MODELO RH2B-UAC24VBASE PARA RELEVADOR PARA RELEVADORES DPDT RB &amp; RH | SCREW TERMINAL | DIN RAIL MARCA IDEC MODELO SH2B-05"ELECTRIC DAMPER ACTUATOR | NON-SPRING RETURN | 24 VAC | PROPORTIONAL (0-10VDC) | 88 LB-IN | NEMA 2 | 3 FT. PLENUM CABLE""DWYER® UMIDITY/TEMPERATURE TRANSMITTER, PASSIVE TEMPERATURE OUTPUTS,2% OR 3% ACCURACY, REPLACEABLE HUMIDITY/TEMPERATURE SENSOR, SINTERED FILTER AND LCD READOUT OPTIONS. EXTERIOR, SALIDA DE 4 A 20 MA"TRANSFORMADOR | 75 VA | 120/208/240/480 VAC INPUT - 24 VAC OUTPUT | FOOT &amp; SINGLE THREADED HUB &amp; SIDE OPENING | CIRCUIT BREAKER | CLASS 2 UL5085-3 LISTED, C-UL, CE, ROHS24" H X 24" W X 6.62" D | NEMA 1 | GABINETE DE CONTROL.21.0" H X 22.5" W | PLATINA PARA GABINETE DE CONTROL.SENSOR DE TEMPERATURA DE DUCTO. 6'' 10K II, THERMISTORSSPT PRO, SENSOR DE TEMPERATURA DE ZONA CON DISPLAY LCD, AJUSTE DE SET POINT, SOBRE COMANDO LOCAL, ICONO DE ALARMA, ESTATUS DE LA UNIDAD."INSTRUMENTACIÓN DE FÁBRICA DE LAS UNIDADES MANEJADORAS CON EQUIPO DE CONTROL. INCLUYE ARMADO DE GABINETE DE CONTROL, MONTAJE DE CONTROLADOR, MONTAJE DE TRANSFORMADOR Y CONEXIÓNADO A CONTROLADOR, MONTAJE DE RELEVADORES Y CONEXIONADO A CONTROLADOR, MONTAJE Y CONEXIONADO DE SENSORES DE TEMPERATURA DE DUCTO, MONTAJE Y CONEXIONADO DE SENSORES DE PRESIÓN DIFERENCIAL EN FILTROS, MONTAJE Y CONEXIONADO DE ACTUADOR EN CADA DE MEZCLA. MONTAJE DE GABINETE ARMADO EN PARED DE UNIDAD MANEJADORA, CABLEADO INTERNO."DESARROLLO DE PROGRAMAS, SECUENCIAS DE OPERACIÓN, DESARROLLO DE GRÁFICOS PERSONALIZADOS, PLANOS E INGENIERÍAS, DETALLES DE CONEXIONADO.</t>
  </si>
  <si>
    <t>SUMINISTRO DE CONTROLADOR PROGRAMABLE (6 - BO, 12 - UI, 6 - AO). AUTÓNOMO, LIBRE DE SOFTWARE Y LICENCIAS. CON PROTECCIÓN CONTRA SOBRE VOLTAJES. BATERÍA DE LITHIUM INTEGRADA QUE GARANTIZA RESPALDO DE LA INFORMACIÓN HASTA POR 10,000 HORAS. MARCA CARRIER MODELO UC OPEN XP;SWITCH DE PRESIÓN DIFERENCIAL CON RANGO AJUSTABLE, RANGO DE SET POINT 0.08" TO 1.20" W.C. (1000-4000 PA), APPROX. DEAD BAND @ MIN. SET POINT 1.0" W.C. (250 PA), APPROX. DEAD BAND @ MAX. SET POINT 1.4" W.C. (350 PA).KIT DE INSTALACIÓN PARA SWITCH DE PRESIÓN DIFERENCIAL 2 STATIC TIPS AND PVC TUBING.DONA DE CONTACTO SECO | NUCLEO SOLIDO, SET POINT AJUSTABLE @ 0.50, NORMALMENTE ABIERTO, RED LED.RELEVADOR DE POTENCIA | COMPACTO | DPDT | 10 A | 24 VDC | MARCA IDEC MODELO RH2B- UAC24VBASE PARA RELEVADOR PARA RELEVADORES DPDT RB &amp; RH | SCREW TERMINAL | DIN RAIL MARCA IDEC MODELO SH2B-05"ELECTRIC DAMPER ACTUATOR | NON-SPRING RETURN | 24 VAC | PROPORTIONAL (0-10 VDC) | 44LB-IN | NEMA 2 | 3 FT. STANDARD CABLE | TERMINAL STRIP""DWYER® HUMIDITY/TEMPERATURE TRANSMITTER, PASSIVE TEMPERATURE OUTPUTS, 2% OR 3% ACCURACY, REPLACEABLE HUMIDITY/TEMPERATURE SENSOR, SINTERED FILTER AND LCD READOUT OPTIONS. EXTERIOR, SALIDA DE 4 A 20 MA"TRANSFORMADOR | 75 VA | 120/208/240/480 VAC INPUT - 24 VAC OUTPUT | FOOT &amp; SINGLE THREADED HUB &amp; SIDE OPENING | CIRCUIT BREAKER | CLASS 2 UL5085-3 LISTED, C-UL, CE, ROHS24" H X 24" W X 6.62" D | NEMA 1 | GABINETE DE CONTROL.21.0" H X 22.5" W | PLATINA PARA GABINETE DE CONTROL.SENSOR DE TEMPERATURA DE DUCTO. 6'' 10K II, THERMISTORSSPT PRO, SENSOR DE TEMPERATURA DE ZONA CON DISPLAY LCD, AJUSTE DE SET POINT, SOBRE COMANDO LOCAL, ICONO DE ALARMA, ESTATUS DE LA UNIDAD.INSTRUMENTACIÓN DE FÁBRICA DE LAS UNIDADES MANEJADORAS CON EQUIPO DE CONTROL. INCLUYE ARMADO DE GABINETE DE CONTROL, MONTAJE DE CONTROLADOR, MONTAJE DE TRANSFORMADOR Y CONEXIÓNADO A CONTROLADOR, MONTAJE DE RELEVADORES Y CONEXIONADO A CONTROLADOR, MONTAJE Y CONEXIONADO DE SENSORES DE TEMPERATURA DE DUCTO, MONTAJE Y CONEXIONADO DE SENSORES DE PRESIÓN DIFERENCIAL EN FILTROS, MONTAJE Y CONEXIONADO DE ACTUADOR EN CADA DE MEZCLA. MONTAJE DE GABINETE ARMADO EN PARED DE UNIDAD MANEJADORA, CABLEADO INTERNO.DESARROLLO DE PROGRAMAS, SECUENCIAS DE OPERACIÓN, DESARROLLO DE GRÁFICOS PERSONALIZADOS, PLANOS E INGENIERÍAS, DETALLES DE CONEXIONADO.</t>
  </si>
  <si>
    <t>SUMINISTRO DE CONTROLADOR PROGRAMABLE (6 - BO, 12 - UI, 6 - AO). AUTÓNOMO, LIBRE DE SOFTWARE Y LICENCIAS. CON PROTECCIÓN CONTRA SOBRE VOLTAJES. BATERÍA DE LITHIUM INTEGRADA QUE GARANTIZA RESPALDO DE LA INFORMACIÓN HASTA POR 10,000 HORAS. MARCA CARRIER MODELO UC OPEN XP;"SWITCH DE PRESIÓN DIFERENCIAL CON RANGO AJUSTABLE, RANGO DE SET POINT 0.08" TO 1.20" W.C. (1000-4000 PA), APPROX. DEAD BAND @ MIN. SET POINT 1.0" W.C. (250 PA), APPROX. DEAD BAND @ MAX. SET POINT 1.4" W.C. (350 PA).KIT DE INSTALACIÓN PARA SWITCH DE PRESIÓN DIFERENCIAL 2 STATIC TIPS AND PVC TUBING.DONA DE CONTACTO SECO | NUCLEO SOLIDO, SET POINT AJUSTABLE @ 0.50, NORMALMENTE ABIERTO, RED LED.RELEVADOR DE POTENCIA | COMPACTO | DPDT | 10 A | 24 VDC | MARCA IDEC MODELO RH2B- UAC24VBASE PARA RELEVADOR PARA RELEVADORES DPDT RB &amp; RH | SCREW TERMINAL | DIN RAIL MARCA IDEC MODELO SH2B-05TRANSFORMADOR | 75 VA | 120/208/240/480 VAC INPUT - 24 VAC OUTPUT | FOOT &amp; SINGLE THREADED HUB &amp; SIDE OPENING | CIRCUIT BREAKER | CLASS 2 UL5085-3 LISTED, C-UL, CE, ROHS24" H X 24" W X 6.62" D | NEMA 1 | GABINETE DE CONTROL.21.0" H X 22.5" W | PLATINA PARA GABINETE DE CONTROL.SENSOR DE TEMPERATURA DE DUCTO. 6'' 10K II, THERMISTORSSPT PRO, SENSOR DE TEMPERATURA DE ZONA CON DISPLAY LCD, AJUSTE DE SET POINT, SOBRE COMANDO LOCAL, ICONO DE ALARMA, ESTATUS DE LA UNIDAD."INSTRUMENTACIÓN DE FÁBRICA DE LAS UNIDADES MANEJADORAS CON EQUIPO DE CONTROL. INCLUYE ARMADO DE GABINETE DE CONTROL, MONTAJE DE CONTROLADOR, MONTAJE DE TRANSFORMADOR Y CONEXIÓNADO A CONTROLADOR, MONTAJE DE RELEVADORES Y CONEXIONADO A CONTROLADOR, MONTAJE Y CONEXIONADO DE SENSORES DE TEMPERATURA DE DUCTO, MONTAJE Y CONEXIONADO DE SENSORES DE PRESIÓN DIFERENCIAL EN FILTROS,MONTAJE Y CONEXIONADO DE ACTUADOR EN CADA DE MEZCLA. MONTAJE DE GABINETE ARMADO EN PARED DE UNIDAD MANEJADORA, CABLEADO INTERNO."DESARROLLO DE PROGRAMAS, SECUENCIAS DE OPERACIÓN, DESARROLLO DE GRÁFICOS PERSONALIZADOS, PLANOS E INGENIERÍAS, DETALLES DE CONEXIONADO.</t>
  </si>
  <si>
    <t>SUMINISTRO DE CONTROLADOR PROGRAMABLE (6 - BO, 12 - UI, 6 - AO). AUTÓNOMO, LIBRE DE SOFTWARE Y LICENCIAS. CON PROTECCIÓN CONTRA SOBRE VOLTAJES. BATERÍA DE LITHIUM INTEGRADA QUE GARANTIZA RESPALDO DE LA INFORMACIÓN HASTA POR 10,000 HORAS. MARCA CARRIER MODELO UC OPEN XP;SWITCH DE PRESIÓN DIFERENCIAL CON RANGO AJUSTABLE, RANGO DE SET POINT 0.08" TO 1.20" W.C. (1000-4000 PA), APPROX. DEAD BAND @ MIN. SET POINT 1.0" W.C. (250 PA), APPROX. DEAD BAND @ MAX. SET POINT 1.4" W.C. (350 PA).KIT DE INSTALACIÓN PARA SWITCH DE PRESIÓN DIFERENCIAL 2 STATIC TIPS AND PVC TUBING."ELECTRIC DAMPER ACTUATOR | NON-SPRING RETURN | 24 VAC | PROPORTIONAL (0-10 VDC) | 44LB-IN | NEMA 2 | 3 FT. STANDARD CABLE | TERMINAL STRIP""DWYER® HUMIDITY/TEMPERATURE TRANSMITTER, PASSIVE TEMPERATURE OUTPUTS, 2% OR 3% ACCURACY, REPLACEABLE HUMIDITY/TEMPERATURE SENSOR, SINTERED FILTER AND LCD READOUT OPTIONS. EXTERIOR, SALIDA DE 4 A 20 MA"DONA DE CONTACTO SECO | NUCLEO SOLIDO, SET POINT AJUSTABLE @ 0.50, NORMALMENTE ABIERTO, RED LED.RELEVADOR DE POTENCIA | COMPACTO | DPDT | 10 A | 24 VDC | MARCA IDEC MODELO RH2B- UAC24VBASE PARA RELEVADOR PARA RELEVADORES DPDT RB &amp; RH | SCREW TERMINAL | DIN RAIL MARCA IDEC MODELO SH2B-05TRANSFORMADOR | 75 VA | 120/208/240/480 VAC INPUT - 24 VAC OUTPUT | FOOT &amp; SINGLE THREADED HUB &amp; SIDE OPENING | CIRCUIT BREAKER | CLASS 2 UL5085-3 LISTED, C-UL, CE, ROHS24" H X 24" W X 6.62" D | NEMA 1 | GABINETE DE CONTROL.21.0" H X 22.5" W | PLATINA PARA GABINETE DE CONTROL.SENSOR DE TEMPERATURA DE DUCTO. 6'' 10K II, THERMISTORSSPT PRO, SENSOR DE TEMPERATURA DE ZONA CON DISPLAY LCD, AJUSTE DE SET POINT, SOBRE COMANDO LOCAL, ICONO DE ALARMA, ESTATUS DE LA UNIDAD.INSTRUMENTACIÓN DE FÁBRICA DE LAS UNIDADES MANEJADORAS CON EQUIPO DE CONTROL. INCLUYE ARMADO DE GABINETE DE CONTROL, MONTAJE DE CONTROLADOR, MONTAJE DE TRANSFORMADOR Y CONEXIÓNADO A CONTROLADOR, MONTAJE DE RELEVADORES Y CONEXIONADO A CONTROLADOR, MONTAJE Y CONEXIONADO DE SENSORES DE TEMPERATURA DE DUCTO, MONTAJE Y CONEXIONADO DE SENSORES DE PRESIÓN DIFERENCIAL EN FILTROS, MONTAJE Y CONEXIONADO DE ACTUADOR EN CADA DE MEZCLA. MONTAJE DE GABINETE ARMADO EN PARED DE UNIDAD MANEJADORA, CABLEADO INTERNO.DESARROLLO DE PROGRAMAS, SECUENCIAS DE OPERACIÓN, DESARROLLO DE GRÁFICOS PERSONALIZADOS, PLANOS E INGENIERÍAS, DETALLES DE CONEXIONADO.</t>
  </si>
  <si>
    <t>SUMINISTRO DE CONTROLADOR PROGRAMABLE (6 - BO, 12 - UI, 6 - AO). AUTÓNOMO, LIBRE DE SOFTWARE Y LICENCIAS. CON PROTECCIÓN CONTRA SOBRE VOLTAJES. BATERÍA DE LITHIUM INTEGRADA QUE GARANTIZA RESPALDO DE LA INFORMACIÓN HASTA POR 10,000 HORAS. MARCA CARRIER MODELO UC OPEN XP;"SWITCH DE PRESIÓN DIFERENCIAL CON RANGO AJUSTABLE, RANGO DE SET POINT 0.08" TO 1.20" W.C. (1000-4000 PA), APPROX. DEAD BAND @ MIN. SET POINT 1.0" W.C. (250 PA), APPROX. DEAD BAND @ MAX. SET POINT 1.4" W.C. (350 PA).KIT DE INSTALACIÓN PARA SWITCH DE PRESIÓN DIFERENCIAL 2 STATIC TIPS AND PVC TUBING."ELECTRIC DAMPER ACTUATOR | NON-SPRING RETURN | 24 VAC | PROPORTIONAL (0-10 VDC) | 44 LB-IN | NEMA 2 | 3 FT. STANDARD CABLE | TERMINAL STRIP""DWYER® HUMIDITY/TEMPERATURE TRANSMITTER, PASSIVE TEMPERATURE OUTPUTS, 2% OR 3% ACCURACY, REPLACEABLE HUMIDITY/TEMPERATURE SENSOR, SINTERED FILTER AND LCD READOUT OPTIONS. EXTERIOR, SALIDA DE 4 A 20 MA"DONA DE CONTACTO SECO | NUCLEO SOLIDO, SET POINT AJUSTABLE @ 0.50, NORMALMENTE ABIERTO, RED LED.RELEVADOR DE POTENCIA | COMPACTO | DPDT | 10 A | 24 VDC | MARCA IDEC MODELO RH2B- UAC24VBASE PARA RELEVADOR PARA RELEVADORES DPDT RB &amp; RH | SCREW TERMINAL | DIN RAIL MARCA IDEC MODELO SH2B-05TRANSFORMADOR | 75 VA | 120/208/240/480 VAC INPUT - 24 VAC OUTPUT | FOOT &amp; SINGLE THREADED HUB &amp; SIDE OPENING | CIRCUIT BREAKER | CLASS 2 UL5085-3 LISTED, C-UL, CE, ROHS24" H X 24" W X 6.62" D | NEMA 1 | GABINETE DE CONTROL.21.0" H X 22.5" W | PLATINA PARA GABINETE DE CONTROL.SENSOR DE TEMPERATURA DE DUCTO. 6'' 10K II, THERMISTORSSPT PRO, SENSOR DE TEMPERATURA DE ZONA CON DISPLAY LCD, AJUSTE DE SET POINT, SOBRE COMANDO LOCAL, ICONO DE ALARMA, ESTATUS DE LA UNIDAD.MAGNESENSE® DIFFERENTIAL PRESSURE TRANSMITTER, 0-10 V OUTPUT | DUCT MOUNT | NO LCD"INSTRUMENTACIÓN DE FÁBRICA DE LAS UNIDADES MANEJADORAS CON EQUIPO DE CONTROL. INCLUYE ARMADO DE GABINETE DE CONTROL, MONTAJE DE CONTROLADOR, MONTAJE DE TRANSFORMADOR Y CONEXIÓNADO A CONTROLADOR, MONTAJE DE RELEVADORES Y CONEXIONADO A CONTROLADOR, MONTAJE Y CONEXIONADO DE SENSORES DE TEMPERATURA DE DUCTO, MONTAJE Y CONEXIONADO DE SENSORES DE PRESIÓN DIFERENCIAL EN FILTROS, MONTAJE Y CONEXIONADO DE ACTUADOR EN CADA DE MEZCLA. MONTAJE DE GABINETE ARMADO EN PARED DE UNIDAD MANEJADORA, CABLEADO INTERNO."DESARROLLO DE PROGRAMAS, SECUENCIAS DE OPERACIÓN, DESARROLLO DE GRÁFICOS PERSONALIZADOS, PLANOS E INGENIERÍAS, DETALLES DE CONEXIONADO.</t>
  </si>
  <si>
    <t>SUMINISTRO DE CONTROLADOR PROGRAMABLE (6 - BO, 12 - UI, 6 - AO). AUTÓNOMO, LIBRE DE SOFTWARE Y LICENCIAS. CON PROTECCIÓN CONTRA SOBRE VOLTAJES. BATERÍA DE LITHIUM INTEGRADA QUE GARANTIZA RESPALDO DE LA INFORMACIÓN HASTA POR 10,000 HORAS. MARCA CARRIER MODELO UC OPEN XP;"SWITCH DE PRESIÓN DIFERENCIAL CON RANGO AJUSTABLE, RANGO DE SET POINT 0.08" TO 1.20" W.C. (1000-4000 PA), APPROX. DEAD BAND @ MIN. SET POINT 1.0" W.C. (250 PA), APPROX. DEAD BAND @ MAX. SET POINT 1.4" W.C. (350 PA).KIT DE INSTALACIÓN PARA SWITCH DE PRESIÓN DIFERENCIAL 2 STATIC TIPS AND PVC TUBING."ELECTRIC DAMPER ACTUATOR | NON-SPRING RETURN | 24 VAC | PROPORTIONAL (0-10 VDC) | 44LB-IN | NEMA 2 | 3 FT. STANDARD CABLE | TERMINAL STRIP""DWYER® HUMIDITY/TEMPERATURE TRANSMITTER, PASSIVE TEMPERATURE OUTPUTS, 2% OR 3% ACCURACY, REPLACEABLE HUMIDITY/TEMPERATURE SENSOR, SINTERED FILTER AND LCD READOUT OPTIONS. EXTERIOR, SALIDA DE 4 A 20 MA"DONA DE CONTACTO SECO | NUCLEO SOLIDO, SET POINT AJUSTABLE @ 0.50, NORMALMENTE ABIERTO, RED LED.RELEVADOR DE POTENCIA | COMPACTO | DPDT | 10 A | 24 VDC | MARCA IDEC MODELO RH2B- UAC24VBASE PARA RELEVADOR PARA RELEVADORES DPDT RB &amp; RH | SCREW TERMINAL | DIN RAIL MARCA IDEC MODELO SH2B-05TRANSFORMADOR | 75 VA | 120/208/240/480 VAC INPUT - 24 VAC OUTPUT | FOOT &amp; SINGLE THREADED HUB &amp; SIDE OPENING | CIRCUIT BREAKER | CLASS 2 UL5085-3 LISTED, C-UL, CE, ROHS24" H X 24" W X 6.62" D | NEMA 1 | GABINETE DE CONTROL.21.0" H X 22.5" W | PLATINA PARA GABINETE DE CONTROL.SENSOR DE TEMPERATURA DE DUCTO. 6'' 10K II, THERMISTORSSPT PRO, SENSOR DE TEMPERATURA DE ZONA CON DISPLAY LCD, AJUSTE DE SET POINT, SOBRE COMANDO LOCAL, ICONO DE ALARMA, ESTATUS DE LA UNIDAD.INSTRUMENTACIÓN DE FÁBRICA DE LAS UNIDADES MANEJADORAS CON EQUIPO DE CONTROL. INCLUYE ARMADO DE GABINETE DE CONTROL, MONTAJE DE CONTROLADOR, MONTAJE DE TRANSFORMADOR Y CONEXIÓNADO A CONTROLADOR, MONTAJE DE RELEVADORES Y CONEXIONADO A CONTROLADOR, MONTAJE Y CONEXIONADO DE SENSORES DE TEMPERATURA DE DUCTO, MONTAJE Y CONEXIONADO DE SENSORES DE PRESIÓN DIFERENCIAL EN FILTROS, MONTAJE Y CONEXIONADO DE ACTUADOR EN CADA DE MEZCLA. MONTAJE DE GABINETE ARMADO EN PARED DE UNIDAD MANEJADORA, CABLEADO INTERNO.DESARROLLO DE PROGRAMAS, SECUENCIAS DE OPERACIÓN, DESARROLLO DE GRÁFICOS PERSONALIZADOS, PLANOS E INGENIERÍAS, DETALLES DE CONEXIONADO.</t>
  </si>
  <si>
    <t>SUMINISTRO DE CONTROLADOR PROGRAMABLE (6 - BO, 12 - UI, 6 - AO). AUTÓNOMO, LIBRE DE SOFTWARE Y LICENCIAS. CON PROTECCIÓN CONTRA SOBRE VOLTAJES. BATERÍA DE LITHIUM INTEGRADA QUE GARANTIZA RESPALDO DE LA INFORMACIÓN HASTA POR 10,000 HORAS. MARCA CARRIER MODELO UC OPEN XP;SWITCH DE PRESIÓN DIFERENCIAL CON RANGO AJUSTABLE, RANGO DE SET POINT 0.08" TO 1.20" W.C. (1000-4000 PA), APPROX. DEAD BAND @ MIN. SET POINT 1.0" W.C. (250 PA), APPROX. DEAD BAND @ MAX. SET POINT 1.4" W.C. (350 PA).KIT DE INSTALACIÓN PARA SWITCH DE PRESIÓN DIFERENCIAL 2 STATIC TIPS AND PVC TUBING."ELECTRIC DAMPER ACTUATOR | NON-SPRING RETURN | 24 VAC | PROPORTIONAL (0-10 VDC) | 44 LB-IN | NEMA 2 | 3 FT. STANDARD CABLE | TERMINAL STRIP""DWYER® HUMIDITY/TEMPERATURE TRANSMITTER, PASSIVE TEMPERATURE OUTPUTS, 2% OR 3% ACCURACY, REPLACEABLE HUMIDITY/TEMPERATURE SENSOR, SINTERED FILTER AND LCD READOUT OPTIONS. EXTERIOR, SALIDA DE 4 A 20 MA"DONA DE CONTACTO SECO | NUCLEO SOLIDO, SET POINT AJUSTABLE @ 0.50, NORMALMENTE ABIERTO, RED LED.RELEVADOR DE POTENCIA | COMPACTO | DPDT | 10 A | 24 VDC | MARCA IDEC MODELO RH2B- UAC24VBASE PARA RELEVADOR PARA RELEVADORES DPDT RB &amp; RH | SCREW TERMINAL | DIN RAIL MARCA IDEC MODELO SH2B-05TRANSFORMADOR | 75 VA | 120/208/240/480 VAC INPUT - 24 VAC OUTPUT | FOOT &amp; SINGLE THREADED HUB &amp; SIDE OPENING | CIRCUIT BREAKER | CLASS 2 UL5085-3 LISTED, C-UL, CE, ROHS24" H X 24" W X 6.62" D | NEMA 1 | GABINETE DE CONTROL.21.0" H X 22.5" W | PLATINA PARA GABINETE DE CONTROL.SENSOR DE TEMPERATURA DE DUCTO. 6'' 10K II, THERMISTORSSPT PRO, SENSOR DE TEMPERATURA DE ZONA CON DISPLAY LCD, AJUSTE DE SET POINT, SOBRE COMANDO LOCAL, ICONO DE ALARMA, ESTATUS DE LA UNIDAD.MAGNESENSE® DIFFERENTIAL PRESSURE TRANSMITTER, 0-10 V OUTPUT | DUCT MOUNT | NO LCDINSTRUMENTACIÓN DE FÁBRICA DE LAS UNIDADES MANEJADORAS CON EQUIPO DE CONTROL. INCLUYE ARMADO DE GABINETE DE CONTROL, MONTAJE DE CONTROLADOR, MONTAJE DE TRANSFORMADOR Y CONEXIÓNADO A CONTROLADOR, MONTAJE DE RELEVADORES Y CONEXIONADO A CONTROLADOR, MONTAJE Y CONEXIONADO DE SENSORES DE TEMPERATURA DE DUCTO, MONTAJE Y CONEXIONADO DE SENSORES DE PRESIÓN DIFERENCIAL EN FILTROS, MONTAJE Y CONEXIONADO DE ACTUADOR EN CADA DE MEZCLA. MONTAJE DE GABINETE ARMADO EN PARED DE UNIDAD MANEJADORA, CABLEADO INTERNO.DESARROLLO DE PROGRAMAS, SECUENCIAS DE OPERACIÓN, DESARROLLO DE GRÁFICOS PERSONALIZADOS, PLANOS E INGENIERÍAS, DETALLES DE CONEXIONADO.</t>
  </si>
  <si>
    <t>SUMINISTRO DE CONTROLADOR PROGRAMABLE (6 - BO, 12 - UI, 6 - AO). AUTÓNOMO, LIBRE DE SOFTWARE Y LICENCIAS. CON PROTECCIÓN CONTRA SOBRE VOLTAJES. BATERÍA DE LITHIUM INTEGRADA QUE GARANTIZA RESPALDO DE LA INFORMACIÓN HASTA POR 10,000 HORAS. MARCA CARRIER MODELO UC OPEN XP;SWITCH DE PRESIÓN DIFERENCIAL CON RANGO AJUSTABLE, RANGO DE SET POINT 0.08" TO 1.20" W.C. (1000-4000 PA), APPROX. DEAD BAND @ MIN. SET POINT 1.0" W.C. (250 PA), APPROX. DEAD BAND @ MAX. SET POINT 1.4" W.C. (350 PA).KIT DE INSTALACIÓN PARA SWITCH DE PRESIÓN DIFERENCIAL 2 STATIC TIPS AND PVC TUBING.DONA DE CONTACTO SECO | NUCLEO SOLIDO, SET POINT AJUSTABLE @ 0.50, NORMALMENTE ABIERTO, RED LED.RELEVADOR DE POTENCIA | COMPACTO | DPDT | 10 A | 24 VDC | MARCA IDEC MODELO RH2B- UAC24VBASE PARA RELEVADOR PARA RELEVADORES DPDT RB &amp; RH | SCREW TERMINAL | DIN RAIL MARCA IDEC MODELO SH2B-05TRANSFORMADOR | 75 VA | 120/208/240/480 VAC INPUT - 24 VAC OUTPUT | FOOT &amp; SINGLE THREADED HUB &amp; SIDE OPENING | CIRCUIT BREAKER | CLASS 2 UL5085-3 LISTED, C-UL, CE, ROHS24" H X 24" W X 6.62" D | NEMA 1 | GABINETE DE CONTROL.21.0" H X 22.5" W | PLATINA PARA GABINETE DE CONTROL.SENSOR DE TEMPERATURA DE DUCTO. 6'' 10K II, THERMISTORSSPT PRO, SENSOR DE TEMPERATURA DE ZONA CON DISPLAY LCD, AJUSTE DE SET POINT, SOBRE COMANDO LOCAL, ICONO DE ALARMA, ESTATUS DE LA UNIDAD.SPT STANDARD; SPACE TEMPERATURE SENSOR WITH COMMUNICATION PORT.INSTRUMENTACIÓN DE FÁBRICA DE LAS UNIDADES MANEJADORAS CON EQUIPO DE CONTROL. INCLUYE ARMADO DE GABINETE DE CONTROL, MONTAJE DE CONTROLADOR, MONTAJE DE TRANSFORMADOR Y CONEXIÓNADO A CONTROLADOR, MONTAJE DE RELEVADORES Y CONEXIONADO A CONTROLADOR, MONTAJE Y CONEXIONADO DE SENSORES DE TEMPERATURA DE DUCTO, MONTAJE Y CONEXIONADO DE SENSORES DE PRESIÓN DIFERENCIAL EN FILTROS, MONTAJE Y CONEXIONADO DE ACTUADOR EN CADA DE MEZCLA. MONTAJE DE GABINETE ARMADO EN PARED DE UNIDAD MANEJADORA, CABLEADO INTERNO.DESARROLLO DE PROGRAMAS, SECUENCIAS DE OPERACIÓN, DESARROLLO DE GRÁFICOS PERSONALIZADOS, PLANOS E INGENIERÍAS, DETALLES DE CONEXIONADO.</t>
  </si>
  <si>
    <t>SUMINISTRO DE CONTROLADOR PROGRAMABLE (6 - BO, 12 - UI, 6 - AO). AUTÓNOMO, LIBRE DE SOFTWARE Y LICENCIAS. CON PROTECCIÓN CONTRA SOBRE VOLTAJES. BATERÍA DE LITHIUM INTEGRADA QUE GARANTIZA RESPALDO DE LA INFORMACIÓN HASTA POR 10,000 HORAS. MARCA CARRIER MODELO UC OPEN XP;"SWITCH DE PRESIÓN DIFERENCIAL CON RANGO AJUSTABLE, RANGO DE SET POINT 0.08" TO 1.20" W.C. (1000-4000 PA), APPROX. DEAD BAND @ MIN. SET POINT 1.0" W.C. (250 PA), APPROX. DEAD BAND @ MAX. SET POINT 1.4" W.C. (350 PA).KIT DE INSTALACIÓN PARA SWITCH DE PRESIÓN DIFERENCIAL 2 STATIC TIPS AND PVC TUBING."ELECTRIC DAMPER ACTUATOR | NON-SPRING RETURN | 24 VAC | PROPORTIONAL (0-10 VDC) | 44LB-IN | NEMA 2 | 3 FT. STANDARD CABLE | TERMINAL STRIP""DWYER® HUMIDITY/TEMPERATURE TRANSMITTER, PASSIVE TEMPERATURE OUTPUTS, 2% OR 3% ACCURACY, REPLACEABLE HUMIDITY/TEMPERATURE SENSOR, SINTERED FILTER AND LCD READOUT OPTIONS. EXTERIOR, SALIDA DE 4 A 20 MA"DONA DE CONTACTO SECO | NUCLEO SOLIDO, SET POINT AJUSTABLE @ 0.50, NORMALMENTE ABIERTO, RED LED.RELEVADOR DE POTENCIA | COMPACTO | DPDT | 10 A | 24 VDC | MARCA IDEC MODELO RH2B- UAC24VBASE PARA RELEVADOR PARA RELEVADORES DPDT RB &amp; RH | SCREW TERMINAL | DIN RAIL MARCA IDEC MODELO SH2B-05TRANSFORMADOR | 75 VA | 120/208/240/480 VAC INPUT - 24 VAC OUTPUT | FOOT &amp; SINGLE THREADED HUB &amp; SIDE OPENING | CIRCUIT BREAKER | CLASS 2 UL5085-3 LISTED, C-UL, CE, ROHS24" H X 24" W X 6.62" D | NEMA 1 | GABINETE DE CONTROL.21.0" H X 22.5" W | PLATINA PARA GABINETE DE CONTROL.SENSOR DE TEMPERATURA DE DUCTO. 6'' 10K II, THERMISTORSSPT PRO, SENSOR DE TEMPERATURA DE ZONA CON DISPLAY LCD, AJUSTE DE SET POINT, SOBRE COMANDO LOCAL, ICONO DE ALARMA, ESTATUS DE LA UNIDAD."INSTRUMENTACIÓN DE FÁBRICA DE LAS UNIDADES MANEJADORAS CON EQUIPO DE CONTROL. INCLUYE ARMADO DE GABINETE DE CONTROL, MONTAJE DE CONTROLADOR, MONTAJE DE TRANSFORMADOR Y CONEXIÓNADO A CONTROLADOR, MONTAJE DE RELEVADORES Y CONEXIONADO A CONTROLADOR, MONTAJE Y CONEXIONADO DE SENSORES DE TEMPERATURA DE DUCTO, MONTAJE Y CONEXIONADO DE SENSORES DE PRESIÓN DIFERENCIAL EN FILTROS,MONTAJE Y CONEXIONADO DE ACTUADOR EN CADA DE MEZCLA. MONTAJE DE GABINETE ARMADO EN PARED DE UNIDAD MANEJADORA, CABLEADO INTERNO."DESARROLLO DE PROGRAMAS, SECUENCIAS DE OPERACIÓN, DESARROLLO DE GRÁFICOS PERSONALIZADOS, PLANOS E INGENIERÍAS, DETALLES DE CONEXIONADO.</t>
  </si>
  <si>
    <t>SUMINISTRO DE CONTROLADOR PROGRAMABLE (6 - BO, 12 - UI, 6 - AO). AUTÓNOMO, LIBRE DE SOFTWARE Y LICENCIAS. CON PROTECCIÓN CONTRA SOBRE VOLTAJES. BATERÍA DE LITHIUM INTEGRADA QUE GARANTIZA RESPALDO DE LA INFORMACIÓN HASTA POR 10,000 HORAS. MARCA CARRIER MODELO UC OPEN XP;SWITCH DE PRESIÓN DIFERENCIAL CON RANGO AJUSTABLE, RANGO DE SET POINT 0.08" TO 1.20" W.C. (1000-4000 PA), APPROX. DEAD BAND @ MIN. SET POINT 1.0" W.C. (250 PA), APPROX. DEAD BAND @ MAX. SET POINT 1.4" W.C. (350 PA).KIT DE INSTALACIÓN PARA SWITCH DE PRESIÓN DIFERENCIAL 2 STATIC TIPS AND PVC TUBING."ELECTRIC DAMPER ACTUATOR | NON-SPRING RETURN | 24 VAC | PROPORTIONAL (0-10 VDC) | 88 LB-IN | NEMA 2 | 3 FT. PLENUM CABLE""DWYER® HUMIDITY/TEMPERATURE TRANSMITTER, PASSIVE TEMPERATURE OUTPUTS, 2% OR 3% ACCURACY, REPLACEABLE HUMIDITY/TEMPERATURE SENSOR, SINTERED FILTER AND LCD READOUT OPTIONS. EXTERIOR, SALIDA DE 4 A 20 MA"DONA DE CONTACTO SECO | NUCLEO SOLIDO, SET POINT AJUSTABLE @ 0.50, NORMALMENTE ABIERTO, RED LED.RELEVADOR DE POTENCIA | COMPACTO | DPDT | 10 A | 24 VDC | MARCA IDEC MODELO RH2B- UAC24VBASE PARA RELEVADOR PARA RELEVADORES DPDT RB &amp; RH | SCREW TERMINAL | DIN RAIL MARCA IDEC MODELO SH2B-05TRANSFORMADOR | 75 VA | 120/208/240/480 VAC INPUT - 24 VAC OUTPUT | FOOT &amp; SINGLE THREADED HUB &amp; SIDE OPENING | CIRCUIT BREAKER | CLASS 2 UL5085-3 LISTED, C-UL, CE, ROHS24" H X 24" W X 6.62" D | NEMA 1 | GABINETE DE CONTROL.21.0" H X 22.5" W | PLATINA PARA GABINETE DE CONTROL.SENSOR DE TEMPERATURA DE DUCTO. 6'' 10K II, THERMISTORSMAGNESENSE® DIFFERENTIAL PRESSURE TRANSMITTER, 0-10 V OUTPUT | DUCT MOUNT | NO LCDINSTRUMENTACIÓN DE FÁBRICA DE LAS UNIDADES MANEJADORAS CON EQUIPO DE CONTROL. INCLUYE ARMADO DE GABINETE DE CONTROL, MONTAJE DE CONTROLADOR, MONTAJE DE TRANSFORMADOR Y CONEXIÓNADO A CONTROLADOR, MONTAJE DE RELEVADORES Y CONEXIONADO A CONTROLADOR, MONTAJE Y CONEXIONADO DE SENSORES DE TEMPERATURA DE DUCTO, MONTAJE Y CONEXIONADO DE SENSORES DE PRESIÓN DIFERENCIAL EN FILTROS, MONTAJE Y CONEXIONADO DE ACTUADOR EN CADA DE MEZCLA. MONTAJE DE GABINETE ARMADO EN PARED DE UNIDAD MANEJADORA, CABLEADO INTERNO.DESARROLLO DE PROGRAMAS, SECUENCIAS DE OPERACIÓN, DESARROLLO DE GRÁFICOS PERSONALIZADOS, PLANOS E INGENIERÍAS, DETALLES DE CONEXIONADO.</t>
  </si>
  <si>
    <t>SUMINISTRO DE CONTROLADOR PROGRAMABLE (6 - BO, 12 - UI, 6 - AO). AUTÓNOMO, LIBRE DE SOFTWARE Y LICENCIAS. CON PROTECCIÓN CONTRA SOBRE VOLTAJES. BATERÍA DE LITHIUM INTEGRADA QUE GARANTIZA RESPALDO DE LA INFORMACIÓN HASTA POR 10,000 HORAS. MARCA CARRIER MODELO UC OPEN XP;SWITCH DE PRESIÓN DIFERENCIAL CON RANGO AJUSTABLE, RANGO DE SET POINT 0.08" TO 1.20" W.C. (1000-4000 PA), APPROX. DEAD BAND @ MIN. SET POINT 1.0" W.C. (250 PA), APPROX. DEAD BAND @ MAX. SET POINT 1.4" W.C. (350 PA).KIT DE INSTALACIÓN PARA SWITCH DE PRESIÓN DIFERENCIAL 2 STATIC TIPS AND PVC TUBING."ELECTRIC DAMPER ACTUATOR | NON-SPRING RETURN | 24 VAC | PROPORTIONAL (0-10 VDC) | 88 LB-IN | NEMA 2 | 3 FT. PLENUM CABLE""DWYER® HUMIDITY/TEMPERATURE TRANSMITTER, PASSIVE TEMPERATURE OUTPUTS, 2% OR 3% ACCURACY, REPLACEABLE HUMIDITY/TEMPERATURE SENSOR, SINTERED FILTER AND LCD READOUT OPTIONS. EXTERIOR, SALIDA DE 4 A 20 MA"DONA DE CONTACTO SECO | NUCLEO SOLIDO, SET POINT AJUSTABLE @ 0.50, NORMALMENTE ABIERTO, RED LED.RELEVADOR DE POTENCIA | COMPACTO | DPDT | 10 A | 24 VDC | MARCA IDEC MODELO RH2B- UAC24VBASE PARA RELEVADOR PARA RELEVADORES DPDT RB &amp; RH | SCREW TERMINAL | DIN RAIL MARCA IDEC MODELO SH2B-05TRANSFORMADOR | 75 VA | 120/208/240/480 VAC INPUT - 24 VAC OUTPUT | FOOT &amp; SINGLE THREADED HUB &amp; SIDE OPENING | CIRCUIT BREAKER | CLASS 2 UL5085-3 LISTED, C-UL, CE, ROHS24" H X 24" W X 6.62" D | NEMA 1 | GABINETE DE CONTROL.21.0" H X 22.5" W | PLATINA PARA GABINETE DE CONTROL.SENSOR DE TEMPERATURA DE DUCTO. 6'' 10K II, THERMISTORSSPT PRO, SENSOR DE TEMPERATURA DE ZONA CON DISPLAY LCD, AJUSTE DE SET POINT, SOBRE COMANDO LOCAL, ICONO DE ALARMA, ESTATUS DE LA UNIDAD.MAGNESENSE® DIFFERENTIAL PRESSURE TRANSMITTER, 0-10 V OUTPUT | DUCT MOUNT | NO LCDINSTRUMENTACIÓN DE FÁBRICA DE LAS UNIDADES MANEJADORAS CON EQUIPO DE CONTROL. INCLUYE ARMADO DE GABINETE DE CONTROL, MONTAJE DE CONTROLADOR, MONTAJE DE TRANSFORMADOR Y CONEXIÓNADO A CONTROLADOR, MONTAJE DE RELEVADORES Y CONEXIONADO A CONTROLADOR, MONTAJE Y CONEXIONADO DE SENSORES DE TEMPERATURA DE DUCTO, MONTAJE Y CONEXIONADO DE SENSORES DE PRESIÓN DIFERENCIAL EN FILTROS, MONTAJE Y CONEXIONADO DE ACTUADOR EN CADA DE MEZCLA. MONTAJE DE GABINETE ARMADO EN PARED DE UNIDAD MANEJADORA, CABLEADO INTERNO.DESARROLLO DE PROGRAMAS, SECUENCIAS DE OPERACIÓN, DESARROLLO DE GRÁFICOS PERSONALIZADOS, PLANOS E INGENIERÍAS, DETALLES DE CONEXIONADO.</t>
  </si>
  <si>
    <t>SUMINISTRO DE CONTROLADOR PROGRAMABLE (6 - BO, 12 - UI, 6 - AO). AUTÓNOMO, LIBRE DE SOFTWARE Y LICENCIAS. CON PROTECCIÓN CONTRA SOBRE VOLTAJES. BATERÍA DE LITHIUM INTEGRADA QUE GARANTIZA RESPALDO DE LA INFORMACIÓN HASTA POR 10,000 HORAS. MARCA CARRIER MODELO UC OPEN XP;SWITCH DE PRESIÓN DIFERENCIAL CON RANGO AJUSTABLE, RANGO DE SET POINT 0.08" TO 1.20" W.C. (1000-4000 PA), APPROX. DEAD BAND @ MIN. SET POINT 1.0" W.C. (250 PA), APPROX. DEAD BAND @ MAX. SET POINT 1.4" W.C. (350 PA).KIT DE INSTALACIÓN PARA SWITCH DE PRESIÓN DIFERENCIAL 2 STATIC TIPS AND PVC TUBING."ELECTRIC DAMPER ACTUATOR | NON-SPRING RETURN | 24 VAC | PROPORTIONAL (0-10 VDC) | 88LB-IN | NEMA 2 | 3 FT. PLENUM CABLE""DWYER® HUMIDITY/TEMPERATURE TRANSMITTER, PASSIVE TEMPERATURE OUTPUTS, 2% OR 3% ACCURACY, REPLACEABLE HUMIDITY/TEMPERATURE SENSOR, SINTERED FILTER AND LCD READOUT OPTIONS. EXTERIOR, SALIDA DE 4 A 20 MA"DONA DE CONTACTO SECO | NUCLEO SOLIDO, SET POINT AJUSTABLE @ 0.50, NORMALMENTE ABIERTO, RED LED.RELEVADOR DE POTENCIA | COMPACTO | DPDT | 10 A | 24 VDC | MARCA IDEC MODELO RH2B- UAC24VBASE PARA RELEVADOR PARA RELEVADORES DPDT RB &amp; RH | SCREW TERMINAL | DIN RAIL MARCA IDEC MODELO SH2B-05TRANSFORMADOR | 75 VA | 120/208/240/480 VAC INPUT - 24 VAC OUTPUT | FOOT &amp; SINGLE THREADED HUB &amp; SIDE OPENING | CIRCUIT BREAKER | CLASS 2 UL5085-3 LISTED, C-UL, CE, ROHS24" H X 24" W X 6.62" D | NEMA 1 | GABINETE DE CONTROL.21.0" H X 22.5" W | PLATINA PARA GABINETE DE CONTROL.SENSOR DE TEMPERATURA DE DUCTO. 6'' 10K II, THERMISTORSSPT PRO, SENSOR DE TEMPERATURA DE ZONA CON DISPLAY LCD, AJUSTE DE SET POINT, SOBRE COMANDO LOCAL, ICONO DE ALARMA, ESTATUS DE LA UNIDAD.MAGNESENSE® DIFFERENTIAL PRESSURE TRANSMITTER, 0-10 V OUTPUT | DUCT MOUNT | NO LCD"INSTRUMENTACIÓN DE FÁBRICA DE LAS UNIDADES MANEJADORAS CON EQUIPO DE CONTROL. INCLUYE ARMADO DE GABINETE DE CONTROL, MONTAJE DE CONTROLADOR, MONTAJE DE TRANSFORMADOR Y CONEXIÓNADO A CONTROLADOR, MONTAJE DE RELEVADORES Y CONEXIONADO A CONTROLADOR, MONTAJE Y CONEXIONADO DE SENSORES DE TEMPERATURADE DUCTO, MONTAJE Y CONEXIONADO DE SENSORES DE PRESIÓN DIFERENCIAL EN FILTROS, MONTAJE Y CONEXIONADO DE ACTUADOR EN CADA DE MEZCLA. MONTAJE DE GABINETE ARMADO EN PARED DE UNIDAD MANEJADORA, CABLEADO INTERNO."DESARROLLO DE PROGRAMAS, SECUENCIAS DE OPERACIÓN, DESARROLLO DE GRÁFICOS PERSONALIZADOS, PLANOS E INGENIERÍAS, DETALLES DE CONEXIONADO.</t>
  </si>
  <si>
    <t>SUMINISTRO DE CONTROLADOR PROGRAMABLE (6 - BO, 12 - UI, 6 - AO). AUTÓNOMO, LIBRE DE SOFTWARE Y LICENCIAS. CON PROTECCIÓN CONTRA SOBRE VOLTAJES. BATERÍA DE LITHIUM INTEGRADA QUE GARANTIZA RESPALDO DE LA INFORMACIÓN HASTA POR 10,000 HORAS. MARCA CARRIER MODELO UC OPEN XP;SWITCH DE PRESIÓN DIFERENCIAL CON RANGO AJUSTABLE, RANGO DE SET POINT 0.08" TO 1.20" W.C. (1000-4000 PA), APPROX. DEAD BAND @ MIN. SET POINT 1.0" W.C. (250 PA), APPROX. DEAD BAND @ MAX. SET POINT 1.4" W.C. (350 PA).KIT DE INSTALACIÓN PARA SWITCH DE PRESIÓN DIFERENCIAL 2 STATIC TIPS AND PVC TUBING."ELECTRIC DAMPER ACTUATOR | NON-SPRING RETURN | 24 VAC | PROPORTIONAL (0-10 VDC) | 44 LB-IN | NEMA 2 | 3 FT. STANDARD CABLE | TERMINAL STRIP""DWYER® HUMIDITY/TEMPERATURE TRANSMITTER, PASSIVE TEMPERATURE OUTPUTS, 2% OR 3% ACCURACY, REPLACEABLE HUMIDITY/TEMPERATURE SENSOR, SINTERED FILTER AND LCD READOUT OPTIONS. EXTERIOR, SALIDA DE 4 A 20 MA"DONA DE CONTACTO SECO | NUCLEO SOLIDO, SET POINT AJUSTABLE @ 0.50, NORMALMENTE ABIERTO, RED LED.RELEVADOR DE POTENCIA | COMPACTO | DPDT | 10 A | 24 VDC | MARCA IDEC MODELO RH2B- UAC24VBASE PARA RELEVADOR PARA RELEVADORES DPDT RB &amp; RH | SCREW TERMINAL | DIN RAIL MARCA IDEC MODELO SH2B-05TRANSFORMADOR | 75 VA | 120/208/240/480 VAC INPUT - 24 VAC OUTPUT | FOOT &amp; SINGLE THREADED HUB &amp; SIDE OPENING | CIRCUIT BREAKER | CLASS 2 UL5085-3 LISTED, C-UL, CE, ROHS24" H X 24" W X 6.62" D | NEMA 1 | GABINETE DE CONTROL.21.0" H X 22.5" W | PLATINA PARA GABINETE DE CONTROL.SENSOR DE TEMPERATURA DE DUCTO. 6'' 10K II, THERMISTORSSPT PRO, SENSOR DE TEMPERATURA DE ZONA CON DISPLAY LCD, AJUSTE DE SET POINT, SOBRE COMANDO LOCAL, ICONO DE ALARMA, ESTATUS DE LA UNIDAD.SPT STANDARD; SPACE TEMPERATURE SENSOR WITH COMMUNICATION PORT."INSTRUMENTACIÓN DE FÁBRICA DE LAS UNIDADES MANEJADORAS CON EQUIPO DE CONTROL. INCLUYE ARMADO DE GABINETE DE CONTROL, MONTAJE DE CONTROLADOR, MONTAJE DE TRANSFORMADOR Y CONEXIÓNADO A CONTROLADOR, MONTAJE DE RELEVADORES Y CONEXIONADO A CONTROLADOR, MONTAJE Y CONEXIONADO DE SENSORES DE TEMPERATURA DE DUCTO, MONTAJE Y CONEXIONADO DE SENSORES DE PRESIÓN DIFERENCIAL EN FILTROS, MONTAJE Y CONEXIONADO DE ACTUADOR EN CADA DE MEZCLA. MONTAJE DE GABINETE ARMADO EN PARED DE UNIDAD MANEJADORA, CABLEADO INTERNO."DESARROLLO DE PROGRAMAS, SECUENCIAS DE OPERACIÓN, DESARROLLO DE GRÁFICOS PERSONALIZADOS, PLANOS E INGENIERÍAS, DETALLES DE CONEXIONADO.</t>
  </si>
  <si>
    <t>SUMINISTRO DE CONTROLADOR PROGRAMABLE (6 - BO, 12 - UI, 6 - AO). AUTÓNOMO, LIBRE DE SOFTWARE Y LICENCIAS. CON PROTECCIÓN CONTRA SOBRE VOLTAJES. BATERÍA DE LITHIUM INTEGRADA QUE GARANTIZA RESPALDO DE LA INFORMACIÓN HASTA POR 10,000 HORAS. MARCA CARRIER MODELO UC OPEN XP;SWITCH DE PRESIÓN DIFERENCIAL CON RANGO AJUSTABLE, RANGO DE SET POINT 0.08" TO 1.20" W.C. (1000-4000 PA), APPROX. DEAD BAND @ MIN. SET POINT 1.0" W.C. (250 PA), APPROX. DEAD BAND @ MAX. SET POINT 1.4" W.C. (350 PA).KIT DE INSTALACIÓN PARA SWITCH DE PRESIÓN DIFERENCIAL 2 STATIC TIPS AND PVC TUBING."ELECTRIC DAMPER ACTUATOR | NON-SPRING RETURN | 24 VAC | PROPORTIONAL (0-10 VDC) | 88 LB-IN | NEMA 2 | 3 FT. PLENUM CABLE""DWYER® HUMIDITY/TEMPERATURE TRANSMITTER, PASSIVE TEMPERATURE OUTPUTS, 2% OR 3% ACCURACY, REPLACEABLE HUMIDITY/TEMPERATURE SENSOR, SINTERED FILTER AND LCD READOUT OPTIONS. EXTERIOR, SALIDA DE 4 A 20 MA"DONA DE CONTACTO SECO | NUCLEO SOLIDO, SET POINT AJUSTABLE @ 0.50, NORMALMENTE ABIERTO, RED LED.RELEVADOR DE POTENCIA | COMPACTO | DPDT | 10 A | 24 VDC | MARCA IDEC MODELO RH2B- UAC24VBASE PARA RELEVADOR PARA RELEVADORES DPDT RB &amp; RH | SCREW TERMINAL | DIN RAIL MARCA IDEC MODELO SH2B-05TRANSFORMADOR | 75 VA | 120/208/240/480 VAC INPUT - 24 VAC OUTPUT | FOOT &amp; SINGLE THREADED HUB &amp; SIDE OPENING | CIRCUIT BREAKER | CLASS 2 UL5085-3 LISTED, C-UL, CE, ROHS24" H X 24" W X 6.62" D | NEMA 1 | GABINETE DE CONTROL.21.0" H X 22.5" W | PLATINA PARA GABINETE DE CONTROL.SENSOR DE TEMPERATURA DE DUCTO. 6'' 10K II, THERMISTORSSPT PRO, SENSOR DE TEMPERATURA DE ZONA CON DISPLAY LCD, AJUSTE DE SET POINT, SOBRE COMANDO LOCAL, ICONO DE ALARMA, ESTATUS DE LA UNIDAD.INSTRUMENTACIÓN DE FÁBRICA DE LAS UNIDADES MANEJADORAS CON EQUIPO DE CONTROL. INCLUYE ARMADO DE GABINETE DE CONTROL, MONTAJE DE CONTROLADOR, MONTAJE DE TRANSFORMADOR Y CONEXIÓNADO A CONTROLADOR, MONTAJE DE RELEVADORES Y CONEXIONADO A CONTROLADOR, MONTAJE Y CONEXIONADO DE SENSORES DE TEMPERATURA DE DUCTO, MONTAJE Y CONEXIONADO DE SENSORES DE PRESIÓN DIFERENCIAL EN FILTROS, MONTAJE Y CONEXIONADO DE ACTUADOR EN CADA DE MEZCLA. MONTAJE DE GABINETE ARMADO EN PARED DE UNIDAD MANEJADORA, CABLEADO INTERNO.DESARROLLO DE PROGRAMAS, SECUENCIAS DE OPERACIÓN, DESARROLLO DE GRÁFICOS PERSONALIZADOS, PLANOS E INGENIERÍAS, DETALLES DE CONEXIONADO.</t>
  </si>
  <si>
    <t>SUMINISTRO DE CONTROLADOR PROGRAMABLE (6 - BO, 12 - UI, 6 - AO). AUTÓNOMO, LIBRE DE SOFTWARE Y LICENCIAS. CON PROTECCIÓN CONTRA SOBRE VOLTAJES. BATERÍA DE LITHIUM INTEGRADA QUE GARANTIZA RESPALDO DE LA INFORMACIÓN HASTA POR 10,000 HORAS. MARCA CARRIER MODELO UC OPEN XP;SWITCH DE PRESIÓN DIFERENCIAL CON RANGO AJUSTABLE, RANGO DE SET POINT 0.08" TO 1.20" W.C. (1000-4000 PA), APPROX. DEAD BAND @ MIN. SET POINT 1.0" W.C. (250 PA), APPROX. DEAD BAND @ MAX. SET POINT 1.4" W.C. (350 PA).KIT DE INSTALACIÓN PARA SWITCH DE PRESIÓN DIFERENCIAL 2 STATIC TIPS AND PVC UBING."ELECTRIC DAMPER ACTUATOR | NON-SPRING RETURN | 24 VAC | PROPORTIONAL (0-10 VDC) | 88 LB-IN | NEMA 2 | 3 FT. PLENUM CABLE""DWYER® HUMIDITY/TEMPERATURE TRANSMITTER, PASSIVE TEMPERATURE OUTPUTS, 2% OR 3% ACCURACY, REPLACEABLE HUMIDITY/TEMPERATURE SENSOR, SINTERED FILTER AND LCD READOUT OPTIONS. EXTERIOR, SALIDA DE 4 A 20 MA"DONA DE CONTACTO SECO | NUCLEO SOLIDO, SET POINT AJUSTABLE @ 0.50, NORMALMENTE ABIERTO, RED LED.RELEVADOR DE POTENCIA | COMPACTO | DPDT | 10 A | 24 VDC | MARCA IDEC MODELO RH2B- UAC24VBASE PARA RELEVADOR PARA RELEVADORES DPDT RB &amp; RH | SCREW TERMINAL | DIN RAIL MARCA IDEC MODELO SH2B-05TRANSFORMADOR | 75 VA | 120/208/240/480 VAC INPUT - 24 VAC OUTPUT | FOOT &amp; SINGLE THREADED HUB &amp; SIDE OPENING | CIRCUIT BREAKER | CLASS 2 UL5085-3 LISTED, C-UL, CE, ROHS24" H X 24" W X 6.62" D | NEMA 1 | GABINETE DE CONTROL.21.0" H X 22.5" W | PLATINA PARA GABINETE DE CONTROL.SENSOR DE TEMPERATURA DE DUCTO. 6'' 10K II, THERMISTORSMAGNESENSE® DIFFERENTIAL PRESSURE TRANSMITTER, 0-10 V OUTPUT | DUCT MOUNT | NO LCD"INSTRUMENTACIÓN DE FÁBRICA DE LAS UNIDADES MANEJADORAS CON EQUIPO DE CONTROL. INCLUYE ARMADO DE GABINETE DE CONTROL, MONTAJE DE CONTROLADOR, MONTAJE DE TRANSFORMADOR Y CONEXIÓNADO A CONTROLADOR, MONTAJE DE RELEVADORES Y CONEXIONADO A CONTROLADOR, MONTAJE Y CONEXIONADO DE SENSORES DE TEMPERATURA DE DUCTO, MONTAJE Y CONEXIONADO DE SENSORES DE PRESIÓN DIFERENCIAL EN FILTROS, MONTAJE Y CONEXIONADO DE ACTUADOR EN CADA DE MEZCLA. MONTAJE DE GABINETE ARMADO EN PARED DE UNIDAD MANEJADORA, CABLEADO INTERNO."DESARROLLO DE PROGRAMAS, SECUENCIAS DE OPERACIÓN, DESARROLLO DE GRÁFICOS PERSONALIZADOS, PLANOS E INGENIERÍAS, DETALLES DE CONEXIONADO.</t>
  </si>
  <si>
    <t>SUMINISTRO DE VÁLVULAS DE AGUA HELADA PARA UNIDADES MANEJADORAS DE AIRE.VÁLVULA ELECTRÓNICA DE CONTROL</t>
  </si>
  <si>
    <t>SUMINISTRO DE VÁLVULAS DE BALANCEO AUTOMÁTICO CON PUERTOS PT,CONEXIÓN NPT HEMBRA, CUERPO DE LATON FORJADO, MÁXIMA PRESIÓN DE 360 PSI. MARCA FLOWCON.</t>
  </si>
  <si>
    <t>SUMINISTRO DE CARTUCHO E-JUST, TIPO "G" RANGO DE PRESIÓN DE 2.5-30 PSID. PARA VALVULAS DE BALANCEO</t>
  </si>
  <si>
    <t>SUMINISTRO DE 3 UPC OPEN; ACCEPTS FACTORY APPLICATION OR CUSTOM PROGRAMMING TO INTERFACE WITH CCN EQUIPMENT.2 CONTROLADOR PROGRAMABLE (6 - BO, 12 - UI, 6 - AO). AUTÓNOMO, LIBRE DE SOFTWARE Y LICENCIAS. CON PROTECCIÓN CONTRA SOBRE VOLTAJES. BATERÍA DE LITHIUM INTEGRADA QUE GARANTIZA RESPALDO DE LA INFORMACIÓN HASTA POR 10,000 HORAS. MARCA CARRIER MODELO UC OPEN XP;1 UC OPEN XP IO; EXPANDER FOR UC OPEN XP (8 - BO, 16 - UI, 0 - AO) (ONE EXPANDER PER UC OPEN XP).13 DONA DE CONTACTO SECO | NUCLEO SOLIDO, SET POINT AJUSTABLE @ 0.50, NORMALMENTE ABIERTO, RED LED.13 RELEVADOR DE POTENCIA | COMPACTO | DPDT | 10 A | 24 VDC | MARCA IDEC MODELO RH2B- UAC24V 13 BASE PARA RELEVADOR PARA RELEVADORES DPDT RB &amp; RH | SCREW TERMINAL | DIN RAIL MARCA IDEC MODELO SH2B-05 3 VARIADOR DE FRECUENCIA ABB PARA BOMBAS DE SISTEMA SECUNDARIO VARIABLE,75HP 460V 2 DRIVE 10 HP EN 400V3F 3BUTTERFLY 2 WAY W/ ELECTRIC ACTUATOR BELIMO AIRCONTROLS, INC. 10" 2-WAY BUTTERFLY VALVE | FULL-RATED DISC | 24 VAC / VDC | CV90=5340 CV60=2047 | ON/OFF &amp; FLOATING POINT | NON-SPRING RETURN | 3560 IN-LB | 3 FT. CABLE | ANSI 125/150 FLANGED | 2 X SPDT | STAINLESS STEEL TRIM | NEMA 4X 3BUTTERFLY 2 WAY W/ ELECTRIC ACTUATOR BELIMO AIRCONTROLS, INC. 8" 2-WAY BUTTERFLY VALVE | UNDERCUT DISC | 24 VAC / VDC | CV90=3136 CV60=1202 | ON/OFF &amp; FLOATING POINT | NON-SPRING RETURN | 1335 IN-LB | 3 FT. CABLE | ANSI 125/150 FLANGED | 2 X SPDT | STAINLESS STEEL TRIM | NEMA 4X 1 WET/WET DIFFERENTIAL PRESSURE TRANSMITTER | 0-10 VDC OUTPUT 2 SENSOR DE TEMPERATURA PARA INMERSIÓN DE 10K TIPO II, CON CAJA DE 8'' DE LARGO 2 TERMOPOZO PARA SENSOR DE INMERSIÓN, DE 9'' CON CONEXIÓN EXTERIOR DE 1/2'' 2 SENSOR DE TEMPERATURA PARA INMERSIÓN DE 10K TIPO II, CON CAJA DE 6'' DE LARGO 2 TERMOPOZO PARA SENSOR DE INMERSIÓN, DE 6'' CON CONEXIÓN EXTERIOR DE 1/2''1 24"H X 20"W X 8"D GALVANIZED NEMA 3R | LIFT OFF HINGE COVER 1 21.0" H X 18.5" W | PERFORATED | 16 GAUGE STEEL | FITS 24" H X 20" W MEDIUM TYPE 1 ENCLOSURE | GRAY 1 30” H X 24” W X 8” D | HINGED COVER TYPE 3R MEDIUM 16 GAUGE ENCLOSURE | GRAY | CONTINUOUS HINGE [STAINLESS STEEL PIN] OPTIONAL BUTT PLATE AVAIL.1.28.12" H X 26.12" W | PERFORATED | 16 GAUGE STEEL | FITS 30" H X 24" W MEDIUM TYPE 3R HINGED ENCLOSURE | GRAY 1 TRANSFORMADOR | 75 VA | 120/208/240/480 VAC INPUT - 24 VAC OUTPUT | FOOT &amp; SINGLE THREADED HUB &amp; SIDE OPENING | CIRCUIT BREAKER | CLASS 2 UL5085-3 LISTED, C-UL, CE, ROHS INSTRUMENTACION Y ARMADO DE GABINETE DE CONTROL, INCLUYE MONTAJE DE CONTROLADORES EN GABINETE Y CABLEADO INTERIOR. NO INCLUYE MONTAJE DE SENSORES EN CAMPO. SOLAMENTE EL GABINETE DE CONTROL.DESARROLLO DE PROGRAMAS, SECUENCIAS DE OPERACIÓN, DESARROLLO DE GRÁFICOS PERSONALIZADOS, PLANOS E INGENIERÍAS, DETALLES DE CONEXIONADO.</t>
  </si>
  <si>
    <t>SUMINISTRO DE CONTROLADOR PARA CAJA VAV SINGLE DUCT PROTOCOLO BACNET. AUTONOMO, LIBRE DE SOFTWARE Y LICENCIAS. CON PROTECCIÓN CONTRA SOBRE VOLTAJES. BATERÍA DE LITHIUM INTEGRADA QUE GARANTIZA RESPALDO DE LA INFORMACIÓN HASTA POR 10,000 HORAS.TRANSFORMADOR| 40 VA | 120/208/240/277 VAC ENTRADA - 24 VAC SALIDA | | CLASS 2 UL5085-3 LISTED, C-UL, CE, ROHS SPT PRO; SPACE TEMPERATURE SENSOR WITH LCD DISPLAY, SETPOINT ADJUST, LOCAL OVERRIDE, ALARM ICON, OUTSIDE AIR UNIT STATUS WITH HEATING AND COOLING SETPOINTS.SENSOR DE TEMPERATURA DE DUCTO. 6'' 10K II, THERMISTORS INSTRUMENTACION DE FABRICA DE CAJAS VAV. INCLUYE MONTAJE DE CONTROLADOR, TRANSFORMADOR Y SENSOR DE TEMPERATURA DE DUCTO. CONEXIONADO A CONTROLADOR DE TRANSFORMADOR Y SENSOR DE TEMPERATURA DE DUCTO.DESARROLLO DE PROGRAMAS, SECUENCIAS DE OPERACIÓN, DESARROLLO DE GRÁFICOS PERSONALIZADOS, PLANOS E INGENIERÍAS, DETALLES DE CONEXIONADO.</t>
  </si>
  <si>
    <t>INSTALACION DE CONTROLADOR PROGRAMABLE (6 - BO, 12 - UI, 6 - AO). AUTÓNOMO, LIBRE DE SOFTWARE Y LICENCIAS. CON PROTOCOLO DE COMUNICACIÓN BACNET, CON PROTECCIÓN CONTRA SOBRE VOLTAJES. BATERÍA DE LITHIUM INTEGRADA QUE GARANTIZA RESPALDO DE LA INFORMACIÓN HASTA POR 10,000 HORAS. MARCA CARRIER MODELO UC OPEN XP;UC OPEN XP IO; EXPANSOR DE PUERTOS PARA CONTROLADOR OPN-UCXP (8 - BO, 16 - UI, 0 - AO) (ONE EXPANDER PER UC OPEN XP).TRANSFORMADO DE CONTROL | 75 VA | 120 VAC INPUT - 24 VAC OUTPUT | FOOT &amp; DUAL THREADED HUB | CIRCUIT BREAKER | CLASS 2 UL5085-3 LISTED, C-UL, CE, ROHSGABINETE DE CONTROL NEMA 3R, CON CONTROLADOR Y TRANSFORMADOR MONTADO Y CLEMAS LISTAS PARA RECIBIR 14 SEÑALES DE 4-20 MA DE SENSORES DE FLUJO. INCLUYE FLETE A INTERIOR DE LA REPUBLICA.DESARROLLO DE PROGRAMAS, SECUENCIAS DE OPERACIÓN, DESARROLLO DE GRÁFICOS PERSONALIZADOS, PLANOS E INGENIERÍAS, DETALLES DE CONEXIONADO.</t>
  </si>
  <si>
    <t>INSTALACION DE I-VU OPEN PLUS WEB SERVER QUE SOPORTA HASTA 750 CONTROLADORES BACNET, CAPACIDAD DE COMUNICACIÓN CON PROTOCOLOS MODBUS Y LONWORKS. SISTEMA BMS, SERVIDOR CON SERVICIOS WEB QUE PERMITE CENTRALIZAR TODOS LOS PARÁMETROS DE MEDICIÓN DE LOS CONTROLADORES Y TABLEROS DEL EDIFICIO. CAPAZ DE INTEGRARSE A LA INTRANET Y COMPARTIR LA INFORMACIÓN QUE ESTARÁ DISPONIBLE POR EL USUARIO A TRAVÉS DE UNA PÁGINA WEB ESTÁNDAR UTILIZANDO UN EXPLORADOR COMPATIBLE CON MICROSOFT WINDOWS DESDE CUALQUIER COMPUTADORA DE LA RED.PERMITE LA GENERACIÓN DE CUENTAS PERSONALIZADAS CON DIFERENTES NIVELES JERÁRQUICOS CAPACIDAD DE DE SOPORTAR MULTI-USUARIOS.NO REQUIERE DE SOFTWARE O LICENCIAS. NO REQUIERE DE EQUIPO DEDICADO. 1""ROUTER I-VU OPEN LINK, SOPORTA HASTA 60 CONTROLADORES BACNET.CAPACIDAD DE INTEGRAR HASTA 500 PUNTOS PARA INTEGRACIÓN CON CONTROLADORES MODBUS RTU/ASCII O LONWORKS. NO REQUIERE DE SOFTWARE O LICENCIAS. NO REQUIERE DE EQUIPO DEDICADO. MODELO CIV-OL MARCA CARRIER. 5ROUTER I-VU OPEN LINK, SOPORTA HASTA 60 CONTROLADORES BACNET.CAPACIDAD DE INTEGRAR HASTA 500 PUNTOS PARA INTEGRACIÓN CON CONTROLADORES MODBUS RTU/ASCII O LONWORKS. NO REQUIERE DE SOFTWARE O LICENCIAS. NO REQUIERE DE EQUIPO DEDICADO. MODELO CIV-OL MARCA CARRIER. 5"MS/TP OR STANDARD EIA-485 REPEATER.5GABINETE DE CONTROL NEMA 1 CON PLATINA PARA MONTAJE DE EQUIPOS ROUTER.5TRANSFORMADOR| 40 VA | 120/208/240/277 VAC ENTRADA - 24 VAC SALIDA | | CLASS 2 UL5085-3 LISTED, C-UL, CE, ROHSPACKAGE OF 16 TERMINATING BOARDS (ADDS TERMINATION &amp; BIAS).3PROTECTION BOARD FOR EIA-485 NETWORKS.3DESARROLLO DE PROGRAMAS, SECUENCIAS DE OPERACIÓN, DESARROLLO DE GRÁFICOS PERSONALIZADOS, PLANOS E INGENIERÍAS, DETALLES DE CONEXIONADO.LOTE</t>
  </si>
  <si>
    <t>INSTALACION DE CONTROLADOR PROGRAMABLE (6 - BO, 12 - UI, 6 - AO). AUTÓNOMO, LIBRE DE SOFTWARE Y LICENCIAS. CON PROTECCIÓN CONTRA SOBRE VOLTAJES. BATERÍA DE LITHIUM INTEGRADA QUE GARANTIZA RESPALDO DE LA INFORMACIÓN HASTA POR 10,000 HORAS. MARCA CARRIER MODELO UC OPEN XP;SWITCH DE PRESIÓN DIFERENCIAL CON RANGO AJUSTABLE, RANGO DE SET POINT 0.08" TO 1.20" W.C. (1000-4000 PA), APPROX. DEAD BAND @ MIN. SET POINT 1.0" W.C. (250 PA), APPROX. DEAD BAND @ MAX. SET POINT 1.4" W.C. (350 PA).KIT DE INSTALACIÓN PARA SWITCH DE PRESIÓN DIFERENCIAL 2 STATIC TIPS AND PVC TUBING.DONA DE CONTACTO SECO | NUCLEO SOLIDO, SET POINT AJUSTABLE @ 0.50, NORMALMENTE ABIERTO, RED LED.RELEVADOR DE POTENCIA | COMPACTO | DPDT | 10 A | 24 VDC | MARCA IDEC MODELO RH2B-UAC24VBASE PARA RELEVADOR PARA RELEVADORES DPDT RB &amp; RH | SCREW TERMINAL | DIN RAIL MARCA IDEC MODELO SH2B-05"ELECTRIC DAMPER ACTUATOR | NON-SPRING RETURN | 24 VAC | PROPORTIONAL (0-10VDC) | 88 LB-IN | NEMA 2 | 3 FT. PLENUM CABLE""DWYER® UMIDITY/TEMPERATURE TRANSMITTER, PASSIVE TEMPERATURE OUTPUTS,2% OR 3% ACCURACY, REPLACEABLE HUMIDITY/TEMPERATURE SENSOR, SINTERED FILTER AND LCD READOUT OPTIONS. EXTERIOR, SALIDA DE 4 A 20 MA"TRANSFORMADOR | 75 VA | 120/208/240/480 VAC INPUT - 24 VAC OUTPUT | FOOT &amp; SINGLE THREADED HUB &amp; SIDE OPENING | CIRCUIT BREAKER | CLASS 2 UL5085-3 LISTED, C-UL, CE, ROHS24" H X 24" W X 6.62" D | NEMA 1 | GABINETE DE CONTROL.21.0" H X 22.5" W | PLATINA PARA GABINETE DE CONTROL.SENSOR DE TEMPERATURA DE DUCTO. 6'' 10K II, THERMISTORSSPT PRO, SENSOR DE TEMPERATURA DE ZONA CON DISPLAY LCD, AJUSTE DE SET POINT, SOBRE COMANDO LOCAL, ICONO DE ALARMA, ESTATUS DE LA UNIDAD."INSTRUMENTACIÓN DE FÁBRICA DE LAS UNIDADES MANEJADORAS CON EQUIPO DE CONTROL. INCLUYE ARMADO DE GABINETE DE CONTROL, MONTAJE DE CONTROLADOR, MONTAJE DE TRANSFORMADOR Y CONEXIÓNADO A CONTROLADOR, MONTAJE DE RELEVADORES Y CONEXIONADO A CONTROLADOR, MONTAJE Y CONEXIONADO DE SENSORES DE TEMPERATURA DE DUCTO, MONTAJE Y CONEXIONADO DE SENSORES DE PRESIÓN DIFERENCIAL EN FILTROS, MONTAJE Y CONEXIONADO DE ACTUADOR EN CADA DE MEZCLA. MONTAJE DE GABINETE ARMADO EN PARED DE UNIDAD MANEJADORA, CABLEADO INTERNO."DESARROLLO DE PROGRAMAS, SECUENCIAS DE OPERACIÓN, DESARROLLO DE GRÁFICOS PERSONALIZADOS, PLANOS E INGENIERÍAS, DETALLES DE CONEXIONADO.</t>
  </si>
  <si>
    <t>INSTALACION DE CONTROLADOR PROGRAMABLE (6 - BO, 12 - UI, 6 - AO). AUTÓNOMO, LIBRE DE SOFTWARE Y LICENCIAS. CON PROTECCIÓN CONTRA SOBRE VOLTAJES. BATERÍA DE LITHIUM INTEGRADA QUE GARANTIZA RESPALDO DE LA INFORMACIÓN HASTA POR 10,000 HORAS. MARCA CARRIER MODELO UC OPEN XP;SWITCH DE PRESIÓN DIFERENCIAL CON RANGO AJUSTABLE, RANGO DE SET POINT 0.08" TO 1.20" W.C. (1000-4000 PA), APPROX. DEAD BAND @ MIN. SET POINT 1.0" W.C. (250 PA), APPROX. DEAD BAND @ MAX. SET POINT 1.4" W.C. (350 PA).KIT DE INSTALACIÓN PARA SWITCH DE PRESIÓN DIFERENCIAL 2 STATIC TIPS AND PVC TUBING.DONA DE CONTACTO SECO | NUCLEO SOLIDO, SET POINT AJUSTABLE @ 0.50, NORMALMENTE ABIERTO, RED LED.RELEVADOR DE POTENCIA | COMPACTO | DPDT | 10 A | 24 VDC | MARCA IDEC MODELO RH2B- UAC24VBASE PARA RELEVADOR PARA RELEVADORES DPDT RB &amp; RH | SCREW TERMINAL | DIN RAIL MARCA IDEC MODELO SH2B-05"ELECTRIC DAMPER ACTUATOR | NON-SPRING RETURN | 24 VAC | PROPORTIONAL (0-10 VDC) | 44LB-IN | NEMA 2 | 3 FT. STANDARD CABLE | TERMINAL STRIP""DWYER® HUMIDITY/TEMPERATURE TRANSMITTER, PASSIVE TEMPERATURE OUTPUTS, 2% OR 3% ACCURACY, REPLACEABLE HUMIDITY/TEMPERATURE SENSOR, SINTERED FILTER AND LCD READOUT OPTIONS. EXTERIOR, SALIDA DE 4 A 20 MA"TRANSFORMADOR | 75 VA | 120/208/240/480 VAC INPUT - 24 VAC OUTPUT | FOOT &amp; SINGLE THREADED HUB &amp; SIDE OPENING | CIRCUIT BREAKER | CLASS 2 UL5085-3 LISTED, C-UL, CE, ROHS24" H X 24" W X 6.62" D | NEMA 1 | GABINETE DE CONTROL.21.0" H X 22.5" W | PLATINA PARA GABINETE DE CONTROL.SENSOR DE TEMPERATURA DE DUCTO. 6'' 10K II, THERMISTORSSPT PRO, SENSOR DE TEMPERATURA DE ZONA CON DISPLAY LCD, AJUSTE DE SET POINT, SOBRE COMANDO LOCAL, ICONO DE ALARMA, ESTATUS DE LA UNIDAD.INSTRUMENTACIÓN DE FÁBRICA DE LAS UNIDADES MANEJADORAS CON EQUIPO DE CONTROL. INCLUYE ARMADO DE GABINETE DE CONTROL, MONTAJE DE CONTROLADOR, MONTAJE DE TRANSFORMADOR Y CONEXIÓNADO A CONTROLADOR, MONTAJE DE RELEVADORES Y CONEXIONADO A CONTROLADOR, MONTAJE Y CONEXIONADO DE SENSORES DE TEMPERATURA DE DUCTO, MONTAJE Y CONEXIONADO DE SENSORES DE PRESIÓN DIFERENCIAL EN FILTROS, MONTAJE Y CONEXIONADO DE ACTUADOR EN CADA DE MEZCLA. MONTAJE DE GABINETE ARMADO EN PARED DE UNIDAD MANEJADORA, CABLEADO INTERNO.DESARROLLO DE PROGRAMAS, SECUENCIAS DE OPERACIÓN, DESARROLLO DE GRÁFICOS PERSONALIZADOS, PLANOS E INGENIERÍAS, DETALLES DE CONEXIONADO.</t>
  </si>
  <si>
    <t>INSTALACION DE CONTROLADOR PROGRAMABLE (6 - BO, 12 - UI, 6 - AO). AUTÓNOMO, LIBRE DE SOFTWARE Y LICENCIAS. CON PROTECCIÓN CONTRA SOBRE VOLTAJES. BATERÍA DE LITHIUM INTEGRADA QUE GARANTIZA RESPALDO DE LA INFORMACIÓN HASTA POR 10,000 HORAS. MARCA CARRIER MODELO UC OPEN XP;"SWITCH DE PRESIÓN DIFERENCIAL CON RANGO AJUSTABLE, RANGO DE SET POINT 0.08" TO 1.20" W.C. (1000-4000 PA), APPROX. DEAD BAND @ MIN. SET POINT 1.0" W.C. (250 PA), APPROX. DEAD BAND @ MAX. SET POINT 1.4" W.C. (350 PA).KIT DE INSTALACIÓN PARA SWITCH DE PRESIÓN DIFERENCIAL 2 STATIC TIPS AND PVC TUBING.DONA DE CONTACTO SECO | NUCLEO SOLIDO, SET POINT AJUSTABLE @ 0.50, NORMALMENTE ABIERTO, RED LED.RELEVADOR DE POTENCIA | COMPACTO | DPDT | 10 A | 24 VDC | MARCA IDEC MODELO RH2B- UAC24VBASE PARA RELEVADOR PARA RELEVADORES DPDT RB &amp; RH | SCREW TERMINAL | DIN RAIL MARCA IDEC MODELO SH2B-05TRANSFORMADOR | 75 VA | 120/208/240/480 VAC INPUT - 24 VAC OUTPUT | FOOT &amp; SINGLE THREADED HUB &amp; SIDE OPENING | CIRCUIT BREAKER | CLASS 2 UL5085-3 LISTED, C-UL, CE, ROHS24" H X 24" W X 6.62" D | NEMA 1 | GABINETE DE CONTROL.21.0" H X 22.5" W | PLATINA PARA GABINETE DE CONTROL.SENSOR DE TEMPERATURA DE DUCTO. 6'' 10K II, THERMISTORSSPT PRO, SENSOR DE TEMPERATURA DE ZONA CON DISPLAY LCD, AJUSTE DE SET POINT, SOBRE COMANDO LOCAL, ICONO DE ALARMA, ESTATUS DE LA UNIDAD."INSTRUMENTACIÓN DE FÁBRICA DE LAS UNIDADES MANEJADORAS CON EQUIPO DE CONTROL. INCLUYE ARMADO DE GABINETE DE CONTROL, MONTAJE DE CONTROLADOR, MONTAJE DE TRANSFORMADOR Y CONEXIÓNADO A CONTROLADOR, MONTAJE DE RELEVADORES Y CONEXIONADO A CONTROLADOR, MONTAJE Y CONEXIONADO DE SENSORES DE TEMPERATURA DE DUCTO, MONTAJE Y CONEXIONADO DE SENSORES DE PRESIÓN DIFERENCIAL EN FILTROS,MONTAJE Y CONEXIONADO DE ACTUADOR EN CADA DE MEZCLA. MONTAJE DE GABINETE ARMADO EN PARED DE UNIDAD MANEJADORA, CABLEADO INTERNO."DESARROLLO DE PROGRAMAS, SECUENCIAS DE OPERACIÓN, DESARROLLO DE GRÁFICOS PERSONALIZADOS, PLANOS E INGENIERÍAS, DETALLES DE CONEXIONADO.</t>
  </si>
  <si>
    <t>INSTALACION DE CONTROLADOR PROGRAMABLE (6 - BO, 12 - UI, 6 - AO). AUTÓNOMO, LIBRE DE SOFTWARE Y LICENCIAS. CON PROTECCIÓN CONTRA SOBRE VOLTAJES. BATERÍA DE LITHIUM INTEGRADA QUE GARANTIZA RESPALDO DE LA INFORMACIÓN HASTA POR 10,000 HORAS. MARCA CARRIER MODELO UC OPEN XP;SWITCH DE PRESIÓN DIFERENCIAL CON RANGO AJUSTABLE, RANGO DE SET POINT 0.08" TO 1.20" W.C. (1000-4000 PA), APPROX. DEAD BAND @ MIN. SET POINT 1.0" W.C. (250 PA), APPROX. DEAD BAND @ MAX. SET POINT 1.4" W.C. (350 PA).KIT DE INSTALACIÓN PARA SWITCH DE PRESIÓN DIFERENCIAL 2 STATIC TIPS AND PVC TUBING."ELECTRIC DAMPER ACTUATOR | NON-SPRING RETURN | 24 VAC | PROPORTIONAL (0-10 VDC) | 44LB-IN | NEMA 2 | 3 FT. STANDARD CABLE | TERMINAL STRIP""DWYER® HUMIDITY/TEMPERATURE TRANSMITTER, PASSIVE TEMPERATURE OUTPUTS, 2% OR 3% ACCURACY, REPLACEABLE HUMIDITY/TEMPERATURE SENSOR, SINTERED FILTER AND LCD READOUT OPTIONS. EXTERIOR, SALIDA DE 4 A 20 MA"DONA DE CONTACTO SECO | NUCLEO SOLIDO, SET POINT AJUSTABLE @ 0.50, NORMALMENTE ABIERTO, RED LED.RELEVADOR DE POTENCIA | COMPACTO | DPDT | 10 A | 24 VDC | MARCA IDEC MODELO RH2B- UAC24VBASE PARA RELEVADOR PARA RELEVADORES DPDT RB &amp; RH | SCREW TERMINAL | DIN RAIL MARCA IDEC MODELO SH2B-05TRANSFORMADOR | 75 VA | 120/208/240/480 VAC INPUT - 24 VAC OUTPUT | FOOT &amp; SINGLE THREADED HUB &amp; SIDE OPENING | CIRCUIT BREAKER | CLASS 2 UL5085-3 LISTED, C-UL, CE, ROHS24" H X 24" W X 6.62" D | NEMA 1 | GABINETE DE CONTROL.21.0" H X 22.5" W | PLATINA PARA GABINETE DE CONTROL.SENSOR DE TEMPERATURA DE DUCTO. 6'' 10K II, THERMISTORSSPT PRO, SENSOR DE TEMPERATURA DE ZONA CON DISPLAY LCD, AJUSTE DE SET POINT, SOBRE COMANDO LOCAL, ICONO DE ALARMA, ESTATUS DE LA UNIDAD.INSTRUMENTACIÓN DE FÁBRICA DE LAS UNIDADES MANEJADORAS CON EQUIPO DE CONTROL. INCLUYE ARMADO DE GABINETE DE CONTROL, MONTAJE DE CONTROLADOR, MONTAJE DE TRANSFORMADOR Y CONEXIÓNADO A CONTROLADOR, MONTAJE DE RELEVADORES Y CONEXIONADO A CONTROLADOR, MONTAJE Y CONEXIONADO DE SENSORES DE TEMPERATURA DE DUCTO, MONTAJE Y CONEXIONADO DE SENSORES DE PRESIÓN DIFERENCIAL EN FILTROS, MONTAJE Y CONEXIONADO DE ACTUADOR EN CADA DE MEZCLA. MONTAJE DE GABINETE ARMADO EN PARED DE UNIDAD MANEJADORA, CABLEADO INTERNO.DESARROLLO DE PROGRAMAS, SECUENCIAS DE OPERACIÓN, DESARROLLO DE GRÁFICOS PERSONALIZADOS, PLANOS E INGENIERÍAS, DETALLES DE CONEXIONADO.</t>
  </si>
  <si>
    <t>INSTALACION DE CONTROLADOR PROGRAMABLE (6 - BO, 12 - UI, 6 - AO). AUTÓNOMO, LIBRE DE SOFTWARE Y LICENCIAS. CON PROTECCIÓN CONTRA SOBRE VOLTAJES. BATERÍA DE LITHIUM INTEGRADA QUE GARANTIZA RESPALDO DE LA INFORMACIÓN HASTA POR 10,000 HORAS. MARCA CARRIER MODELO UC OPEN XP;"SWITCH DE PRESIÓN DIFERENCIAL CON RANGO AJUSTABLE, RANGO DE SET POINT 0.08" TO 1.20" W.C. (1000-4000 PA), APPROX. DEAD BAND @ MIN. SET POINT 1.0" W.C. (250 PA), APPROX. DEAD BAND @ MAX. SET POINT 1.4" W.C. (350 PA).KIT DE INSTALACIÓN PARA SWITCH DE PRESIÓN DIFERENCIAL 2 STATIC TIPS AND PVC TUBING."ELECTRIC DAMPER ACTUATOR | NON-SPRING RETURN | 24 VAC | PROPORTIONAL (0-10 VDC) | 44 LB-IN | NEMA 2 | 3 FT. STANDARD CABLE | TERMINAL STRIP""DWYER® HUMIDITY/TEMPERATURE TRANSMITTER, PASSIVE TEMPERATURE OUTPUTS, 2% OR 3% ACCURACY, REPLACEABLE HUMIDITY/TEMPERATURE SENSOR, SINTERED FILTER AND LCD READOUT OPTIONS. EXTERIOR, SALIDA DE 4 A 20 MA"DONA DE CONTACTO SECO | NUCLEO SOLIDO, SET POINT AJUSTABLE @ 0.50, NORMALMENTE ABIERTO, RED LED.RELEVADOR DE POTENCIA | COMPACTO | DPDT | 10 A | 24 VDC | MARCA IDEC MODELO RH2B- UAC24VBASE PARA RELEVADOR PARA RELEVADORES DPDT RB &amp; RH | SCREW TERMINAL | DIN RAIL MARCA IDEC MODELO SH2B-05TRANSFORMADOR | 75 VA | 120/208/240/480 VAC INPUT - 24 VAC OUTPUT | FOOT &amp; SINGLE THREADED HUB &amp; SIDE OPENING | CIRCUIT BREAKER | CLASS 2 UL5085-3 LISTED, C-UL, CE, ROHS24" H X 24" W X 6.62" D | NEMA 1 | GABINETE DE CONTROL.21.0" H X 22.5" W | PLATINA PARA GABINETE DE CONTROL.SENSOR DE TEMPERATURA DE DUCTO. 6'' 10K II, THERMISTORSSPT PRO, SENSOR DE TEMPERATURA DE ZONA CON DISPLAY LCD, AJUSTE DE SET POINT, SOBRE COMANDO LOCAL, ICONO DE ALARMA, ESTATUS DE LA UNIDAD.MAGNESENSE® DIFFERENTIAL PRESSURE TRANSMITTER, 0-10 V OUTPUT | DUCT MOUNT | NO LCD"INSTRUMENTACIÓN DE FÁBRICA DE LAS UNIDADES MANEJADORAS CON EQUIPO DE CONTROL. INCLUYE ARMADO DE GABINETE DE CONTROL, MONTAJE DE CONTROLADOR, MONTAJE DE TRANSFORMADOR Y CONEXIÓNADO A CONTROLADOR, MONTAJE DE RELEVADORES Y CONEXIONADO A CONTROLADOR, MONTAJE Y CONEXIONADO DE SENSORES DE TEMPERATURA DE DUCTO, MONTAJE Y CONEXIONADO DE SENSORES DE PRESIÓN DIFERENCIAL EN FILTROS, MONTAJE Y CONEXIONADO DE ACTUADOR EN CADA DE MEZCLA. MONTAJE DE GABINETE ARMADO EN PARED DE UNIDAD MANEJADORA, CABLEADO INTERNO."DESARROLLO DE PROGRAMAS, SECUENCIAS DE OPERACIÓN, DESARROLLO DE GRÁFICOS PERSONALIZADOS, PLANOS E INGENIERÍAS, DETALLES DE CONEXIONADO.</t>
  </si>
  <si>
    <t>INSTALACION DE CONTROLADOR PROGRAMABLE (6 - BO, 12 - UI, 6 - AO). AUTÓNOMO, LIBRE DE SOFTWARE Y LICENCIAS. CON PROTECCIÓN CONTRA SOBRE VOLTAJES. BATERÍA DE LITHIUM INTEGRADA QUE GARANTIZA RESPALDO DE LA INFORMACIÓN HASTA POR 10,000 HORAS. MARCA CARRIER MODELO UC OPEN XP;"SWITCH DE PRESIÓN DIFERENCIAL CON RANGO AJUSTABLE, RANGO DE SET POINT 0.08" TO 1.20" W.C. (1000-4000 PA), APPROX. DEAD BAND @ MIN. SET POINT 1.0" W.C. (250 PA), APPROX. DEAD BAND @ MAX. SET POINT 1.4" W.C. (350 PA).KIT DE INSTALACIÓN PARA SWITCH DE PRESIÓN DIFERENCIAL 2 STATIC TIPS AND PVC TUBING."ELECTRIC DAMPER ACTUATOR | NON-SPRING RETURN | 24 VAC | PROPORTIONAL (0-10 VDC) | 44LB-IN | NEMA 2 | 3 FT. STANDARD CABLE | TERMINAL STRIP""DWYER® HUMIDITY/TEMPERATURE TRANSMITTER, PASSIVE TEMPERATURE OUTPUTS, 2% OR 3% ACCURACY, REPLACEABLE HUMIDITY/TEMPERATURE SENSOR, SINTERED FILTER AND LCD READOUT OPTIONS. EXTERIOR, SALIDA DE 4 A 20 MA"DONA DE CONTACTO SECO | NUCLEO SOLIDO, SET POINT AJUSTABLE @ 0.50, NORMALMENTE ABIERTO, RED LED.RELEVADOR DE POTENCIA | COMPACTO | DPDT | 10 A | 24 VDC | MARCA IDEC MODELO RH2B- UAC24VBASE PARA RELEVADOR PARA RELEVADORES DPDT RB &amp; RH | SCREW TERMINAL | DIN RAIL MARCA IDEC MODELO SH2B-05TRANSFORMADOR | 75 VA | 120/208/240/480 VAC INPUT - 24 VAC OUTPUT | FOOT &amp; SINGLE THREADED HUB &amp; SIDE OPENING | CIRCUIT BREAKER | CLASS 2 UL5085-3 LISTED, C-UL, CE, ROHS24" H X 24" W X 6.62" D | NEMA 1 | GABINETE DE CONTROL.21.0" H X 22.5" W | PLATINA PARA GABINETE DE CONTROL.SENSOR DE TEMPERATURA DE DUCTO. 6'' 10K II, THERMISTORSSPT PRO, SENSOR DE TEMPERATURA DE ZONA CON DISPLAY LCD, AJUSTE DE SET POINT, SOBRE COMANDO LOCAL, ICONO DE ALARMA, ESTATUS DE LA UNIDAD.INSTRUMENTACIÓN DE FÁBRICA DE LAS UNIDADES MANEJADORAS CON EQUIPO DE CONTROL. INCLUYE ARMADO DE GABINETE DE CONTROL, MONTAJE DE CONTROLADOR, MONTAJE DE TRANSFORMADOR Y CONEXIÓNADO A CONTROLADOR, MONTAJE DE RELEVADORES Y CONEXIONADO A CONTROLADOR, MONTAJE Y CONEXIONADO DE SENSORES DE TEMPERATURA DE DUCTO, MONTAJE Y CONEXIONADO DE SENSORES DE PRESIÓN DIFERENCIAL EN FILTROS, MONTAJE Y CONEXIONADO DE ACTUADOR EN CADA DE MEZCLA. MONTAJE DE GABINETE ARMADO EN PARED DE UNIDAD MANEJADORA, CABLEADO INTERNO.DESARROLLO DE PROGRAMAS, SECUENCIAS DE OPERACIÓN, DESARROLLO DE GRÁFICOS PERSONALIZADOS, PLANOS E INGENIERÍAS, DETALLES DE CONEXIONADO.</t>
  </si>
  <si>
    <t>INSTALACION DE CONTROLADOR PROGRAMABLE (6 - BO, 12 - UI, 6 - AO). AUTÓNOMO, LIBRE DE SOFTWARE Y LICENCIAS. CON PROTECCIÓN CONTRA SOBRE VOLTAJES. BATERÍA DE LITHIUM INTEGRADA QUE GARANTIZA RESPALDO DE LA INFORMACIÓN HASTA POR 10,000 HORAS. MARCA CARRIER MODELO UC OPEN XP;SWITCH DE PRESIÓN DIFERENCIAL CON RANGO AJUSTABLE, RANGO DE SET POINT 0.08" TO 1.20" W.C. (1000-4000 PA), APPROX. DEAD BAND @ MIN. SET POINT 1.0" W.C. (250 PA), APPROX. DEAD BAND @ MAX. SET POINT 1.4" W.C. (350 PA).KIT DE INSTALACIÓN PARA SWITCH DE PRESIÓN DIFERENCIAL 2 STATIC TIPS AND PVC TUBING."ELECTRIC DAMPER ACTUATOR | NON-SPRING RETURN | 24 VAC | PROPORTIONAL (0-10 VDC) | 44 LB-IN | NEMA 2 | 3 FT. STANDARD CABLE | TERMINAL STRIP""DWYER® HUMIDITY/TEMPERATURE TRANSMITTER, PASSIVE TEMPERATURE OUTPUTS, 2% OR 3% ACCURACY, REPLACEABLE HUMIDITY/TEMPERATURE SENSOR, SINTERED FILTER AND LCD READOUT OPTIONS. EXTERIOR, SALIDA DE 4 A 20 MA"DONA DE CONTACTO SECO | NUCLEO SOLIDO, SET POINT AJUSTABLE @ 0.50, NORMALMENTE ABIERTO, RED LED.RELEVADOR DE POTENCIA | COMPACTO | DPDT | 10 A | 24 VDC | MARCA IDEC MODELO RH2B- UAC24VBASE PARA RELEVADOR PARA RELEVADORES DPDT RB &amp; RH | SCREW TERMINAL | DIN RAIL MARCA IDEC MODELO SH2B-05TRANSFORMADOR | 75 VA | 120/208/240/480 VAC INPUT - 24 VAC OUTPUT | FOOT &amp; SINGLE THREADED HUB &amp; SIDE OPENING | CIRCUIT BREAKER | CLASS 2 UL5085-3 LISTED, C-UL, CE, ROHS24" H X 24" W X 6.62" D | NEMA 1 | GABINETE DE CONTROL.21.0" H X 22.5" W | PLATINA PARA GABINETE DE CONTROL.SENSOR DE TEMPERATURA DE DUCTO. 6'' 10K II, THERMISTORSSPT PRO, SENSOR DE TEMPERATURA DE ZONA CON DISPLAY LCD, AJUSTE DE SET POINT, SOBRE COMANDO LOCAL, ICONO DE ALARMA, ESTATUS DE LA UNIDAD.MAGNESENSE® DIFFERENTIAL PRESSURE TRANSMITTER, 0-10 V OUTPUT | DUCT MOUNT | NO LCDINSTRUMENTACIÓN DE FÁBRICA DE LAS UNIDADES MANEJADORAS CON EQUIPO DE CONTROL. INCLUYE ARMADO DE GABINETE DE CONTROL, MONTAJE DE CONTROLADOR, MONTAJE DE TRANSFORMADOR Y CONEXIÓNADO A CONTROLADOR, MONTAJE DE RELEVADORES Y CONEXIONADO A CONTROLADOR, MONTAJE Y CONEXIONADO DE SENSORES DE TEMPERATURA DE DUCTO, MONTAJE Y CONEXIONADO DE SENSORES DE PRESIÓN DIFERENCIAL EN FILTROS, MONTAJE Y CONEXIONADO DE ACTUADOR EN CADA DE MEZCLA. MONTAJE DE GABINETE ARMADO EN PARED DE UNIDAD MANEJADORA, CABLEADO INTERNO.DESARROLLO DE PROGRAMAS, SECUENCIAS DE OPERACIÓN, DESARROLLO DE GRÁFICOS PERSONALIZADOS, PLANOS E INGENIERÍAS, DETALLES DE CONEXIONADO.</t>
  </si>
  <si>
    <t>INSTALACION DE CONTROLADOR PROGRAMABLE (6 - BO, 12 - UI, 6 - AO). AUTÓNOMO, LIBRE DE SOFTWARE Y LICENCIAS. CON PROTECCIÓN CONTRA SOBRE VOLTAJES. BATERÍA DE LITHIUM INTEGRADA QUE GARANTIZA RESPALDO DE LA INFORMACIÓN HASTA POR 10,000 HORAS. MARCA CARRIER MODELO UC OPEN XP;SWITCH DE PRESIÓN DIFERENCIAL CON RANGO AJUSTABLE, RANGO DE SET POINT 0.08" TO 1.20" W.C. (1000-4000 PA), APPROX. DEAD BAND @ MIN. SET POINT 1.0" W.C. (250 PA), APPROX. DEAD BAND @ MAX. SET POINT 1.4" W.C. (350 PA).KIT DE INSTALACIÓN PARA SWITCH DE PRESIÓN DIFERENCIAL 2 STATIC TIPS AND PVC TUBING.DONA DE CONTACTO SECO | NUCLEO SOLIDO, SET POINT AJUSTABLE @ 0.50, NORMALMENTE ABIERTO, RED LED.RELEVADOR DE POTENCIA | COMPACTO | DPDT | 10 A | 24 VDC | MARCA IDEC MODELO RH2B- UAC24VBASE PARA RELEVADOR PARA RELEVADORES DPDT RB &amp; RH | SCREW TERMINAL | DIN RAIL MARCA IDEC MODELO SH2B-05TRANSFORMADOR | 75 VA | 120/208/240/480 VAC INPUT - 24 VAC OUTPUT | FOOT &amp; SINGLE THREADED HUB &amp; SIDE OPENING | CIRCUIT BREAKER | CLASS 2 UL5085-3 LISTED, C-UL, CE, ROHS24" H X 24" W X 6.62" D | NEMA 1 | GABINETE DE CONTROL.21.0" H X 22.5" W | PLATINA PARA GABINETE DE CONTROL.SENSOR DE TEMPERATURA DE DUCTO. 6'' 10K II, THERMISTORSSPT PRO, SENSOR DE TEMPERATURA DE ZONA CON DISPLAY LCD, AJUSTE DE SET POINT, SOBRE COMANDO LOCAL, ICONO DE ALARMA, ESTATUS DE LA UNIDAD.SPT STANDARD; SPACE TEMPERATURE SENSOR WITH COMMUNICATION PORT.INSTRUMENTACIÓN DE FÁBRICA DE LAS UNIDADES MANEJADORAS CON EQUIPO DE CONTROL. INCLUYE ARMADO DE GABINETE DE CONTROL, MONTAJE DE CONTROLADOR, MONTAJE DE TRANSFORMADOR Y CONEXIÓNADO A CONTROLADOR, MONTAJE DE RELEVADORES Y CONEXIONADO A CONTROLADOR, MONTAJE Y CONEXIONADO DE SENSORES DE TEMPERATURA DE DUCTO, MONTAJE Y CONEXIONADO DE SENSORES DE PRESIÓN DIFERENCIAL EN FILTROS, MONTAJE Y CONEXIONADO DE ACTUADOR EN CADA DE MEZCLA. MONTAJE DE GABINETE ARMADO EN PARED DE UNIDAD MANEJADORA, CABLEADO INTERNO.DESARROLLO DE PROGRAMAS, SECUENCIAS DE OPERACIÓN, DESARROLLO DE GRÁFICOS PERSONALIZADOS, PLANOS E INGENIERÍAS, DETALLES DE CONEXIONADO.</t>
  </si>
  <si>
    <t>INSTALACION DE CONTROLADOR PROGRAMABLE (6 - BO, 12 - UI, 6 - AO). AUTÓNOMO, LIBRE DE SOFTWARE Y LICENCIAS. CON PROTECCIÓN CONTRA SOBRE VOLTAJES. BATERÍA DE LITHIUM INTEGRADA QUE GARANTIZA RESPALDO DE LA INFORMACIÓN HASTA POR 10,000 HORAS. MARCA CARRIER MODELO UC OPEN XP;"SWITCH DE PRESIÓN DIFERENCIAL CON RANGO AJUSTABLE, RANGO DE SET POINT 0.08" TO 1.20" W.C. (1000-4000 PA), APPROX. DEAD BAND @ MIN. SET POINT 1.0" W.C. (250 PA), APPROX. DEAD BAND @ MAX. SET POINT 1.4" W.C. (350 PA).KIT DE INSTALACIÓN PARA SWITCH DE PRESIÓN DIFERENCIAL 2 STATIC TIPS AND PVC TUBING."ELECTRIC DAMPER ACTUATOR | NON-SPRING RETURN | 24 VAC | PROPORTIONAL (0-10 VDC) | 44LB-IN | NEMA 2 | 3 FT. STANDARD CABLE | TERMINAL STRIP""DWYER® HUMIDITY/TEMPERATURE TRANSMITTER, PASSIVE TEMPERATURE OUTPUTS, 2% OR 3% ACCURACY, REPLACEABLE HUMIDITY/TEMPERATURE SENSOR, SINTERED FILTER AND LCD READOUT OPTIONS. EXTERIOR, SALIDA DE 4 A 20 MA"DONA DE CONTACTO SECO | NUCLEO SOLIDO, SET POINT AJUSTABLE @ 0.50, NORMALMENTE ABIERTO, RED LED.RELEVADOR DE POTENCIA | COMPACTO | DPDT | 10 A | 24 VDC | MARCA IDEC MODELO RH2B- UAC24VBASE PARA RELEVADOR PARA RELEVADORES DPDT RB &amp; RH | SCREW TERMINAL | DIN RAIL MARCA IDEC MODELO SH2B-05TRANSFORMADOR | 75 VA | 120/208/240/480 VAC INPUT - 24 VAC OUTPUT | FOOT &amp; SINGLE THREADED HUB &amp; SIDE OPENING | CIRCUIT BREAKER | CLASS 2 UL5085-3 LISTED, C-UL, CE, ROHS24" H X 24" W X 6.62" D | NEMA 1 | GABINETE DE CONTROL.21.0" H X 22.5" W | PLATINA PARA GABINETE DE CONTROL.SENSOR DE TEMPERATURA DE DUCTO. 6'' 10K II, THERMISTORSSPT PRO, SENSOR DE TEMPERATURA DE ZONA CON DISPLAY LCD, AJUSTE DE SET POINT, SOBRE COMANDO LOCAL, ICONO DE ALARMA, ESTATUS DE LA UNIDAD."INSTRUMENTACIÓN DE FÁBRICA DE LAS UNIDADES MANEJADORAS CON EQUIPO DE CONTROL. INCLUYE ARMADO DE GABINETE DE CONTROL, MONTAJE DE CONTROLADOR, MONTAJE DE TRANSFORMADOR Y CONEXIÓNADO A CONTROLADOR, MONTAJE DE RELEVADORES Y CONEXIONADO A CONTROLADOR, MONTAJE Y CONEXIONADO DE SENSORES DE TEMPERATURA DE DUCTO, MONTAJE Y CONEXIONADO DE SENSORES DE PRESIÓN DIFERENCIAL EN FILTROS,MONTAJE Y CONEXIONADO DE ACTUADOR EN CADA DE MEZCLA. MONTAJE DE GABINETE ARMADO EN PARED DE UNIDAD MANEJADORA, CABLEADO INTERNO."DESARROLLO DE PROGRAMAS, SECUENCIAS DE OPERACIÓN, DESARROLLO DE GRÁFICOS PERSONALIZADOS, PLANOS E INGENIERÍAS, DETALLES DE CONEXIONADO.</t>
  </si>
  <si>
    <t>INSTALACION DE CONTROLADOR PROGRAMABLE (6 - BO, 12 - UI, 6 - AO). AUTÓNOMO, LIBRE DE SOFTWARE Y LICENCIAS. CON PROTECCIÓN CONTRA SOBRE VOLTAJES. BATERÍA DE LITHIUM INTEGRADA QUE GARANTIZA RESPALDO DE LA INFORMACIÓN HASTA POR 10,000 HORAS. MARCA CARRIER MODELO UC OPEN XP;SWITCH DE PRESIÓN DIFERENCIAL CON RANGO AJUSTABLE, RANGO DE SET POINT 0.08" TO 1.20" W.C. (1000-4000 PA), APPROX. DEAD BAND @ MIN. SET POINT 1.0" W.C. (250 PA), APPROX. DEAD BAND @ MAX. SET POINT 1.4" W.C. (350 PA).KIT DE INSTALACIÓN PARA SWITCH DE PRESIÓN DIFERENCIAL 2 STATIC TIPS AND PVC TUBING."ELECTRIC DAMPER ACTUATOR | NON-SPRING RETURN | 24 VAC | PROPORTIONAL (0-10 VDC) | 88 LB-IN | NEMA 2 | 3 FT. PLENUM CABLE""DWYER® HUMIDITY/TEMPERATURE TRANSMITTER, PASSIVE TEMPERATURE OUTPUTS, 2% OR 3% ACCURACY, REPLACEABLE HUMIDITY/TEMPERATURE SENSOR, SINTERED FILTER AND LCD READOUT OPTIONS. EXTERIOR, SALIDA DE 4 A 20 MA"DONA DE CONTACTO SECO | NUCLEO SOLIDO, SET POINT AJUSTABLE @ 0.50, NORMALMENTE ABIERTO, RED LED.RELEVADOR DE POTENCIA | COMPACTO | DPDT | 10 A | 24 VDC | MARCA IDEC MODELO RH2B- UAC24VBASE PARA RELEVADOR PARA RELEVADORES DPDT RB &amp; RH | SCREW TERMINAL | DIN RAIL MARCA IDEC MODELO SH2B-05TRANSFORMADOR | 75 VA | 120/208/240/480 VAC INPUT - 24 VAC OUTPUT | FOOT &amp; SINGLE THREADED HUB &amp; SIDE OPENING | CIRCUIT BREAKER | CLASS 2 UL5085-3 LISTED, C-UL, CE, ROHS24" H X 24" W X 6.62" D | NEMA 1 | GABINETE DE CONTROL.21.0" H X 22.5" W | PLATINA PARA GABINETE DE CONTROL.SENSOR DE TEMPERATURA DE DUCTO. 6'' 10K II, THERMISTORSMAGNESENSE® DIFFERENTIAL PRESSURE TRANSMITTER, 0-10 V OUTPUT | DUCT MOUNT | NO LCDINSTRUMENTACIÓN DE FÁBRICA DE LAS UNIDADES MANEJADORAS CON EQUIPO DE CONTROL. INCLUYE ARMADO DE GABINETE DE CONTROL, MONTAJE DE CONTROLADOR, MONTAJE DE TRANSFORMADOR Y CONEXIÓNADO A CONTROLADOR, MONTAJE DE RELEVADORES Y CONEXIONADO A CONTROLADOR, MONTAJE Y CONEXIONADO DE SENSORES DE TEMPERATURA DE DUCTO, MONTAJE Y CONEXIONADO DE SENSORES DE PRESIÓN DIFERENCIAL EN FILTROS, MONTAJE Y CONEXIONADO DE ACTUADOR EN CADA DE MEZCLA. MONTAJE DE GABINETE ARMADO EN PARED DE UNIDAD MANEJADORA, CABLEADO INTERNO.DESARROLLO DE PROGRAMAS, SECUENCIAS DE OPERACIÓN, DESARROLLO DE GRÁFICOS PERSONALIZADOS, PLANOS E INGENIERÍAS, DETALLES DE CONEXIONADO.</t>
  </si>
  <si>
    <t>INSTALACION DE CONTROLADOR PROGRAMABLE (6 - BO, 12 - UI, 6 - AO). AUTÓNOMO, LIBRE DE SOFTWARE Y LICENCIAS. CON PROTECCIÓN CONTRA SOBRE VOLTAJES. BATERÍA DE LITHIUM INTEGRADA QUE GARANTIZA RESPALDO DE LA INFORMACIÓN HASTA POR 10,000 HORAS. MARCA CARRIER MODELO UC OPEN XP;SWITCH DE PRESIÓN DIFERENCIAL CON RANGO AJUSTABLE, RANGO DE SET POINT 0.08" TO 1.20" W.C. (1000-4000 PA), APPROX. DEAD BAND @ MIN. SET POINT 1.0" W.C. (250 PA), APPROX. DEAD BAND @ MAX. SET POINT 1.4" W.C. (350 PA).KIT DE INSTALACIÓN PARA SWITCH DE PRESIÓN DIFERENCIAL 2 STATIC TIPS AND PVC TUBING."ELECTRIC DAMPER ACTUATOR | NON-SPRING RETURN | 24 VAC | PROPORTIONAL (0-10 VDC) | 88 LB-IN | NEMA 2 | 3 FT. PLENUM CABLE""DWYER® HUMIDITY/TEMPERATURE TRANSMITTER, PASSIVE TEMPERATURE OUTPUTS, 2% OR 3% ACCURACY, REPLACEABLE HUMIDITY/TEMPERATURE SENSOR, SINTERED FILTER AND LCD READOUT OPTIONS. EXTERIOR, SALIDA DE 4 A 20 MA"DONA DE CONTACTO SECO | NUCLEO SOLIDO, SET POINT AJUSTABLE @ 0.50, NORMALMENTE ABIERTO, RED LED.RELEVADOR DE POTENCIA | COMPACTO | DPDT | 10 A | 24 VDC | MARCA IDEC MODELO RH2B- UAC24VBASE PARA RELEVADOR PARA RELEVADORES DPDT RB &amp; RH | SCREW TERMINAL | DIN RAIL MARCA IDEC MODELO SH2B-05TRANSFORMADOR | 75 VA | 120/208/240/480 VAC INPUT - 24 VAC OUTPUT | FOOT &amp; SINGLE THREADED HUB &amp; SIDE OPENING | CIRCUIT BREAKER | CLASS 2 UL5085-3 LISTED, C-UL, CE, ROHS24" H X 24" W X 6.62" D | NEMA 1 | GABINETE DE CONTROL.21.0" H X 22.5" W | PLATINA PARA GABINETE DE CONTROL.SENSOR DE TEMPERATURA DE DUCTO. 6'' 10K II, THERMISTORSSPT PRO, SENSOR DE TEMPERATURA DE ZONA CON DISPLAY LCD, AJUSTE DE SET POINT, SOBRE COMANDO LOCAL, ICONO DE ALARMA, ESTATUS DE LA UNIDAD.MAGNESENSE® DIFFERENTIAL PRESSURE TRANSMITTER, 0-10 V OUTPUT | DUCT MOUNT | NO LCDINSTRUMENTACIÓN DE FÁBRICA DE LAS UNIDADES MANEJADORAS CON EQUIPO DE CONTROL. INCLUYE ARMADO DE GABINETE DE CONTROL, MONTAJE DE CONTROLADOR, MONTAJE DE TRANSFORMADOR Y CONEXIÓNADO A CONTROLADOR, MONTAJE DE RELEVADORES Y CONEXIONADO A CONTROLADOR, MONTAJE Y CONEXIONADO DE SENSORES DE TEMPERATURA DE DUCTO, MONTAJE Y CONEXIONADO DE SENSORES DE PRESIÓN DIFERENCIAL EN FILTROS, MONTAJE Y CONEXIONADO DE ACTUADOR EN CADA DE MEZCLA. MONTAJE DE GABINETE ARMADO EN PARED DE UNIDAD MANEJADORA, CABLEADO INTERNO.DESARROLLO DE PROGRAMAS, SECUENCIAS DE OPERACIÓN, DESARROLLO DE GRÁFICOS PERSONALIZADOS, PLANOS E INGENIERÍAS, DETALLES DE CONEXIONADO.</t>
  </si>
  <si>
    <t>INSTALACION DE CONTROLADOR PROGRAMABLE (6 - BO, 12 - UI, 6 - AO). AUTÓNOMO, LIBRE DE SOFTWARE Y LICENCIAS. CON PROTECCIÓN CONTRA SOBRE VOLTAJES. BATERÍA DE LITHIUM INTEGRADA QUE GARANTIZA RESPALDO DE LA INFORMACIÓN HASTA POR 10,000 HORAS. MARCA CARRIER MODELO UC OPEN XP;SWITCH DE PRESIÓN DIFERENCIAL CON RANGO AJUSTABLE, RANGO DE SET POINT 0.08" TO 1.20" W.C. (1000-4000 PA), APPROX. DEAD BAND @ MIN. SET POINT 1.0" W.C. (250 PA), APPROX. DEAD BAND @ MAX. SET POINT 1.4" W.C. (350 PA).KIT DE INSTALACIÓN PARA SWITCH DE PRESIÓN DIFERENCIAL 2 STATIC TIPS AND PVC TUBING."ELECTRIC DAMPER ACTUATOR | NON-SPRING RETURN | 24 VAC | PROPORTIONAL (0-10 VDC) | 88LB-IN | NEMA 2 | 3 FT. PLENUM CABLE""DWYER® HUMIDITY/TEMPERATURE TRANSMITTER, PASSIVE TEMPERATURE OUTPUTS, 2% OR 3% ACCURACY, REPLACEABLE HUMIDITY/TEMPERATURE SENSOR, SINTERED FILTER AND LCD READOUT OPTIONS. EXTERIOR, SALIDA DE 4 A 20 MA"DONA DE CONTACTO SECO | NUCLEO SOLIDO, SET POINT AJUSTABLE @ 0.50, NORMALMENTE ABIERTO, RED LED.RELEVADOR DE POTENCIA | COMPACTO | DPDT | 10 A | 24 VDC | MARCA IDEC MODELO RH2B- UAC24VBASE PARA RELEVADOR PARA RELEVADORES DPDT RB &amp; RH | SCREW TERMINAL | DIN RAIL MARCA IDEC MODELO SH2B-05TRANSFORMADOR | 75 VA | 120/208/240/480 VAC INPUT - 24 VAC OUTPUT | FOOT &amp; SINGLE THREADED HUB &amp; SIDE OPENING | CIRCUIT BREAKER | CLASS 2 UL5085-3 LISTED, C-UL, CE, ROHS24" H X 24" W X 6.62" D | NEMA 1 | GABINETE DE CONTROL.21.0" H X 22.5" W | PLATINA PARA GABINETE DE CONTROL.SENSOR DE TEMPERATURA DE DUCTO. 6'' 10K II, THERMISTORSSPT PRO, SENSOR DE TEMPERATURA DE ZONA CON DISPLAY LCD, AJUSTE DE SET POINT, SOBRE COMANDO LOCAL, ICONO DE ALARMA, ESTATUS DE LA UNIDAD.MAGNESENSE® DIFFERENTIAL PRESSURE TRANSMITTER, 0-10 V OUTPUT | DUCT MOUNT | NO LCD"INSTRUMENTACIÓN DE FÁBRICA DE LAS UNIDADES MANEJADORAS CON EQUIPO DE CONTROL. INCLUYE ARMADO DE GABINETE DE CONTROL, MONTAJE DE CONTROLADOR, MONTAJE DE TRANSFORMADOR Y CONEXIÓNADO A CONTROLADOR, MONTAJE DE RELEVADORES Y CONEXIONADO A CONTROLADOR, MONTAJE Y CONEXIONADO DE SENSORES DE TEMPERATURADE DUCTO, MONTAJE Y CONEXIONADO DE SENSORES DE PRESIÓN DIFERENCIAL EN FILTROS, MONTAJE Y CONEXIONADO DE ACTUADOR EN CADA DE MEZCLA. MONTAJE DE GABINETE ARMADO EN PARED DE UNIDAD MANEJADORA, CABLEADO INTERNO."DESARROLLO DE PROGRAMAS, SECUENCIAS DE OPERACIÓN, DESARROLLO DE GRÁFICOS PERSONALIZADOS, PLANOS E INGENIERÍAS, DETALLES DE CONEXIONADO.</t>
  </si>
  <si>
    <t>INSTALACION DE CONTROLADOR PROGRAMABLE (6 - BO, 12 - UI, 6 - AO). AUTÓNOMO, LIBRE DE SOFTWARE Y LICENCIAS. CON PROTECCIÓN CONTRA SOBRE VOLTAJES. BATERÍA DE LITHIUM INTEGRADA QUE GARANTIZA RESPALDO DE LA INFORMACIÓN HASTA POR 10,000 HORAS. MARCA CARRIER MODELO UC OPEN XP;SWITCH DE PRESIÓN DIFERENCIAL CON RANGO AJUSTABLE, RANGO DE SET POINT 0.08" TO 1.20" W.C. (1000-4000 PA), APPROX. DEAD BAND @ MIN. SET POINT 1.0" W.C. (250 PA), APPROX. DEAD BAND @ MAX. SET POINT 1.4" W.C. (350 PA).KIT DE INSTALACIÓN PARA SWITCH DE PRESIÓN DIFERENCIAL 2 STATIC TIPS AND PVC TUBING."ELECTRIC DAMPER ACTUATOR | NON-SPRING RETURN | 24 VAC | PROPORTIONAL (0-10 VDC) | 44 LB-IN | NEMA 2 | 3 FT. STANDARD CABLE | TERMINAL STRIP""DWYER® HUMIDITY/TEMPERATURE TRANSMITTER, PASSIVE TEMPERATURE OUTPUTS, 2% OR 3% ACCURACY, REPLACEABLE HUMIDITY/TEMPERATURE SENSOR, SINTERED FILTER AND LCD READOUT OPTIONS. EXTERIOR, SALIDA DE 4 A 20 MA"DONA DE CONTACTO SECO | NUCLEO SOLIDO, SET POINT AJUSTABLE @ 0.50, NORMALMENTE ABIERTO, RED LED.RELEVADOR DE POTENCIA | COMPACTO | DPDT | 10 A | 24 VDC | MARCA IDEC MODELO RH2B- UAC24VBASE PARA RELEVADOR PARA RELEVADORES DPDT RB &amp; RH | SCREW TERMINAL | DIN RAIL MARCA IDEC MODELO SH2B-05TRANSFORMADOR | 75 VA | 120/208/240/480 VAC INPUT - 24 VAC OUTPUT | FOOT &amp; SINGLE THREADED HUB &amp; SIDE OPENING | CIRCUIT BREAKER | CLASS 2 UL5085-3 LISTED, C-UL, CE, ROHS24" H X 24" W X 6.62" D | NEMA 1 | GABINETE DE CONTROL.21.0" H X 22.5" W | PLATINA PARA GABINETE DE CONTROL.SENSOR DE TEMPERATURA DE DUCTO. 6'' 10K II, THERMISTORSSPT PRO, SENSOR DE TEMPERATURA DE ZONA CON DISPLAY LCD, AJUSTE DE SET POINT, SOBRE COMANDO LOCAL, ICONO DE ALARMA, ESTATUS DE LA UNIDAD.SPT STANDARD; SPACE TEMPERATURE SENSOR WITH COMMUNICATION PORT."INSTRUMENTACIÓN DE FÁBRICA DE LAS UNIDADES MANEJADORAS CON EQUIPO DE CONTROL. INCLUYE ARMADO DE GABINETE DE CONTROL, MONTAJE DE CONTROLADOR, MONTAJE DE TRANSFORMADOR Y CONEXIÓNADO A CONTROLADOR, MONTAJE DE RELEVADORES Y CONEXIONADO A CONTROLADOR, MONTAJE Y CONEXIONADO DE SENSORES DE TEMPERATURA DE DUCTO, MONTAJE Y CONEXIONADO DE SENSORES DE PRESIÓN DIFERENCIAL EN FILTROS, MONTAJE Y CONEXIONADO DE ACTUADOR EN CADA DE MEZCLA. MONTAJE DE GABINETE ARMADO EN PARED DE UNIDAD MANEJADORA, CABLEADO INTERNO."DESARROLLO DE PROGRAMAS, SECUENCIAS DE OPERACIÓN, DESARROLLO DE GRÁFICOS PERSONALIZADOS, PLANOS E INGENIERÍAS, DETALLES DE CONEXIONADO.</t>
  </si>
  <si>
    <t>INSTALACION DE CONTROLADOR PROGRAMABLE (6 - BO, 12 - UI, 6 - AO). AUTÓNOMO, LIBRE DE SOFTWARE Y LICENCIAS. CON PROTECCIÓN CONTRA SOBRE VOLTAJES. BATERÍA DE LITHIUM INTEGRADA QUE GARANTIZA RESPALDO DE LA INFORMACIÓN HASTA POR 10,000 HORAS. MARCA CARRIER MODELO UC OPEN XP;SWITCH DE PRESIÓN DIFERENCIAL CON RANGO AJUSTABLE, RANGO DE SET POINT 0.08" TO 1.20" W.C. (1000-4000 PA), APPROX. DEAD BAND @ MIN. SET POINT 1.0" W.C. (250 PA), APPROX. DEAD BAND @ MAX. SET POINT 1.4" W.C. (350 PA).KIT DE INSTALACIÓN PARA SWITCH DE PRESIÓN DIFERENCIAL 2 STATIC TIPS AND PVC TUBING."ELECTRIC DAMPER ACTUATOR | NON-SPRING RETURN | 24 VAC | PROPORTIONAL (0-10 VDC) | 88 LB-IN | NEMA 2 | 3 FT. PLENUM CABLE""DWYER® HUMIDITY/TEMPERATURE TRANSMITTER, PASSIVE TEMPERATURE OUTPUTS, 2% OR 3% ACCURACY, REPLACEABLE HUMIDITY/TEMPERATURE SENSOR, SINTERED FILTER AND LCD READOUT OPTIONS. EXTERIOR, SALIDA DE 4 A 20 MA"DONA DE CONTACTO SECO | NUCLEO SOLIDO, SET POINT AJUSTABLE @ 0.50, NORMALMENTE ABIERTO, RED LED.RELEVADOR DE POTENCIA | COMPACTO | DPDT | 10 A | 24 VDC | MARCA IDEC MODELO RH2B- UAC24VBASE PARA RELEVADOR PARA RELEVADORES DPDT RB &amp; RH | SCREW TERMINAL | DIN RAIL MARCA IDEC MODELO SH2B-05TRANSFORMADOR | 75 VA | 120/208/240/480 VAC INPUT - 24 VAC OUTPUT | FOOT &amp; SINGLE THREADED HUB &amp; SIDE OPENING | CIRCUIT BREAKER | CLASS 2 UL5085-3 LISTED, C-UL, CE, ROHS24" H X 24" W X 6.62" D | NEMA 1 | GABINETE DE CONTROL.21.0" H X 22.5" W | PLATINA PARA GABINETE DE CONTROL.SENSOR DE TEMPERATURA DE DUCTO. 6'' 10K II, THERMISTORSSPT PRO, SENSOR DE TEMPERATURA DE ZONA CON DISPLAY LCD, AJUSTE DE SET POINT, SOBRE COMANDO LOCAL, ICONO DE ALARMA, ESTATUS DE LA UNIDAD.INSTRUMENTACIÓN DE FÁBRICA DE LAS UNIDADES MANEJADORAS CON EQUIPO DE CONTROL. INCLUYE ARMADO DE GABINETE DE CONTROL, MONTAJE DE CONTROLADOR, MONTAJE DE TRANSFORMADOR Y CONEXIÓNADO A CONTROLADOR, MONTAJE DE RELEVADORES Y CONEXIONADO A CONTROLADOR, MONTAJE Y CONEXIONADO DE SENSORES DE TEMPERATURA DE DUCTO, MONTAJE Y CONEXIONADO DE SENSORES DE PRESIÓN DIFERENCIAL EN FILTROS, MONTAJE Y CONEXIONADO DE ACTUADOR EN CADA DE MEZCLA. MONTAJE DE GABINETE ARMADO EN PARED DE UNIDAD MANEJADORA, CABLEADO INTERNO.DESARROLLO DE PROGRAMAS, SECUENCIAS DE OPERACIÓN, DESARROLLO DE GRÁFICOS PERSONALIZADOS, PLANOS E INGENIERÍAS, DETALLES DE CONEXIONADO.</t>
  </si>
  <si>
    <t>INSTALACION DE CONTROLADOR PROGRAMABLE (6 - BO, 12 - UI, 6 - AO). AUTÓNOMO, LIBRE DE SOFTWARE Y LICENCIAS. CON PROTECCIÓN CONTRA SOBRE VOLTAJES. BATERÍA DE LITHIUM INTEGRADA QUE GARANTIZA RESPALDO DE LA INFORMACIÓN HASTA POR 10,000 HORAS. MARCA CARRIER MODELO UC OPEN XP;SWITCH DE PRESIÓN DIFERENCIAL CON RANGO AJUSTABLE, RANGO DE SET POINT 0.08" TO 1.20" W.C. (1000-4000 PA), APPROX. DEAD BAND @ MIN. SET POINT 1.0" W.C. (250 PA), APPROX. DEAD BAND @ MAX. SET POINT 1.4" W.C. (350 PA).KIT DE INSTALACIÓN PARA SWITCH DE PRESIÓN DIFERENCIAL 2 STATIC TIPS AND PVC UBING."ELECTRIC DAMPER ACTUATOR | NON-SPRING RETURN | 24 VAC | PROPORTIONAL (0-10 VDC) | 88 LB-IN | NEMA 2 | 3 FT. PLENUM CABLE""DWYER® HUMIDITY/TEMPERATURE TRANSMITTER, PASSIVE TEMPERATURE OUTPUTS, 2% OR 3% ACCURACY, REPLACEABLE HUMIDITY/TEMPERATURE SENSOR, SINTERED FILTER AND LCD READOUT OPTIONS. EXTERIOR, SALIDA DE 4 A 20 MA"DONA DE CONTACTO SECO | NUCLEO SOLIDO, SET POINT AJUSTABLE @ 0.50, NORMALMENTE ABIERTO, RED LED.RELEVADOR DE POTENCIA | COMPACTO | DPDT | 10 A | 24 VDC | MARCA IDEC MODELO RH2B- UAC24VBASE PARA RELEVADOR PARA RELEVADORES DPDT RB &amp; RH | SCREW TERMINAL | DIN RAIL MARCA IDEC MODELO SH2B-05TRANSFORMADOR | 75 VA | 120/208/240/480 VAC INPUT - 24 VAC OUTPUT | FOOT &amp; SINGLE THREADED HUB &amp; SIDE OPENING | CIRCUIT BREAKER | CLASS 2 UL5085-3 LISTED, C-UL, CE, ROHS24" H X 24" W X 6.62" D | NEMA 1 | GABINETE DE CONTROL.21.0" H X 22.5" W | PLATINA PARA GABINETE DE CONTROL.SENSOR DE TEMPERATURA DE DUCTO. 6'' 10K II, THERMISTORSMAGNESENSE® DIFFERENTIAL PRESSURE TRANSMITTER, 0-10 V OUTPUT | DUCT MOUNT | NO LCD"INSTRUMENTACIÓN DE FÁBRICA DE LAS UNIDADES MANEJADORAS CON EQUIPO DE CONTROL. INCLUYE ARMADO DE GABINETE DE CONTROL, MONTAJE DE CONTROLADOR, MONTAJE DE TRANSFORMADOR Y CONEXIÓNADO A CONTROLADOR, MONTAJE DE RELEVADORES Y CONEXIONADO A CONTROLADOR, MONTAJE Y CONEXIONADO DE SENSORES DE TEMPERATURA DE DUCTO, MONTAJE Y CONEXIONADO DE SENSORES DE PRESIÓN DIFERENCIAL EN FILTROS, MONTAJE Y CONEXIONADO DE ACTUADOR EN CADA DE MEZCLA. MONTAJE DE GABINETE ARMADO EN PARED DE UNIDAD MANEJADORA, CABLEADO INTERNO."DESARROLLO DE PROGRAMAS, SECUENCIAS DE OPERACIÓN, DESARROLLO DE GRÁFICOS PERSONALIZADOS, PLANOS E INGENIERÍAS, DETALLES DE CONEXIONADO.</t>
  </si>
  <si>
    <t>INSTALACION DE VÁLVULAS DE AGUA HELADA PARA UNIDADES MANEJADORAS DE AIRE.VÁLVULA ELECTRÓNICA DE CONTROL</t>
  </si>
  <si>
    <t>INSTALACION DE VÁLVULAS DE BALANCEO AUTOMÁTICO CON PUERTOS PT,CONEXIÓN NPT HEMBRA, CUERPO DE LATON FORJADO, MÁXIMA PRESIÓN DE 360 PSI. MARCA FLOWCON.</t>
  </si>
  <si>
    <t>INSTALACION DE CARTUCHO E-JUST, TIPO "G" RANGO DE PRESIÓN DE 2.5-30 PSID. PARA VALVULAS DE BALANCEO</t>
  </si>
  <si>
    <t>INSTALACION DE 3 UPC OPEN; ACCEPTS FACTORY APPLICATION OR CUSTOM PROGRAMMING TO INTERFACE WITH CCN EQUIPMENT.2 CONTROLADOR PROGRAMABLE (6 - BO, 12 - UI, 6 - AO). AUTÓNOMO, LIBRE DE SOFTWARE Y LICENCIAS. CON PROTECCIÓN CONTRA SOBRE VOLTAJES. BATERÍA DE LITHIUM INTEGRADA QUE GARANTIZA RESPALDO DE LA INFORMACIÓN HASTA POR 10,000 HORAS. MARCA CARRIER MODELO UC OPEN XP;1 UC OPEN XP IO; EXPANDER FOR UC OPEN XP (8 - BO, 16 - UI, 0 - AO) (ONE EXPANDER PER UC OPEN XP).13 DONA DE CONTACTO SECO | NUCLEO SOLIDO, SET POINT AJUSTABLE @ 0.50, NORMALMENTE ABIERTO, RED LED.13 RELEVADOR DE POTENCIA | COMPACTO | DPDT | 10 A | 24 VDC | MARCA IDEC MODELO RH2B- UAC24V 13 BASE PARA RELEVADOR PARA RELEVADORES DPDT RB &amp; RH | SCREW TERMINAL | DIN RAIL MARCA IDEC MODELO SH2B-05 3 VARIADOR DE FRECUENCIA ABB PARA BOMBAS DE SISTEMA SECUNDARIO VARIABLE,75HP 460V 2 DRIVE 10 HP EN 400V3F 3BUTTERFLY 2 WAY W/ ELECTRIC ACTUATOR BELIMO AIRCONTROLS, INC. 10" 2-WAY BUTTERFLY VALVE | FULL-RATED DISC | 24 VAC / VDC | CV90=5340 CV60=2047 | ON/OFF &amp; FLOATING POINT | NON-SPRING RETURN | 3560 IN-LB | 3 FT. CABLE | ANSI 125/150 FLANGED | 2 X SPDT | STAINLESS STEEL TRIM | NEMA 4X 3BUTTERFLY 2 WAY W/ ELECTRIC ACTUATOR BELIMO AIRCONTROLS, INC. 8" 2-WAY BUTTERFLY VALVE | UNDERCUT DISC | 24 VAC / VDC | CV90=3136 CV60=1202 | ON/OFF &amp; FLOATING POINT | NON-SPRING RETURN | 1335 IN-LB | 3 FT. CABLE | ANSI 125/150 FLANGED | 2 X SPDT | STAINLESS STEEL TRIM | NEMA 4X 1 WET/WET DIFFERENTIAL PRESSURE TRANSMITTER | 0-10 VDC OUTPUT 2 SENSOR DE TEMPERATURA PARA INMERSIÓN DE 10K TIPO II, CON CAJA DE 8'' DE LARGO 2 TERMOPOZO PARA SENSOR DE INMERSIÓN, DE 9'' CON CONEXIÓN EXTERIOR DE 1/2'' 2 SENSOR DE TEMPERATURA PARA INMERSIÓN DE 10K TIPO II, CON CAJA DE 6'' DE LARGO 2 TERMOPOZO PARA SENSOR DE INMERSIÓN, DE 6'' CON CONEXIÓN EXTERIOR DE 1/2''1 24"H X 20"W X 8"D GALVANIZED NEMA 3R | LIFT OFF HINGE COVER 1 21.0" H X 18.5" W | PERFORATED | 16 GAUGE STEEL | FITS 24" H X 20" W MEDIUM TYPE 1 ENCLOSURE | GRAY 1 30” H X 24” W X 8” D | HINGED COVER TYPE 3R MEDIUM 16 GAUGE ENCLOSURE | GRAY | CONTINUOUS HINGE [STAINLESS STEEL PIN] OPTIONAL BUTT PLATE AVAIL.1.28.12" H X 26.12" W | PERFORATED | 16 GAUGE STEEL | FITS 30" H X 24" W MEDIUM TYPE 3R HINGED ENCLOSURE | GRAY 1 TRANSFORMADOR | 75 VA | 120/208/240/480 VAC INPUT - 24 VAC OUTPUT | FOOT &amp; SINGLE THREADED HUB &amp; SIDE OPENING | CIRCUIT BREAKER | CLASS 2 UL5085-3 LISTED, C-UL, CE, ROHS INSTRUMENTACION Y ARMADO DE GABINETE DE CONTROL, INCLUYE MONTAJE DE CONTROLADORES EN GABINETE Y CABLEADO INTERIOR. NO INCLUYE MONTAJE DE SENSORES EN CAMPO. SOLAMENTE EL GABINETE DE CONTROL.DESARROLLO DE PROGRAMAS, SECUENCIAS DE OPERACIÓN, DESARROLLO DE GRÁFICOS PERSONALIZADOS, PLANOS E INGENIERÍAS, DETALLES DE CONEXIONADO.</t>
  </si>
  <si>
    <t>INSTALACION DE CONTROLADOR PARA CAJA VAV SINGLE DUCT PROTOCOLO BACNET. AUTONOMO, LIBRE DE SOFTWARE Y LICENCIAS. CON PROTECCIÓN CONTRA SOBRE VOLTAJES. BATERÍA DE LITHIUM INTEGRADA QUE GARANTIZA RESPALDO DE LA INFORMACIÓN HASTA POR 10,000 HORAS.TRANSFORMADOR| 40 VA | 120/208/240/277 VAC ENTRADA - 24 VAC SALIDA | | CLASS 2 UL5085-3 LISTED, C-UL, CE, ROHS SPT PRO; SPACE TEMPERATURE SENSOR WITH LCD DISPLAY, SETPOINT ADJUST, LOCAL OVERRIDE, ALARM ICON, OUTSIDE AIR UNIT STATUS WITH HEATING AND COOLING SETPOINTS.SENSOR DE TEMPERATURA DE DUCTO. 6'' 10K II, THERMISTORS INSTRUMENTACION DE FABRICA DE CAJAS VAV. INCLUYE MONTAJE DE CONTROLADOR, TRANSFORMADOR Y SENSOR DE TEMPERATURA DE DUCTO. CONEXIONADO A CONTROLADOR DE TRANSFORMADOR Y SENSOR DE TEMPERATURA DE DUCTO.DESARROLLO DE PROGRAMAS, SECUENCIAS DE OPERACIÓN, DESARROLLO DE GRÁFICOS PERSONALIZADOS, PLANOS E INGENIERÍAS, DETALLES DE CONEXIONADO.</t>
  </si>
  <si>
    <t>PRUEBAS, PUESTA EN OPERACIÓN, ENTREGA DE GARANTÍAS, INSTRUCTIVOS Y MANUALES DE OPERACIÓN Y MANTENIMIENTO DE LOS EQUIPOS E INSTALACIONES, ASÍ COMO LA CAPACITACIÓN DEL PERSONAL ASIGNADO PARA EL MANEJO DE LOS EQUIPOS DE BMS</t>
  </si>
  <si>
    <t>ENFERMO - ENFERMERA</t>
  </si>
  <si>
    <t>CONECTOR 8 PIN SL (CAT5/CAT6) 100 PZA</t>
  </si>
  <si>
    <t>CONECTOR L-NET (25 PZAS)</t>
  </si>
  <si>
    <t>TERMINADOR L-NET (10 PZAS)</t>
  </si>
  <si>
    <t>GABINETE 80"X80"</t>
  </si>
  <si>
    <t>CABLE 2 X 14 AWG</t>
  </si>
  <si>
    <t>CABLE UTP 4 PARES CAT 6</t>
  </si>
  <si>
    <t>CANALIZACIONES ESPECIALES E ILUMINACION</t>
  </si>
  <si>
    <t>LAMPARAR DE PASILLO</t>
  </si>
  <si>
    <t>CANALIZACIONES</t>
  </si>
  <si>
    <t>SOPORTES PARA CANALIZACIONES</t>
  </si>
  <si>
    <t>CONTROLADOR PARA EXTENSION REGIONAL</t>
  </si>
  <si>
    <t>SWICH ETHERNET DE 8 PUERTOS</t>
  </si>
  <si>
    <t>FUENTE DE ALIMENTACION CON BATERIA DE RESPALDO</t>
  </si>
  <si>
    <t>CONSOLA DE ENFERMERAS</t>
  </si>
  <si>
    <t>ESTACION PARA MEDICO DE GUARDIA</t>
  </si>
  <si>
    <t>CONTROLADOR DE PASILLO</t>
  </si>
  <si>
    <t>ESTACION DE PASIENTE MEJORADA</t>
  </si>
  <si>
    <t>PERILLA LLAMADORA TR</t>
  </si>
  <si>
    <t>ESTACION PARA REGISTRO DE PERSONAL</t>
  </si>
  <si>
    <t>ESTACION DE AYUDA</t>
  </si>
  <si>
    <t>ESTACION DE CORDON</t>
  </si>
  <si>
    <t>MODULO DIVISOR M-NET</t>
  </si>
  <si>
    <t>CONSOLA PC (SOFTWARE) 25 CAMAS</t>
  </si>
  <si>
    <t>ADMINISTRACION DE REPORTES (SOFTWARE) 25 CAMAS</t>
  </si>
  <si>
    <t>INSTALACIÓN DE SONIDO</t>
  </si>
  <si>
    <t>CABLE DUPLEX POLARIZADO 2 X 16 AWG., FORMADO POR 26 HILOS, CALIBRE 30 AWG., GRAN FLEXIBILIDAD, FÁCIL IDENTIFICACIÓN DE POLARIDAD POR TENER UN CONDUCTOR ESTAÑADO Y OTRO SIN ESTAÑAR, VOLTAJE MÁXIMO 300 V., TEMPERATURA MÁXIMA 60 GRADOS CENTÍGRADOS.</t>
  </si>
  <si>
    <t>CABLE DUPLEX POLARIZADO 2 X 14 AWG, FORMADO POR 41 HILOS CALIBRE 30 AWG. GRAN FLEXIBILIDAD. FÁCIL IDENTIFICACIÓN DE POLARIDAD POR TENER UN CONDUCTOR ESTAÑADO Y OTRO SIN ESTAÑAR. VOLTAJE MAX. 300 VOLTS TEMPERATURA MAX. 60°C.</t>
  </si>
  <si>
    <t>CABLE COAXIAL RG-59/U DE 75 OHMS., CALIBRE 22 AWG, NUM. DE HILOS 1/22 AWG. DIAM. DEL CONDUCTOR 0.64 MM. CON AISLAMIENTO DE POLIETILENO 3.71 MM. DE DIÁMETRO. EXTERIOR 6.15 MM. IMPEDANCIA 75 OHMS CAPACITANCIA 53.5 PF/M. VELOCIDAD DE PROPAGACIÓN 78%, BLINDAJE DE MALLA 40% COBRE ESTAÑADA +100% MYLAR ALUMINIZADO.</t>
  </si>
  <si>
    <t>CABLE 2 X 22 AWG. BLINDADO PARA MICRÓFONO, CUBIERTA DE PVC, MALLA TRENZADA DE COBRE ESTAÑADO. AISLAMIENTO DE POLIETILENO O PVC. CORDÓN FLEXIBLE DE COBRE ESTAÑADO NUMERO DE HILOS 7/30 DIÁMETRO DE AISLAMIENTO 1.78 MM. BLINDAJE DE MALLA 85% DIÁMETRO EXTERIOR 6.1 MM.</t>
  </si>
  <si>
    <t>CANALIZACIONES ESPECIALES E ILUMINACIÓN</t>
  </si>
  <si>
    <t>TUBO CONDUIT, PARED GRUESA GALVANIZADA DE 16 MM. DE DIAMETRO , INCLUYE: ACARREO, TRAZO, NIVELACION, SOPORTERIA, COPLES, CONTRATUERCAS, CODOS, MONITORES, NECESARIOS, GUIA DE ALAMBRE GALVANIZADO NO. 14, HERRAMIENTA, COLOCACION A CUALQUIER NIVEL, PRUEBAS Y MATERIALES VARIOS, P.U.O.T.</t>
  </si>
  <si>
    <t>TUBO CONDUIT, PARED GRUESA GALVANIZADA DE 35 MM. DE DIAMETRO , INCLUYE: ACARREO, TRAZO, NIVELACION, SOPORTERIA, COPLES, CONTRATUERCAS, CODOS, MONITORES, NECESARIOS, GUIA DE ALAMBRE GALVANIZADO NO. 14, HERRAMIENTA, COLOCACION A CUALQUIER NIVEL, PRUEBAS Y MATERIALES VARIOS, P.U.O.T.</t>
  </si>
  <si>
    <t>TUBO CONDUIT, PARED GRUESA GALVANIZADA DE 53 MM. DE DIAMETRO , INCLUYE: ACARREO, TRAZO, NIVELACION, SOPORTERIA, COPLES, CONTRATUERCAS, CODOS, MONITORES, NECESARIOS, GUIA DE ALAMBRE GALVANIZADO NO. 14, HERRAMIENTA, COLOCACION A CUALQUIER NIVEL, PRUEBAS Y MATERIALES VARIOS, P.U.O.T.</t>
  </si>
  <si>
    <t>CAJA REGISTRO METÁLICA GALVANIZADA DE 120 X 120, INCLUYE: CARGO DIRECTO POR EL COSTO DE MANO DE OBRA Y MATERIALES REQUERIDOS, FLETE A OBRA, ACARREO, FIJACIÓN, NIVELACIÓN, LIMPIEZA Y RETIRO DE SOBRANTES FUERA DE OBRA, EQUIPO DE SEGURIDAD, INSTALACIONES ESPECÍFICAS, DEPRECIACIÓN Y DEMÁS CARGOS DERIVADOS DEL USO DE EQUIPO Y HERRAMIENTA, EN CUALQUIER NIVEL.</t>
  </si>
  <si>
    <t>TAPA METÁLICA GALVANIZADA PARA CAJA REGISTRO CUADRADA, DE 120 X 120 MM., INCLUYE: CARGO DIRECTO POR EL COSTO DE MANO DE OBRA Y MATERIALES REQUERIDOS, FLETE A OBRA, ACARREO, FIJACIÓN, LIMPIEZA Y RETIRO DE SOBRANTES FUERA DE OBRA, EQUIPO DE SEGURIDAD, INSTALACIONES ESPECÍFICAS, DEPRECIACIÓN Y DEMÁS CARGOS DERIVADOS DEL USO DE EQUIPO Y HERRAMIENTA, EN CUALQUIER NIVEL.</t>
  </si>
  <si>
    <t>SOPORTE DE SOLERA 3/4" X 1/8" TIPO "Z" PARA TUBO. INCLUYE: MANO DE OBRA, MATERIAL, HERRAMIENTA Y ANDAMIOS.</t>
  </si>
  <si>
    <t>SUMINISTRO DE GABINETE METÁLICO PARA ALOJARSE EN PISO DE 7 PIES DE ALTURA Y 19 PULGADAS DE ANCHO CON PATRÓN EIA, PARA 44 UNIDADES RACK Y CHAROLAS PARA SOPORTE DE EQUIPOS, GABINETE METÁLICO CON PUERTA FRONTAL DE ACRÍLICO, PUERTA FRONTAL Y POSTERIOR CON CHAPA DE LLAVE Y PUERTAS LATERALES DESMONTABLES. EL GABINETE DEBE VENIR PREPARADO CON TODOS LOS HERRAJES Y ACCESORIOS NECESARIOS PARA LA INSTALACIÓN DEL EQUIPO PRINCIPAL DE SONIDO COMO ES EL PROCESADOR DIGITAL DE 6 ZONAS, AMPLIFICADORES REFORZADORES, SINTONIZADOR Y COMPAC DISC, ASÍ COMO EL CABLEADO QUE LLEGA Y SALE DEL GABINETE. EL GABINETE DEBERÁ TENER TIRA DE CONTACTOS POLARIZADOS CON UN MÍNIMO DE 10 CONTACTOS Y CON CONEXIÓN A TIERRA RECEPTÁCULOS NEMA 5-15R 15 A/125VAC CON INTERRUPTOR DE 16A/125VAC, DERMOPROTECTOR A 15A. RESTABLECERLE ESTÁNDAR UL 1077 CON CABLE DE TOMA CORRIENTE SJT 3X14AWG 105° 300V. ADEMÁS DE QUE EL GABINETE DEBE TENER SISTEMA DE VENTILACIÓN. EL GABINETE DEBE DE CONSIDERAR SUS DOS ORGANIZADORES VERTICALES PARA CABLEADO, Y LA ESTRUCTURA DEL GABINETE DEBE ESTAR CONSTRUIDA DE ACERO DE ALTA RESISTENCIA O ALUMINIO CON UNA SEPARACIÓN DE 19"" PULGADAS (48.26CM.) CON UN PATRÓN DE AGUJEROS DE MONTAJE EN INCREMENTOS DE UNA UNIDAD RACK PARA FIJACIÓN DE LOS EQUIPOS ACTIVOS Y PASIVOS. CON ORGANIZADORES LATERALES VERTICALES. PROBADO Y VERIFICADO POR ETL, UL, CSA, Ó UN LABORATORIO RECONOCIDO POR LAS NORMAS Y ESTÁNDARES DE CABLEADO MARCA FIBRAIN, SIMILAR O EQUIVALENTE EN CARACTERISTICAS Y CALIDAD.</t>
  </si>
  <si>
    <t>SUMINISTRO DE GABINETE METÁLICO PARA SOBREPONER Y MONTARSE EN MURO DE 3 PIES DE ALTURA Y 19 PULGADAS DE ANCHO CON PATRÓN EIA, PARA 18 UNIDADES RACK Y CHAROLAS PARA SOPORTE DE EQUIPOS, GABINETE METÁLICO CON PUERTA FRONTAL DE ACRÍLICO, PUERTA FRONTAL Y POSTERIOR CON CHAPA DE LLAVE Y PUERTAS LATERALES DESMONTABLES. EL GABINETE DEBE VENIR PREPARADO CON TODOS LOS HERRAJES Y ACCESORIOS NECESARIOS PARA LA INSTALACIÓN DEL EQUIPO PRINCIPAL DE SONIDO COMO ES EL AMPLIFICADOR LOCAL, MEZCLADORA Y COMPAC DISC, ASÍ COMO EL CABLEADO QUE LLEGA Y SALE DEL GABINETE. EL GABINETE DEBERÁ TENER TIRA DE CONTACTOS POLARIZADOS CON UN MÍNIMO DE 10 CONTACTOS Y CON CONEXIÓN A TIERRA RECEPTÁCULOS NEMA 5-15R 15 A/125VAC CON INTERRUPTOR DE 16A/125VAC, DERMOPROTECTOR A 15A. RESTABLECERLE ESTÁNDAR UL 1077 CON CABLE DE TOMA CORRIENTE SJT 3X14AWG 105° 300V. ADEMÁS DE QUE EL GABINETE DEBE TENER SISTEMA DE VENTILACIÓN. EL GABINETE DEBE DE CONSIDERAR SUS DOS ORGANIZADORES VERTICALES PARA CABLEADO, Y LA ESTRUCTURA DEL GABINETE DEBE ESTAR CONSTRUIDA DE ACERO DE ALTA RESISTENCIA O ALUMINIO CON UNA SEPARACIÓN DE 19"" PULGADAS (48.26CM.) CON UN PATRÓN DE AGUJEROS DE MONTAJE EN INCREMENTOS DE UNA UNIDAD RACK PARA FIJACIÓN DE LOS EQUIPOS ACTIVOS Y PASIVOS. CON ORGANIZADORES LATERALES VERTICALES. PROBADO Y VERIFICADO POR ETL, UL, CSA, Ó UN LABORATORIO RECONOCIDO POR LAS NORMAS Y ESTÁNDARES DE CABLEADO, MARCA SYSTIMAX, SIMILAR O EQUIVALENTE EN CARACTERISTICAS Y CALIDAD.</t>
  </si>
  <si>
    <t>SUMINISTRO DE BAFLE DE EMPOTRAR EN FALSO PLAFÓN CON REJILLA EN PLAFÓN (ACABADO DE ACUERDO AL RECINTO) CON CUBIERTA ACÚSTICA DE 2 VÍAS, POTENCIA EN WATTS DE 4, 3, 2, 1, 0.5, 0.25, 0.125 WATTS, VOLTAJE 70VCA, PRESIÓN SONORA DE 1W. A 1M, 96 DB, PRESIÓN SONORA A POTENCIA NOMINAL DE 98DB, SISTEMA DE OPERACIÓN HI-FI, 2 VÍAS, CON ENSAMBLE CON UN ALTAVOZ DE 8 PULGADAS, TRANSFORMADOR DE LÍNEA PARA 70V, CAJA ACÚSTICA Y REJILLA DIFUSORA, CAPACIDAD HASTA 4 WATTS, IMÁN DE 10 OZ, RESPUESTA DE FRECUENCIA DE 70 HZ, A 15 KHZ, (CON SALIDA PARA SU OPERACIÓN PARA 3 WATTS. DE POTENCIA) PARA INSTALACIÓN EN PLAFÓN. MARCA BOGEN, MODELO S810T725PG8W SIMILARES O EQUIVALENTES EN CARACTERÍSTICAS Y CALIDAD.</t>
  </si>
  <si>
    <t>SUMINISTRO DE BAFLE DE ALTA FIDELIDAD PARA INSTALARSE EN PLAFÓN Y/O MURO Y ACABADO DE ACUERDO AL RECINTO, BAFLE DE 2 VÍAS, POTENCIA EN WATTS DE 32, 16, 8, 6, 3, 2, Y 1 WATT, A 16 OHMS, VOLTAJE DE 70V. Y 100V. CON CAJA METÁLICA PARA UNA EXCELENTE RESPUESTA EN FRECUENCIAS BAJAS DE 89DB, CONO PRINCIPAL DE 6.5 PULGADAS DE POLIPROPILENO, TWEETER DE 3/4 DE PULGADA DE POLICARBONATO. (CON SALIDA PARA SU OPERACIÓN PARA 6 WATTS. DE POTENCIA), MARCA BOGEN, MODELO HFCS1 SIMILAR O EQUIVALENTE EN CARACTERÍSTICAS Y CALIDAD.</t>
  </si>
  <si>
    <t>SUMINISTRO DE TROMPETA SONORA DE 10 WATTS, CON LÍNEA DE 70VCA ALTAVOZ COMPACTO DE ALTA INTELIGIBILIDAD, CONSTRUCCIÓN METÁLICA A PRUEBA DE INTEMPERIE PARA TODOS LOS ENTORNOS, SELECTOR ROTATIVO PARA POTENCIA DE SALIDA, GRAN ÁNGULO DE DISPERSIÓN CON AJUSTE VERTICAL Y HORIZONTAL, PRESIÓN SONORA A POTENCIA NOMINAL DE 104DB, CON HERRAJE Y BASE DE SUJECIÓN H=2.40M. MARCA BOGEN, MODELO SPT10A SIMILAR O EQUIVALENTE EN CARACTERÍSTICAS Y CALIDAD.</t>
  </si>
  <si>
    <t>SUMINISTRO DE CONTROL (ATENUADOR) DE VOLUMEN (POTENCIÓMETRO) TIPO RADIAL PARA MANEJO DE POTENCIA DE 5 Y 10 WATTS, LA REDUCCIÓN Y AMPLIACIÓN DEL VOLUMEN DEBE SER DE 3 DB Y EL ATENUADOR DEBERÁ CONTAR CON 10 POSICIONES DE VOLUMEN Y UN APAGADO, PARA ALTAVOCES ACOPLADOS A LÍNEA DE 70VCA. INDEPENDIENTE DEL CUERPO DEL BAFLE Y CON UN SISTEMA DE OPERACIÓN DE RESISTENCIA VARIABLE, INSTALADOS A LA ALTURA DE LOS APAGADORES. MARCA BOGEN, MODELO ATP10 SIMILAR O EQUIVALENTE EN CARACTERÍSTICAS Y CALIDAD.</t>
  </si>
  <si>
    <t>SUMINISTRO DE BANCO DE TERMINALES PARA DISTRIBUCIÓN DEL CABLEADO ES TIRA DE TERMINALES CON TERMINACIÓN BLOCK TIPO 110 PARA PODER SALIR CON UN CABLE INDEPENDIENTE 2X16 AWG. MARCA STEREN, MODELO 150-012, SIMILAR O EQUIVALENTE EN CARACTERÍSTICAS Y CALIDAD.</t>
  </si>
  <si>
    <t>SUMINISTRO DE AMPLIFICADOR LOCAL DE LA SERIE GOLD, CON GRAN FLEXIBILIDAD DE 250 WATTS DE POTENCIA, SALIDAS DE 4 Y 8 OHMS, 25V, 25VCT Y 70V, 7 ENTRADAS ; 4 MIC (CON PREAMPLIFICADOR) DE LO-Z, 1 AUXILIAR (HI-Z), 1 MIC/TEL, 1 MIC/AUX, ECUALIZADOR DE 10 BANDAS, DOBLE FUNCIÓN, CONTROL AUTOMÁTICO DE GANANCIA, CAPACIDAD PARA CONTROL DE VOLUMEN REMOTO, SILENCIADOR DE ENTRADA, REGRESO EN RAMPA PARA SONIDO Y VOCEO, CONEXIÓN PARA REFORZADORES, PROTECCIÓN TÉRMICA Y DE SOBRE CARGA, FRECUENCIA 20HZ A 20 KHZ CON DISTORSIÓN ARMÓNICA TOTAL MENOR A 0.5%. MARCA BOGEN DE LA SERIE GOLD, MODELO GS250, SIMILAR O EQUIVALENTE EN CARACTERÍSTICAS Y CALIDAD.</t>
  </si>
  <si>
    <t>SUMINISTRO DE AMPLIFICADOR REFORZADOR ZONAL DE ALTA EFICIENCIA DE 250 WATTS QUE PUEDE SOPORTAR CARGA CONTINUA A LA MÁXIMA POTENCIA (RMS) LA TEMPERATURA AMBIENTE DE HASTA 50°C. Y PROTECCIÓN CONTRA SOBRECARGAS CON INTERRUPTOR DE APAGADO Y CONTACTO TÉRMICO. SALIDAS DE 4 Y 8 OHMS, 25V Y 70V, ENTRADA DE ALTA IMPEDANCIA NO BALANCEADA, BAJA IMPEDANCIA BALANCEADA O NO BALANCEADA, SENSIBILIDAD DE ENTRADA DE ALTA IMPEDANCIA 500MV, BAJA IMPEDANCIA 150MV. CONSUMO DE 520 WATTS, FUNCIÓN DE PUERTO, CONEXIÓN A REFORZADORES, FRECUENCIA DE 20 HZ A 20KHZ CON DISTORSIÓN ARMÓNICA TOTAL MENOR A 0.5%, PARA DAR SERVICIO AL CIRCUITO- A (PARA TODO EL HOSPITAL) Y CIRCUITO B (PARA EL TERCER NIVEL DEL HOSPITAL) Y SER INSTALADO EN GABINETE DE 7 PIES DE ALTURA POR 19 PULGADAS DE ANCHO. MARCA BOGEN, MODELO HTA250, SIMILAR O EQUIVALENTE EN CARACTERÍSTICAS Y CALIDAD.</t>
  </si>
  <si>
    <t>SUMINISTRO DE AMPLIFICADOR REFORZADOR DE ALTA POTENCIA Y RENDIMIENTO, QUE OTORGA 450 WATTS POR CANAL EN SISTEMA DE BAFLES DE 70V, CUENTA CON DOBLE SALIDA EXCEPCIONALMENTE LIMPIA, MÁXIMO ANCHO DE BANDA, PROPORCIONA ESPERA AUTOMÁTICA PARA REDUCIR EL CONSUMO ELÉCTRICO EN SISTEMAS ALIMENTADOS CONTINUAMENTE, CONTROL DE VOLUMEN EN PARTE TRASERA, FILTROS PASA BAJAS INDEPENDIENTES, INTERRUPTORES INDEPENDIENTES DE SENSIBILIDAD DE ENTRADA (0.1V/1V), ENTRADA DE TERMINALES DE TORNILLO, BAJO RUIDO, BAJA DISTORSIÓN, ALTA VELOCIDAD DE ENTRADA. ENTRADA DE ALTA IMPEDANCIA ELECTRÓNICAMENTE BALANCEADA, RELACIÓN SEÑAL A RUIDO DE 104DB, DISTORSIÓN ARMÓNICA TOTAL MENOR A 0.02% FRECUENCIA DE RESPUESTA DE 20HZ A 20KHZ, CHASIS ROBUSTO EN CALIBRE 14 PARA DAR SERVICIO AL CIRCUITO-B (UNO PARA EL PRIMER NIVEL Y OTRO PARA EL SEGUNDO NIVEL DEL HOSPITAL) Y UNO PARA EL CIRCUITO-C (PARA TODO EL HOSPITAL) Y SER INSTALADOS EN GABINETE DE 7 PIES DE ALTURA POR 19 PULGADAS DE ANCHO. MARCA BOGEN DE LA SERIE X MODELO X450, SIMILAR O EQUIVALENTE EN CARACTERÍSTICAS Y CALIDAD.</t>
  </si>
  <si>
    <t>SUMINISTRO DE AMPLIFICADOR REFORZADOR DE ALTA POTENCIA, OTORGA 450 WATTS POR CANAL EN MODO ESTÉREO (CON CARGAS DE HASTA 2 OHMS, 4 OHMS NOMINALES) O 900 WATTS EN MODO MONOAURAL, MODO MONO DUAL, SELECTOR PARA FILTROS DE FRECUENCIA BAJAS CON AJUSTE A PLANO 65 O 125 HZ QUE PERMITE UN MEJOR DESEMPEÑO, DOS BAHÍAS PARA MÓDULOS DE ENTRADA PRIORITARIA, PARRILLAS FRONTALES CON FILTROS PARA VENTILADORES INDEPENDIENTES, MODO DE ESPERA CON BAJO CONSUMO DE ENERGÍA ELÉCTRICA EN APLICACIONES DE USO INTERMITENTE, ESTABILIZADOR DE LÍNEA DE CA PARA OPERACIONES ESTABLES AUN CON ALIMENTACIÓN ELÉCTRICA VARIABLE, SALIDA DE 4 OHMS PARA ESTÉREO Y 70V PARA MONO (DUPLICANDO LA CAPACIDAD NOMINAL DEL AMPLIFICADOR) TRES MODOS DE OPERACIÓN: ESTÉREO, DUAL MONO Y MONO, INDICADORES DE ESTATUS, SEÑAL Y CLIP. FRECUENCIA DE 20 HZ A 20 KHZ CON DISTORSIÓN ARMÓNICA TOTAL MENOR A 0.02% CHASIS ROBUSTO EN CALIBRE 14 PARA DAR SERVICIO AL CIRCUITO-B (EN PLANTA BAJA DEL HOSPITAL Y SER INSTALADO EN GABINETE DE 7 PIES DE ALTURA POR 19 PULGADAS DE ANCHO. MARCA BOGEN DE LA SERIE M MODELO M 450, SIMILAR O EQUIVALENTE EN CARACTERÍSTICAS Y CALIDAD.</t>
  </si>
  <si>
    <t>SUMINISTRO DE REPRODUCTOR DE ALTA EFICIENCIA DE CD'S DIGITAL CON CARRUSEL PARA 5 DISCOS COMPACTOS, CON DECODIFICADOR PARA ARCHIVOS EN FORMATO MP3/WMA, LO CUAL PERMITE MULTIPLICAR HASTA EN UN FACTOR DE 10 EL NÚMERO DE PISTAS POR CADA DISCO, DEBE CONTAR CON UN CIRCUITO MODULADOR MULTINIVEL PARA DAR FORMA A LA SEÑAL DE AUDIO LO CUAL REMUEVE LOS ASPECTOS ADVERSOS DE JITTER (FLUCTUACIONES DE NIVEL EN LA SEÑAL) DEBE ELABORAR LISTA DE REPRODUCCIÓN DE HASTA 32 PISTAS Y SOPORTAR TRES MODOS DE REPRODUCCIÓN ALEATORIA: POR DISCO, TOTAL O DE LISTA DE REPRODUCCIÓN, RESPUESTA DE FRECUENCIA 2 HZ A 20KHZ, CON RANGO DINÁMICO DE 98 DB, DISTORSIÓN ARMÓNICA MENOR O IGUAL A 0.003% Y SER INSTALADO EN GABINETE DE 7 PIES DE ALTURA. MARCA BOGEN, MODELO DCM290P, SIMILAR O EQUIVALENTE EN CARACTERÍSTICAS Y CALIDAD.</t>
  </si>
  <si>
    <t>SUMINISTRO DE SINTONIZADOR AM-FM DIGITAL ESTÉREO, FUENTE MUSICAL DEL SISTEMA DE SONIDO, QUE INCORPORA UN SINTONIZADOR DE ENGANCHE DE FASES SINTETIZADO PARA RECEPCIÓN PRECISA DE SEÑALES EN AM Y FM. LA SINTONIZACIÓN SE REALIZA POR MEDIO DE BOTONERAS UBICADAS AL FRENTE DE LA UNIDAD, MOSTRANDO LA FRECUENCIA SINTONIZADA EN UNA PANTALLA FLUORESCENTE EN EL PANEL FRONTAL, DEBE TENER LA CAPACIDAD DE ALMACENAR 60 MEMORIAS DE FRECUENCIAS PARA SER SELECCIONADAS INDIVIDUALMENTE O POR MEDIO DE BÚSQUEDA CONSECUTIVA, PARA SER INSTALADO EN RACK ESTÁNDAR DE 19 PULGADAS DE ANCHO. SINTONIZADOR AM-FM, EN BANDA FM 87.00 A 108.5 MHZ, EN BANDA AM 530 A 1710 KHZ, SALIDA ESTÉREO Y MONOAURAL EN CONECTORES TIPO RCA CONECTOR DE ANTENA 75 OHMS, ALIMENTACIÓN ELÉCTRICA DE 120 VCA, 60 CICLOS Y SER INSTALADO EN GABINETE DE 7 PIES DE ALTURA POR 19 PULGADAS DE ANCHO, MARCA BOGEN, MODELO MDST1, SIMILAR O EQUIVALENTE EN CARACTERÍSTICAS Y CALIDAD.</t>
  </si>
  <si>
    <t>SUMINISTRO DE MICRÓFONO DE SOBREMESA DE ALTA CALIDAD, DINÁMICA, UNIDIRECCIONAL, CON CUELLO DE CISNE, CUENTA CON 16” DE LARGO TOTALMENTE FLEXIBLE CABLE DE 10 PIES, CON SALIDAS DE CONTACTO EXTERNO DE CIERRE PARA EL CUELLO DE CISNE ELEMENTO: DINAMICO DE BOBINA MÓVIL, CON UNA IMPEDANCIA DE 500 OHMIOS, RESPUESTA DE FRECUENCIA 100 HZ A 12 KHZ, SENSIBILIDAD -76DB+/-3DB, INTERRUPTORES PUSH-TO-LOCK Y PUSH-TO-TALK. MARCA BOGEN, MODELO DDU250, SIMILAR O EQUIVALENTE EN CARACTERÍSTICAS Y CALIDAD.</t>
  </si>
  <si>
    <t>SUMINISTRO DE MICRÓFONO DE ESCRITORIO DE USO RUDO CON CONMUTACIÓN PARA 6 ZONAS CON ELEMENTO DINÁMICO Y PATRÓN POLAR CARDIODE UNIDIRECCIONAL, CUENTA CON DOBLE IMPEDANCIA (ALTA-50 KOHMS, BAJA-500 OHMS) DE SALIDA PARA ACOPLARSE FÁCILMENTE A DIFERENTES SALIDAS Y DIFERENTES SISTEMAS, ES OPERADO MEDIANTE LEVANTAMIENTO YA QUE CUENTA CON UN INTERRUPTOR INFERIOR, CUENTA CON OPCIÓN DE TRABAJADOR PARA MENSAJES EXTENDIDOS, CONSTRUIDO SOBRE UNA BASE METÁLICA MOLDEADA Y ACABADO DE GOMA RESISTENTE. MARCA BOGEN, MODELO MBS 1000A, SIMILAR O EQUIVALENTE EN CARACTERÍSTICAS Y CALIDAD.</t>
  </si>
  <si>
    <t>SUMINISTRO DE COLUMNA SONORA DE 2 VÍAS, PROVEE SONIDO EFECTIVO Y REFORZADO PARA EL AUDITORIO Y CUBRE UNA GRAN AREA, PRESIÓN SONORA A POTENCIA NOMINAL DE 105 DB, PARA UNA POTENCIA DE 50 WATTS DE LAS COLUMNAS SONORAS, RESPUESTA DE FRECUENCIA DE 70 A 16000HZ, IMPEDANCIA DE 8 OHMS DISPERSIÓN VERTICAL DE 25° Y HORIZONTAL DE 120°. MARCA BOGEN, MODELO SCW50 SIMILAR O EQUIVALENTE EN CARACTERÍSTICAS Y CALIDAD.</t>
  </si>
  <si>
    <t>SUMINISTRO DE RECEPTÁCULO PARA MICRÓFONO, CON CONECTOR TIPO HEMBRA (JACK), PARA MONTAR EN PLACA TIPO PILOTO. CONECTOR PARA MICRÓFONOS.</t>
  </si>
  <si>
    <t>SUMINISTRO DE ANTENA LOGARITMICA PARA RECEPCIÓN DE FRECUENCIA MODULADA (FM) DE 300 OHMS DE IMPEDANCIA, CON TRANSFORMADOR DE ACOPLAMIENTO DE 300 OHMS A 75 OHMS PARA EXTERIOR CON CUBIERTA UHF/VHF/FM, CON TRAMOS DE MÁSTIL PARA LA ALTURA ADECUADA, MARCA SYSCOM SIMILAR O EQUIVALENTE EN CARACTERÍSTICAS Y CALIDAD.</t>
  </si>
  <si>
    <t>SUMINISTRO DE EL PROCESADOR DIGITAL DE VOCEO PARA 6 ZONAS (CONTROLADOR DE VOCEO POR ZONAS), CON MÓDULOS DE EXPANSIÓN POR CADA 3 ZONAS MODELO ZX3, EL CONTROLADOR DE VOCEO POR ZONAS PROVEE LA INTERFACE DEL SISTEMA TELEFÓNICO AL SISTEMA DE SONORIZACIÓN A EFECTO DE PODER REALIZAR ANUNCIOS DESDE UN MICRÓFONO INCORPORADO AL SISTEMA O BIEN, DESDE CUALQUIER EXTENSIÓN DEL SERVIDOR DE COMUNICACIONES IP, A SU VEZ DEBERÁ TENER UN CONTROL LÓGICO PARA REALIZAR LOS ANUNCIOS DE VOZ, TONOS O MÚSICA A UN TOTAL DE 3 A 12 ZONAS, EN INCREMENTOS MODULARES DE TRES. DEBE DE PERMITIR SALIDAS A NIVEL DE LÍNEA PARA ALIMENTAR A LOS AMPLIFICADORES ZONALES INDEPENDIENTES AL NÚMERO DE ZONAS DEL SISTEMA. LOS VOCEOS SE PUEDEN HACER DE MANERA GENERAL A CADA ZONA O A UNO DE HASTA 24 GRUPOS DE ZONAS PROGRAMABLES; ADEMÁS DE LAS OPCIONES DE AUTO-SELECCIÓN, PRIORIDAD, TONO NOCTURNO (TELEFÓNICO), DOS DISPAROS DE TONOS, DEBERÁ CONTAR CON FUENTE DE PODER DE 24 VCD @ 1 AMPERES, CON UN LIMITADOR DE SALIDAS AJUSTABLES E INDICADOR DE ACTIVIDAD, DEBE PERMITIR LA ENTRADA DE DOS FUENTES MUSICALES PARA ASIGNAR UNA DE ELLAS A CADA ZONA INDIVIDUAL, PARA CONTROL DE 6 ZONAS CON ENTRADAS Y SALIDAS DE INTERCONEXIÓN CON EL SERVIDOR DE COMUNICACIONES IP, MICRÓFONO Y AMPLIFICADORES ZONALES (INCLUYEN CABLES). LA OPERACIÓN DEL CONTROLADOR ES OPERADA POR MEDIO DE UN MICRO PROCESADOR Y CUENTA CON TONOS DE ANUNCIO Y CONFIRMACIÓN Y DEBE CONTAR CON CONTROL DE SALIDA POR CADA ZONA. CARACTERÍSTICAS Y FUNCIONES DEL PROCESADOR:</t>
  </si>
  <si>
    <t>SUMINISTRO DE EL PRE-AMPLIFICADOR PARA CONEXIÓN DEL MICRÓFONO DE VOCEO AL PROCESADOR DIGITAL DE VOCEO, ES UN DISPOSITIVO BALANCEADOR DE BAJA IMPEDANCIA, COMPUESTO POR UN RELE QUE CONTROLA LA ACTIVIDAD DE AUDIO EN UN AMPLIO INTERVALO DE VOLTAJES DE ENTRADA, OPERA DOS CONJUNTOS DE CONTACTOS DE RELE TIPO C EN RESPUESTA DE LA ACTIVIDAD DETECTADA, DETECTA VOLTAJES TAN BAJOS COMO SEÑALES DEL MICRÓFONO DE VOCEO O TAN ALTO COMO SEÑALES QUE PROCEDEN DE UN SISTEMA DE BAFLES A 70V. SALIDA DE BAJO NIVEL DE AUDIO DETECTADO, IMPEDANCIA DE 600 OHM, RESPUESTA DE FRECUENCIA DE 100HZ A 10KHZ, ENTRADA DE IMPEDANCIA PARA SISTEMA DE BAFLES DE 70V.DE 20KOHM, NIVEL DE SALIDA DE 400 MVRMS, GANANCIA DE 62DB, SENSIBILIDAD DE 750MVRMS PARA SALIDA DE 1VRMS, DISTORSIÓN &lt;2%, FRECUENCIA DE RESPUESTA DE 200HZ, A 10KHZ, RELACIÓN SEÑAL A RUIDO DE SALIDA DE 55DB, RANGO DE RETARDO DE 0.25 A 25 SEGUNDOS. MARCA BOGEN, MODELO VAR-1, SIMILAR O EQUIVALENTE EN CARACTERÍSTICAS Y CALIDAD.</t>
  </si>
  <si>
    <t>SUMINISTRO DE MEZCLADOR DE 4 CANALES, DISPONE DE 4 ENTRADAS PROFESIONALES, BALANCEADAS, DE BAJA IMPEDANCIA Y CON CONECTOR XLR PARA MICRÓFONOS ASÍ COMO UNA ENTRADA AUXILIAR DE ALTA IMPEDANCIA. INTERRUPTOR DE ALIMENTACIÓN FANTASMA PARA CADA ENTRADA QUE PERMITE EL USO DE FORMA DINÁMICA DE LOS MICRÓFONOS CONDENSADORES. PERMITE LA INTERCONEXIÓN DE VARIOS MEZCLADORES PARA UN SISTEMA DE EXPANSIÓN DEPENDIENDO LAS NECESIDADES DEL AUDITORIO, AMPLIA RESPUESTA DE FRECUENCIA, BAJA DISTORSIÓN, BAJO RUIDO Y ALTO DIAFONÍA DE CANAL, AISLAMIENTO ASEGURADO PARA UN SONIDO DE CALIDAD, CONTROL DE VOLUMEN. NIVEL DE SALIDA CONMUTABLE (+4/-50 DBU). RESPUESTA DE FRECUENCIA DE -/1 1DB, 20 HZ A 20KHZ. DISTORSION DE SALIDA NOMINAL MENOR DE 0.5% ENTRADA DE MICRÓFONOS EQUIVALENTE A ENTRADA DE RUIDO DE -123 DBV. SENSIBILIDAD DE ENTRADA DEL MICRÓFONO DE 300 UV. IMPEDANCIA DE LA ENTRADA DEL MICRÓFONO DE 600 OHMS, ALIMENTACIÓN ELÉCTRICA DE 120VAC A 60HZ 0.03 AMPERES.</t>
  </si>
  <si>
    <t>INSTALACION DE GABINETE METÁLICO PARA ALOJARSE EN PISO DE 7 PIES DE ALTURA Y 19 PULGADAS DE ANCHO CON PATRÓN EIA, PARA 44 UNIDADES RACK Y CHAROLAS PARA SOPORTE DE EQUIPOS, GABINETE METÁLICO CON PUERTA FRONTAL DE ACRÍLICO, PUERTA FRONTAL Y POSTERIOR CON CHAPA DE LLAVE Y PUERTAS LATERALES DESMONTABLES. EL GABINETE DEBE VENIR PREPARADO CON TODOS LOS HERRAJES Y ACCESORIOS NECESARIOS PARA LA INSTALACIÓN DEL EQUIPO PRINCIPAL DE SONIDO COMO ES EL PROCESADOR DIGITAL DE 6 ZONAS, AMPLIFICADORES REFORZADORES, SINTONIZADOR Y COMPAC DISC, ASÍ COMO EL CABLEADO QUE LLEGA Y SALE DEL GABINETE. EL GABINETE DEBERÁ TENER TIRA DE CONTACTOS POLARIZADOS CON UN MÍNIMO DE 10 CONTACTOS Y CON CONEXIÓN A TIERRA RECEPTÁCULOS NEMA 5-15R 15 A/125VAC CON INTERRUPTOR DE 16A/125VAC, DERMOPROTECTOR A 15A. RESTABLECERLE ESTÁNDAR UL 1077 CON CABLE DE TOMA CORRIENTE SJT 3X14AWG 105° 300V. ADEMÁS DE QUE EL GABINETE DEBE TENER SISTEMA DE VENTILACIÓN. EL GABINETE DEBE DE CONSIDERAR SUS DOS ORGANIZADORES VERTICALES PARA CABLEADO, Y LA ESTRUCTURA DEL GABINETE DEBE ESTAR CONSTRUIDA DE ACERO DE ALTA RESISTENCIA O ALUMINIO CON UNA SEPARACIÓN DE 19"" PULGADAS (48.26CM.) CON UN PATRÓN DE AGUJEROS DE MONTAJE EN INCREMENTOS DE UNA UNIDAD RACK PARA FIJACIÓN DE LOS EQUIPOS ACTIVOS Y PASIVOS. CON ORGANIZADORES LATERALES VERTICALES. PROBADO Y VERIFICADO POR ETL, UL, CSA, Ó UN LABORATORIO RECONOCIDO POR LAS NORMAS Y ESTÁNDARES DE CABLEADO MARCA FIBRAIN, SIMILAR O EQUIVALENTE EN CARACTERISTICAS Y CALIDAD.</t>
  </si>
  <si>
    <t>INSTALACION DE GABINETE METÁLICO PARA SOBREPONER Y MONTARSE EN MURO DE 3 PIES DE ALTURA Y 19 PULGADAS DE ANCHO CON PATRÓN EIA, PARA 18 UNIDADES RACK Y CHAROLAS PARA SOPORTE DE EQUIPOS, GABINETE METÁLICO CON PUERTA FRONTAL DE ACRÍLICO, PUERTA FRONTAL Y POSTERIOR CON CHAPA DE LLAVE Y PUERTAS LATERALES DESMONTABLES. EL GABINETE DEBE VENIR PREPARADO CON TODOS LOS HERRAJES Y ACCESORIOS NECESARIOS PARA LA INSTALACIÓN DEL EQUIPO PRINCIPAL DE SONIDO COMO ES EL AMPLIFICADOR LOCAL, MEZCLADORA Y COMPAC DISC, ASÍ COMO EL CABLEADO QUE LLEGA Y SALE DEL GABINETE. EL GABINETE DEBERÁ TENER TIRA DE CONTACTOS POLARIZADOS CON UN MÍNIMO DE 10 CONTACTOS Y CON CONEXIÓN A TIERRA RECEPTÁCULOS NEMA 5-15R 15 A/125VAC CON INTERRUPTOR DE 16A/125VAC, DERMOPROTECTOR A 15A. RESTABLECERLE ESTÁNDAR UL 1077 CON CABLE DE TOMA CORRIENTE SJT 3X14AWG 105° 300V. ADEMÁS DE QUE EL GABINETE DEBE TENER SISTEMA DE VENTILACIÓN. EL GABINETE DEBE DE CONSIDERAR SUS DOS ORGANIZADORES VERTICALES PARA CABLEADO, Y LA ESTRUCTURA DEL GABINETE DEBE ESTAR CONSTRUIDA DE ACERO DE ALTA RESISTENCIA O ALUMINIO CON UNA SEPARACIÓN DE 19"" PULGADAS (48.26CM.) CON UN PATRÓN DE AGUJEROS DE MONTAJE EN INCREMENTOS DE UNA UNIDAD RACK PARA FIJACIÓN DE LOS EQUIPOS ACTIVOS Y PASIVOS. CON ORGANIZADORES LATERALES VERTICALES. PROBADO Y VERIFICADO POR ETL, UL, CSA, Ó UN LABORATORIO RECONOCIDO POR LAS NORMAS Y ESTÁNDARES DE CABLEADO, MARCA SYSTIMAX, SIMILAR O EQUIVALENTE EN CARACTERISTICAS Y CALIDAD.</t>
  </si>
  <si>
    <t>INSTALACION DE BAFLE DE EMPOTRAR EN FALSO PLAFÓN CON REJILLA EN PLAFÓN (ACABADO DE ACUERDO AL RECINTO) CON CUBIERTA ACÚSTICA DE 2 VÍAS, POTENCIA EN WATTS DE 4, 3, 2, 1, 0.5, 0.25, 0.125 WATTS, VOLTAJE 70VCA, PRESIÓN SONORA DE 1W. A 1M, 96 DB, PRESIÓN SONORA A POTENCIA NOMINAL DE 98DB, SISTEMA DE OPERACIÓN HI-FI, 2 VÍAS, CON ENSAMBLE CON UN ALTAVOZ DE 8 PULGADAS, TRANSFORMADOR DE LÍNEA PARA 70V, CAJA ACÚSTICA Y REJILLA DIFUSORA, CAPACIDAD HASTA 4 WATTS, IMÁN DE 10 OZ, RESPUESTA DE FRECUENCIA DE 70 HZ, A 15 KHZ, (CON SALIDA PARA SU OPERACIÓN PARA 3 WATTS. DE POTENCIA) PARA INSTALACIÓN EN PLAFÓN. MARCA BOGEN, MODELO S810T725PG8W SIMILARES O EQUIVALENTES EN CARACTERÍSTICAS Y CALIDAD.</t>
  </si>
  <si>
    <t>INSTALACION DE BAFLE DE ALTA FIDELIDAD PARA INSTALARSE EN PLAFÓN Y/O MURO Y ACABADO DE ACUERDO AL RECINTO, BAFLE DE 2 VÍAS, POTENCIA EN WATTS DE 32, 16, 8, 6, 3, 2, Y 1 WATT, A 16 OHMS, VOLTAJE DE 70V. Y 100V. CON CAJA METÁLICA PARA UNA EXCELENTE RESPUESTA EN FRECUENCIAS BAJAS DE 89DB, CONO PRINCIPAL DE 6.5 PULGADAS DE POLIPROPILENO, TWEETER DE 3/4 DE PULGADA DE POLICARBONATO. (CON SALIDA PARA SU OPERACIÓN PARA 6 WATTS. DE POTENCIA), MARCA BOGEN, MODELO HFCS1 SIMILAR O EQUIVALENTE EN CARACTERÍSTICAS Y CALIDAD.</t>
  </si>
  <si>
    <t>INSTALACION DE TROMPETA SONORA DE 10 WATTS, CON LÍNEA DE 70VCA ALTAVOZ COMPACTO DE ALTA INTELIGIBILIDAD, CONSTRUCCIÓN METÁLICA A PRUEBA DE INTEMPERIE PARA TODOS LOS ENTORNOS, SELECTOR ROTATIVO PARA POTENCIA DE SALIDA, GRAN ÁNGULO DE DISPERSIÓN CON AJUSTE VERTICAL Y HORIZONTAL, PRESIÓN SONORA A POTENCIA NOMINAL DE 104DB, CON HERRAJE Y BASE DE SUJECIÓN H=2.40M. MARCA BOGEN, MODELO SPT10A SIMILAR O EQUIVALENTE EN CARACTERÍSTICAS Y CALIDAD.</t>
  </si>
  <si>
    <t>INSTALACION DE CONTROL (ATENUADOR) DE VOLUMEN (POTENCIÓMETRO) TIPO RADIAL PARA MANEJO DE POTENCIA DE 5 Y 10 WATTS, LA REDUCCIÓN Y AMPLIACIÓN DEL VOLUMEN DEBE SER DE 3 DB Y EL ATENUADOR DEBERÁ CONTAR CON 10 POSICIONES DE VOLUMEN Y UN APAGADO, PARA ALTAVOCES ACOPLADOS A LÍNEA DE 70VCA. INDEPENDIENTE DEL CUERPO DEL BAFLE Y CON UN SISTEMA DE OPERACIÓN DE RESISTENCIA VARIABLE, INSTALADOS A LA ALTURA DE LOS APAGADORES. MARCA BOGEN, MODELO ATP10 SIMILAR O EQUIVALENTE EN CARACTERÍSTICAS Y CALIDAD.</t>
  </si>
  <si>
    <t>INSTALACION DE BANCO DE TERMINALES PARA DISTRIBUCIÓN DEL CABLEADO ES TIRA DE TERMINALES CON TERMINACIÓN BLOCK TIPO 110 PARA PODER SALIR CON UN CABLE INDEPENDIENTE 2X16 AWG. MARCA STEREN, MODELO 150-012, SIMILAR O EQUIVALENTE EN CARACTERÍSTICAS Y CALIDAD.</t>
  </si>
  <si>
    <t>INSTALACION DE AMPLIFICADOR LOCAL DE LA SERIE GOLD, CON GRAN FLEXIBILIDAD DE 250 WATTS DE POTENCIA, SALIDAS DE 4 Y 8 OHMS, 25V, 25VCT Y 70V, 7 ENTRADAS ; 4 MIC (CON PREAMPLIFICADOR) DE LO-Z, 1 AUXILIAR (HI-Z), 1 MIC/TEL, 1 MIC/AUX, ECUALIZADOR DE 10 BANDAS, DOBLE FUNCIÓN, CONTROL AUTOMÁTICO DE GANANCIA, CAPACIDAD PARA CONTROL DE VOLUMEN REMOTO, SILENCIADOR DE ENTRADA, REGRESO EN RAMPA PARA SONIDO Y VOCEO, CONEXIÓN PARA REFORZADORES, PROTECCIÓN TÉRMICA Y DE SOBRE CARGA, FRECUENCIA 20HZ A 20 KHZ CON DISTORSIÓN ARMÓNICA TOTAL MENOR A 0.5%. MARCA BOGEN DE LA SERIE GOLD, MODELO GS250, SIMILAR O EQUIVALENTE EN CARACTERÍSTICAS Y CALIDAD.</t>
  </si>
  <si>
    <t>INSTALACION DE AMPLIFICADOR REFORZADOR ZONAL DE ALTA EFICIENCIA DE 250 WATTS QUE PUEDE SOPORTAR CARGA CONTINUA A LA MÁXIMA POTENCIA (RMS) LA TEMPERATURA AMBIENTE DE HASTA 50°C. Y PROTECCIÓN CONTRA SOBRECARGAS CON INTERRUPTOR DE APAGADO Y CONTACTO TÉRMICO. SALIDAS DE 4 Y 8 OHMS, 25V Y 70V, ENTRADA DE ALTA IMPEDANCIA NO BALANCEADA, BAJA IMPEDANCIA BALANCEADA O NO BALANCEADA, SENSIBILIDAD DE ENTRADA DE ALTA IMPEDANCIA 500MV, BAJA IMPEDANCIA 150MV. CONSUMO DE 520 WATTS, FUNCIÓN DE PUERTO, CONEXIÓN A REFORZADORES, FRECUENCIA DE 20 HZ A 20KHZ CON DISTORSIÓN ARMÓNICA TOTAL MENOR A 0.5%, PARA DAR SERVICIO AL CIRCUITO- A (PARA TODO EL HOSPITAL) Y CIRCUITO B (PARA EL TERCER NIVEL DEL HOSPITAL) Y SER INSTALADO EN GABINETE DE 7 PIES DE ALTURA POR 19 PULGADAS DE ANCHO. MARCA BOGEN, MODELO HTA250, SIMILAR O EQUIVALENTE EN CARACTERÍSTICAS Y CALIDAD.</t>
  </si>
  <si>
    <t>INSTALACION DE AMPLIFICADOR REFORZADOR DE ALTA POTENCIA Y RENDIMIENTO, QUE OTORGA 450 WATTS POR CANAL EN SISTEMA DE BAFLES DE 70V, CUENTA CON DOBLE SALIDA EXCEPCIONALMENTE LIMPIA, MÁXIMO ANCHO DE BANDA, PROPORCIONA ESPERA AUTOMÁTICA PARA REDUCIR EL CONSUMO ELÉCTRICO EN SISTEMAS ALIMENTADOS CONTINUAMENTE, CONTROL DE VOLUMEN EN PARTE TRASERA, FILTROS PASA BAJAS INDEPENDIENTES, INTERRUPTORES INDEPENDIENTES DE SENSIBILIDAD DE ENTRADA (0.1V/1V), ENTRADA DE TERMINALES DE TORNILLO, BAJO RUIDO, BAJA DISTORSIÓN, ALTA VELOCIDAD DE ENTRADA. ENTRADA DE ALTA IMPEDANCIA ELECTRÓNICAMENTE BALANCEADA, RELACIÓN SEÑAL A RUIDO DE 104DB, DISTORSIÓN ARMÓNICA TOTAL MENOR A 0.02% FRECUENCIA DE RESPUESTA DE 20HZ A 20KHZ, CHASIS ROBUSTO EN CALIBRE 14 PARA DAR SERVICIO AL CIRCUITO-B (UNO PARA EL PRIMER NIVEL Y OTRO PARA EL SEGUNDO NIVEL DEL HOSPITAL) Y UNO PARA EL CIRCUITO-C (PARA TODO EL HOSPITAL) Y SER INSTALADOS EN GABINETE DE 7 PIES DE ALTURA POR 19 PULGADAS DE ANCHO. MARCA BOGEN DE LA SERIE X MODELO X450, SIMILAR O EQUIVALENTE EN CARACTERÍSTICAS Y CALIDAD.</t>
  </si>
  <si>
    <t>INSTALACION DE AMPLIFICADOR REFORZADOR DE ALTA POTENCIA, OTORGA 450 WATTS POR CANAL EN MODO ESTÉREO (CON CARGAS DE HASTA 2 OHMS, 4 OHMS NOMINALES) O 900 WATTS EN MODO MONOAURAL, MODO MONO DUAL, SELECTOR PARA FILTROS DE FRECUENCIA BAJAS CON AJUSTE A PLANO 65 O 125 HZ QUE PERMITE UN MEJOR DESEMPEÑO, DOS BAHÍAS PARA MÓDULOS DE ENTRADA PRIORITARIA, PARRILLAS FRONTALES CON FILTROS PARA VENTILADORES INDEPENDIENTES, MODO DE ESPERA CON BAJO CONSUMO DE ENERGÍA ELÉCTRICA EN APLICACIONES DE USO INTERMITENTE, ESTABILIZADOR DE LÍNEA DE CA PARA OPERACIONES ESTABLES AUN CON ALIMENTACIÓN ELÉCTRICA VARIABLE, SALIDA DE 4 OHMS PARA ESTÉREO Y 70V PARA MONO (DUPLICANDO LA CAPACIDAD NOMINAL DEL AMPLIFICADOR) TRES MODOS DE OPERACIÓN: ESTÉREO, DUAL MONO Y MONO, INDICADORES DE ESTATUS, SEÑAL Y CLIP. FRECUENCIA DE 20 HZ A 20 KHZ CON DISTORSIÓN ARMÓNICA TOTAL MENOR A 0.02% CHASIS ROBUSTO EN CALIBRE 14 PARA DAR SERVICIO AL CIRCUITO-B (EN PLANTA BAJA DEL HOSPITAL Y SER INSTALADO EN GABINETE DE 7 PIES DE ALTURA POR 19 PULGADAS DE ANCHO. MARCA BOGEN DE LA SERIE M MODELO M 450, SIMILAR O EQUIVALENTE EN CARACTERÍSTICAS Y CALIDAD.</t>
  </si>
  <si>
    <t>INSTALACION DE REPRODUCTOR DE ALTA EFICIENCIA DE CD'S DIGITAL CON CARRUSEL PARA 5 DISCOS COMPACTOS, CON DECODIFICADOR PARA ARCHIVOS EN FORMATO MP3/WMA, LO CUAL PERMITE MULTIPLICAR HASTA EN UN FACTOR DE 10 EL NÚMERO DE PISTAS POR CADA DISCO, DEBE CONTAR CON UN CIRCUITO MODULADOR MULTINIVEL PARA DAR FORMA A LA SEÑAL DE AUDIO LO CUAL REMUEVE LOS ASPECTOS ADVERSOS DE JITTER (FLUCTUACIONES DE NIVEL EN LA SEÑAL) DEBE ELABORAR LISTA DE REPRODUCCIÓN DE HASTA 32 PISTAS Y SOPORTAR TRES MODOS DE REPRODUCCIÓN ALEATORIA: POR DISCO, TOTAL O DE LISTA DE REPRODUCCIÓN, RESPUESTA DE FRECUENCIA 2 HZ A 20KHZ, CON RANGO DINÁMICO DE 98 DB, DISTORSIÓN ARMÓNICA MENOR O IGUAL A 0.003% Y SER INSTALADO EN GABINETE DE 7 PIES DE ALTURA. MARCA BOGEN, MODELO DCM290P, SIMILAR O EQUIVALENTE EN CARACTERÍSTICAS Y CALIDAD.</t>
  </si>
  <si>
    <t>INSTALACION DE SINTONIZADOR AM-FM DIGITAL ESTÉREO, FUENTE MUSICAL DEL SISTEMA DE SONIDO, QUE INCORPORA UN SINTONIZADOR DE ENGANCHE DE FASES SINTETIZADO PARA RECEPCIÓN PRECISA DE SEÑALES EN AM Y FM. LA SINTONIZACIÓN SE REALIZA POR MEDIO DE BOTONERAS UBICADAS AL FRENTE DE LA UNIDAD, MOSTRANDO LA FRECUENCIA SINTONIZADA EN UNA PANTALLA FLUORESCENTE EN EL PANEL FRONTAL, DEBE TENER LA CAPACIDAD DE ALMACENAR 60 MEMORIAS DE FRECUENCIAS PARA SER SELECCIONADAS INDIVIDUALMENTE O POR MEDIO DE BÚSQUEDA CONSECUTIVA, PARA SER INSTALADO EN RACK ESTÁNDAR DE 19 PULGADAS DE ANCHO. SINTONIZADOR AM-FM, EN BANDA FM 87.00 A 108.5 MHZ, EN BANDA AM 530 A 1710 KHZ, SALIDA ESTÉREO Y MONOAURAL EN CONECTORES TIPO RCA CONECTOR DE ANTENA 75 OHMS, ALIMENTACIÓN ELÉCTRICA DE 120 VCA, 60 CICLOS Y SER INSTALADO EN GABINETE DE 7 PIES DE ALTURA POR 19 PULGADAS DE ANCHO, MARCA BOGEN, MODELO MDST1, SIMILAR O EQUIVALENTE EN CARACTERÍSTICAS Y CALIDAD.</t>
  </si>
  <si>
    <t>INSTALACION DE MICRÓFONO DE SOBREMESA DE ALTA CALIDAD, DINÁMICA, UNIDIRECCIONAL, CON CUELLO DE CISNE, CUENTA CON 16” DE LARGO TOTALMENTE FLEXIBLE CABLE DE 10 PIES, CON SALIDAS DE CONTACTO EXTERNO DE CIERRE PARA EL CUELLO DE CISNE ELEMENTO: DINAMICO DE BOBINA MÓVIL, CON UNA IMPEDANCIA DE 500 OHMIOS, RESPUESTA DE FRECUENCIA 100 HZ A 12 KHZ, SENSIBILIDAD -76DB+/-3DB, INTERRUPTORES PUSH-TO-LOCK Y PUSH-TO-TALK. MARCA BOGEN, MODELO DDU250, SIMILAR O EQUIVALENTE EN CARACTERÍSTICAS Y CALIDAD.</t>
  </si>
  <si>
    <t>INSTALACION DE MICRÓFONO DE ESCRITORIO DE USO RUDO CON CONMUTACIÓN PARA 6 ZONAS CON ELEMENTO DINÁMICO Y PATRÓN POLAR CARDIODE UNIDIRECCIONAL, CUENTA CON DOBLE IMPEDANCIA (ALTA-50 KOHMS, BAJA-500 OHMS) DE SALIDA PARA ACOPLARSE FÁCILMENTE A DIFERENTES SALIDAS Y DIFERENTES SISTEMAS, ES OPERADO MEDIANTE LEVANTAMIENTO YA QUE CUENTA CON UN INTERRUPTOR INFERIOR, CUENTA CON OPCIÓN DE TRABAJADOR PARA MENSAJES EXTENDIDOS, CONSTRUIDO SOBRE UNA BASE METÁLICA MOLDEADA Y ACABADO DE GOMA RESISTENTE. MARCA BOGEN, MODELO MBS 1000A, SIMILAR O EQUIVALENTE EN CARACTERÍSTICAS Y CALIDAD.</t>
  </si>
  <si>
    <t>INSTALACION DE COLUMNA SONORA DE 2 VÍAS, PROVEE SONIDO EFECTIVO Y REFORZADO PARA EL AUDITORIO Y CUBRE UNA GRAN AREA, PRESIÓN SONORA A POTENCIA NOMINAL DE 105 DB, PARA UNA POTENCIA DE 50 WATTS DE LAS COLUMNAS SONORAS, RESPUESTA DE FRECUENCIA DE 70 A 16000HZ, IMPEDANCIA DE 8 OHMS DISPERSIÓN VERTICAL DE 25° Y HORIZONTAL DE 120°. MARCA BOGEN, MODELO SCW50 SIMILAR O EQUIVALENTE EN CARACTERÍSTICAS Y CALIDAD.</t>
  </si>
  <si>
    <t>INSTALACION DE RECEPTÁCULO PARA MICRÓFONO, CON CONECTOR TIPO HEMBRA (JACK), PARA MONTAR EN PLACA TIPO PILOTO. CONECTOR PARA MICRÓFONOS.</t>
  </si>
  <si>
    <t>INSTALACION DE ANTENA LOGARITMICA PARA RECEPCIÓN DE FRECUENCIA MODULADA (FM) DE 300 OHMS DE IMPEDANCIA, CON TRANSFORMADOR DE ACOPLAMIENTO DE 300 OHMS A 75 OHMS PARA EXTERIOR CON CUBIERTA UHF/VHF/FM, CON TRAMOS DE MÁSTIL PARA LA ALTURA ADECUADA, MARCA SYSCOM SIMILAR O EQUIVALENTE EN CARACTERÍSTICAS Y CALIDAD.</t>
  </si>
  <si>
    <t>INSTALACION DE EL PROCESADOR DIGITAL DE VOCEO PARA 6 ZONAS (CONTROLADOR DE VOCEO POR ZONAS), CON MÓDULOS DE EXPANSIÓN POR CADA 3 ZONAS MODELO ZX3, EL CONTROLADOR DE VOCEO POR ZONAS PROVEE LA INTERFACE DEL SISTEMA TELEFÓNICO AL SISTEMA DE SONORIZACIÓN A EFECTO DE PODER REALIZAR ANUNCIOS DESDE UN MICRÓFONO INCORPORADO AL SISTEMA O BIEN, DESDE CUALQUIER EXTENSIÓN DEL SERVIDOR DE COMUNICACIONES IP, A SU VEZ DEBERÁ TENER UN CONTROL LÓGICO PARA REALIZAR LOS ANUNCIOS DE VOZ, TONOS O MÚSICA A UN TOTAL DE 3 A 12 ZONAS, EN INCREMENTOS MODULARES DE TRES. DEBE DE PERMITIR SALIDAS A NIVEL DE LÍNEA PARA ALIMENTAR A LOS AMPLIFICADORES ZONALES INDEPENDIENTES AL NÚMERO DE ZONAS DEL SISTEMA. LOS VOCEOS SE PUEDEN HACER DE MANERA GENERAL A CADA ZONA O A UNO DE HASTA 24 GRUPOS DE ZONAS PROGRAMABLES; ADEMÁS DE LAS OPCIONES DE AUTO-SELECCIÓN, PRIORIDAD, TONO NOCTURNO (TELEFÓNICO), DOS DISPAROS DE TONOS, DEBERÁ CONTAR CON FUENTE DE PODER DE 24 VCD @ 1 AMPERES, CON UN LIMITADOR DE SALIDAS AJUSTABLES E INDICADOR DE ACTIVIDAD, DEBE PERMITIR LA ENTRADA DE DOS FUENTES MUSICALES PARA ASIGNAR UNA DE ELLAS A CADA ZONA INDIVIDUAL, PARA CONTROL DE 6 ZONAS CON ENTRADAS Y SALIDAS DE INTERCONEXIÓN CON EL SERVIDOR DE COMUNICACIONES IP, MICRÓFONO Y AMPLIFICADORES ZONALES (INCLUYEN CABLES). LA OPERACIÓN DEL CONTROLADOR ES OPERADA POR MEDIO DE UN MICRO PROCESADOR Y CUENTA CON TONOS DE ANUNCIO Y CONFIRMACIÓN Y DEBE CONTAR CON CONTROL DE SALIDA POR CADA ZONA. CARACTERÍSTICAS Y FUNCIONES DEL PROCESADOR:</t>
  </si>
  <si>
    <t>INSTALACION DE EL PRE-AMPLIFICADOR PARA CONEXIÓN DEL MICRÓFONO DE VOCEO AL PROCESADOR DIGITAL DE VOCEO, ES UN DISPOSITIVO BALANCEADOR DE BAJA IMPEDANCIA, COMPUESTO POR UN RELE QUE CONTROLA LA ACTIVIDAD DE AUDIO EN UN AMPLIO INTERVALO DE VOLTAJES DE ENTRADA, OPERA DOS CONJUNTOS DE CONTACTOS DE RELE TIPO C EN RESPUESTA DE LA ACTIVIDAD DETECTADA, DETECTA VOLTAJES TAN BAJOS COMO SEÑALES DEL MICRÓFONO DE VOCEO O TAN ALTO COMO SEÑALES QUE PROCEDEN DE UN SISTEMA DE BAFLES A 70V. SALIDA DE BAJO NIVEL DE AUDIO DETECTADO, IMPEDANCIA DE 600 OHM, RESPUESTA DE FRECUENCIA DE 100HZ A 10KHZ, ENTRADA DE IMPEDANCIA PARA SISTEMA DE BAFLES DE 70V.DE 20KOHM, NIVEL DE SALIDA DE 400 MVRMS, GANANCIA DE 62DB, SENSIBILIDAD DE 750MVRMS PARA SALIDA DE 1VRMS, DISTORSIÓN &lt;2%, FRECUENCIA DE RESPUESTA DE 200HZ, A 10KHZ, RELACIÓN SEÑAL A RUIDO DE SALIDA DE 55DB, RANGO DE RETARDO DE 0.25 A 25 SEGUNDOS. MARCA BOGEN, MODELO VAR-1, SIMILAR O EQUIVALENTE EN CARACTERÍSTICAS Y CALIDAD.</t>
  </si>
  <si>
    <t>INSTALACION DE MEZCLADOR DE 4 CANALES, DISPONE DE 4 ENTRADAS PROFESIONALES, BALANCEADAS, DE BAJA IMPEDANCIA Y CON CONECTOR XLR PARA MICRÓFONOS ASÍ COMO UNA ENTRADA AUXILIAR DE ALTA IMPEDANCIA. INTERRUPTOR DE ALIMENTACIÓN FANTASMA PARA CADA ENTRADA QUE PERMITE EL USO DE FORMA DINÁMICA DE LOS MICRÓFONOS CONDENSADORES. PERMITE LA INTERCONEXIÓN DE VARIOS MEZCLADORES PARA UN SISTEMA DE EXPANSIÓN DEPENDIENDO LAS NECESIDADES DEL AUDITORIO, AMPLIA RESPUESTA DE FRECUENCIA, BAJA DISTORSIÓN, BAJO RUIDO Y ALTO DIAFONÍA DE CANAL, AISLAMIENTO ASEGURADO PARA UN SONIDO DE CALIDAD, CONTROL DE VOLUMEN. NIVEL DE SALIDA CONMUTABLE (+4/-50 DBU). RESPUESTA DE FRECUENCIA DE -/1 1DB, 20 HZ A 20KHZ. DISTORSION DE SALIDA NOMINAL MENOR DE 0.5% ENTRADA DE MICRÓFONOS EQUIVALENTE A ENTRADA DE RUIDO DE -123 DBV. SENSIBILIDAD DE ENTRADA DEL MICRÓFONO DE 300 UV. IMPEDANCIA DE LA ENTRADA DEL MICRÓFONO DE 600 OHMS, ALIMENTACIÓN ELÉCTRICA DE 120VAC A 60HZ 0.03 AMPERES.</t>
  </si>
  <si>
    <t>PUESTA A PUNTO DEL SISTEMA POR ASAJI CONFIGURACIÓN DEL SISTEMA DE SONORIZACIÓN. INTEGRACIÓN AL SISTEMA TELEFÔNICO CAPACITACIÓN JUEGOS DE MANUAL DE OPERACIÓN, MANTENIMIENTO Y PROGRAMACIÓN. ELABORACIÓN DE PRUEBAS DE DESEMPEÑO, MEMORIA TÉCNICA Y ENTREGA EN FUNCIONAMIENTO</t>
  </si>
  <si>
    <t>EXTENSION DE GARANTIA SONIDO</t>
  </si>
  <si>
    <t>INSTALACIÓN DE TELEFONÍA</t>
  </si>
  <si>
    <t>CABLE DE RED DE TELEFONIA PUBLICA 02C.4P.(UTP)CAT-6/V. PUBLICA</t>
  </si>
  <si>
    <t>CABLE DE RED DE TELEFONIA PUBLICA 04C.4P.(UTP)CAT-6/V. PUBLICA</t>
  </si>
  <si>
    <t>CABLE DE RED DE TELEFONIA PUBLICA 06C.4P.(UTP)CAT-6/V. PUBLICA</t>
  </si>
  <si>
    <t>CABLE DE RED DE TELEFONIA PUBLICA 12C.4P.(UTP)CAT-6/V. PUBLICA</t>
  </si>
  <si>
    <t>CABLE DE RED DE TELEFONIA PUBLICA 14C.4P.(UTP)CAT-6/V. PUBLICA</t>
  </si>
  <si>
    <t>CABLE DE RED DE TELEFONIA PUBLICA 20C.4P.(UTP)CAT-6/V. PUBLICA</t>
  </si>
  <si>
    <t>CABLE DE RED DE TELEFONIA PUBLICA 126C.4P.(UTP)CAT-6/V. PUBLICA</t>
  </si>
  <si>
    <t>SUMINISTRO Y COLOCACIÓN DE CHAROLA TIPO MALLA PARA CABLE, TRAMO RECTO LONGITUD STD (3M), CON UN PERALTE NOMINAL Y ÚTIL DE 10.5CM , Y CON UNA SOPORTERIA A CADA 1.50 MTS. DE SEPARACIÓN. COMPUESTA POR DOS CLIP COLGANTE CON DOS VARILLAS 4 TUERCAS, 4 ROLDANAS PLANAS DE 3/8 , INCLUYE: CARGO DIRECTO POR EL COSTO DE LOS MATERIALES Y MANO DE OBRA QUE INTERVENGAN, CONECTORES AZ, FLETES, ACARREOS HASTA EL LUGAR DE SU UTILIZACIÓN, ANDAMIOS, COLOCACIÓN, TORNILLERÍA, NIVELACIÓN, AJUSTES, INSTALACIONES ESPECIFICAS, EQUIPO DE SEGURIDAD, LIMPIEZA Y RETIRO DE SOBRANTES FUERA DE LA OBRA, DEPRECIACIÓN Y DEMÁS DERIVADOS DEL USO DE HERRAMIENTA Y EQUIPO EN CUALQUIER NIVEL.</t>
  </si>
  <si>
    <t>CURVA HORIZONTAL Y/O VERTICAL, DE 90° POR 30. CM. DE ANCHO, 40.6 CM DE RADIO, 67 DE LONG. DE CURVA. INCLUYE: CARGO DIRECTO POR EL COSTO DE LOS MATERIALES Y MANO DE OBRA QUE INTERVENGAN, CONECTORES AZ, AR, FLETES, ACARREOS HASTA EL LUGAR DE SU UTILIZACIÓN, ANDAMIOS, COLOCACIÓN, TORNILLERÍA, NIVELACIÓN, AJUSTES, INSTALACIONES ESPECIFICAS, EQUIPO DE SEGURIDAD, LIMPIEZA Y RETIRO DE SOBRANTES FUERA DE LA OBRA, DEPRECIACIÓN Y DEMÁS DERIVADOS DEL USO DE HERRAMIENTA Y EQUIPO EN CUALQUIER NIVEL.</t>
  </si>
  <si>
    <t>TEE HORIZONTAL Y/O VERTICAL DE 30 CM DE ANCHO PARA DERIVACIÓN, INCLUYE: CARGO DIRECTO POR EL COSTO DE LOS MATERIALES Y MANO DE OBRA QUE INTERVENGAN, CONECTORES AZ, FLETES, ACARREOS HASTA EL LUGAR DE SU UTILIZACIÓN, ANDAMIOS, COLOCACIÓN, TORNILLERÍA, NIVELACIÓN, AJUSTES, INSTALACIONES ESPECIFICAS, EQUIPO DE SEGURIDAD, LIMPIEZA Y RETIRO DE SOBRANTES FUERA DE LA OBRA, DEPRECIACIÓN Y DEMÁS DERIVADOS DEL USO DE HERRAMIENTA Y EQUIPO EN CUALQUIER NIVEL.</t>
  </si>
  <si>
    <t>"X" HORIZONTAL DE 30 CM DE ANCHO PARA DERIVACIÓN, INCLUYE: CARGO DIRECTO POR EL COSTO DE LOS MATERIALES Y MANO DE OBRA QUE INTERVENGAN, CONECTORES AZ, FLETES, ACARREOS HASTA EL LUGAR DE SU UTILIZACIÓN, ANDAMIOS, COLOCACIÓN, TORNILLERÍA, NIVELACIÓN, AJUSTES, INSTALACIONES ESPECIFICAS, EQUIPO DE SEGURIDAD, LIMPIEZA Y RETIRO DE SOBRANTES FUERA DE LA OBRA, DEPRECIACIÓN Y DEMÁS DERIVADOS DEL USO DE HERRAMIENTA Y EQUIPO EN CUALQUIER NIVEL.</t>
  </si>
  <si>
    <t>REDUCCION HORIZONTAL DE 30 A 15 CM DE ANCHO" PARA DERIVACIÓN, INCLUYE: CARGO DIRECTO POR EL COSTO DE LOS MATERIALES Y MANO DE OBRA QUE INTERVENGAN, CONECTORES AZ, FLETES, ACARREOS HASTA EL LUGAR DE SU UTILIZACIÓN, ANDAMIOS, COLOCACIÓN, TORNILLERÍA, NIVELACIÓN, AJUSTES, INSTALACIONES ESPECIFICAS, EQUIPO DE SEGURIDAD, LIMPIEZA Y RETIRO DE SOBRANTES FUERA DE LA OBRA, DEPRECIACIÓN Y DEMÁS DERIVADOS DEL USO DE HERRAMIENTA Y EQUIPO EN CUALQUIER NIVEL.</t>
  </si>
  <si>
    <t>JUNTA DE EXPANSION, INCLUYE: CARGO DIRECTO POR EL COSTO DE LOS MATERIALES Y MANO DE OBRA QUE INTERVENGAN, CONECTORES AZ, FLETES, ACARREOS HASTA EL LUGAR DE SU UTILIZACIÓN, ANDAMIOS, COLOCACIÓN, TORNILLERÍA, NIVELACIÓN, AJUSTES, INSTALACIONES ESPECIFICAS, EQUIPO DE SEGURIDAD, LIMPIEZA Y RETIRO DE SOBRANTES FUERA DE LA OBRA, DEPRECIACIÓN Y DEMÁS DERIVADOS DEL USO DE HERRAMIENTA Y EQUIPO EN CUALQUIER NIVEL.</t>
  </si>
  <si>
    <t>PLACAS DE P.V.C. Y REGISTROS, INCLUYE: CARGO DIRECTO POR EL COSTO DE LOS MATERIALES Y MANO DE OBRA QUE INTERVENGAN, CONECTORES AZ, FLETES, ACARREOS HASTA EL LUGAR DE SU UTILIZACIÓN, ANDAMIOS, COLOCACIÓN, TORNILLERÍA, NIVELACIÓN, AJUSTES, INSTALACIONES ESPECIFICAS, EQUIPO DE SEGURIDAD, LIMPIEZA Y RETIRO DE SOBRANTES FUERA DE LA OBRA, DEPRECIACIÓN Y DEMÁS DERIVADOS DEL USO DE HERRAMIENTA Y EQUIPO EN CUALQUIER NIVEL.</t>
  </si>
  <si>
    <t>TUBO CONDUIT, PARED GRUESA GALVANIZADA , INCLUYE: ACARREO, TRAZO, NIVELACION, SOPORTERIA, COPLES, CONTRATUERCAS, CODOS, MONITORES, NECESARIOS, GUIA DE ALAMBRE GALVANIZADO NO. 14, HERRAMIENTA, COLOCACION A CUALQUIER NIVEL, PRUEBAS Y MATERIALES VARIOS, P.U.O.T. DE: DE 21 MM. DE DIAMETRO.</t>
  </si>
  <si>
    <t>SUMINISTRO DE APARATO TELEFÓNICO ANALÓGICO UNILINEA, (CONECTABLE A DOS HILOS), EL SERVIDOR DE COMUNICACIÓN DEBE SOPORTAR LA CONEXIÓN DE SERVICIOS ANALÓGICOS COMO SON TRONCALES ANALÓGICAS, MAQUINAS DE FAX, MÓDEM Y OTROS DISPOSITIVOS ANALÓGICOS POR MEDIO DE LA UNIDAD DE SERVICIOS ANALÓGICO. LOS APARATOS TELEFÓNICOS ANALÓGICOS DEBEN CONECTARSE A DOS HILOS, MARCACIÓN POR TONOS/PULSOS; DEBE CONTAR CON TECLAS DE FUNCIONES FIJAS PARA RETENCIÓN DE LLAMADAS, CONTROL DE VOLUMEN Y MENSAJE EN ESPERA, COMO MÍNIMO. LAS FUNCIONES QUE DEBEN SOPORTAR LOS SERVIDORES DE COMUNICACIÓN PARA TELÉFONOS ANALÓGICOS SON: APARCADO DE LLAMADAS, CANDADO ELECTRÓNICO, CAPTURA DE LLAMADAS, CÓDIGOS DE AUTORIZACIÓN, CONFERENCIA, CONSULTA EXTERNA, DESVÍO DE LLAMADAS, DIRECTORIO INDIVIDUAL, DIRECTORIO DE EMPRESA, DOBLE LLAMADA, ENRUTAMIENTO DE LLAMADAS, HOT LINE, IDENTIFICACIÓN DE LLAMADAS, INDICACIÓN DE OCUPADO, INSERCIÓN DE TONO DE CONFERENCIA, LLAMADA EN ESPERA, LLAMADA AL ÚLTIMO MARCADO, MENSAJE DE ESPERA, MÚSICA EN ESPERA, NO MOLESTAR, RETENCIÓN DE LLAMADA, RELLAMADA AUTOMÁTICA, SEGUNDA LLAMADA, SEGUIMIENTO DE LLAMADA., TARIFICACIÓN DE LLAMADAS, TRANSFERENCIA DE LLAMADAS. MARCA ALCATEL, MODELO 2312 SIMILAR O EQUIVALENTE EN CARACTERISTICAS Y CALIDAD.</t>
  </si>
  <si>
    <t>SUMINISTRO DE APARATO TELEFÓNICO "IP" TOUCH, BASICO, PARA TENER CAPACIDAD DE INTEGRAR APLICACIONES EXTERNAS E INTERACTUAR CON OTRAS HERRAMIENTAS COMO SON (PC, PDA, TELEFONOS MOVILES, ETC), CON 1 PUERTO/RED LAN PARA PODERSE CONECTAR DIRECTAMENTE A LA RED IP Y DEBERA TENER LAS SIGUIENTES CARACTERISTICAS: VISUALIZACION- PANTALLA DE CARACTERES, RESOLUCION 20 CARACTERES, DIMENSIONES DE 75.00MM. X 12.00MM., COLOR BLANCO Y NEGRO. TECLAS: 6 TECLAS CON LED PROGRAMABLES, NAVEGADOR 2 DIRECCIONES, TECLAS VALIDACION DE SALIDA, LED DE MENSAJE, FINALIZACION, RELLAMADA, AYUDA Y TECLA DE MANOS LIBRES. CARACTERISTICAS GENERALES: MODO MANOS LIBRES, ALTAVOZ EXTERNO, TECLAS DE VOLUMEN +/-, TECLAS DE SILENCIO CON LED, AURICULAR, TECLADO ALFABETICO, CONECTIVIDAD A PC SOLO EN IP. CARACTERISTICAS IP PRINCIPALES: EL APARATO DEBERA TENER CONEXION CON 10/100/1000 BASE-T: HALF/FULL DUPLEX CON NEGOCIACION Y CONFIGURACION, LA LONGITUD MAXIMA DEL CABLE ES DE HASTA 90 METROS CON CABLE CATEGORIA 6. ESTANDAR VOIP: COMPATIBILIDAD CON VOZ H323, RTP,RTCP. PROTOCOLOS DE COMPRESION DE VOZ ESTANDAR: G711, G723.1, G729A. CALIDAD DE SERVICIO: CONMUYADOR ETHERNET INTEGRADO, COMPATIBLE CON QOS, TOS, DIFFSERV, 802.1P/Q. CONFIGURACION DE DIRECCION IP: CONFIGURACION ESTATICA O DINAMICA DE PARAMETROS IP UN CLIENTE DHCP INTEGRADO. COMPATIBLE TANTO CON SISTEMAS LOCALES COMO LAN: CONFORMIDAD CON EL ESTANDAR IEEE802.3AF EN MATERIA DE ALIMENTACION POR LAN. BIDIRECCIONAL CON TECLAS PROGRAMABLES CON CONTROL DE FLASH CALIBRADO, MARCACION POR TONOS-PULSOS, TECLAS DE REPETICION DEL ULTIMO NUMERO MARCADO Y LED PARA MENSAJE EN ESPERA QUE SOPORTE TODAS FACILIDADES QUE BRINDA EL SERVIDOR DE COMUNICACIONES. CLASE DE CONSUMO 2: ENTRE 3.84 Y 6.49 WATTS, MARCA ALCATEL-LUCENT, MODELO PHONE EXTENDET EDITION IP TOUCH 4008, EQUIVALENTE O SIMILAR EN CARACTERISTICAS Y CALIDAD.</t>
  </si>
  <si>
    <t>SUMINISTRO DE APARATO TELEFÓNICO "IP" TOUCH SEMI-EJECUTIVO, PARA TENER CAPACIDAD DE INTEGRAR APLICACIONES EXTERNAS E INTERACTUAR CON OTRAS HERRAMIENTAS COMO SON (PC, PDA, TELEFONOS MOVILES, ETC, CON 2 PUERTOS/RED LAN PARA PODERSE CONECTAR DIRECTAMENTE A LA RED IP Y DEBERA TENER LAS SIGUIENTES CARACTERISTICAS: VISUALIZACION- PANTALLA GRAFICA AJUSTABLE, RESOLUCION 64 X128 PIXELES, DIMENSIONES DE 70.00MM. X 38.00MM., COLOR BLANCO Y NEGRO. TECLAS: 2 X 3 TECLAS CONTEXTUALES, HASTA 70 TECLAS PROGRAMABLES Y 2 TECLAS PERSONALES/LED, NAVEGADOR 4 DIRECCIONES, TECLAS DE VALIDACION DE SALIDA, LED DE MENSAJE, FINALIZACION, RELLAMADA, AYUDA, LED DE ALARMA (2 COLORES) Y TECLA DE MANOS LIBRES CON LED. CARACTERISTICAS GENERALES: MODO MANOS LIBRES, ALTAVOZ EXTERNO, TECLAS DE VOLUMEN +/-, TECLAS DE SILENCIO CON LED, AURICULAR, TECLADO ALFABETICO, CONECTIVIDAD A PC SOLO EN IP. CARACTERISTICAS IP PRINCIPALES: EL APARATO DEBERA TENER CONEXION CON 10/100/1000 BASE-T: HALF/FULL DUPLEX CON NEGOCIACION Y CONFIGURACION, LA LONGITUD MAXIMA DEL CABLE ES DE HASTA 90 METROS CON CABLE CATEGORIA 6. ESTANDAR VOIP: COMPATIBILIDAD CON VOZ H323, RTP,RTCP. PROTOCOLOS DE COMPRESION DE VOZ ESTANDAR: G711, G723.1, G729A. CALIDAD DE SERVICIO: CONMUYADOR ETHERNET INTEGRADO, COMPATIBLE CON QOS, TOS, DIFFSERV, 802.1P/Q. CONFIGURACION DE DIRECCION IP: CONFIGURACION ESTATICA O DINAMICA DE PARAMETROS IP UN CLIENTE DHCP INTEGRADO. COMPATIBLE TANTO CON SISTEMAS LOCALES COMO LAN: CONFORMIDAD CON EL ESTANDAR IEEE802.3AF EN MATERIA DE ALIMENTACION POR LAN. CLASE DE CONSUMO 3: ENTRE 6.49 Y 12.95 WATTS, MARCA ALCATEL-LUCENT, MODELO PHONE EXTENDET EDITION IP TOUCH 4028, EQUIVALENTE O SIMILAR EN CARACTERISTICAS Y CALIDAD.</t>
  </si>
  <si>
    <t>SUMINISTRO DE APARATO TELEFÓNICO "IP" TOUCH EJECUTIVO, PARA TENER CAPACIDAD DE INTEGRAR APLICACIONES EXTERNAS E INTERACTUAR CON OTRAS HERRAMIENTAS COMO SON (PC, PDA, TELEFONOS MOVILES, ETC, CON 2 PUERTOS/RED LAN PARA PODERSE CONECTAR DIRECTAMENTE A LA RED IP Y DEBERA TENER LAS SIGUIENTES CARACTERISTICAS: VISUALIZACION- PANTALLA GRAFICA AJUSTABLE, RESOLUCION 100 X160 PIXELES, DIMENSIONES DE 78.00MM. X 51.00MM. Y CON COLOR DE 4 NIVELES DE GRISES. TECLAS: 2 X 5 TECLAS CONTEXTUALES, HASTA 70 TECLAS PROGRAMABLES Y 2 TECLAS PERSONALES/LED, NAVEGADOR 4 DIRECCIONES, TECLAS DE VALIDACION, DE SALIDA, LED DE MENSAJE, FINALIZACION, RELLAMADA, AYUDA, LED DE ALARMA (2 COLORES) Y TECLA DE MANOS LIBRES CON LED. CARACTERISTICAS GENERALES: MODO MANOS LIBRES, ALTAVOZ EXTERNO, TECLAS DE VOLUMEN +/-, TECLAS DE SILENCIO CON LED, AURICULAR, TECLADO ALFABETICO, CONECTIVIDAD A PC SOLO EN IP. CARACTERISTICAS IP PRINCIPALES: EL APARATO DEBERA TENER CONEXION CON 10/100/1000 BASE-T: HALF/FULL DUPLEX CON NEGOCIACION Y CONFIGURACION, LA LONGITUD MAXIMA DEL CABLE ES DE HASTA 90 METROS CON CABLE CATEGORIA 6. ESTANDAR VOIP: COMPATIBILIDAD CON VOZ H323, RTP,RTCP. PROTOCOLOS DE COMPRESION DE VOZ ESTANDAR: G711, G723.1, G729A. CALIDAD DE SERVICIO: CONMUTADOR ETHERNET INTEGRADO, COMPATIBLE CON QOS, TOS, DIFFSERV, 802.1P/Q. CONFIGURACION DE DIRECCION IP: CONFIGURACION ESTATICA O DINAMICA DE PARAMETROS IP UN CLIENTE DHCP INTEGRADO. COMPATIBLE TANTO CON SISTEMAS LOCALES COMO LAN: CONFORMIDAD CON EL ESTANDAR IEEE802.3AF EN MATERIA DE ALIMENTACION POR LAN. CLASE DE CONSUMO 3: ENTRE 6.49 Y 12.95 WATTS, MARCA ALCATEL-LUCENT, MODELO PHONE EXTENDET EDITION IP TOUCH 4038, EQUIVALENTE O SIMILAR EN CARACTERISTICAS Y CALIDAD.</t>
  </si>
  <si>
    <t>SUMINISTRO DE APARATO TELEFÓNICO "IP" TOUCH, SUPER EJECUTIVO, PARA TENER CAPACIDAD DE INTEGRAR APLICACIONES EXTERNAS E INTERACTUAR CON OTRAS HERRAMIENTAS COMO SON (PC, PDA, TELEFONOS MOVILES, ETC), CON 2 PUERTOS/RED LAN PARA PODERSE CONECTAR DIRECTAMENTE A LA RED IP Y DEBERA TENER LAS SIGUIENTES CARACTERISTICAS: VISUALIZACION- PANTALLA GRAFICA AJUSTABLE, RESOLUCION 240 X 320 PIXELES 1/4 VGA, DE DIMENSIONES 73.52MM. X 55.64MM., CON 4096 COLORES Y RETROALIMENTACION. TECLAS: 2 X 5 TECLAS CONTEXTUALES, HASTA 70 TECLAS PROGRAMABLES Y 2 TECLAS PERSONALES/LED, NAVEGADOR 4 DIRECCIONES, TECLAS DE VALIDACION DE SALIDA, LED DE MENSAJE, FINALIZACION, RELLAMADA, AYUDA, LED DE ALARMA (2 COLORES) Y TECLA DE MANOS LIBRES CON LED. CARACTERISTICAS GENERALES: MODO MANOS LIBRES, ALTAVOZ EXTERNO, TECLAS DE VOLUMEN +/-, TECLAS DE SILENCIO CON LED, AURICULAR, TECLADO ALFABETICO, CONECTIVIDAD A PC SOLO EN IP, BLUETOOTH 1.2 COMPATIBLE CON BLUETOOH 1.1, MODULO DE PANTALLA INTELIGENTE. CARACTERISTICAS IP PRINCIPALES: EL APARATO DEBERA TENER CONEXION CON 10/100/1000 BASE-T: HALF/FULL DUPLEX CON NEGOCIACION Y CONFIGURACION, LA LONGITUD MAXIMA DEL CABLE ES DE HASTA 90 METROS CON CABLE CATEGORIA 6. ESTANDAR VOIP: COMPATIBILIDAD CON VOZ H323, RTP,RTCP. PROTOCOLOS DE COMPRESION DE VOZ ESTANDAR: G711, G723.1, G729A. CALIDAD DE SERVICIO: CONMUTADOR ETHERNET INTEGRADO, COMPATIBLE CON QOS, TOS, DIFFSERV, 802.1P/Q. CONFIGURACION DE DIRECCION IP: CONFIGURACION ESTATICA O DINAMICA DE PARAMETROS IP UN CLIENTE DHCP INTEGRADO. COMPATIBLE TANTO CON SISTEMAS LOCALES COMO LAN: CONFORMIDAD CON EL ESTANDAR IEEE802.3AF EN MATERIA DE ALIMENTACION POR LAN. CLASE DE CONSUMO 3: ENTRE 6.49 Y 12.95 WATTS, MARCA ALCATEL-LUCENT, MODELO PHONE EXTENDET EDITION IP TOUCH 4068, EQUIVALENTE O SIMILAR EN CARACTERISTICAS Y CALIDAD.</t>
  </si>
  <si>
    <t>SUMINISTRO DE ACCESS POINT (PUNTO DE ACCESO),ACCESS POINT, PUNTO DE ACCESO DE ALTO RENDIMIENTO, DEBE DE FUNCIONAR DE DOS MODOS EN (CAPA 2 Y CAPA 3) SOPORTANDO LA MOVILIDAD DE CAPA 3 REDUCIENDO SUBSTANCIALMENTE EL COSTO DE DESPLIEGUE, INSTALACIÓN Y MANTENIMIENTO DE LA RED LAN INALÁMBRICA, AL MISMO TIEMPO QUE INCREMENTA LAS FUNCIONALIDADES DE SEGURIDAD EN LA RED. NO REQUIERE CONFIGURACIÓN O MANTENIMIENTO DE SOFTWARE MANUAL. EL SWITCH CONTROLADOR SE ENCARGARA DE DESCUBRIR ESTOS PUERTOS DE ACCESO A LA RED, CONFIGURARLOS AUTOMÁTICAMENTE ASÍ COMO ENCARGARSE DE TODO LO RELACIONADO CON EL MANTENIMIENTO, INSTALACIÓN DEL SOFTWARE DEL EQUIPO, LA FUNCIONALIDAD VIRTUAL AP Y HABILITA REALMENTE LA FUNCIONALIDAD DE VLANS INALÁMBRICAS, MEJORANDO EL DESEMPEÑO Y FUNCIONALIDAD DE LOS DISPOSITIVOS. SEGURIDAD: ESTA FUNCIÓN PERMITE QUE EL MISMO DISPOSITIVO FUNCIONE COMO AP O COMO IDS/IPS. ADICIONALMENTE PUEDE SER UTILIZADO COMO SENSOR DEDICADO PARA LA SOLUCIÓN DE IPS. FUNCIONES AVANZADAS BASADOS EN ESTÁNDARES PARA LA SELECCIÓN DINÁMICA DE FRECUENCIA Y SELECCIÓN DE POTENCIA. CUMPLE CON ESTÁNDARES 802.3AF QUE SIMPLIFICAN LA INSTALACIÓN A TRAVÉS DEL POWER OVER ETHERNET. CARACTERÍSTICAS FÍSICAS DIMENSIONES: 24.1CM X 17.8CM X 5.1CM PESO: 0.45KG LEDS INDICADORES: 2 LEDS INDICADORES CON MÚLTIPLES MODOS INDICANDO FRECUENCIA, ACTIVIDAD, ENERGÍA, SENSOR Y ERRORES TEMPERATURA DE OPERACIÓN: 0° A 40° C COMUNICACIÓN INALÁMBRICA Y REDES SOPORTA: 802.11A: 6, 9, 12, 18, 24, 36, 48 Y 54 MBPS; 802.11B/G: 1, 2, 5.5, 6, 9,11, 12, 18, 24, 36, 48, 54 MBPS ESTÁNDARES DE RED: 802.11A, 802.11B, 802.11G MEDIO INALÁMBRICO: ESPECTRO ENSANCHADO POR SECUENCIA DIRECTA (DSSS) Y MULTIPLEXACIÓN POR DIVISIÓN DE FRECUENCIAS ORTOGONALES (OFDM) VLANS/ WLANS SOPORTADAS: WS2000-4 VLANS/8 WLANS; WS5100-32 VLANS/32 WLANS; RFS6000-32 VLANS/32 WLANS; RFS7000-256 VLANS/256 WLANS ENLACE CONEXIÓN: AUTOMÁTICO 10/100BASE-T ETHERNET CERTIFICACIÓN WI-FI 802.11A/B/G/N DIMENSIONES: 124X130X51MM CARACTERÍSTICAS DE RADIO FRECUENCIA: 802.11B/G: 2.412 GHZ A 2.484 GHZ; 802.11A: 4.9 GHZ A 5.875 GHZ CANALES DE OPERACIÓN: 802.11B/G: ETSI: 13; AMÉRICA DEL NORTE REQUERIMIENTOS DE ENERGÍA VOLTAJE DE ENTRADA: 48VDC @ 7W SOPORTE PARA POWER OVER ETHERNET: BASADO EN ESTÁNDARES IEEE 802.3AF. CANTIDAD REQUERIDA POR TOTAL DE LOS EQUIPOS AIR-CAP3502I-N-K9: AIR-CAP3502I-N-K9 (32 PIEZAS) • S3G1RK9W8-12423JA (32 PIEZAS), • AIR-AP-BRACKET-1 (32 PIEZAS), • AIR-AP-T-RAIL-R (32 PIEZAS). MARCA: CISCO 3500, MODELO AIR-CAP35021-N-K9, SIMILAR O EQUIVALENTE EN CARACTERÍSTICAS Y CALIDAD.</t>
  </si>
  <si>
    <t>SUMINISTRO DE CAJA PROTECTORA PARA ACCESS POINT, PUNTO DE ACCESO, CAJA PROTECTORA, CUENTA CON CHAPA DE SEGURIDAD CONTRA SABOTAJE Y/O ROBO. PUERTA DE ACCESO CON VENTANA PARA UN MEJOR RENDIMIENTO INALÁMBRICO DISEÑADA CON BISAGRAS PARA TENER ACCESO AL ACCESS POINT FÁCILMENTE, CONSTRUIDA EN ALUMINIO COLOR BLANCO. INCLUYE SOPORTES Y HERRAJES PARA SER INSTALADA EN MURO Y/O PLAFÓN. DE DIMENSIONES, ANCHO 12.00CM. LARGO 13.73CM. PROFUNDIDAD 4.75CM. MARCA: PANDUIT, MODELO PZWIFIED, PARA CISCO AIRONET, 1242, SERIE WAPS, SIMILAR O EQUIVALENTE EN CARACTERÍSTICAS Y CALIDAD.</t>
  </si>
  <si>
    <t>SUMINISTRO DE SERVIDOR DE COMUNICACIONES CON TECNOLOGIA IP OMNI PCK ENTEPRISE COMUNICATION SERVER, ES UN SERVIDOR DE COMUNICACIONES DISTRIBUIDAS ABIERTAS Y BASADO EN UNA ARQUITECTURA CLIENTE-SERVIDOR QUE GESTIONA CONFIGURACIONES CONVENCIONALES "IP", EL CUAL NOS PERMITE QUE LAS SOLUCIONES "IP" SE PUEDAN DISTRIBUIR COMPLETAMENTE EN LAS REDES DE DATOS, SU ARQUITECTURA DE MEDIA GATEWAY ADMITE CONFIGURACIONES TDM TRADICIONALES O IP-TDM MIXTAS. LA RED "IP" PUEDE ABARCAR UNA O VARIAS REDES DE AREA LOCAL ENLAZADAS A REDES DE AREAS PUBLICAS PARA CREAR REDES DE AREA EXTENSA (WAN). EL SERVIDOR DE COMUNICACIONES "IP" DEBERA DE ESTAR BASADO EN EL SISTEMA OPERATIVO LINUX PARA FACILITAR EL DESARROLLO DE NUEVAS PLATAFORMAS DE HARDWARE. EL SOFTWARE DEL SERVIDOR DEBE CARGARSE EN EL DISCO DURO AL MISMO TIEMPO EN QUE SE INSTALE EL SISTEMA. EL SERVIDOR DEBE DE ADMITIR UNO O VARIOS MEDIA GATEWAY, COMPATIBLES CON LA CONECTIVIDAD EXISTENTE, LOS DISPOSITIVOS DE COMUNICACION IP (IP TOUCH, MOBILE IP TOUCH, PC MULTIMEDIA, TELEFONOS SIP O DISPOSITIVOS DE TERMINAL H.323), DISPOSITIVOS DE COMUNICACION TDM (TELEFONOS DE LA SERIE 9 Y TELEFONOS MONOLINEA) DEBE DE INCORPORAR LOS SISTEMAS DE ADMINISTRACION DE REDES LOCALES O REMOTAS. EL SERVIDOR DE COMUNICACIONES IP (IP RS) DEBE ESTAR INSTALADO DENTRO DE UN CHASIS DE UN SOLO MODULO DEDICADO Y CONECTADO ALA RED DE DATOS O A MEDIA GATEWAY A TRAVES DE UN ENLACE ETHERNET, IDEAL PARA CONFIGURACIONES IP DE HASTA 1000 USUARIOS. LA CAPACIDAD INICIAL DEL SERVIDOR DE COMUNICACIONES IP SERA PARA 14 SERVICIOS DE EXTENSIONES ANALOGICAS, 373 SERVICIOS DE TELEFONIA IP (VOIP- D), CON SUS RESPECTIVAS LICENCIAS, 211 SERVICIOS IP PARA PC'S, CON SUS RESPECTIVAS LICENCIAS, 08 TRONCALES ANALOGICAS Y 4 (E-1) DE ACOMETIDA DIGITAL, 01 PUERTO PARA MUSIC&amp;HOLD, 4 EXT. ONS, 02 PUERTOS SFT, 01 PACING Y COMO SISTEMA DE CORREO PARA 100 USUARIOS Y TARIFICADOR DE LLAMADAS Y SE DEBERA DE DEJAR CON EL 25% EN PREPARACION PARA SERVICIOS FUTUROS Y DEBERA CUMPLIR CON LAS ESPECIFICACIONES DEL I.M.S.S, MARCA ALCATEL-LUCENT, SIMILAR O EQUIVA</t>
  </si>
  <si>
    <t>SUMINISTRO DE CONSOLA DE OPERADORA IP PLATAFORMA PC, MULTIMEDIA, ES UNA CONSOLA PARA OPERADORAS CON APLICACIONES SOBRE PC Y APLICACIONES DE ADMINISTRACIÓN PARA EL SERVIDOR DE COMUNICACIONES IP, LAS FUNCIONES DE TELEFONÍA QUE DEBERÁ TENER LA OPERADORA EN UN PC SON: - INTERFAZ GRÁFICA PARA ACCEDER A LAS FUNCIONES DE TELEFONÍA PARA OPERADORA. - GESTIÓN DE LLAMADAS ENTRANTES Y SALIENTES, LLAMADAS EN ESPERA, TRANSFERENCIA DE LLAMADAS CON SUPERVISIÓN, CONFERENCIA, TECLAS DE MARCACIÓN RÁPIDA, TRANSMISIÓN DE CÓDIGOS DTMF, IDENTIFICACIÓN DE LLAMADAS, LLAMADA POR NOMBRE Y GRABACIÓN DE LLAMADAS, VISUALIZACIÓN DE LLAMADAS EN COLA COMO MÍNIMO. - SERVICIO ININTERRUMPIDO: FUNCIONES DE GESTIÓN DE LLAMADAS A TRAVÉS DEL TECLADO MULTIMEDIA AUNQUE EL ORDENADOR SE ENCUENTRE APAGADO. - AVISOS EMERGENTES EN PANTALLAS DE LLAMADAS ENTRANTES, CON IDENTIFICACIÓN DEL NÚMERO DE ORIGEN. - GRABACIÓN DE LLAMADAS EN LOS BUZONES DE VOZ ALCATEL 4645/4635. - INTEGRACIÓN COMPLETA CON EL DIRECTORIO CORPORATIVO ALCATEL 4760, DIRECTORIOS LDAP Y SERVICIOS DEL CENTRO DE INFORMACIÓN. - INTEGRACIÓN DE LISTÍN TELEFÓNICO PERSONAL Y APLICACIONES TAPI.COMPATIBLE CON LAS APLICACIONES TAPI PARA WINDOWS, FUNCIONAMIENTO EN CONJUNTO CON OTRAS APLICACIONES DE TELEFONÍA ASISTIDA TAPI, AUTOMATIZACIÓN OLE Y LDAP. DEBE DE INCLUIR EL SOFTWARE ALCATEL 4059. REQUISITOS MÍNIMOS DEL SISTEMA DE LA PC: SISTEMA OPERATIVO WINDOWS NT4/2000/XP, 500MB DE ESPACIO LIBRE EN DISCO Y LECTOR DE CD-ROM, MARCA ALCATEL, MODELO 4059 SIMILAR O EQUIVALENTE EN CARACTERISTICAS Y CALIDAD.</t>
  </si>
  <si>
    <t>SUMINISTRO DE SOFTWARE DEL SISTEMA DE VOIP. SOFTWARE PARA SOLUCIONES DE VOZ SOBRE IP, PARA TIEMPO REAL QUE MANEJE LOS SIGUIENTES CONCEPTOS COMO MÍNIMO: PAQUETIZACIÓN ENTRE DIFERENTES REDES QUE ESTÉN VINCULADAS EN FORMA LOCAL Y/O REMOTA. • QUE PROPORCIONE QOS (CALIDAD DE SERVICIO) Y MANEJE PROTOCOLOS: RIP V1/V2 Y RIP DE ACTIVACIÓN (TRIGGER RIP) PARA ENRUTAMIENTO ESTÁTICO Y DINÁMICO. EL SOFTWARE DEL SISTEMA VO.IP DEBE INCLUIR LAS LICENCIAS IP PARA LOS; TELÉFONOS IP, CONSOLAS IP, BUZONES DE CORREO DE VOZ Y ACCESO DE VOCEO IP. • FUNCIONALIDAD DE SERVIDOR DE DHCP PARA ASIGNAR DIRECCIONES IP A OTROS DISPOSITIVOS IP EN LAS REDES CONECTADAS EN FORMA LOCAL Y/O REMOTA. • UTILIZAR NAT EN REDES CONECTADAS EN FORMA REMOTA. SOPORTARÁN UBICACIONES WAN REMOTAS POR MEDIO DE SERVICIOS DE LÍNEAS ARRENDADAS, XDSL, FRAME RELAY O CONEXIONES PPP DE ACCESO TELEFÓNICO. LOS ENLACES QUE UTILIZAN PPP PODRÁN SER COMPRIMIDOS UTILIZANDO LOS ALGORITMOS DE COMPRESIÓN STAC, SI SE LOS CONFIGURA Y NEGOCIA. EL SOFTWARE DEBERÁ DE CONTAR CON TODO LO INDISPENSABLE PARA EL SISTEMA Y QUE SE TENGA UNA BUENA OPERACIÓN Y CONECTIVIDAD DEL SISTEMA DEL SERVIDOR DE COMUNICACIONES “IP”, POR ALCATEL-LUCENT.</t>
  </si>
  <si>
    <t>INSTALACION DE APARATO TELEFÓNICO ANALÓGICO UNILINEA, (CONECTABLE A DOS HILOS), EL SERVIDOR DE COMUNICACIÓN DEBE SOPORTAR LA CONEXIÓN DE SERVICIOS ANALÓGICOS COMO SON TRONCALES ANALÓGICAS, MAQUINAS DE FAX, MÓDEM Y OTROS DISPOSITIVOS ANALÓGICOS POR MEDIO DE LA UNIDAD DE SERVICIOS ANALÓGICO. LOS APARATOS TELEFÓNICOS ANALÓGICOS DEBEN CONECTARSE A DOS HILOS, MARCACIÓN POR TONOS/PULSOS; DEBE CONTAR CON TECLAS DE FUNCIONES FIJAS PARA RETENCIÓN DE LLAMADAS, CONTROL DE VOLUMEN Y MENSAJE EN ESPERA, COMO MÍNIMO. LAS FUNCIONES QUE DEBEN SOPORTAR LOS SERVIDORES DE COMUNICACIÓN PARA TELÉFONOS ANALÓGICOS SON: APARCADO DE LLAMADAS, CANDADO ELECTRÓNICO, CAPTURA DE LLAMADAS, CÓDIGOS DE AUTORIZACIÓN, CONFERENCIA, CONSULTA EXTERNA, DESVÍO DE LLAMADAS, DIRECTORIO INDIVIDUAL, DIRECTORIO DE EMPRESA, DOBLE LLAMADA, ENRUTAMIENTO DE LLAMADAS, HOT LINE, IDENTIFICACIÓN DE LLAMADAS, INDICACIÓN DE OCUPADO, INSERCIÓN DE TONO DE CONFERENCIA, LLAMADA EN ESPERA, LLAMADA AL ÚLTIMO MARCADO, MENSAJE DE ESPERA, MÚSICA EN ESPERA, NO MOLESTAR, RETENCIÓN DE LLAMADA, RELLAMADA AUTOMÁTICA, SEGUNDA LLAMADA, SEGUIMIENTO DE LLAMADA., TARIFICACIÓN DE LLAMADAS, TRANSFERENCIA DE LLAMADAS. MARCA ALCATEL, MODELO 2312 SIMILAR O EQUIVALENTE EN CARACTERISTICAS Y CALIDAD.</t>
  </si>
  <si>
    <t>INSTALACION DE APARATO TELEFÓNICO "IP" TOUCH, BASICO, PARA TENER CAPACIDAD DE INTEGRAR APLICACIONES EXTERNAS E INTERACTUAR CON OTRAS HERRAMIENTAS COMO SON (PC, PDA, TELEFONOS MOVILES, ETC), CON 1 PUERTO/RED LAN PARA PODERSE CONECTAR DIRECTAMENTE A LA RED IP Y DEBERA TENER LAS SIGUIENTES CARACTERISTICAS: VISUALIZACION- PANTALLA DE CARACTERES, RESOLUCION 20 CARACTERES, DIMENSIONES DE 75.00MM. X 12.00MM., COLOR BLANCO Y NEGRO. TECLAS: 6 TECLAS CON LED PROGRAMABLES, NAVEGADOR 2 DIRECCIONES, TECLAS VALIDACION DE SALIDA, LED DE MENSAJE, FINALIZACION, RELLAMADA, AYUDA Y TECLA DE MANOS LIBRES. CARACTERISTICAS GENERALES: MODO MANOS LIBRES, ALTAVOZ EXTERNO, TECLAS DE VOLUMEN +/-, TECLAS DE SILENCIO CON LED, AURICULAR, TECLADO ALFABETICO, CONECTIVIDAD A PC SOLO EN IP. CARACTERISTICAS IP PRINCIPALES: EL APARATO DEBERA TENER CONEXION CON 10/100/1000 BASE-T: HALF/FULL DUPLEX CON NEGOCIACION Y CONFIGURACION, LA LONGITUD MAXIMA DEL CABLE ES DE HASTA 90 METROS CON CABLE CATEGORIA 6. ESTANDAR VOIP: COMPATIBILIDAD CON VOZ H323, RTP,RTCP. PROTOCOLOS DE COMPRESION DE VOZ ESTANDAR: G711, G723.1, G729A. CALIDAD DE SERVICIO: CONMUYADOR ETHERNET INTEGRADO, COMPATIBLE CON QOS, TOS, DIFFSERV, 802.1P/Q. CONFIGURACION DE DIRECCION IP: CONFIGURACION ESTATICA O DINAMICA DE PARAMETROS IP UN CLIENTE DHCP INTEGRADO. COMPATIBLE TANTO CON SISTEMAS LOCALES COMO LAN: CONFORMIDAD CON EL ESTANDAR IEEE802.3AF EN MATERIA DE ALIMENTACION POR LAN. BIDIRECCIONAL CON TECLAS PROGRAMABLES CON CONTROL DE FLASH CALIBRADO, MARCACION POR TONOS-PULSOS, TECLAS DE REPETICION DEL ULTIMO NUMERO MARCADO Y LED PARA MENSAJE EN ESPERA QUE SOPORTE TODAS FACILIDADES QUE BRINDA EL SERVIDOR DE COMUNICACIONES. CLASE DE CONSUMO 2: ENTRE 3.84 Y 6.49 WATTS, MARCA ALCATEL-LUCENT, MODELO PHONE EXTENDET EDITION IP TOUCH 4008, EQUIVALENTE O SIMILAR EN CARACTERISTICAS Y CALIDAD.</t>
  </si>
  <si>
    <t>INSTALACION DE APARATO TELEFÓNICO "IP" TOUCH SEMI-EJECUTIVO, PARA TENER CAPACIDAD DE INTEGRAR APLICACIONES EXTERNAS E INTERACTUAR CON OTRAS HERRAMIENTAS COMO SON (PC, PDA, TELEFONOS MOVILES, ETC, CON 2 PUERTOS/RED LAN PARA PODERSE CONECTAR DIRECTAMENTE A LA RED IP Y DEBERA TENER LAS SIGUIENTES CARACTERISTICAS: VISUALIZACION- PANTALLA GRAFICA AJUSTABLE, RESOLUCION 64 X128 PIXELES, DIMENSIONES DE 70.00MM. X 38.00MM., COLOR BLANCO Y NEGRO. TECLAS: 2 X 3 TECLAS CONTEXTUALES, HASTA 70 TECLAS PROGRAMABLES Y 2 TECLAS PERSONALES/LED, NAVEGADOR 4 DIRECCIONES, TECLAS DE VALIDACION DE SALIDA, LED DE MENSAJE, FINALIZACION, RELLAMADA, AYUDA, LED DE ALARMA (2 COLORES) Y TECLA DE MANOS LIBRES CON LED. CARACTERISTICAS GENERALES: MODO MANOS LIBRES, ALTAVOZ EXTERNO, TECLAS DE VOLUMEN +/-, TECLAS DE SILENCIO CON LED, AURICULAR, TECLADO ALFABETICO, CONECTIVIDAD A PC SOLO EN IP. CARACTERISTICAS IP PRINCIPALES: EL APARATO DEBERA TENER CONEXION CON 10/100/1000 BASE-T: HALF/FULL DUPLEX CON NEGOCIACION Y CONFIGURACION, LA LONGITUD MAXIMA DEL CABLE ES DE HASTA 90 METROS CON CABLE CATEGORIA 6. ESTANDAR VOIP: COMPATIBILIDAD CON VOZ H323, RTP,RTCP. PROTOCOLOS DE COMPRESION DE VOZ ESTANDAR: G711, G723.1, G729A. CALIDAD DE SERVICIO: CONMUYADOR ETHERNET INTEGRADO, COMPATIBLE CON QOS, TOS, DIFFSERV, 802.1P/Q. CONFIGURACION DE DIRECCION IP: CONFIGURACION ESTATICA O DINAMICA DE PARAMETROS IP UN CLIENTE DHCP INTEGRADO. COMPATIBLE TANTO CON SISTEMAS LOCALES COMO LAN: CONFORMIDAD CON EL ESTANDAR IEEE802.3AF EN MATERIA DE ALIMENTACION POR LAN. CLASE DE CONSUMO 3: ENTRE 6.49 Y 12.95 WATTS, MARCA ALCATEL-LUCENT, MODELO PHONE EXTENDET EDITION IP TOUCH 4028, EQUIVALENTE O SIMILAR EN CARACTERISTICAS Y CALIDAD.</t>
  </si>
  <si>
    <t>INSTALACION DE APARATO TELEFÓNICO "IP" TOUCH EJECUTIVO, PARA TENER CAPACIDAD DE INTEGRAR APLICACIONES EXTERNAS E INTERACTUAR CON OTRAS HERRAMIENTAS COMO SON (PC, PDA, TELEFONOS MOVILES, ETC, CON 2 PUERTOS/RED LAN PARA PODERSE CONECTAR DIRECTAMENTE A LA RED IP Y DEBERA TENER LAS SIGUIENTES CARACTERISTICAS: VISUALIZACION- PANTALLA GRAFICA AJUSTABLE, RESOLUCION 100 X160 PIXELES, DIMENSIONES DE 78.00MM. X 51.00MM. Y CON COLOR DE 4 NIVELES DE GRISES. TECLAS: 2 X 5 TECLAS CONTEXTUALES, HASTA 70 TECLAS PROGRAMABLES Y 2 TECLAS PERSONALES/LED, NAVEGADOR 4 DIRECCIONES, TECLAS DE VALIDACION, DE SALIDA, LED DE MENSAJE, FINALIZACION, RELLAMADA, AYUDA, LED DE ALARMA (2 COLORES) Y TECLA DE MANOS LIBRES CON LED. CARACTERISTICAS GENERALES: MODO MANOS LIBRES, ALTAVOZ EXTERNO, TECLAS DE VOLUMEN +/-, TECLAS DE SILENCIO CON LED, AURICULAR, TECLADO ALFABETICO, CONECTIVIDAD A PC SOLO EN IP. CARACTERISTICAS IP PRINCIPALES: EL APARATO DEBERA TENER CONEXION CON 10/100/1000 BASE-T: HALF/FULL DUPLEX CON NEGOCIACION Y CONFIGURACION, LA LONGITUD MAXIMA DEL CABLE ES DE HASTA 90 METROS CON CABLE CATEGORIA 6. ESTANDAR VOIP: COMPATIBILIDAD CON VOZ H323, RTP,RTCP. PROTOCOLOS DE COMPRESION DE VOZ ESTANDAR: G711, G723.1, G729A. CALIDAD DE SERVICIO: CONMUTADOR ETHERNET INTEGRADO, COMPATIBLE CON QOS, TOS, DIFFSERV, 802.1P/Q. CONFIGURACION DE DIRECCION IP: CONFIGURACION ESTATICA O DINAMICA DE PARAMETROS IP UN CLIENTE DHCP INTEGRADO. COMPATIBLE TANTO CON SISTEMAS LOCALES COMO LAN: CONFORMIDAD CON EL ESTANDAR IEEE802.3AF EN MATERIA DE ALIMENTACION POR LAN. CLASE DE CONSUMO 3: ENTRE 6.49 Y 12.95 WATTS, MARCA ALCATEL-LUCENT, MODELO PHONE EXTENDET EDITION IP TOUCH 4038, EQUIVALENTE O SIMILAR EN CARACTERISTICAS Y CALIDAD.</t>
  </si>
  <si>
    <t>INSTALACION DE APARATO TELEFÓNICO "IP" TOUCH, SUPER EJECUTIVO, PARA TENER CAPACIDAD DE INTEGRAR APLICACIONES EXTERNAS E INTERACTUAR CON OTRAS HERRAMIENTAS COMO SON (PC, PDA, TELEFONOS MOVILES, ETC), CON 2 PUERTOS/RED LAN PARA PODERSE CONECTAR DIRECTAMENTE A LA RED IP Y DEBERA TENER LAS SIGUIENTES CARACTERISTICAS: VISUALIZACION- PANTALLA GRAFICA AJUSTABLE, RESOLUCION 240 X 320 PIXELES 1/4 VGA, DE DIMENSIONES 73.52MM. X 55.64MM., CON 4096 COLORES Y RETROALIMENTACION. TECLAS: 2 X 5 TECLAS CONTEXTUALES, HASTA 70 TECLAS PROGRAMABLES Y 2 TECLAS PERSONALES/LED, NAVEGADOR 4 DIRECCIONES, TECLAS DE VALIDACION DE SALIDA, LED DE MENSAJE, FINALIZACION, RELLAMADA, AYUDA, LED DE ALARMA (2 COLORES) Y TECLA DE MANOS LIBRES CON LED. CARACTERISTICAS GENERALES: MODO MANOS LIBRES, ALTAVOZ EXTERNO, TECLAS DE VOLUMEN +/-, TECLAS DE SILENCIO CON LED, AURICULAR, TECLADO ALFABETICO, CONECTIVIDAD A PC SOLO EN IP, BLUETOOTH 1.2 COMPATIBLE CON BLUETOOH 1.1, MODULO DE PANTALLA INTELIGENTE. CARACTERISTICAS IP PRINCIPALES: EL APARATO DEBERA TENER CONEXION CON 10/100/1000 BASE-T: HALF/FULL DUPLEX CON NEGOCIACION Y CONFIGURACION, LA LONGITUD MAXIMA DEL CABLE ES DE HASTA 90 METROS CON CABLE CATEGORIA 6. ESTANDAR VOIP: COMPATIBILIDAD CON VOZ H323, RTP,RTCP. PROTOCOLOS DE COMPRESION DE VOZ ESTANDAR: G711, G723.1, G729A. CALIDAD DE SERVICIO: CONMUTADOR ETHERNET INTEGRADO, COMPATIBLE CON QOS, TOS, DIFFSERV, 802.1P/Q. CONFIGURACION DE DIRECCION IP: CONFIGURACION ESTATICA O DINAMICA DE PARAMETROS IP UN CLIENTE DHCP INTEGRADO. COMPATIBLE TANTO CON SISTEMAS LOCALES COMO LAN: CONFORMIDAD CON EL ESTANDAR IEEE802.3AF EN MATERIA DE ALIMENTACION POR LAN. CLASE DE CONSUMO 3: ENTRE 6.49 Y 12.95 WATTS, MARCA ALCATEL-LUCENT, MODELO PHONE EXTENDET EDITION IP TOUCH 4068, EQUIVALENTE O SIMILAR EN CARACTERISTICAS Y CALIDAD.</t>
  </si>
  <si>
    <t>INSTALACION DE ACCESS POINT (PUNTO DE ACCESO),ACCESS POINT, PUNTO DE ACCESO DE ALTO RENDIMIENTO, DEBE DE FUNCIONAR DE DOS MODOS EN (CAPA 2 Y CAPA 3) SOPORTANDO LA MOVILIDAD DE CAPA 3 REDUCIENDO SUBSTANCIALMENTE EL COSTO DE DESPLIEGUE, INSTALACIÓN Y MANTENIMIENTO DE LA RED LAN INALÁMBRICA, AL MISMO TIEMPO QUE INCREMENTA LAS FUNCIONALIDADES DE SEGURIDAD EN LA RED. NO REQUIERE CONFIGURACIÓN O MANTENIMIENTO DE SOFTWARE MANUAL. EL SWITCH CONTROLADOR SE ENCARGARA DE DESCUBRIR ESTOS PUERTOS DE ACCESO A LA RED, CONFIGURARLOS AUTOMÁTICAMENTE ASÍ COMO ENCARGARSE DE TODO LO RELACIONADO CON EL MANTENIMIENTO, INSTALACIÓN DEL SOFTWARE DEL EQUIPO, LA FUNCIONALIDAD VIRTUAL AP Y HABILITA REALMENTE LA FUNCIONALIDAD DE VLANS INALÁMBRICAS, MEJORANDO EL DESEMPEÑO Y FUNCIONALIDAD DE LOS DISPOSITIVOS. SEGURIDAD: ESTA FUNCIÓN PERMITE QUE EL MISMO DISPOSITIVO FUNCIONE COMO AP O COMO IDS/IPS. ADICIONALMENTE PUEDE SER UTILIZADO COMO SENSOR DEDICADO PARA LA SOLUCIÓN DE IPS. FUNCIONES AVANZADAS BASADOS EN ESTÁNDARES PARA LA SELECCIÓN DINÁMICA DE FRECUENCIA Y SELECCIÓN DE POTENCIA. CUMPLE CON ESTÁNDARES 802.3AF QUE SIMPLIFICAN LA INSTALACIÓN A TRAVÉS DEL POWER OVER ETHERNET. CARACTERÍSTICAS FÍSICAS DIMENSIONES: 24.1CM X 17.8CM X 5.1CM PESO: 0.45KG LEDS INDICADORES: 2 LEDS INDICADORES CON MÚLTIPLES MODOS INDICANDO FRECUENCIA, ACTIVIDAD, ENERGÍA, SENSOR Y ERRORES TEMPERATURA DE OPERACIÓN: 0° A 40° C COMUNICACIÓN INALÁMBRICA Y REDES SOPORTA: 802.11A: 6, 9, 12, 18, 24, 36, 48 Y 54 MBPS; 802.11B/G: 1, 2, 5.5, 6, 9,11, 12, 18, 24, 36, 48, 54 MBPS ESTÁNDARES DE RED: 802.11A, 802.11B, 802.11G MEDIO INALÁMBRICO: ESPECTRO ENSANCHADO POR SECUENCIA DIRECTA (DSSS) Y MULTIPLEXACIÓN POR DIVISIÓN DE FRECUENCIAS ORTOGONALES (OFDM) VLANS/ WLANS SOPORTADAS: WS2000-4 VLANS/8 WLANS; WS5100-32 VLANS/32 WLANS; RFS6000-32 VLANS/32 WLANS; RFS7000-256 VLANS/256 WLANS ENLACE CONEXIÓN: AUTOMÁTICO 10/100BASE-T ETHERNET CERTIFICACIÓN WI-FI 802.11A/B/G/N DIMENSIONES: 124X130X51MM CARACTERÍSTICAS DE RADIO FRECUENCIA: 802.11B/G: 2.412 GHZ A 2.484 GHZ; 802.11A: 4.9 GHZ A 5.875 GHZ CANALES DE OPERACIÓN: 802.11B/G: ETSI: 13; AMÉRICA DEL NORTE REQUERIMIENTOS DE ENERGÍA VOLTAJE DE ENTRADA: 48VDC @ 7W SOPORTE PARA POWER OVER ETHERNET: BASADO EN ESTÁNDARES IEEE 802.3AF. CANTIDAD REQUERIDA POR TOTAL DE LOS EQUIPOS AIR-CAP3502I-N-K9: AIR-CAP3502I-N-K9 (32 PIEZAS) • S3G1RK9W8-12423JA (32 PIEZAS), • AIR-AP-BRACKET-1 (32 PIEZAS), • AIR-AP-T-RAIL-R (32 PIEZAS). MARCA: CISCO 3500, MODELO AIR-CAP35021-N-K9, SIMILAR O EQUIVALENTE EN CARACTERÍSTICAS Y CALIDAD.</t>
  </si>
  <si>
    <t>INSTALACION DE CAJA PROTECTORA PARA ACCESS POINT, PUNTO DE ACCESO, CAJA PROTECTORA, CUENTA CON CHAPA DE SEGURIDAD CONTRA SABOTAJE Y/O ROBO. PUERTA DE ACCESO CON VENTANA PARA UN MEJOR RENDIMIENTO INALÁMBRICO DISEÑADA CON BISAGRAS PARA TENER ACCESO AL ACCESS POINT FÁCILMENTE, CONSTRUIDA EN ALUMINIO COLOR BLANCO. INCLUYE SOPORTES Y HERRAJES PARA SER INSTALADA EN MURO Y/O PLAFÓN. DE DIMENSIONES, ANCHO 12.00CM. LARGO 13.73CM. PROFUNDIDAD 4.75CM. MARCA: PANDUIT, MODELO PZWIFIED, PARA CISCO AIRONET, 1242, SERIE WAPS, SIMILAR O EQUIVALENTE EN CARACTERÍSTICAS Y CALIDAD.</t>
  </si>
  <si>
    <t>INSTALACION DE SERVIDOR DE COMUNICACIONES CON TECNOLOGIA IP OMNI PCK ENTEPRISE COMUNICATION SERVER, ES UN SERVIDOR DE COMUNICACIONES DISTRIBUIDAS ABIERTAS Y BASADO EN UNA ARQUITECTURA CLIENTE-SERVIDOR QUE GESTIONA CONFIGURACIONES CONVENCIONALES "IP", EL CUAL NOS PERMITE QUE LAS SOLUCIONES "IP" SE PUEDAN DISTRIBUIR COMPLETAMENTE EN LAS REDES DE DATOS, SU ARQUITECTURA DE MEDIA GATEWAY ADMITE CONFIGURACIONES TDM TRADICIONALES O IP-TDM MIXTAS. LA RED "IP" PUEDE ABARCAR UNA O VARIAS REDES DE AREA LOCAL ENLAZADAS A REDES DE AREAS PUBLICAS PARA CREAR REDES DE AREA EXTENSA (WAN). EL SERVIDOR DE COMUNICACIONES "IP" DEBERA DE ESTAR BASADO EN EL SISTEMA OPERATIVO LINUX PARA FACILITAR EL DESARROLLO DE NUEVAS PLATAFORMAS DE HARDWARE. EL SOFTWARE DEL SERVIDOR DEBE CARGARSE EN EL DISCO DURO AL MISMO TIEMPO EN QUE SE INSTALE EL SISTEMA. EL SERVIDOR DEBE DE ADMITIR UNO O VARIOS MEDIA GATEWAY, COMPATIBLES CON LA CONECTIVIDAD EXISTENTE, LOS DISPOSITIVOS DE COMUNICACION IP (IP TOUCH, MOBILE IP TOUCH, PC MULTIMEDIA, TELEFONOS SIP O DISPOSITIVOS DE TERMINAL H.323), DISPOSITIVOS DE COMUNICACION TDM (TELEFONOS DE LA SERIE 9 Y TELEFONOS MONOLINEA) DEBE DE INCORPORAR LOS SISTEMAS DE ADMINISTRACION DE REDES LOCALES O REMOTAS. EL SERVIDOR DE COMUNICACIONES IP (IP RS) DEBE ESTAR INSTALADO DENTRO DE UN CHASIS DE UN SOLO MODULO DEDICADO Y CONECTADO ALA RED DE DATOS O A MEDIA GATEWAY A TRAVES DE UN ENLACE ETHERNET, IDEAL PARA CONFIGURACIONES IP DE HASTA 1000 USUARIOS. LA CAPACIDAD INICIAL DEL SERVIDOR DE COMUNICACIONES IP SERA PARA 14 SERVICIOS DE EXTENSIONES ANALOGICAS, 373 SERVICIOS DE TELEFONIA IP (VOIP- D), CON SUS RESPECTIVAS LICENCIAS, 211 SERVICIOS IP PARA PC'S, CON SUS RESPECTIVAS LICENCIAS, 08 TRONCALES ANALOGICAS Y 4 (E-1) DE ACOMETIDA DIGITAL, 01 PUERTO PARA MUSIC&amp;HOLD, 4 EXT. ONS, 02 PUERTOS SFT, 01 PACING Y COMO SISTEMA DE CORREO PARA 100 USUARIOS Y TARIFICADOR DE LLAMADAS Y SE DEBERA DE DEJAR CON EL 25% EN PREPARACION PARA SERVICIOS FUTUROS Y DEBERA CUMPLIR CON LAS ESPECIFICACIONES DEL I.M.S.S, MARCA ALCATEL-LUCENT, SIMILAR O EQUIVA</t>
  </si>
  <si>
    <t>INSTALACION DE CONSOLA DE OPERADORA IP PLATAFORMA PC, MULTIMEDIA, ES UNA CONSOLA PARA OPERADORAS CON APLICACIONES SOBRE PC Y APLICACIONES DE ADMINISTRACIÓN PARA EL SERVIDOR DE COMUNICACIONES IP, LAS FUNCIONES DE TELEFONÍA QUE DEBERÁ TENER LA OPERADORA EN UN PC SON: - INTERFAZ GRÁFICA PARA ACCEDER A LAS FUNCIONES DE TELEFONÍA PARA OPERADORA. - GESTIÓN DE LLAMADAS ENTRANTES Y SALIENTES, LLAMADAS EN ESPERA, TRANSFERENCIA DE LLAMADAS CON SUPERVISIÓN, CONFERENCIA, TECLAS DE MARCACIÓN RÁPIDA, TRANSMISIÓN DE CÓDIGOS DTMF, IDENTIFICACIÓN DE LLAMADAS, LLAMADA POR NOMBRE Y GRABACIÓN DE LLAMADAS, VISUALIZACIÓN DE LLAMADAS EN COLA COMO MÍNIMO. - SERVICIO ININTERRUMPIDO: FUNCIONES DE GESTIÓN DE LLAMADAS A TRAVÉS DEL TECLADO MULTIMEDIA AUNQUE EL ORDENADOR SE ENCUENTRE APAGADO. - AVISOS EMERGENTES EN PANTALLAS DE LLAMADAS ENTRANTES, CON IDENTIFICACIÓN DEL NÚMERO DE ORIGEN. - GRABACIÓN DE LLAMADAS EN LOS BUZONES DE VOZ ALCATEL 4645/4635. - INTEGRACIÓN COMPLETA CON EL DIRECTORIO CORPORATIVO ALCATEL 4760, DIRECTORIOS LDAP Y SERVICIOS DEL CENTRO DE INFORMACIÓN. - INTEGRACIÓN DE LISTÍN TELEFÓNICO PERSONAL Y APLICACIONES TAPI.COMPATIBLE CON LAS APLICACIONES TAPI PARA WINDOWS, FUNCIONAMIENTO EN CONJUNTO CON OTRAS APLICACIONES DE TELEFONÍA ASISTIDA TAPI, AUTOMATIZACIÓN OLE Y LDAP. DEBE DE INCLUIR EL SOFTWARE ALCATEL 4059. REQUISITOS MÍNIMOS DEL SISTEMA DE LA PC: SISTEMA OPERATIVO WINDOWS NT4/2000/XP, 500MB DE ESPACIO LIBRE EN DISCO Y LECTOR DE CD-ROM, MARCA ALCATEL, MODELO 4059 SIMILAR O EQUIVALENTE EN CARACTERISTICAS Y CALIDAD.</t>
  </si>
  <si>
    <t>INSTALACION DE SOFTWARE DEL SISTEMA DE VOIP. SOFTWARE PARA SOLUCIONES DE VOZ SOBRE IP, PARA TIEMPO REAL QUE MANEJE LOS SIGUIENTES CONCEPTOS COMO MÍNIMO: PAQUETIZACIÓN ENTRE DIFERENTES REDES QUE ESTÉN VINCULADAS EN FORMA LOCAL Y/O REMOTA. • QUE PROPORCIONE QOS (CALIDAD DE SERVICIO) Y MANEJE PROTOCOLOS: RIP V1/V2 Y RIP DE ACTIVACIÓN (TRIGGER RIP) PARA ENRUTAMIENTO ESTÁTICO Y DINÁMICO. EL SOFTWARE DEL SISTEMA VO.IP DEBE INCLUIR LAS LICENCIAS IP PARA LOS; TELÉFONOS IP, CONSOLAS IP, BUZONES DE CORREO DE VOZ Y ACCESO DE VOCEO IP. • FUNCIONALIDAD DE SERVIDOR DE DHCP PARA ASIGNAR DIRECCIONES IP A OTROS DISPOSITIVOS IP EN LAS REDES CONECTADAS EN FORMA LOCAL Y/O REMOTA. • UTILIZAR NAT EN REDES CONECTADAS EN FORMA REMOTA. SOPORTARÁN UBICACIONES WAN REMOTAS POR MEDIO DE SERVICIOS DE LÍNEAS ARRENDADAS, XDSL, FRAME RELAY O CONEXIONES PPP DE ACCESO TELEFÓNICO. LOS ENLACES QUE UTILIZAN PPP PODRÁN SER COMPRIMIDOS UTILIZANDO LOS ALGORITMOS DE COMPRESIÓN STAC, SI SE LOS CONFIGURA Y NEGOCIA. EL SOFTWARE DEBERÁ DE CONTAR CON TODO LO INDISPENSABLE PARA EL SISTEMA Y QUE SE TENGA UNA BUENA OPERACIÓN Y CONECTIVIDAD DEL SISTEMA DEL SERVIDOR DE COMUNICACIONES “IP”, POR ALCATEL-LUCENT.</t>
  </si>
  <si>
    <t>PUESTA EN OPERACIÓN, ENTREGA DE GARANTÍAS, INSTRUCTIVOS Y MANUALES DE OPERACIÓN Y MANTENIMIENTO DE LOS EQUIPOS E INSTALACIONES, ASÍ COMO LA CAPACITACIÓN DEL PERSONAL ASIGNADO PARA EL MANEJO DE LOS EQUIPOS</t>
  </si>
  <si>
    <t>EXTENSION DE GARANTIA TELEFONIA</t>
  </si>
  <si>
    <t>INSTALACIÓN INFORMÁTICA</t>
  </si>
  <si>
    <t>SUMINISTRO DE SWITCH BLADE BACKBONE X 8112 REDUNDANT CONTROLLER CHASSIS BUNDLE SBX8112 1 PZA.INCLUYE :CHASSIS 12 SLOTS MOD. 8112, REDUNDANT, 1 PZA.CONTROLLER CARD + BASE L3 ENTERPRISE SW, 2 PZA.1500W AC POE POWER SUPPLY,2 PZA6 PORT 10G SFP+ MODULE, 4 PZA</t>
  </si>
  <si>
    <t>SUMINISTRO DE SWITCH BLADE BACKBONE 24 PORT 1G POE+ MODULE</t>
  </si>
  <si>
    <t>SUMINISTRO DE SWITCH BLADE BACKBONE 1500W AC POE POWER SUPPLY, 2PZA</t>
  </si>
  <si>
    <t>SUMINISTRO DE SWITCH BLADE BACKBONE ALLIEDWARE PLUS, ADVANCED LAYER 3 LICENSE FOR AT-SBX8112</t>
  </si>
  <si>
    <t>SUMINISTRO DE SWITCH BLADE BACKBONE 850NM MULTI-MODE FIBER 10GBE SFP+ - HOT SWAPPABLE</t>
  </si>
  <si>
    <t>SUMINISTRO DE SWITCH DE DISTRIBUCIÓN EXPANDIBLE DE L3 X610 10/100/1000 24-PORT GIGABIT ADVANCED LAYER 3 SWITCH W/ 4 COMBO SFP, AND 2 X XFP UPLINKS</t>
  </si>
  <si>
    <t>SUMINISTRO DE SWITCH DE DISTRIBUCIÓN EXPANDIBLE DE L3 X610 10/100/1000 48 X 10/100/1000BASE-T (RJ-45) COPPER PORTS POWER OVER ETHERNET (802.3AT) 2 X 1000BASE-X SFP COMBO PORTS 2 X SFP+ PORTS</t>
  </si>
  <si>
    <t>SUMINISTRO DE SWITCH DE DISTRIBUCIÓN EXPANDIBLE DE L3 X610 10/100/1000 48 X 10/100/1000BASE-T (RJ-45) COPPER PORTS POWER OVER ETHERNET (802.3AT) 4 X 1000BASE-X SFP COMBO PORTS 1 X EXPANSION BAY</t>
  </si>
  <si>
    <t>SUMINISTRO DE SWITCH DE DISTRIBUCIÓN EXPANDIBLE DE L3 X610 10/100/1000 24 X 10/100/1000BASE-T (RJ-45) COPPER PORTS WITH POWER OVER ETHERNET (802.3AT) 4 X 1000BASE-X SFP COMBO PORTS 1 X EXPANSION BAY</t>
  </si>
  <si>
    <t>SUMINISTRO DE SWITCH DE DISTRIBUCIÓN EXPANDIBLE DE L3 X610 10/100/1000 800W AC POE POWER SUPPLY</t>
  </si>
  <si>
    <t>SUMINISTRO DE SWITCH DE DISTRIBUCIÓN EXPANDIBLE DE L3 X610 10/100/1000 850NM MULTI-MODE FIBER 10GBE SFP+ - HOT SWAPPABLE</t>
  </si>
  <si>
    <t>SUMINISTRO DE SWITCH DE DISTRIBUCIÓN EXPANDIBLE DE L3 X610 10/100/1000 ADVANCER LICENSE PLUS ROUTERS</t>
  </si>
  <si>
    <t>SUMINISTRO DE SWITCH DE DISTRIBUCIÓN EXPANDIBLE DE L3 X610 10/100/1000 STACK MODULE FOR STACKXG/0.5-00 CABLE</t>
  </si>
  <si>
    <t>SUMINISTRO DE SWITCH DE DISTRIBUCIÓN EXPANDIBLE DE L3 X610 10/100/1000 STACKING CABLE 1 METER</t>
  </si>
  <si>
    <t>SUMINISTRO DE RUTEADOR (BRIDGE/ROUTER) MULTIPROTOCOLO DE ALTA SEGURIDAD SECURE VPN ROUTER, 7X 10/100 LAN / WAN, 1X ASYNC, 2X PIC SLOT</t>
  </si>
  <si>
    <t>SUMINISTRO DE RUTEADOR (BRIDGE/ROUTER) MULTIPROTOCOLO DE ALTA SEGURIDAD T1/PRI W/ INTEGRATED CSU/DSU PORT INTERFACE CARD (PIC), 1 PORT, SPEEDS UP TO 2.048MBPS FOR AR400/AR740</t>
  </si>
  <si>
    <t>SUMINISTRO DE SOFTWARE DE ADMINISTRACIÓN LICENSE KEY FOR NMS ENTERPRISE EDITION 100 STARTER. SUPPORTS 100 MANAGED NODES (OR SUBSCRIBER CPES</t>
  </si>
  <si>
    <t>SUMINISTRO DE ACCESS POINT 802.11 A/B/G DUAL RADIO ENTERPRISE ACCESS POINT</t>
  </si>
  <si>
    <t>SUMINISTRO DE ACCESS POINT BASE MONTAR AP</t>
  </si>
  <si>
    <t>SUMINISTRO DE SISTEMAS DE RESPALDO DE ENERGIA UPS NO BREAK</t>
  </si>
  <si>
    <t>SUMINISTRO DE SERVIDOR DE ARCHIVOS PARA 450 USUARIOS INCLUYE 2 GABINETES</t>
  </si>
  <si>
    <t>SUMISTRO DE GABINETE METÁLICO DE PISO DE 4 PIES POR 19 PULGADAS DE ANCHO DE ALTURA MOVIL, CON PATRÓN EIA, PARA 26 UNIDADES RACK. CON CHAROLAS PARA SOPORTE DE LOS EQUIPOS. GABINETE METÁLICO CON PUERTA FRONTAL DE ACRÍLICO, PUERTAS FRONTAL Y POSTERIOR CON CHAPA DE LLAVE Y PUERTAS LATERALES DESMONTABLES. EL GABINETE DEBERÁ DE VENIR EQUIPADO CON LOS HERRAJES NECESARIOS PARA LA INSTALACIÓN DE LOS PANELES DE PARCHEO TANTO DE CABLEADO DE COBRE COMO DE FIBRA ÓPTICA. EL GABINETE DEBE TENER TIRA DE CONTACTOS POLARIZADOS CON UN MÍNIMO DE 10 CONTACTOS Y CON CONEXIÓN A TIERRA. RECEPTÁCULOS NEMA 5-15R 15 AMPS/125VAC. CON INTERRUPTOR DE 16 AMPS/125 VAC. DERMOPROTECTOR A 15 AMPS. REESTABLECIBLE ESTÁNDAR UL 1077. CON CABLE TOMA CORRIENTE SJT 3X14 AWG 105º 300V. DEBERÁ CONSIDERAR LA INSTALACIÓN ELÉCTRICA A PARTIR DE LOS TABLEROS GENERALES MÁS CERCANOS CON QUE CUENTEN LOS INMUEBLES, ASÍ COMO EL INTERRUPTOR TERMO MAGNÉTICO APROPIADO PARA SOPORTAR LA CARGA TOTAL DE LOS EQUIPOS ACTIVOS AHÍ INSTALADOS. EL GABINETE DEBERÁ TRAER SISTEMA DE VENTILACIÓN. EL GABINETE DEBERÁ CONSIDERAR SUS DOS ORGANIZADORES DE CABLEADO DE 4 PIES MONTADOS VERTICALES. LA ESTRUCTURA DEBE ESTAR CONSTRUIDA DE ACERO DE ALTA RESISTENCIA O ALUMINIO, CON UNA SEPARACIÓN DE 19” (48.26 CM.) CON UN PATRÓN DE AGUJEROS DE MONTAJE EN INCREMENTOS DE 1 UNIDAD DE RACK PARA FIJACIÓN DE EQUIPOS. CON ORGANIZADOR SUPERIOR CON RADIO DE CURVATURA PARA CATEGORIA 6A. SUPERFICIE CON ACABADO RESISTENTE A LA CORROSIÓN, DE ACUERDO A LO ESTIPULADO EN LA NORMA OFICIAL MEXICANA NOM-001-SEDE-2005. DEBE PONERSE A TIERRA DE ACUERDO A LO INDICADO EN EL ARTÍCULO 250 DE LA NORMA OFICIAL MEXICANA NOM-001-SEDE-2005. PROBADO Y VERIFICADO POR ETL, UL, CSA, Ó UN LABORATORIO RECONOCIDO POR LAS NORMAS Y ESTÁNDARES DE CABLEADO. MARCA FIBRAIN, SIMILAR O EQUIVALENTE EN CARACTERISTICAS Y CALIDAD.</t>
  </si>
  <si>
    <t>SUMISTRO DEPLACA FRONTAL DE PARED PARA INSERTOS DE JACK CATEGORIA 6A (FACEPLATE). CONSTRUIDAS EN TERMOPLÁSTICO RETARDANTE A LA FLAMA DE ALTO IMPACTO. CON ESPACIOS PARA COLOCAR ETIQUETAS IDENTIFICADORAS. DESIGNACIÓN UL 94 V-0. DIMENSIONES DE 2.73 IN DE ANCHO POR 4.47 IN DE ALTO. PROBADO Y VERIFICADO POR ETL, UL, CSA, Ó UN LABORATORIO RECONOCIDO POR LAS NORMAS Y ESTÁNDARES DE CABLEADO. DE UN INSERTO RJ-45 CATEGORÍA 6A</t>
  </si>
  <si>
    <t>SUMISTRO DEPLACA FRONTAL DE PARED PARA INSERTOS DE JACK CATEGORIA 6A (FACEPLATE) CONSTRUIDAS EN TERMOPLÁSTICO RETARDANTE A LA FLAMA DE ALTO IMPACTO. CON ESPACIOS PARA COLOCAR ETIQUETAS IDENTIFICADORAS. DESIGNACIÓN UL 94 V-0. DIMENSIONES DE 2.73 IN DE ANCHO POR 4.47 IN DE ALTO. PROBADO Y VERIFICADO POR ETL, UL, CSA, Ó UN LABORATORIO RECONOCIDO POR LAS NORMAS Y ESTÁNDARES DE CABLEADO. DE DOS INSERTOS RJ-45 CATEGORIA 6A.</t>
  </si>
  <si>
    <t>SUMISTRO DE PLACA FRONTAL DE PARED PARA INSERTOS DE JACK CATEGORIA 6A (FACEPLATE), CONSTRUIDAS EN TERMOPLÁSTICO RETARDANTE A LA FLAMA DE ALTO IMPACTO. CON ESPACIOS PARA COLOCAR ETIQUETAS IDENTIFICADORAS. DESIGNACIÓN UL 94 V-0. DIMENSIONES DE 2.73 IN DE ANCHO POR 4.47 IN DE ALTO. PROBADO Y VERIFICADO POR ETL, UL, CSA, Ó UN LABORATORIO RECONOCIDO POR LAS NORMAS Y ESTÁNDARES DE CABLEADO. DE TRES INSERTOS RJ-45 CATEGORIA 6A.</t>
  </si>
  <si>
    <t>SUMISTRO DE JACK O CONECTOR CATEGORIA 6A, MARCADO EN LA PARTE FRONTAL DEL JACK Y PROBADO Y VERIFICADO POR ETL, UL, CSA, Ó UN LABORA TORIO RECONOCIDO POR LAS NORMAS Y ES TÁNDARES DE CABLEA DO, CONECTOR TIPO RJ-45 CATEGORÍA 6A. ETI QUETA CON CÓDIGO UNIVERSAL DE COLORES PARA CONFIGURARSE COMO 568 A O B. 8 POSI CIONES, 8 CONDUCTO RES. COMPATIBLE CON CATEGORÍAS ANTERIO RES (3, 5, 5E Y 6). CON CARACTERÍSTICAS DE TRANSMISIÓN DESDE 1 HASTA 550 MHZ, MÍNIMO. 750 CICLOS DE INSER CIÓN COMO MÍNIMO DE VIDA ÚTIL ENTRE PLUG Y JACK. 100 GRAMOS DE FUERZA DE RETENCIÓN EN EL PLUG. DIMENSIO NES DE 18.5 MM ANCHO POR 23.3 MM DE ALTO. FABRICADOS EN PLÁSTICO DE ALTO IMPACTO, RETARDANTE A LA FLAMA SEGÚN UL94V-0. CON CIRCUITO IMPRESO TOTALMENTE PROTEGIDO LOS BORNES DE CONEXIÓN DEBERÁN SER IDC (CONTACTO POR DESPLAZAMIENTO DE AISLANTE).</t>
  </si>
  <si>
    <t>SUMISTRO DE JACK O CONECTORES CON PLACA FRONTAL PROPIETARIOS, CARACTERISTICAS Y CALIDAD, PARA LAS CÁMARAS (PTZ), MARCA POLYCOM,</t>
  </si>
  <si>
    <t>SUMISTRO DE JACK O CONECTORES CON PLACA FRONTAL PROPIETARIOS. CARACTERISTICAS Y CALIDAD. PARA TELEVISIONES Y PROYECTORES. MARCA POLYCOM, SIMILAR O EQUIVALENTE EN CARACTERISTICAS Y CALIDAD.</t>
  </si>
  <si>
    <t>SUMISTRO DE JACK O CONECTORES CON PLACA FRONTAL PROPIETARIOS. MARCA POLYCOM, SIMILAR O EQUIVALENTE EN CARACTERISTICAS Y CALIDAD. PARA MICRÓFONOS DE CENTRO. MARCA POLYCOM, SIMILAR O EQUIVALENTE EN CARACTERISTICAS Y CALIDAD.</t>
  </si>
  <si>
    <t>SUMISTRO DE CABLE 4 PARES “UTP“CATEGORÍA 6A, EL SISTEMA DE CABLEADO DEBERÁ CUMPLIR CON LA NORMA ANSI/TIA/EIA 568B PARA LA ADMINISTRACIÓN DEL CABLEADO Y ESTAR CERTIFICADO, COMO MATERIAL, POR EL FABRICANTE. EL CABLEADO DEBERÁ SER EJECUTADO MEDIANTE EL ESTANDAR ANSI/TIA/EIA 568-B1, B2 Y B3 DE CABLEADO ESTRUCTURADO. QUE CUMPLA CON CARACTERÍSTICAS DE CATEGORÍA 6, UTP (UNSHIELDED TWISTED PAIR), CATEGORÍA 6 PARA DATOS, COMO MÍNIMO, CERTIFICADO PARA TRANSMISIÓN DE DATOS (10,100,1000 MBPS). DEBERÁ EMPLEARSE COMO MEDIO DE TRANSMISIÓN CABLE DE COBRE DE 100 OHMS, CABLE UTP DE 4 PARES CALIBRE 22 – 24 AWG NO PLENO, CARACTERIZADO A 250 MHZ, LA DISTANCIA MÁXIMA DE CORRIDA DEL CABLE HORIZONTAL SERÁ DE 90 METROS, DE LA TERMINACIÓN MECÁNICA DE CONEXIÓN TRANSVERSAL A LA SALIDA DE DATOS EN EL ÁREA DE TRABAJO. DEBERÁ SER REMATADO POR AMBOS EXTREMOS. EL CABLE UTP, DEBE CUMPLIR CON LA CONFIGURACIÓN EN CANAL, CON TOPOLOGÍA DE CUATRO CONECTORES PARA CATEGORÍA 6A Y CONTAR CON CONSTANCIA Ó CERTIFICACIÓN DE HABER SIDO PROBADO EN CANAL POR LABORATORIO INDEPENDIENTE AUTORIZADO POR LA ANSI/EIA/TIA. (ETL, ITS, Ó UL) PARA CONSTATAR ESTE EFECTO, SE DEBE PRESENTAR COPIA DE LA CERTIFICACIÓN Y/O NOMBRE DEL LABORATORIO DE PRUEBA Y NÚMERO DE EXPEDIENTE, EL CUAL DEBERÁ DE INCLUIR EL RESULTADO DE LA PRUEBA. TODOS LOS NODOS DEBERÁN ESTAR IDENTIFICADOS, ROTULADOS Y ETIQUETADOS EN CABLE COMO EN LA TAPA, DE ACUERDO A LA NORMA ANSI/EIA/TIA-606A. CON HOJA DE PRUEBA EN CADA CAJA. TIEMPO DE PROPAGACIÓN MÁXIMO DEL MEDIO: 536 NSEG. @250MHZ /100M, MARCA FIBRAIN, SIMILAR O EQUIVALENTE EN CARACTERISTICAS Y CALIDAD.</t>
  </si>
  <si>
    <t>SUMISTRO DE CABLE DÚPLEX POLARIZADO 2 X 14 AWG-LS. FORMADO POR 26 HILOS CALIBRE 26 AWG. GRAN FLEXIBILIDAD. FÁCIL IDENTIFICACIÓN DE POLARIDAD POR TENER UN CONDUCTOR ESTAÑADO Y OTRO SIN ESTAÑAR. VOLTAJE MÁX. 300 VOLTS. TEMPERATURA MÁX. 60ºC. MARCA FIBRAIN SIMILAR O EQUIVALENTE EN CARACTERÍSTICAS Y CALIDAD.</t>
  </si>
  <si>
    <t>SUMISTRO DE PANEL DE PARCHEO ANGULAR DE ALTA DENSIDAD, CON CONECTORES RJ-45 CATEGORÍA 6A DE 24 PUERTOS, DE DIMENSIONES 482.60MM. DE ANCHO POR 44.45MM., DE ALTO, DE UNA UNIDAD RACK POR 40.60MM. DE PROFUNDIDAD, 4 MÓDULOS DE 6 PUERTOS RJ-45 CATEGORIA-6A, BAÑADOS EN COBRE CON SOLUCIÓN DE CONEXIÓN MODULAR CON IDENTIFICACIÓN FRONTAL Y POSTERIOR, CONECTORES IDC Y JACK DE 8 POSICIONES, QUE SOPORTE LA TECNOLOGÍA ETHERNET EN EL ORDEN DE 1 GIGABIT. CON CONTACTOS MODULARES DE DOBLE REACTANCIA. QUE CUMPLA CON LAS ESPECIFICACIONES DE COMPONENTES PARA CATEGORÍA 6A. LOS CONECTORES DEBEN INCLUIR CÓDIGOS DE COLORES PARA MOSTRAR LA CONFIGURACIÓN DE PARES INDIVIDUALES COMO 568A O B. QUE INCLUYA ETIQUETAS DE ADMINISTRACIÓN. CON CARACTERÍSTICAS DE TRANSMISIÓN DESDE 1 HASTA 550 MHZ, MÍNIMO. PARA MONTAJE EN GABINETE O RACK DE 19 PULGADAS. CON PRUEBA DE FLAMABILIDAD UL 94V-0, PROBADO Y VERIFICADO POR ETL, UL, CSA, Ó UN LABORATORIO RECONOCIDO POR LAS NORMAS Y ESTÁNDARES DE CABLEADO. MARCA FIBRAIN, SIMILAR O EQUIVALENTE EN CARACTERISTICAS Y CALIDAD.</t>
  </si>
  <si>
    <t>SUMISTRO DE CORDONES DE PARCHEO CAT. 6A (JUMPERS) DE COBRE RJ-45 - RJ-45, PROBADO Y VERIFICADO POR ETL, UL, CSA, Ó UN LABORATORIO RECONOCIDO POR LAS NORMAS Y ESTÁNDARES DE CABLEADO. ENSAMBLADO EN FÁBRICA CON CONECTORES RJ-45 - RJ-45 CATEGORÍA 6A, EN AMBOS EXTREMOS, CON PLUGS DE 8 POSICIONES, 8 CONTACTOS. PROBADOS AL 100 % EN FÁBRICA, DEBERÁ TENER ROTULADO EN LA CUBIERTA EXTERIOR LA MARCA DEL FABRICANTE Y CATEGORÍA, NO SE ACEPTARAN FABRICADOS EN CAMPO. QUE CUMPLAN CON LOS REQUERIMIENTOS DE TRANSMISIÓN DE CATEGORÍA 6A Y SINTONIZADOS CON LAS CARACTERÍSTICAS DE LOS PLUG O DE PRUEBA DE LA NORMA. CON CARACTERÍSTICAS DE TRANSMISIÓN DESDE 1 HASTA 550 MHZ, MÍNIMO. COMPATIBLE CON LAS CATEGORÍAS EXISTENTES (BACKWARD COMPATIBILITY). LIBERADOR DE ESFUERZO PARA INCREMENTAR LA RETENCIÓN DEL PLUG CON EL CABLE INSERTADO TOTALMENTE EN EL PLUG. CONDUCTOR MULTIFILAR DE ALTO DESEMPEÑO. CON BOTAS DE PROTECCIÓN PARA FACILITAR LA IDENTIFICACIÓN DE LOS SERVICIOS Y EVITAR RADIOS DE CURVATURA EXCEDIDOS, DEBEN SER DEL MISMO COLOR EN LOS EXTREMOS. MARCA FIBRAIN, SIMILAR O EQUIVALENTE EN CARACTERISTICAS Y CALIDAD. DE 0.90 A 1.20 MTS. (DE 3 A 4 PIES) PARA LADO EQUIPO. MARCA FIBRAIN, SIMILAR O EQUIVALENTE EN CARACTERISTICAS Y CALIDAD.</t>
  </si>
  <si>
    <t>SUMISTRO DE CORDONES DE LINEA CAT. 6A (JUMPERS) DE COBRE RJ-45 - RJ-45, PROBADO Y VERIFICA DO POR ETL, UL, CSA, Ó UN LABORATORIO RECONOCIDO POR NORMAS Y ESTÁNDA RES DE CABLEADO. ENSAMBLADO EN FÁ BRICA CON CONECTO RES RJ-45 - RJ-45 CA TEGORÍA 6A EN AM BOS EXTREMOS, CON PLUGS DE 8 POSICIO NES, 8 CONTACTOS. PROBADOS AL 100 % EN FÁBRICA, DEBERÁ TENER ROTULADO EN LA CUBIERTA EXTE RIOR LA MARCA DEL FABRICANTE Y CATE GORÍA, NO SE ACEP TARAN FABRICADOS EN CAMPO. QUE CUM PLAN CON LOS REQUE RIMIENTOS DE TRANS MISIÓN DE CATEGO RÍA 6A Y SINTONIZA DOS CON LAS CARAC TERÍSTICAS DE LOS PLUG O DE PRUEBA DE LA NORMA.CON CARACTERÍSTICAS DE TRANSMISIÓN DESDE 1 HASTA 550 MHZ, MÍNIMO. COMPA TIBLE CON LAS CATE GORÍAS EXISTENTES (BACKWARD COMPATIBILITY), LIBERADOR DE ESFUERZO PARA INCREMENTAR LA RETENCIÓN DEL PLUG CON EL CABLE INSERTADO TOTALMENTE EN EL PLUG.CONDUCTOR MULTIFILAR DE ALTO DESEMPEÑO. CON BOTAS DE PROTECCIÓN PARA FACILITAR LA IDENTIFICACIÓN DE LOS SERVICIOS Y EVITAR RADIOS DE CURVATURA EXCEDIDOS, DEBEN SER DEL MISMO COLOR EN LOS EXTREMOS, DE 2.70 A 3.0 MTS (DE 9 A 10 PIES) PARA LADO USUARIO, MARCA FIBRAIN, SIMILAR O EQUIVALENTE EN CARACTERISTICAS Y CALIDAD.</t>
  </si>
  <si>
    <t>SUMISTRO DE VIDEO PROYECTOR CON RESOLUCIÓN NATIVA XGA 1024X768. CON RECEPTOR PARA EXTENSOR VGA+AUDIO. RELACIÓN DE CONTRASTE DE 500:1. ESTRUCTURA RESISTENTE AL POLVO: CONTROLES DEL CENSOR TÁCTIL SIN RESQUICIOS, TAPA DE LA LENTE, TAPA DEL ARO DEL ZOOM/FOCO, FILTRO DE MICRO CORTE. CORRECCIÓN KEYSTONE EN TIEMPO REAL. FILTRO ELECTROSTÁTICO. REEMPLAZO DE LA LÁMPARA TRASERA. TECNOLOGÍA DAYLIGHT VIEW 4 (MEJORA CONSIDERABLEMENTE LA PERCEPCIÓN DEL COLOR EN SALAS ILUMINADAS, CON OPTIMIZADOR DE BORDES Y CONTROL DE CURVA GAMMA PARA UNA MAYOR DEFINICIÓN). INICIO INSTANTÁNEO EN TRES SEGUNDOS (IMAGEN EN PANTALLA APENAS 3 SEGUNDOS DESPUÉS DE OPRIMIR EL BOTÓN DE ENCENDIDO). APAGADO DIRECTO. APAGADO AUTOMÁTICO. VIDA DE LA LÁMPARA DE HASTA 3000 HORAS. RELACIÓN DE ALCANCE: 1.4-1.7:1. DETECTOR DE SEÑAL DE ENTRADA AUTOMÁTICO. VENTANA DE ÍNDICE. CARACTERÍSTICAS ANTI-ROBO: ANCLA DE SEGURIDAD, ACCESO CON CONTRASEÑA, SEGURO EN EL PANEL DE CONTROL, SOBRE IMPOSICIÓN DE TEXTO OPERACIÓN SILENTE (29 DB EN MODO ECO). RELACIÓN DE ASPECTO DE 4:3 NATIVA. 2 ENTRADAS DE RGB (UNA RGB SE PUEDE INTERCAMBIAR POR UNA DE SALIDA RGB PARA MONITOREO EN CIRCUITO CERRADO). ZOOM DIGITAL 3X. BOCINA INTEGRADA DE 1W. SALIDA DE AUDIO VARIABLE. ENTRADAS DE AUDIO SEPARADAS PARA RGB Y VIDEO/S-VIDEO. CONTROL REMOTO ERGONÓMICO. DE MONTAJE EN EL TECHO CON PROYECCIÓN POR EL FRENTE O POR ATRÁS. COMPATIBLE CON HDTV. TIPO DE PANTALLA DE 63 PULGADAS EN DIAGONAL. GRUPO DE MICRO LENTES. RESOLUCIÓN NATIVA: 1024X768P. BRILLANTEZ (LÚMENES ANSI) DE 3,200. TIPO DE LÁMPARA: 220W UHM. COMPATIBILIDAD CON VIDEO: NTSC, NTSC 4.43, PAL, PAL-M, PAL-N, PAL 60, SECAM. COMPATIBILIDAD CON YPBPR: 480I, 576I, 480P, 576P, 720P, 1080I. CORRECCIÓN DIGITAL KEYSTONE. DESPLAZAMIENTO DE EJE ÓPTICO: 8.5:1 (FIJO) .CONTROL REMOTO INALÁMBRICO. PESO DE 2.96KG. DIMENSIONES (ALTO X ANCHO X PROFUNDIDAD): 36.8CM. X 8.8CM. X 23.3CM. ALIMENTACIÓN ELÉCTRICA DE 100-240V AC, 50/60HZ. CON HERRAJE Y ACCESORIOS PARA SU INSTALACIÓN EN LOSA. MARCA PANASONIC, MODELO PT-LB80NTU, SIMILAR O EQUIVALENTE EN CARACTERISTICAS Y CALIDAD.</t>
  </si>
  <si>
    <t>SUMISTRO DE EQUIPO PROFESIONAL INALÁMBRICO UHF DE MANO, CON MICRÓFONO QUE PERMITE UTILIZAR HASTA 4 EQUIPOS AL MISMO TIEMPO, SIN INTERFERENCIA ENTRE ELLOS. RECEPTOR CON INDICADOR DE OPERACIONES DEL MICRÓFONO (A/B). CONTROL DE VOLUMEN Y ALCANCE DE 60 A 1000M. ELIMINACIÓN DE RUIDOS. RESPUESTA DE FRECUENCIA DE 50HZ-15KHZ. SENSIBILIDAD DE 3MV 20DB. MODULACIÓN FM. CABEZA ESFÉRICA. RANGO DE FRECUENCIA PORTADORA DE BANDA UHF DE 780 A 960 MHZ ESTABILIDAD DE FRECUENCIA DE &lt;±0.005%. DESVIACIÓN MÁXIMA DE ±40/50KHZ. RANGO DINÁMICO DE &gt;100 DBM. DISTORSIÓN ARMÓNICA TOTAL DE &lt;0.6%. RECEPTOR CON DOBLE ANTENA. CONECTOR DE SALIDA JACK 6.3MM DES BALANCEADO. ADAPTADOR DE PLUG DE 6.3MM A 3.5MM. DIMENSIONES DEL RECEPTOR DE: 22 X 11.2 X 3.6CM. MARCA BOGEN, MODELO UDMS 16HH, SIMILAR O EQUIVALENTE EN CARACTERISTICAS Y CALIDAD.</t>
  </si>
  <si>
    <t>SUMISTRO DE PREVIEW TRIPLE 5.6 LCD (PANEL) CON 3 MONITORES A COLOR DE ALTA RESOLUCIÓN DE 5.6 PULGADAS (14.22CM.) DE LCD MATRIZ ACTIVA PARA CLARIDAD DE VIDEO Y COLOR EXCEPCIONAL. VIENE EQUIPADO CON 3 MONITORES LCD 960 X 234 DE RESOLUCIÓN PARA VER DETALLE DE PRE VISUALIZACIÓN, CON CONTROLES DE BRILLANTEZ, CONTRASTE, Y AJUSTE FINO INDEPENDIENTE PARA CADA UNO DE LOS DESPLIEGUES, CADA UNO DE LOS MONITORES TIENE SU PROPIA ENTRADA Y CIRCUITO AMPLIFICADOR PARA CONECTORES TIPO BNC PARA FÁCIL CONEXIÓN Y CONFIGURACIÓN DE LOS SISTEMAS, MATRIZ ACTIVA: 480X234 PANTALLAS LCD, TRES ENTRADAS CON CIRCUITOS DE SALIDA TIPO BNC,PANEL RESOLUCIÓN 960X234, ÁREA ACTIVA 13.32CM X 8.47CM. MARCA VADDIO, MODELO PREVIA TRIPLE 999-5500-003, SIMILAR O EQUIVALENTE EN CARACTERISTICAS Y CALIDAD.</t>
  </si>
  <si>
    <t>SUMISTRO DE CONSOLA DE CONTROL DE 6 CANALES (JOYSTICK) PARA CONTROLAR HASTA 6 CÁMARAS PTZ CON JOYSTICK COMPATIBLE CON CÁMARAS PTZ SONY, CANON Y VADDIO. CON SELECCIÓN DE TRANSICIÓN DE VIDEO. EFECTOS DE TRANSICIÓN. CADA CÁMARA PUEDE SER AJUSTADA INDIVIDUALMENTE PARA EL MEDIOAMBIENTE EN EL QUE OPERA (ENFOQUE MANUAL Y AUTOMÁTICO, BRILLO NORMAL Y AUTOMÁTICO, BALANCE DE BLANCOS). FORMATOS DE VIDEO NTSC Y PAL. SWITCH DE VIDEO 6X2. SEGUIMIENTO DE AUDIO Y VIDEO EN CANALES 5 Y 6 CON ENTRADAS RCA PARA USAR DVD. CADA CANAL CONTIENE UN PUERTO DE SÚPER VIDEO (S-VIDEO) Y ENTRAD DE VIDEO COMPUESTO PUERTOS RJ-45 PARA LA CONEXIÓN DE LAS CÁMARAS PTZ. PUERTO DB-9 RS-232 PARA EL SISTEMA DE CONTROL EXTERNO. DIMENSIONES (ALTO X ANCHO X PROFUNDIDAD): 40.64X25.4X10.16CM. MARCA VADDIO, MODELO PRODUCTION VIEW SUPER JOYSTICK 999-53000-000, SIMILAR O EQUIVALENTE EN CARACTERISTICAS Y CALIDAD.</t>
  </si>
  <si>
    <t>SUMISTRO DE AMPLIFICADOR MEZCLADOR DE AUDIO PARA SONIDO LOCAL, DE LA SERIE GOLD, CON GRAN FLEXIBILIDAD DE INSTALACIÓN DE 250 WATTS DE POTENCIA, SALIDA EN 4 Y 8 OHMS, 25V, 25VCT, Y 70V, 7 ENTRADAS: 4 MIC, (CON PREAMPLIFICADOR) DE LO-Z, 1 AUXILIAR (HI-Z), 1 MIC/TEL, 1 MIC/AUX, ECUALIZADOR DE 10 BANDAS, DOBLE FUNCIÓN, CONTROL AUTOMÁTICO DE GANANCIA, CAPACIDAD PARA CONTROL DE VOLUMEN REMOTO, SILENCIADOR DE ENTRADA PARA CADA ENTRADA, REGRESO EN RAMPA PARA VOCEO, CONEXIÓN A REFORZADORES, PROTECCIÓN TÉRMICA Y DE SOBRECARGA, 2YR, FRECUENCIA 20HZ A 20KHZ CON DISTORSIÓN ARMÓNICA TOTAL MENOR A 0.5% , MARCA BOGEN DE LA SERIE GOLD, MODELO GS250, SIMILAR O EQUIVALENTE EN CARACTERISTICAS Y CALIDAD.</t>
  </si>
  <si>
    <t>SUMISTRO DE COLUMNA SONORA DE 2 VÍAS, PROVEE SONIDO EFECTIVO REFORZADO Y CUBRE UNA GRAN ÁREA, PRESIÓN SONORA O NOMINAL DE 105DB, POTENCIA DE 50 WATTS, RESPUESTA DE FRECUENCIA DE 70 A 16000HZ, IMPEDANCIA DE 8 OHMS, DISPERSIÓN VERTICAL DE 25 GRADOS, Y HORIZONTAL DE 120 GRADOS CON UN PESO DE 11.70 KG. , MARCA BOGEN, MODELO SCW50, SIMILAR O EQUIVALENTE EN CARACTERISTICAS Y CALIDAD.</t>
  </si>
  <si>
    <t>SUMISTRO DE MICRÓFONO PERSONAL DE DIADEMA PARA CONFERENCIAS SOUND STATION CON TECNOLOGÍA DE CONECTIVIDAD WIRELESS Y UNA DISTANCIA DE FUNCIONAMIENTO INALÁMBRICO DE 61M. MICRÓFONO CONTROLES ON/OFF, MUTE, ALIMENTADO POR 1-9V. BATERÍA, SE INSTALA EN EL PUERTO RCA. MARCA POLYCOM, MODELO SOUN STATION PREMIER EX, SIMILAR O EQUIVALENTE EN CARACTERISTICAS Y CALIDAD.</t>
  </si>
  <si>
    <t>SUMISTRO DE SOFTWARE DE ADMINISTRACIÓN, CONTROL Y GESTIÓN DEL SISTEMA DE TELEMEDICINA Y VIDEOCONFERENCIA TOTALMENTE EN ESPAÑOL QUE PERMITE UN AMBIENTE AMIGABLE PARA EVENTOS MIXTOS CON ALTA DEFINICIÓN Y FUNCIONES COMO MARCADO DESDE LA COMPUTADORA (PC), AGENDA, GRABACIÓN DE CONFERENCIAS, VIDEOS, LLAMADAS, HISTORIAL DE COMUNICACIONES SIENDO TOTALMENTE DÓCIL CON LAS NORMAS DE COMUNICACIÓN PRINCIPALES DE VIDEO, AYUDA EN EL AUMENTO DE CALIDAD, SOPORTE SIMULTANEO PARA SIP Y H.323, NATURAL MOVIMIENTO DE 2 MBPS A 30FPS H.264 A 720P, AUDIO CLARO CON ELIMINACIÓN DE ECO, ACCESO CENTRALIZADO Y SEGURO QUE PERMITE LA BÚSQUEDA DE CONTENIDOS DE VIDEO A TRAVÉS DE UN MISMO PORTAL, CONTROL DE FLUJO DE GRABACIÓN Y REPRODUCCIÓN, COMPATIBLE CON WINDOWS 7. MARCA POLYCOM, SIMILAR O EQUIVALENTE EN CARACTERISTICAS Y CALIDAD.</t>
  </si>
  <si>
    <t>SUMISTRO DE SISTEMA DE ALTA DEFINICIÓN (CODEC) HDX (POLYCOM), CON 6MB DE PROCESAMIENTO MARCADO CON ALTO DESEMPEÑO IP: H323, SIP. MANEJO DE IPV4 E IPV6. PROCESAMIENTO 128KBPS - 6.0MPS WIRELESS IR REMOTO. INTERFAZ GRÁFICA DEL ADMINISTRADOR DE LLAMADAS DEL USUARIO. APOYO VIRTUAL A MULTIPUNTO, 17 IDIOMAS. EL CÓDEC DEBERÁ TENER CONECTORES PARA PC, CÁMARAS, MONITORES, MICRÓFONO, DVD Y CONTROL REMOTO PARA SU OPERACIÓN, DEBE DE INCLUIR 2 INTERFACES DE RED 10/100 CON CONECTOR RJ.45, CON CAPACIDAD DE ENVIAR EL CONTENIDO DE UNA PC DURANTE UNA O VARIAS SESIONES DE TELEMEDICINA Y/O TELE-PRESENCIA, EN FORMA SIMULTÁNEA Y SE REALIZARA POR MEDIO DE RED IP. ESTÁNDARES Y PROTOCOLOS DE VIDEO: H.264, H.264 HIGH PROFILE, H.263++, H261, H239/GENTE MÁS CONTENIDO, H.263 &amp; H.264 OCULTACIÓN DE ERRORES DE VIDEO. RESOLUCIÓN DE VIDEO (PERSONAS): 720P, 30FPS, DESDE 832 KBPS, 720P, 60FPS, DESDE 832 KBPS, 1080P, 30FPS, DESDE 1024 KBPS, 4SIF/4CIF, 30FPS DESDE 128 KBPS, 4SIF/4CIF, 60FPS DESDE 512 KBPS, SIF (352 X 240), CIF (352 X 288), QSIF (176 X 120), QCIF (176 X 144). RESOLUCIÓN DE VIDEO PARA CONTENIDO: ENTRADA: WSXGA+ (1680 X 1050), SXGA, (1280 X 1024), XGA (1024 X 768), SVGA (800 X 600) VGA (640 X 480). SALIDA: 720P (1280 X 720), 1080 (1920 X 1080), XGA (1024 X 768), SVGA (800 X 600) FRAME RATE CONTENIDO 30 FPS. CAMARA: CÁMARA 1080P, -CMOS IMAGEN 1920 X 1080P, - ZOOM ÓPTICO 10X, -70° FOV MIN. ESTÁNDARES Y PROTOCOLOS DE AUDIO: SONIDO STEREO-SURROUND, ANCHO DE BANDA 22 KHZ CON SIREN 22. ANCHO DE BANDA 14 KHZ CON SIREN 14, G.722.1 ANEXO C. ANCHO DE BANDA 7 KHZ CON G.722, G.722.1 , ANCHO DE BANDA 3.4 KHZ CON G.711, G.728, G.729A. CONTROL AUTOMÁTICO DE GANANCIA. SUPRESIÓN AUTOMÁTICA DE RUIDO. REDUCCIÓN RUIDO DE TECLADO. MODO DE MÚSICA EN VIVO. ADAPTACIÓN INSTANTÁNEA DE CANCELACIÓN DE ECO. OCULTACIÓN DE ERRORES DE AUDIO. OTROS ESTÁNDARES DE LA ITU SOPORTADOS: H.221, H224/H.281, H.323 ANEXO Q, H.225 H.245, H.241, H.331, H.239, H.231, H.243, H.460, BONDING, MODO-1.</t>
  </si>
  <si>
    <t>SUMISTRO DE PANTALLA LCD-TFT DE 32 PULGADAS DIAGONALES CON INTERFAZ DE RED IP, SALIDA DE LUMINANCIA 400 CD/M ²(TIP.), RELACIÓN DE CONTRASTE 1000:1 (TÍP.), 80,000:1 (MÁX., CONTRASTE DINÁMICO ACTIVADO), CONTRALUZ SISTEMA DE TIPO 7 CCFL U, TIEMPO DE RESPUESTA PANEL TÍPICO 6 MS (GRIS A GRIS)/16MS TÍPICO (NEGRO A BLANCO), GAMA CROMÁTICA 110% TÍPICO. MARCA DELL, MODELO 1080P HD LCD SIMILAR O EQUIVALENTE EN CARACTERISTICAS Y CALIDAD.</t>
  </si>
  <si>
    <t>SUMISTRO DE CÁMARA FIJA WEB DE ALTA DEFINICIÓN CON RESOLUCIÓN 1280X720P Y 60 CUADROS POR SEGUNDO, CAMPO VISUAL DE 180 GRADOS, SOPORTA DOS MICRÓFONOS DE AUDIO OMNIDIRECCIONALES, 10 MEMORIAS DE POSICIÓN DE CÁMARA, GANANCIA AUTOMÁTICA, INCLUYE CABLE ESTÁNDAR DE 2.9M. DE LONGITUD Y AUTOFOCO. DEBE DE INCLUIR TODOS SUS CONECTORES Y CABLEADOS PROPIETARIOS PARA SU PERFECTA CONEXIÓN Y BUEN FUNCIONAMIENTO DEL SISTEMA. MARCA POLYCOM, MODELO REALPRESENCE MEDIA MANAGER SIMILAR O EQUIVALENTE EN CARACTERISTICAS Y CALIDAD.</t>
  </si>
  <si>
    <t>SUMISTRO DE CÁMARA DE ALTA DEFINICIÓN (PTZ) PAN/TILT/ZOOM CON RESOLUCIÓN DE 1280X720 PIXELES Y 30 CUADROS POR SEGUNDO, CUENTA CON UN LENTE DE 70°, ZOOM ÓPTICO DE NTSC 18X AUTO FOCUS. CÁMARA Y CONTROL DE DEFINICIÓN ESTÁNDAR CON MOVIMIENTO, DISPOSITIVO DE IMAGEN ICCD, CÁMARA CON SISTEMA DE VIDEO POR CABLE, CORRIENTE Y CONTROL SOBRE CABLEADO DE 4 PARES CATEGORÍA-6, INCLUYE QUICK-CONECTT, Y FUENTE DE PODER. CON HERRAJE Y SOPORTES PARA INSTALARSE EN MURO. DEBE DE INCLUIR TODOS SUS CONECTORES Y CABLEADOS PROPIETARIOS PARA SU PERFECTA CONEXIÓN Y BUEN FUNCIONAMIENTO DEL SISTEMA. MARCA POLYCOM, MODELO HDX EAGLE EYE VIEW, SIMILAR O EQUIVALENTE EN CARACTERISTICAS Y CALIDAD.</t>
  </si>
  <si>
    <t>SUMISTRO DE COMPUTADORA P.C., TIPO DE PROCESADOR, PROCESADOR INTEL XEÓN QUAD-CORE E5506 (2.13 GHZ, 4 MB DE CACHE, MEMORIA DE 800 MHZ). SISTEMA OPERATIVO: WINDOWS 7 PROFESIONAL ORIGINAL 32 BIT CON SU LICENCIA Y PERMISO RESPECTIVO. MEMORIA DE SERIE: RAM SIN BÚFER ECC DDR3 3 GB, 1333 MHZ. RANURAS DE MEMORIA: 12 RANURAS DIMM. CHIPSET: DUAL INTEL 5520. FACTOR DE FORMA: MINI-TORRE MONTABLE EN BASTIDOR UNIDADES ÓPTICAS: GRABADOR DE DVD SATA SUPER-MULTI CON TECNOLOGÍA LIGHT-SCRIBE. GRÁFICOS: ATI FIREPRO V5800 Y/O NVIDIA. MONITOR: LCD Y/O LED DE 23” O SIMILAR. ALMACENAMIENTO DE DATOS: 4 COMPARTIMIENTOS PARA UNIDADES INTERNAS DE 3.5”, 3 BAHÍAS DE UNIDAD EXTERNA DE 5.25”, UNIDADES INTERNAS SATA DE (7.200RPM DESDE 160GB HASTA 2 TB, SATA DE (10,000RPM DESDE 160GB HASTA 600 GB, CONTROLADOR DE ALMACENAMIENTO: RAID ROC SAS LSI MEGA RAID 9260-8I DE 6 GB/S. PUERTOS: 9 USB 2.0, 1 ENTRADA DE AUDIO, 1 SALIDA DE AUDIO, 1 SALIDA PARA AUDÍFONO, 2 ENTRADAS PARA MICRÓFONO, 2 RJ-45 A LAN GIGABIT INTEGRADA, 1 EN SERIE, 2 IEEE 1394A. RANURAS: 2 PCIE GEN2 X16, 2 PCIE GEN2 X8, 1 PCIE GEN2 X4, 1 PCIE GEN1 X4, 1 PCI. COMUNICACIÓN: INTERFAZ DE RED: BROADCOM 5764 INTEGRADA DUAL, CONTROLADOR TPM 1.2. AUDIO: SISTEMA DE SONIDO INTEGRADO DE ALTA DEFINICIÓN REALTEK ALC262, TARJETA DE SONIDO CREATIVE X-FI TITANIUM PCIE, ALTAVOCES OPCIONALES HP THIN CON ALIMENTACIÓN USB, REQUISITOS DE ALIMENTACIÓN: CORRECCIÓN DE FACTOR DE POTENCIA DE GRAN ALCANCE DE 850 O 1110 WATTS Y FUENTES DE ALIMENTACIÓN DE CONEXIÓN DIRECTA. DIMENSIONES DEL PRODUCTO (ANCHO X PROFUND. X ALTO): 45 X 20 X 53 CM. PESO: 21 KG. GARANTÍA: BÁSICA DE 3 AÑOS, SIGUIENTE DÍA LABORABLE, EN PIEZAS Y MANO DE OBRA Y SOPORTE TELEFÓNICO 8X5. GESTIÓN DE SEGURIDAD: CABLE DE SEGURIDAD CON BLOQUEO KENSINGTON, SENSOR HP SOLENOID HOOD LOCK &amp; HOOD. MARCA HEWLETT PACKARD, WORKSTATION HP Z800 (LK664LA), SIMILAR O EQUIVALENTE EN CARACTERÍSTICAS Y CALIDAD.</t>
  </si>
  <si>
    <t>SUMISTRO DE SERVIDOR DE ARCHIVOS PARA TELEVISION ENSEÑANZA (TELEMEDICINA Y VIDEO CONFERENCIA) MARCA HP MODELO PROLIANT DL160 GENERACIÓN 6 E5506 2.0GHZ QUAD CORE HOT PLUG RACK SERVER. PROCESADOR: QUAD-CORE INTEL XEON E5506 INTEL (2.00 GHZ, 4 MB L3 CACHE, 80 WATTS, DDR3-800), SOPORTA HASTA: 2 PROCESADORES, VELOCIDAD DEL PROCESADOR: 2.13 GHZ. SISTEMA OPERATIVO: MICROSOFT WINDOWS SERVER 2008 R2 CON SP2 ENTERPRISE EDITION CON SUS RESPECTIVAS LICENCIAS Y PERMISOS. MEMORIA CACHE: 4MB (1X4MB) LEVEL 3 CACHE. MEMORIA RAM: 4GB (1 X 4GB) CON 18 SLOTS DIMMS. MEMORIA ROM: DESDE (400GB HASTA 4 TB) CON UNA CAPACIDAD INICIAL DE 2TB. 6 COMPARTIMIENTOS INTERNOS DE DISCO DURO DE 3.5” SAS (10K RPM) 400GB IGUAL A 2TB. CAPACIDAD DE MEMORIA MÁXIMA: DOS TARJETAS DE 144GB CON RDIMM O 24GB CON UDIMM. PROTECCIÓN DE MEMORIA: ADVANCED ECC. CANTIDAD DE BAHÍAS DE MEDIA ALTURA: (1) UNA. CONTROLADOR DE RED: HP NC362I INTEGRATED DUAL PORT GIGABIT SERVER ADAPTER. SOFTWARE Y ADMINISTRACION REMOTA: LIGHTS-OUT 100I, CONTROLADORA HP SMART ARRAY P410 SAS/SATA (RAID 0,1,10,5). CONEXIÓN DE ROM ESTÁNDAR: HOT PLUG 3.5 PULGADAS SAS; HOT PLUG 3.5 PULGADAS SATA; NON-HOT PLUG 3.5 PULGADAS SATA, CON 20 LICENCIAS Y PERMISOS PARA ESTACIONES DE TRABAJO. TIPO DE CHASIS: PARA INSTALACIÓN EN RACK ESTÁNDAR DE 19 PULGADAS, CONFIGURACIÓN DEL CHASIS: 1 U.R. UNIDAD RACK. DIMENSIONES: 43.20X448.00X682.00MM., FUENTE DE PODER 500-WATTS. SE DEJARA CON EL 25% EN PREPARACIÓN PARA SERVICIOS FUTUROS Y DEBERÁ DE CUMPLIR CON LAS ESPECIFICACIONES DEL I.M.S.S, MODELO PROLIANT DL 160 GENERACION 6 E5506, SIMILAR O EQUIVALENTE EN CARACTERISTICAS Y CALIDAD.</t>
  </si>
  <si>
    <t>SUMISTRO DE SWITCH DEBE DE MANEJAR 160GBPS. MANEJO DE 1005 VLAN. MANEJO DE UNA TASA DE REENVÍO DE 101.2MPPS. OPEN SHORTEST PATH FIRST (OSPF) PARA EL ACCESO A LA IMAGEN DE ENRUTADO IP BASE. CISCO STACKPOWER ™, PARA REPARTO DE PODER ENTRE LOS MIEMBROS DE LA PILA. CISCO STACKWISE PLUS DE TECNOLOGÍA PARA LA FACILIDAD DE USO Y RESISTENCIA CON 64 GBPS DE RENDIMIENTO Y DEBERÁ DE TENER LA FACILIDAD DE INSTALARSE EN EL RACK ABIERTO Y/O GABINETE ESTÁNDAR DE 19 PULGADAS DE ANCHO CON UNA UNIDAD RACK (1 UR). EL PESO DEL EQUIPO ES DE 7.6 KG. MANEJA 2465 BTU / HR, 715W. ESTÁNDARES: IEEE 802.1S, IEEE 802.1W, IEEE 802.1X, IEEE 802.1X-AP, IEEE 802.3AD, IEEE 802.1AE, IEEE 802.3AF, IEEE 802.3AT, IEEE 802.3X EN FULL DÚPLEX 10 BASE-T, 100 BASE-TX, Y LOS PUERTOS 1000 BASE-T, IEEE 802.1D SPANNING TREE PROTOCOL, IEEE 802.1P COS PRIORIZACIÓN, IEEE 802.1Q VLAN, IEEE 802.3 10 BASE-T ESPECIFICACIÓN, IEEE 802.3U 100 BASE-TX ESPECIFICACIÓN, IEEE 802.3AB 1000 BASE-T ESPECIFICACIÓN, IEEE 802.3Z 1000 BASE-X ESPECIFICA CIÓN. EL SWITCH WS-C3750X-24P-E, DEBERÁ DE CONTENER LOS SIGUIENTES MÓDULOS DE LÍNEA: • SISTEMA OPERATIVO CISCO IOS SOFTWARE 12.2 (LICENCIA IP SERVICES). • CHASIS. • 24 PUERTOS 10/100/1000 BASE-T POE+, • PUERTO TRASERO DE APILAMIENTO. • PUERTO TRASERO DE CONSOLA. • PUERTO TRASERO DE ADMINISTRACIÓN. • VENTILADORES DE ENFRIAMIENTO. • DOS FUENTES DE ALIMENTACIÓN REDUNDANTES DE 715WAC. EL SWITCH WS-C3750X-24P-E, DEBERÁ DE CONTENER LOS SIGUIENTES MÓDULOS ADICIONALES: • MÓDULO DE RED CON 2 PUERTOS 10GBE SPF+ Y 2 PUERTOS SPF REGULARES, MODELO: C3KX-NM-10G. • PAQUETE PARA MONTAJE EN RACK Y/O GABINETE ESTÁNDAR DE 19 PULGADAS MODELO: C3KX-RACK-KIT. • CABLES Y CONECTORES NECESARIOS PARA SU CONEXIÓN E INSTALACIÓN.</t>
  </si>
  <si>
    <t>SUMISTRO DE CARRO MULTIMEDIA MOBIL PARA EL USO Y DESPLAZAMIENTO DEL EQUIPAMIENTO DE TELEVISION ENSEÑANZA MARCA GLOBALMED, MODELO I8500 COMPUESTO POR: (1 PZA) EL CARRO MULTIMEDIA ESTÁ DISEÑADO PARA SER DESPLAZADO DONDE SEA NECESARIO SU USO, AULAS, SALAS DE JUNTAS, SALAS DE CIRUGÍA, SALA DE EXPULSIÓN, OFICINAS YA QUE CUENTA CON UN SISTEMA DE CINCO RUEDAS QUE LE PERMITEN MAYOR ESTABILIDAD EN EL DESPLAZAMIENTO DE CINCO PULGADAS CON SEGURO DE BLOQUEO. FACILITA LA INSTALACIÓN DE MONITORES HD ACORDE A LAS NECESIDADES REQUERIDAS POR EL USUARIO, ESTAS ESTACIONES SON ESCALABLES ACORDE AL CRECIMIENTO DEL PROGRAMA DE TELEMEDICINA IMPLEMENTADO DE TAL MANERA QUE EL NUEVO EQUIPO PUEDE SER INTEGRADO, CUENTA CON UNA SUPERFICIE DE TRABAJO ANTIMICROBIANA, CUENTA CON UNA MESA QUE PUEDE SER AJUSTADA A LA ALTURA DESEADA DESDE 65 A 75 PULGADAS DE ALTO, ACORDE A LAS NECESIDADES DIARIAS DE TRABAJO. POR RAZONES DE SEGURIDAD CUENTA CON AGARRADERAS QUE ESTÁN LOCALIZADAS A UN COSTADO DE LA ESTACIÓN DANDO BUEN CONTROL EN EL TRANSPORTE, CUENTA CON UN GABINETE DE SEGURIDAD CON DIVISIONES INTERIORES PARA GUARDAR CONSUMIBLES DE LOS PERIFÉRICOS MÉDICOS, CUENTA CON SUJETADORES PARA INSTALAR PERIFÉRICOS, CODEC, Y UNIDAD DE ENERGÍA ININTERRUMPIDA Y ADEMÁS UN CONTENEDOR PARA ALMACENAMIENTO DE LOS MANUALES EN LA PARTE TRASERA DE LA ESTACIÓN. EL CARRO MULTIMEDIA ESTARÁ EQUIPADO CON: • VIDEOCÁMARA CON FUNCIONES DE EQUIPO DE TELEMEDICINA Y VIDEOCONFERENCIA. • DOS MONITORES DE 22 PULGADAS, O ACORDE A LAS NECESIDADES DEL USUARIO, CON ALTAVOCES INTEGRADOS. • PC MARCA DELL CORE 2 DUO DELL PC W/3YR ONSITE NBD, TECLADO Y MOUSE. (1 PZA) VIDEOCAMARA Y EQUIPO PRINCIPAL DE TELEVISION ENSEÑANZA. LA VIDEOCÁMARA PRINCIPAL QUE PROPORCIONA LAS FUNCIONES DEL EQUIPO PRINCIPAL DE TELEMEDICINA Y VIDEOCONFERENCIA, PROPORCIONA ALTA CALIDAD DE VIDEO, INTERFAZ DE USUARIO Y CAPACIDAD DE AÑADIR VOZ. OPCIÓN DE INTEGRAR AL SISTEMA DOS PANTALLAS, BOCINAS Y ALTAVOCES, VIDEO PROYECTOR, SEGUNDA Y TERCER CÁMARA, PC. FACILIDAD DE ESCOGER DIFERENTES MÉTODOS DE LLAMADA. SONIDO SUPERIOR Y NATURAL EMPLEANDO COMPRESIÓN ESTÁNDAR H.264 PARA UNA VISIÓN ÓPTIMA. MULTIMEDIA QUE MUESTRA IMÁGENES, PELÍCULAS Y PRESENTACIONES DE ALTA RESOLUCIÓN EN CONFERENCIAS MIENTRAS PERMITE COMPARTIR VIDEO ADEMÁS DE COMPARTIR EL CONTENIDO DE UNA PC.</t>
  </si>
  <si>
    <t>IMPRESORA ESCLAVA (DE TECNOLOGIA DE IMPRESIÓN LASER MONOCROMO) HASTA 35 PPM, VELOCIDAD DE IMPRESIÓN EN NEGRO (NORMAL, A4) HASTA 35 PPM, CALIDAD DE IMPRESIÓN EN NEGRO (OPTIMA) HASTA 1200X1200 DPI, (SALIDA EFECTIVA DE 1200DPI) CICLO DE TRABAJO (MENSUAL, A4) HASTA 50,000 PÁGINAS, CONECTIVIDAD ESTÁNDAR, PUERTO USB 2.0 DE ALTA VELOCIDAD, PUERTO ETHERNET 10/100/1000 GIGABIT, MEMORIA MÁXIMA 128 MB, VELOCIDAD DEL PROCESADOR 8000 MHZ, IDIOMA ESTÁNDAR DE LA IMPRESORA HP PCL 6, HP PCL 5E, PROTOCOLOS DE RED TCP/IP, IPV4, IPV6, SEGURIDAD DE MANEJO DE PASSWORD CON SNMPV2/V3, 802.1X, SSL, FIREWALL Y LISTA DE CONTROLES DE ACCESO, VOLUMEN DE PÁGINAS MENSUALES DE 750 A 3000, MANEJO DE PAPEL ESTÁNDAR/ENTRADA DE 250 HOJAS, MANEJO DE PAPEL ESTÁNDAR SALIDA DE 150 HOJAS, CONSUMO DE ENERGÍA (ACTIVO) 570 WATTS, CONSUMO DE ENERGÍA (DORMIDA) 6.2 WATTS, CONSUMO DE ENERGÍA (EN ESPERA) 7 WATTS, DE DIMENSIONES DE 36.46CM X 36.80CM X 26.7CM. PESO DE 10.1 KG. TEMPERATURA DE OPERACIÓN DE 15 A 32.5°C. HUMEDAD RELATIVA DE 10% A 80%., MARCA HEWLETT PACKARD MODELO COLOR LASER JET M401N (CZ195A), SIMILAR O EQUIVALENTE EN CARACTERISTICAS Y CALIDAD.</t>
  </si>
  <si>
    <t>INSTALACION DE SWITCH BLADE BACKBONE X 8112 REDUNDANT CONTROLLER CHASSIS BUNDLE SBX8112 1 PZA.INCLUYE :CHASSIS 12 SLOTS MOD. 8112, REDUNDANT, 1 PZA.CONTROLLER CARD + BASE L3 ENTERPRISE SW, 2 PZA.1500W AC POE POWER SUPPLY,2 PZA6 PORT 10G SFP+ MODULE, 4 PZA</t>
  </si>
  <si>
    <t>INSTALACION DE SWITCH BLADE BACKBONE 24 PORT 1G POE+ MODULE</t>
  </si>
  <si>
    <t>INSTALACION DE SWITCH BLADE BACKBONE 1500W AC POE POWER SUPPLY, 2PZA</t>
  </si>
  <si>
    <t>INSTALACION DE SWITCH BLADE BACKBONE ALLIEDWARE PLUS, ADVANCED LAYER 3 LICENSE FOR AT-SBX8112</t>
  </si>
  <si>
    <t>INSTALACION DE SWITCH BLADE BACKBONE 850NM MULTI-MODE FIBER 10GBE SFP+ - HOT SWAPPABLE</t>
  </si>
  <si>
    <t>INSTALACION DE SWITCH DE DISTRIBUCIÓN EXPANDIBLE DE L3 X610 10/100/1000 24-PORT GIGABIT ADVANCED LAYER 3 SWITCH W/ 4 COMBO SFP, AND 2 X XFP UPLINKS</t>
  </si>
  <si>
    <t>INSTALACION DE SWITCH DE DISTRIBUCIÓN EXPANDIBLE DE L3 X610 10/100/1000 48 X 10/100/1000BASE-T (RJ-45) COPPER PORTS POWER OVER ETHERNET (802.3AT) 2 X 1000BASE-X SFP COMBO PORTS 2 X SFP+ PORTS</t>
  </si>
  <si>
    <t>INSTALACION DE SWITCH DE DISTRIBUCIÓN EXPANDIBLE DE L3 X610 10/100/1000 48 X 10/100/1000BASE-T (RJ-45) COPPER PORTS POWER OVER ETHERNET (802.3AT) 4 X 1000BASE-X SFP COMBO PORTS 1 X EXPANSION BAY</t>
  </si>
  <si>
    <t>INSTALACION DE SWITCH DE DISTRIBUCIÓN EXPANDIBLE DE L3 X610 10/100/1000 24 X 10/100/1000BASE-T (RJ-45) COPPER PORTS WITH POWER OVER ETHERNET (802.3AT) 4 X 1000BASE-X SFP COMBO PORTS 1 X EXPANSION BAY</t>
  </si>
  <si>
    <t>INSTALACION DE SWITCH DE DISTRIBUCIÓN EXPANDIBLE DE L3 X610 10/100/1000 800W AC POE POWER SUPPLY</t>
  </si>
  <si>
    <t>INSTALACION DE SWITCH DE DISTRIBUCIÓN EXPANDIBLE DE L3 X610 10/100/1000 850NM MULTI-MODE FIBER 10GBE SFP+ - HOT SWAPPABLE</t>
  </si>
  <si>
    <t>INSTALACION DE SWITCH DE DISTRIBUCIÓN EXPANDIBLE DE L3 X610 10/100/1000 ADVANCER LICENSE PLUS ROUTERS</t>
  </si>
  <si>
    <t>INSTALACION DE SWITCH DE DISTRIBUCIÓN EXPANDIBLE DE L3 X610 10/100/1000 STACK MODULE FOR STACKXG/0.5-00 CABLE</t>
  </si>
  <si>
    <t>INSTALACION DE SWITCH DE DISTRIBUCIÓN EXPANDIBLE DE L3 X610 10/100/1000 STACKING CABLE 1 METER</t>
  </si>
  <si>
    <t>INSTALACION DE RUTEADOR (BRIDGE/ROUTER) MULTIPROTOCOLO DE ALTA SEGURIDAD SECURE VPN ROUTER, 7X 10/100 LAN / WAN, 1X ASYNC, 2X PIC SLOT</t>
  </si>
  <si>
    <t>INSTALACION DE RUTEADOR (BRIDGE/ROUTER) MULTIPROTOCOLO DE ALTA SEGURIDAD T1/PRI W/ INTEGRATED CSU/DSU PORT INTERFACE CARD (PIC), 1 PORT, SPEEDS UP TO 2.048MBPS FOR AR400/AR740</t>
  </si>
  <si>
    <t>INSTALACION DE SOFTWARE DE ADMINISTRACIÓN LICENSE KEY FOR NMS ENTERPRISE EDITION 100 STARTER. SUPPORTS 100 MANAGED NODES (OR SUBSCRIBER CPES</t>
  </si>
  <si>
    <t>INSTALACION DE ACCESS POINT 802.11 A/B/G DUAL RADIO ENTERPRISE ACCESS POINT</t>
  </si>
  <si>
    <t>INSTALACION DE ACCESS POINT BASE MONTAR AP</t>
  </si>
  <si>
    <t>INSTALACION DE SISTEMAS DE RESPALDO DE ENERGIA UPS NO BREAK</t>
  </si>
  <si>
    <t>INSTALACION DE SERVIDOR DE ARCHIVOS PARA 450 USUARIOS INCLUYE 2 GABINETES</t>
  </si>
  <si>
    <t>INSTALACION DE GABINETE METÁLICO DE PISO DE 4 PIES POR 19 PULGADAS DE ANCHO DE ALTURA MOVIL, CON PATRÓN EIA, PARA 26 UNIDADES RACK. CON CHAROLAS PARA SOPORTE DE LOS EQUIPOS. GABINETE METÁLICO CON PUERTA FRONTAL DE ACRÍLICO, PUERTAS FRONTAL Y POSTERIOR CON CHAPA DE LLAVE Y PUERTAS LATERALES DESMONTABLES. EL GABINETE DEBERÁ DE VENIR EQUIPADO CON LOS HERRAJES NECESARIOS PARA LA INSTALACIÓN DE LOS PANELES DE PARCHEO TANTO DE CABLEADO DE COBRE COMO DE FIBRA ÓPTICA. EL GABINETE DEBE TENER TIRA DE CONTACTOS POLARIZADOS CON UN MÍNIMO DE 10 CONTACTOS Y CON CONEXIÓN A TIERRA. RECEPTÁCULOS NEMA 5-15R 15 AMPS/125VAC. CON INTERRUPTOR DE 16 AMPS/125 VAC. DERMOPROTECTOR A 15 AMPS. REESTABLECIBLE ESTÁNDAR UL 1077. CON CABLE TOMA CORRIENTE SJT 3X14 AWG 105º 300V. DEBERÁ CONSIDERAR LA INSTALACIÓN ELÉCTRICA A PARTIR DE LOS TABLEROS GENERALES MÁS CERCANOS CON QUE CUENTEN LOS INMUEBLES, ASÍ COMO EL INTERRUPTOR TERMO MAGNÉTICO APROPIADO PARA SOPORTAR LA CARGA TOTAL DE LOS EQUIPOS ACTIVOS AHÍ INSTALADOS. EL GABINETE DEBERÁ TRAER SISTEMA DE VENTILACIÓN. EL GABINETE DEBERÁ CONSIDERAR SUS DOS ORGANIZADORES DE CABLEADO DE 4 PIES MONTADOS VERTICALES. LA ESTRUCTURA DEBE ESTAR CONSTRUIDA DE ACERO DE ALTA RESISTENCIA O ALUMINIO, CON UNA SEPARACIÓN DE 19” (48.26 CM.) CON UN PATRÓN DE AGUJEROS DE MONTAJE EN INCREMENTOS DE 1 UNIDAD DE RACK PARA FIJACIÓN DE EQUIPOS. CON ORGANIZADOR SUPERIOR CON RADIO DE CURVATURA PARA CATEGORIA 6A. SUPERFICIE CON ACABADO RESISTENTE A LA CORROSIÓN, DE ACUERDO A LO ESTIPULADO EN LA NORMA OFICIAL MEXICANA NOM-001-SEDE-2005. DEBE PONERSE A TIERRA DE ACUERDO A LO INDICADO EN EL ARTÍCULO 250 DE LA NORMA OFICIAL MEXICANA NOM-001-SEDE-2005. PROBADO Y VERIFICADO POR ETL, UL, CSA, Ó UN LABORATORIO RECONOCIDO POR LAS NORMAS Y ESTÁNDARES DE CABLEADO. MARCA FIBRAIN, SIMILAR O EQUIVALENTE EN CARACTERISTICAS Y CALIDAD.</t>
  </si>
  <si>
    <t>INSTALACION DEPLACA FRONTAL DE PARED PARA INSERTOS DE JACK CATEGORIA 6A (FACEPLATE). CONSTRUIDAS EN TERMOPLÁSTICO RETARDANTE A LA FLAMA DE ALTO IMPACTO. CON ESPACIOS PARA COLOCAR ETIQUETAS IDENTIFICADORAS. DESIGNACIÓN UL 94 V-0. DIMENSIONES DE 2.73 IN DE ANCHO POR 4.47 IN DE ALTO. PROBADO Y VERIFICADO POR ETL, UL, CSA, Ó UN LABORATORIO RECONOCIDO POR LAS NORMAS Y ESTÁNDARES DE CABLEADO. DE UN INSERTO RJ-45 CATEGORÍA 6A</t>
  </si>
  <si>
    <t>INSTALACION DEPLACA FRONTAL DE PARED PARA INSERTOS DE JACK CATEGORIA 6A (FACEPLATE) CONSTRUIDAS EN TERMOPLÁSTICO RETARDANTE A LA FLAMA DE ALTO IMPACTO. CON ESPACIOS PARA COLOCAR ETIQUETAS IDENTIFICADORAS. DESIGNACIÓN UL 94 V-0. DIMENSIONES DE 2.73 IN DE ANCHO POR 4.47 IN DE ALTO. PROBADO Y VERIFICADO POR ETL, UL, CSA, Ó UN LABORATORIO RECONOCIDO POR LAS NORMAS Y ESTÁNDARES DE CABLEADO. DE DOS INSERTOS RJ-45 CATEGORIA 6A.</t>
  </si>
  <si>
    <t>INSTALACION DE PLACA FRONTAL DE PARED PARA INSERTOS DE JACK CATEGORIA 6A (FACEPLATE), CONSTRUIDAS EN TERMOPLÁSTICO RETARDANTE A LA FLAMA DE ALTO IMPACTO. CON ESPACIOS PARA COLOCAR ETIQUETAS IDENTIFICADORAS. DESIGNACIÓN UL 94 V-0. DIMENSIONES DE 2.73 IN DE ANCHO POR 4.47 IN DE ALTO. PROBADO Y VERIFICADO POR ETL, UL, CSA, Ó UN LABORATORIO RECONOCIDO POR LAS NORMAS Y ESTÁNDARES DE CABLEADO. DE TRES INSERTOS RJ-45 CATEGORIA 6A.</t>
  </si>
  <si>
    <t>INSTALACION DE JACK O CONECTOR CATEGORIA 6A, MARCADO EN LA PARTE FRONTAL DEL JACK Y PROBADO Y VERIFICADO POR ETL, UL, CSA, Ó UN LABORA TORIO RECONOCIDO POR LAS NORMAS Y ES TÁNDARES DE CABLEA DO, CONECTOR TIPO RJ-45 CATEGORÍA 6A. ETI QUETA CON CÓDIGO UNIVERSAL DE COLORES PARA CONFIGURARSE COMO 568 A O B. 8 POSI CIONES, 8 CONDUCTO RES. COMPATIBLE CON CATEGORÍAS ANTERIO RES (3, 5, 5E Y 6). CON CARACTERÍSTICAS DE TRANSMISIÓN DESDE 1 HASTA 550 MHZ, MÍNIMO. 750 CICLOS DE INSER CIÓN COMO MÍNIMO DE VIDA ÚTIL ENTRE PLUG Y JACK. 100 GRAMOS DE FUERZA DE RETENCIÓN EN EL PLUG. DIMENSIO NES DE 18.5 MM ANCHO POR 23.3 MM DE ALTO. FABRICADOS EN PLÁSTICO DE ALTO IMPACTO, RETARDANTE A LA FLAMA SEGÚN UL94V-0. CON CIRCUITO IMPRESO TOTALMENTE PROTEGIDO LOS BORNES DE CONEXIÓN DEBERÁN SER IDC (CONTACTO POR DESPLAZAMIENTO DE AISLANTE).</t>
  </si>
  <si>
    <t>INSTALACION DE JACK O CONECTORES CON PLACA FRONTAL PROPIETARIOS, CARACTERISTICAS Y CALIDAD, PARA LAS CÁMARAS (PTZ), MARCA POLYCOM,</t>
  </si>
  <si>
    <t>INSTALACION DE JACK O CONECTORES CON PLACA FRONTAL PROPIETARIOS. CARACTERISTICAS Y CALIDAD. PARA TELEVISIONES Y PROYECTORES. MARCA POLYCOM, SIMILAR O EQUIVALENTE EN CARACTERISTICAS Y CALIDAD.</t>
  </si>
  <si>
    <t>INSTALACION DE JACK O CONECTORES CON PLACA FRONTAL PROPIETARIOS. MARCA POLYCOM, SIMILAR O EQUIVALENTE EN CARACTERISTICAS Y CALIDAD. PARA MICRÓFONOS DE CENTRO. MARCA POLYCOM, SIMILAR O EQUIVALENTE EN CARACTERISTICAS Y CALIDAD.</t>
  </si>
  <si>
    <t>INSTALACION DE CABLE 4 PARES “UTP“CATEGORÍA 6A, EL SISTEMA DE CABLEADO DEBERÁ CUMPLIR CON LA NORMA ANSI/TIA/EIA 568B PARA LA ADMINISTRACIÓN DEL CABLEADO Y ESTAR CERTIFICADO, COMO MATERIAL, POR EL FABRICANTE. EL CABLEADO DEBERÁ SER EJECUTADO MEDIANTE EL ESTANDAR ANSI/TIA/EIA 568-B1, B2 Y B3 DE CABLEADO ESTRUCTURADO. QUE CUMPLA CON CARACTERÍSTICAS DE CATEGORÍA 6, UTP (UNSHIELDED TWISTED PAIR), CATEGORÍA 6 PARA DATOS, COMO MÍNIMO, CERTIFICADO PARA TRANSMISIÓN DE DATOS (10,100,1000 MBPS). DEBERÁ EMPLEARSE COMO MEDIO DE TRANSMISIÓN CABLE DE COBRE DE 100 OHMS, CABLE UTP DE 4 PARES CALIBRE 22 – 24 AWG NO PLENO, CARACTERIZADO A 250 MHZ, LA DISTANCIA MÁXIMA DE CORRIDA DEL CABLE HORIZONTAL SERÁ DE 90 METROS, DE LA TERMINACIÓN MECÁNICA DE CONEXIÓN TRANSVERSAL A LA SALIDA DE DATOS EN EL ÁREA DE TRABAJO. DEBERÁ SER REMATADO POR AMBOS EXTREMOS. EL CABLE UTP, DEBE CUMPLIR CON LA CONFIGURACIÓN EN CANAL, CON TOPOLOGÍA DE CUATRO CONECTORES PARA CATEGORÍA 6A Y CONTAR CON CONSTANCIA Ó CERTIFICACIÓN DE HABER SIDO PROBADO EN CANAL POR LABORATORIO INDEPENDIENTE AUTORIZADO POR LA ANSI/EIA/TIA. (ETL, ITS, Ó UL) PARA CONSTATAR ESTE EFECTO, SE DEBE PRESENTAR COPIA DE LA CERTIFICACIÓN Y/O NOMBRE DEL LABORATORIO DE PRUEBA Y NÚMERO DE EXPEDIENTE, EL CUAL DEBERÁ DE INCLUIR EL RESULTADO DE LA PRUEBA. TODOS LOS NODOS DEBERÁN ESTAR IDENTIFICADOS, ROTULADOS Y ETIQUETADOS EN CABLE COMO EN LA TAPA, DE ACUERDO A LA NORMA ANSI/EIA/TIA-606A. CON HOJA DE PRUEBA EN CADA CAJA. TIEMPO DE PROPAGACIÓN MÁXIMO DEL MEDIO: 536 NSEG. @250MHZ /100M, MARCA FIBRAIN, SIMILAR O EQUIVALENTE EN CARACTERISTICAS Y CALIDAD.</t>
  </si>
  <si>
    <t>INSTALACION DE CABLE DÚPLEX POLARIZADO 2 X 14 AWG-LS. FORMADO POR 26 HILOS CALIBRE 26 AWG. GRAN FLEXIBILIDAD. FÁCIL IDENTIFICACIÓN DE POLARIDAD POR TENER UN CONDUCTOR ESTAÑADO Y OTRO SIN ESTAÑAR. VOLTAJE MÁX. 300 VOLTS. TEMPERATURA MÁX. 60ºC. MARCA FIBRAIN SIMILAR O EQUIVALENTE EN CARACTERÍSTICAS Y CALIDAD.</t>
  </si>
  <si>
    <t>INSTALACION DE PANEL DE PARCHEO ANGULAR DE ALTA DENSIDAD, CON CONECTORES RJ-45 CATEGORÍA 6A DE 24 PUERTOS, DE DIMENSIONES 482.60MM. DE ANCHO POR 44.45MM., DE ALTO, DE UNA UNIDAD RACK POR 40.60MM. DE PROFUNDIDAD, 4 MÓDULOS DE 6 PUERTOS RJ-45 CATEGORIA-6A, BAÑADOS EN COBRE CON SOLUCIÓN DE CONEXIÓN MODULAR CON IDENTIFICACIÓN FRONTAL Y POSTERIOR, CONECTORES IDC Y JACK DE 8 POSICIONES, QUE SOPORTE LA TECNOLOGÍA ETHERNET EN EL ORDEN DE 1 GIGABIT. CON CONTACTOS MODULARES DE DOBLE REACTANCIA. QUE CUMPLA CON LAS ESPECIFICACIONES DE COMPONENTES PARA CATEGORÍA 6A. LOS CONECTORES DEBEN INCLUIR CÓDIGOS DE COLORES PARA MOSTRAR LA CONFIGURACIÓN DE PARES INDIVIDUALES COMO 568A O B. QUE INCLUYA ETIQUETAS DE ADMINISTRACIÓN. CON CARACTERÍSTICAS DE TRANSMISIÓN DESDE 1 HASTA 550 MHZ, MÍNIMO. PARA MONTAJE EN GABINETE O RACK DE 19 PULGADAS. CON PRUEBA DE FLAMABILIDAD UL 94V-0, PROBADO Y VERIFICADO POR ETL, UL, CSA, Ó UN LABORATORIO RECONOCIDO POR LAS NORMAS Y ESTÁNDARES DE CABLEADO. MARCA FIBRAIN, SIMILAR O EQUIVALENTE EN CARACTERISTICAS Y CALIDAD.</t>
  </si>
  <si>
    <t>INSTALACION DE CORDONES DE PARCHEO CAT. 6A (JUMPERS) DE COBRE RJ-45 - RJ-45, PROBADO Y VERIFICADO POR ETL, UL, CSA, Ó UN LABORATORIO RECONOCIDO POR LAS NORMAS Y ESTÁNDARES DE CABLEADO. ENSAMBLADO EN FÁBRICA CON CONECTORES RJ-45 - RJ-45 CATEGORÍA 6A, EN AMBOS EXTREMOS, CON PLUGS DE 8 POSICIONES, 8 CONTACTOS. PROBADOS AL 100 % EN FÁBRICA, DEBERÁ TENER ROTULADO EN LA CUBIERTA EXTERIOR LA MARCA DEL FABRICANTE Y CATEGORÍA, NO SE ACEPTARAN FABRICADOS EN CAMPO. QUE CUMPLAN CON LOS REQUERIMIENTOS DE TRANSMISIÓN DE CATEGORÍA 6A Y SINTONIZADOS CON LAS CARACTERÍSTICAS DE LOS PLUG O DE PRUEBA DE LA NORMA. CON CARACTERÍSTICAS DE TRANSMISIÓN DESDE 1 HASTA 550 MHZ, MÍNIMO. COMPATIBLE CON LAS CATEGORÍAS EXISTENTES (BACKWARD COMPATIBILITY). LIBERADOR DE ESFUERZO PARA INCREMENTAR LA RETENCIÓN DEL PLUG CON EL CABLE INSERTADO TOTALMENTE EN EL PLUG. CONDUCTOR MULTIFILAR DE ALTO DESEMPEÑO. CON BOTAS DE PROTECCIÓN PARA FACILITAR LA IDENTIFICACIÓN DE LOS SERVICIOS Y EVITAR RADIOS DE CURVATURA EXCEDIDOS, DEBEN SER DEL MISMO COLOR EN LOS EXTREMOS. MARCA FIBRAIN, SIMILAR O EQUIVALENTE EN CARACTERISTICAS Y CALIDAD. DE 0.90 A 1.20 MTS. (DE 3 A 4 PIES) PARA LADO EQUIPO. MARCA FIBRAIN, SIMILAR O EQUIVALENTE EN CARACTERISTICAS Y CALIDAD.</t>
  </si>
  <si>
    <t>INSTALACION DE CORDONES DE LINEA CAT. 6A (JUMPERS) DE COBRE RJ-45 - RJ-45, PROBADO Y VERIFICA DO POR ETL, UL, CSA, Ó UN LABORATORIO RECONOCIDO POR NORMAS Y ESTÁNDA RES DE CABLEADO. ENSAMBLADO EN FÁ BRICA CON CONECTO RES RJ-45 - RJ-45 CA TEGORÍA 6A EN AM BOS EXTREMOS, CON PLUGS DE 8 POSICIO NES, 8 CONTACTOS. PROBADOS AL 100 % EN FÁBRICA, DEBERÁ TENER ROTULADO EN LA CUBIERTA EXTE RIOR LA MARCA DEL FABRICANTE Y CATE GORÍA, NO SE ACEP TARAN FABRICADOS EN CAMPO. QUE CUM PLAN CON LOS REQUE RIMIENTOS DE TRANS MISIÓN DE CATEGO RÍA 6A Y SINTONIZA DOS CON LAS CARAC TERÍSTICAS DE LOS PLUG O DE PRUEBA DE LA NORMA.CON CARACTERÍSTICAS DE TRANSMISIÓN DESDE 1 HASTA 550 MHZ, MÍNIMO. COMPA TIBLE CON LAS CATE GORÍAS EXISTENTES (BACKWARD COMPATIBILITY), LIBERADOR DE ESFUERZO PARA INCREMENTAR LA RETENCIÓN DEL PLUG CON EL CABLE INSERTADO TOTALMENTE EN EL PLUG.CONDUCTOR MULTIFILAR DE ALTO DESEMPEÑO. CON BOTAS DE PROTECCIÓN PARA FACILITAR LA IDENTIFICACIÓN DE LOS SERVICIOS Y EVITAR RADIOS DE CURVATURA EXCEDIDOS, DEBEN SER DEL MISMO COLOR EN LOS EXTREMOS, DE 2.70 A 3.0 MTS (DE 9 A 10 PIES) PARA LADO USUARIO, MARCA FIBRAIN, SIMILAR O EQUIVALENTE EN CARACTERISTICAS Y CALIDAD.</t>
  </si>
  <si>
    <t>INSTALACION DE VIDEO PROYECTOR CON RESOLUCIÓN NATIVA XGA 1024X768. CON RECEPTOR PARA EXTENSOR VGA+AUDIO. RELACIÓN DE CONTRASTE DE 500:1. ESTRUCTURA RESISTENTE AL POLVO: CONTROLES DEL CENSOR TÁCTIL SIN RESQUICIOS, TAPA DE LA LENTE, TAPA DEL ARO DEL ZOOM/FOCO, FILTRO DE MICRO CORTE. CORRECCIÓN KEYSTONE EN TIEMPO REAL. FILTRO ELECTROSTÁTICO. REEMPLAZO DE LA LÁMPARA TRASERA. TECNOLOGÍA DAYLIGHT VIEW 4 (MEJORA CONSIDERABLEMENTE LA PERCEPCIÓN DEL COLOR EN SALAS ILUMINADAS, CON OPTIMIZADOR DE BORDES Y CONTROL DE CURVA GAMMA PARA UNA MAYOR DEFINICIÓN). INICIO INSTANTÁNEO EN TRES SEGUNDOS (IMAGEN EN PANTALLA APENAS 3 SEGUNDOS DESPUÉS DE OPRIMIR EL BOTÓN DE ENCENDIDO). APAGADO DIRECTO. APAGADO AUTOMÁTICO. VIDA DE LA LÁMPARA DE HASTA 3000 HORAS. RELACIÓN DE ALCANCE: 1.4-1.7:1. DETECTOR DE SEÑAL DE ENTRADA AUTOMÁTICO. VENTANA DE ÍNDICE. CARACTERÍSTICAS ANTI-ROBO: ANCLA DE SEGURIDAD, ACCESO CON CONTRASEÑA, SEGURO EN EL PANEL DE CONTROL, SOBRE IMPOSICIÓN DE TEXTO OPERACIÓN SILENTE (29 DB EN MODO ECO). RELACIÓN DE ASPECTO DE 4:3 NATIVA. 2 ENTRADAS DE RGB (UNA RGB SE PUEDE INTERCAMBIAR POR UNA DE SALIDA RGB PARA MONITOREO EN CIRCUITO CERRADO). ZOOM DIGITAL 3X. BOCINA INTEGRADA DE 1W. SALIDA DE AUDIO VARIABLE. ENTRADAS DE AUDIO SEPARADAS PARA RGB Y VIDEO/S-VIDEO. CONTROL REMOTO ERGONÓMICO. DE MONTAJE EN EL TECHO CON PROYECCIÓN POR EL FRENTE O POR ATRÁS. COMPATIBLE CON HDTV. TIPO DE PANTALLA DE 63 PULGADAS EN DIAGONAL. GRUPO DE MICRO LENTES. RESOLUCIÓN NATIVA: 1024X768P. BRILLANTEZ (LÚMENES ANSI) DE 3,200. TIPO DE LÁMPARA: 220W UHM. COMPATIBILIDAD CON VIDEO: NTSC, NTSC 4.43, PAL, PAL-M, PAL-N, PAL 60, SECAM. COMPATIBILIDAD CON YPBPR: 480I, 576I, 480P, 576P, 720P, 1080I. CORRECCIÓN DIGITAL KEYSTONE. DESPLAZAMIENTO DE EJE ÓPTICO: 8.5:1 (FIJO) .CONTROL REMOTO INALÁMBRICO. PESO DE 2.96KG. DIMENSIONES (ALTO X ANCHO X PROFUNDIDAD): 36.8CM. X 8.8CM. X 23.3CM. ALIMENTACIÓN ELÉCTRICA DE 100-240V AC, 50/60HZ. CON HERRAJE Y ACCESORIOS PARA SU INSTALACIÓN EN LOSA. MARCA PANASONIC, MODELO PT-LB80NTU, SIMILAR O EQUIVALENTE EN CARACTERISTICAS Y CALIDAD.</t>
  </si>
  <si>
    <t>INSTALACION DE EQUIPO PROFESIONAL INALÁMBRICO UHF DE MANO, CON MICRÓFONO QUE PERMITE UTILIZAR HASTA 4 EQUIPOS AL MISMO TIEMPO, SIN INTERFERENCIA ENTRE ELLOS. RECEPTOR CON INDICADOR DE OPERACIONES DEL MICRÓFONO (A/B). CONTROL DE VOLUMEN Y ALCANCE DE 60 A 1000M. ELIMINACIÓN DE RUIDOS. RESPUESTA DE FRECUENCIA DE 50HZ-15KHZ. SENSIBILIDAD DE 3MV 20DB. MODULACIÓN FM. CABEZA ESFÉRICA. RANGO DE FRECUENCIA PORTADORA DE BANDA UHF DE 780 A 960 MHZ ESTABILIDAD DE FRECUENCIA DE &lt;±0.005%. DESVIACIÓN MÁXIMA DE ±40/50KHZ. RANGO DINÁMICO DE &gt;100 DBM. DISTORSIÓN ARMÓNICA TOTAL DE &lt;0.6%. RECEPTOR CON DOBLE ANTENA. CONECTOR DE SALIDA JACK 6.3MM DES BALANCEADO. ADAPTADOR DE PLUG DE 6.3MM A 3.5MM. DIMENSIONES DEL RECEPTOR DE: 22 X 11.2 X 3.6CM. MARCA BOGEN, MODELO UDMS 16HH, SIMILAR O EQUIVALENTE EN CARACTERISTICAS Y CALIDAD.</t>
  </si>
  <si>
    <t>INSTALACION DE PREVIEW TRIPLE 5.6 LCD (PANEL) CON 3 MONITORES A COLOR DE ALTA RESOLUCIÓN DE 5.6 PULGADAS (14.22CM.) DE LCD MATRIZ ACTIVA PARA CLARIDAD DE VIDEO Y COLOR EXCEPCIONAL. VIENE EQUIPADO CON 3 MONITORES LCD 960 X 234 DE RESOLUCIÓN PARA VER DETALLE DE PRE VISUALIZACIÓN, CON CONTROLES DE BRILLANTEZ, CONTRASTE, Y AJUSTE FINO INDEPENDIENTE PARA CADA UNO DE LOS DESPLIEGUES, CADA UNO DE LOS MONITORES TIENE SU PROPIA ENTRADA Y CIRCUITO AMPLIFICADOR PARA CONECTORES TIPO BNC PARA FÁCIL CONEXIÓN Y CONFIGURACIÓN DE LOS SISTEMAS, MATRIZ ACTIVA: 480X234 PANTALLAS LCD, TRES ENTRADAS CON CIRCUITOS DE SALIDA TIPO BNC,PANEL RESOLUCIÓN 960X234, ÁREA ACTIVA 13.32CM X 8.47CM. MARCA VADDIO, MODELO PREVIA TRIPLE 999-5500-003, SIMILAR O EQUIVALENTE EN CARACTERISTICAS Y CALIDAD.</t>
  </si>
  <si>
    <t>INSTALACION DE CONSOLA DE CONTROL DE 6 CANALES (JOYSTICK) PARA CONTROLAR HASTA 6 CÁMARAS PTZ CON JOYSTICK COMPATIBLE CON CÁMARAS PTZ SONY, CANON Y VADDIO. CON SELECCIÓN DE TRANSICIÓN DE VIDEO. EFECTOS DE TRANSICIÓN. CADA CÁMARA PUEDE SER AJUSTADA INDIVIDUALMENTE PARA EL MEDIOAMBIENTE EN EL QUE OPERA (ENFOQUE MANUAL Y AUTOMÁTICO, BRILLO NORMAL Y AUTOMÁTICO, BALANCE DE BLANCOS). FORMATOS DE VIDEO NTSC Y PAL. SWITCH DE VIDEO 6X2. SEGUIMIENTO DE AUDIO Y VIDEO EN CANALES 5 Y 6 CON ENTRADAS RCA PARA USAR DVD. CADA CANAL CONTIENE UN PUERTO DE SÚPER VIDEO (S-VIDEO) Y ENTRAD DE VIDEO COMPUESTO PUERTOS RJ-45 PARA LA CONEXIÓN DE LAS CÁMARAS PTZ. PUERTO DB-9 RS-232 PARA EL SISTEMA DE CONTROL EXTERNO. DIMENSIONES (ALTO X ANCHO X PROFUNDIDAD): 40.64X25.4X10.16CM. MARCA VADDIO, MODELO PRODUCTION VIEW SUPER JOYSTICK 999-53000-000, SIMILAR O EQUIVALENTE EN CARACTERISTICAS Y CALIDAD.</t>
  </si>
  <si>
    <t>INSTALACION DE AMPLIFICADOR MEZCLADOR DE AUDIO PARA SONIDO LOCAL, DE LA SERIE GOLD, CON GRAN FLEXIBILIDAD DE INSTALACIÓN DE 250 WATTS DE POTENCIA, SALIDA EN 4 Y 8 OHMS, 25V, 25VCT, Y 70V, 7 ENTRADAS: 4 MIC, (CON PREAMPLIFICADOR) DE LO-Z, 1 AUXILIAR (HI-Z), 1 MIC/TEL, 1 MIC/AUX, ECUALIZADOR DE 10 BANDAS, DOBLE FUNCIÓN, CONTROL AUTOMÁTICO DE GANANCIA, CAPACIDAD PARA CONTROL DE VOLUMEN REMOTO, SILENCIADOR DE ENTRADA PARA CADA ENTRADA, REGRESO EN RAMPA PARA VOCEO, CONEXIÓN A REFORZADORES, PROTECCIÓN TÉRMICA Y DE SOBRECARGA, 2YR, FRECUENCIA 20HZ A 20KHZ CON DISTORSIÓN ARMÓNICA TOTAL MENOR A 0.5% , MARCA BOGEN DE LA SERIE GOLD, MODELO GS250, SIMILAR O EQUIVALENTE EN CARACTERISTICAS Y CALIDAD.</t>
  </si>
  <si>
    <t>INSTALACION DE COLUMNA SONORA DE 2 VÍAS, PROVEE SONIDO EFECTIVO REFORZADO Y CUBRE UNA GRAN ÁREA, PRESIÓN SONORA O NOMINAL DE 105DB, POTENCIA DE 50 WATTS, RESPUESTA DE FRECUENCIA DE 70 A 16000HZ, IMPEDANCIA DE 8 OHMS, DISPERSIÓN VERTICAL DE 25 GRADOS, Y HORIZONTAL DE 120 GRADOS CON UN PESO DE 11.70 KG. , MARCA BOGEN, MODELO SCW50, SIMILAR O EQUIVALENTE EN CARACTERISTICAS Y CALIDAD.</t>
  </si>
  <si>
    <t>INSTALACION DE MICRÓFONO PERSONAL DE DIADEMA PARA CONFERENCIAS SOUND STATION CON TECNOLOGÍA DE CONECTIVIDAD WIRELESS Y UNA DISTANCIA DE FUNCIONAMIENTO INALÁMBRICO DE 61M. MICRÓFONO CONTROLES ON/OFF, MUTE, ALIMENTADO POR 1-9V. BATERÍA, SE INSTALA EN EL PUERTO RCA. MARCA POLYCOM, MODELO SOUN STATION PREMIER EX, SIMILAR O EQUIVALENTE EN CARACTERISTICAS Y CALIDAD.</t>
  </si>
  <si>
    <t>INSTALACION DE SOFTWARE DE ADMINISTRACIÓN, CONTROL Y GESTIÓN DEL SISTEMA DE TELEMEDICINA Y VIDEOCONFERENCIA TOTALMENTE EN ESPAÑOL QUE PERMITE UN AMBIENTE AMIGABLE PARA EVENTOS MIXTOS CON ALTA DEFINICIÓN Y FUNCIONES COMO MARCADO DESDE LA COMPUTADORA (PC), AGENDA, GRABACIÓN DE CONFERENCIAS, VIDEOS, LLAMADAS, HISTORIAL DE COMUNICACIONES SIENDO TOTALMENTE DÓCIL CON LAS NORMAS DE COMUNICACIÓN PRINCIPALES DE VIDEO, AYUDA EN EL AUMENTO DE CALIDAD, SOPORTE SIMULTANEO PARA SIP Y H.323, NATURAL MOVIMIENTO DE 2 MBPS A 30FPS H.264 A 720P, AUDIO CLARO CON ELIMINACIÓN DE ECO, ACCESO CENTRALIZADO Y SEGURO QUE PERMITE LA BÚSQUEDA DE CONTENIDOS DE VIDEO A TRAVÉS DE UN MISMO PORTAL, CONTROL DE FLUJO DE GRABACIÓN Y REPRODUCCIÓN, COMPATIBLE CON WINDOWS 7. MARCA POLYCOM, SIMILAR O EQUIVALENTE EN CARACTERISTICAS Y CALIDAD.</t>
  </si>
  <si>
    <t>INSTALACION DE SISTEMA DE ALTA DEFINICIÓN (CODEC) HDX (POLYCOM), CON 6MB DE PROCESAMIENTO MARCADO CON ALTO DESEMPEÑO IP: H323, SIP. MANEJO DE IPV4 E IPV6. PROCESAMIENTO 128KBPS - 6.0MPS WIRELESS IR REMOTO. INTERFAZ GRÁFICA DEL ADMINISTRADOR DE LLAMADAS DEL USUARIO. APOYO VIRTUAL A MULTIPUNTO, 17 IDIOMAS. EL CÓDEC DEBERÁ TENER CONECTORES PARA PC, CÁMARAS, MONITORES, MICRÓFONO, DVD Y CONTROL REMOTO PARA SU OPERACIÓN, DEBE DE INCLUIR 2 INTERFACES DE RED 10/100 CON CONECTOR RJ.45, CON CAPACIDAD DE ENVIAR EL CONTENIDO DE UNA PC DURANTE UNA O VARIAS SESIONES DE TELEMEDICINA Y/O TELE-PRESENCIA, EN FORMA SIMULTÁNEA Y SE REALIZARA POR MEDIO DE RED IP. ESTÁNDARES Y PROTOCOLOS DE VIDEO: H.264, H.264 HIGH PROFILE, H.263++, H261, H239/GENTE MÁS CONTENIDO, H.263 &amp; H.264 OCULTACIÓN DE ERRORES DE VIDEO. RESOLUCIÓN DE VIDEO (PERSONAS): 720P, 30FPS, DESDE 832 KBPS, 720P, 60FPS, DESDE 832 KBPS, 1080P, 30FPS, DESDE 1024 KBPS, 4SIF/4CIF, 30FPS DESDE 128 KBPS, 4SIF/4CIF, 60FPS DESDE 512 KBPS, SIF (352 X 240), CIF (352 X 288), QSIF (176 X 120), QCIF (176 X 144). RESOLUCIÓN DE VIDEO PARA CONTENIDO: ENTRADA: WSXGA+ (1680 X 1050), SXGA, (1280 X 1024), XGA (1024 X 768), SVGA (800 X 600) VGA (640 X 480). SALIDA: 720P (1280 X 720), 1080 (1920 X 1080), XGA (1024 X 768), SVGA (800 X 600) FRAME RATE CONTENIDO 30 FPS. CAMARA: CÁMARA 1080P, -CMOS IMAGEN 1920 X 1080P, - ZOOM ÓPTICO 10X, -70° FOV MIN. ESTÁNDARES Y PROTOCOLOS DE AUDIO: SONIDO STEREO-SURROUND, ANCHO DE BANDA 22 KHZ CON SIREN 22. ANCHO DE BANDA 14 KHZ CON SIREN 14, G.722.1 ANEXO C. ANCHO DE BANDA 7 KHZ CON G.722, G.722.1 , ANCHO DE BANDA 3.4 KHZ CON G.711, G.728, G.729A. CONTROL AUTOMÁTICO DE GANANCIA. SUPRESIÓN AUTOMÁTICA DE RUIDO. REDUCCIÓN RUIDO DE TECLADO. MODO DE MÚSICA EN VIVO. ADAPTACIÓN INSTANTÁNEA DE CANCELACIÓN DE ECO. OCULTACIÓN DE ERRORES DE AUDIO. OTROS ESTÁNDARES DE LA ITU SOPORTADOS: H.221, H224/H.281, H.323 ANEXO Q, H.225 H.245, H.241, H.331, H.239, H.231, H.243, H.460, BONDING, MODO-1.</t>
  </si>
  <si>
    <t>INSTALACION DE PANTALLA LCD-TFT DE 32 PULGADAS DIAGONALES CON INTERFAZ DE RED IP, SALIDA DE LUMINANCIA 400 CD/M ²(TIP.), RELACIÓN DE CONTRASTE 1000:1 (TÍP.), 80,000:1 (MÁX., CONTRASTE DINÁMICO ACTIVADO), CONTRALUZ SISTEMA DE TIPO 7 CCFL U, TIEMPO DE RESPUESTA PANEL TÍPICO 6 MS (GRIS A GRIS)/16MS TÍPICO (NEGRO A BLANCO), GAMA CROMÁTICA 110% TÍPICO. MARCA DELL, MODELO 1080P HD LCD SIMILAR O EQUIVALENTE EN CARACTERISTICAS Y CALIDAD.</t>
  </si>
  <si>
    <t>INSTALACION DE CÁMARA FIJA WEB DE ALTA DEFINICIÓN CON RESOLUCIÓN 1280X720P Y 60 CUADROS POR SEGUNDO, CAMPO VISUAL DE 180 GRADOS, SOPORTA DOS MICRÓFONOS DE AUDIO OMNIDIRECCIONALES, 10 MEMORIAS DE POSICIÓN DE CÁMARA, GANANCIA AUTOMÁTICA, INCLUYE CABLE ESTÁNDAR DE 2.9M. DE LONGITUD Y AUTOFOCO. DEBE DE INCLUIR TODOS SUS CONECTORES Y CABLEADOS PROPIETARIOS PARA SU PERFECTA CONEXIÓN Y BUEN FUNCIONAMIENTO DEL SISTEMA. MARCA POLYCOM, MODELO REALPRESENCE MEDIA MANAGER SIMILAR O EQUIVALENTE EN CARACTERISTICAS Y CALIDAD.</t>
  </si>
  <si>
    <t>INSTALACION DE CÁMARA DE ALTA DEFINICIÓN (PTZ) PAN/TILT/ZOOM CON RESOLUCIÓN DE 1280X720 PIXELES Y 30 CUADROS POR SEGUNDO, CUENTA CON UN LENTE DE 70°, ZOOM ÓPTICO DE NTSC 18X AUTO FOCUS. CÁMARA Y CONTROL DE DEFINICIÓN ESTÁNDAR CON MOVIMIENTO, DISPOSITIVO DE IMAGEN ICCD, CÁMARA CON SISTEMA DE VIDEO POR CABLE, CORRIENTE Y CONTROL SOBRE CABLEADO DE 4 PARES CATEGORÍA-6, INCLUYE QUICK-CONECTT, Y FUENTE DE PODER. CON HERRAJE Y SOPORTES PARA INSTALARSE EN MURO. DEBE DE INCLUIR TODOS SUS CONECTORES Y CABLEADOS PROPIETARIOS PARA SU PERFECTA CONEXIÓN Y BUEN FUNCIONAMIENTO DEL SISTEMA. MARCA POLYCOM, MODELO HDX EAGLE EYE VIEW, SIMILAR O EQUIVALENTE EN CARACTERISTICAS Y CALIDAD.</t>
  </si>
  <si>
    <t>INSTALACION DE COMPUTADORA P.C., TIPO DE PROCESADOR, PROCESADOR INTEL XEÓN QUAD-CORE E5506 (2.13 GHZ, 4 MB DE CACHE, MEMORIA DE 800 MHZ). SISTEMA OPERATIVO: WINDOWS 7 PROFESIONAL ORIGINAL 32 BIT CON SU LICENCIA Y PERMISO RESPECTIVO. MEMORIA DE SERIE: RAM SIN BÚFER ECC DDR3 3 GB, 1333 MHZ. RANURAS DE MEMORIA: 12 RANURAS DIMM. CHIPSET: DUAL INTEL 5520. FACTOR DE FORMA: MINI-TORRE MONTABLE EN BASTIDOR UNIDADES ÓPTICAS: GRABADOR DE DVD SATA SUPER-MULTI CON TECNOLOGÍA LIGHT-SCRIBE. GRÁFICOS: ATI FIREPRO V5800 Y/O NVIDIA. MONITOR: LCD Y/O LED DE 23” O SIMILAR. ALMACENAMIENTO DE DATOS: 4 COMPARTIMIENTOS PARA UNIDADES INTERNAS DE 3.5”, 3 BAHÍAS DE UNIDAD EXTERNA DE 5.25”, UNIDADES INTERNAS SATA DE (7.200RPM DESDE 160GB HASTA 2 TB, SATA DE (10,000RPM DESDE 160GB HASTA 600 GB, CONTROLADOR DE ALMACENAMIENTO: RAID ROC SAS LSI MEGA RAID 9260-8I DE 6 GB/S. PUERTOS: 9 USB 2.0, 1 ENTRADA DE AUDIO, 1 SALIDA DE AUDIO, 1 SALIDA PARA AUDÍFONO, 2 ENTRADAS PARA MICRÓFONO, 2 RJ-45 A LAN GIGABIT INTEGRADA, 1 EN SERIE, 2 IEEE 1394A. RANURAS: 2 PCIE GEN2 X16, 2 PCIE GEN2 X8, 1 PCIE GEN2 X4, 1 PCIE GEN1 X4, 1 PCI. COMUNICACIÓN: INTERFAZ DE RED: BROADCOM 5764 INTEGRADA DUAL, CONTROLADOR TPM 1.2. AUDIO: SISTEMA DE SONIDO INTEGRADO DE ALTA DEFINICIÓN REALTEK ALC262, TARJETA DE SONIDO CREATIVE X-FI TITANIUM PCIE, ALTAVOCES OPCIONALES HP THIN CON ALIMENTACIÓN USB, REQUISITOS DE ALIMENTACIÓN: CORRECCIÓN DE FACTOR DE POTENCIA DE GRAN ALCANCE DE 850 O 1110 WATTS Y FUENTES DE ALIMENTACIÓN DE CONEXIÓN DIRECTA. DIMENSIONES DEL PRODUCTO (ANCHO X PROFUND. X ALTO): 45 X 20 X 53 CM. PESO: 21 KG. GARANTÍA: BÁSICA DE 3 AÑOS, SIGUIENTE DÍA LABORABLE, EN PIEZAS Y MANO DE OBRA Y SOPORTE TELEFÓNICO 8X5. GESTIÓN DE SEGURIDAD: CABLE DE SEGURIDAD CON BLOQUEO KENSINGTON, SENSOR HP SOLENOID HOOD LOCK &amp; HOOD. MARCA HEWLETT PACKARD, WORKSTATION HP Z800 (LK664LA), SIMILAR O EQUIVALENTE EN CARACTERÍSTICAS Y CALIDAD.</t>
  </si>
  <si>
    <t>INSTALACION DE SERVIDOR DE ARCHIVOS PARA TELEVISION ENSEÑANZA (TELEMEDICINA Y VIDEO CONFERENCIA) MARCA HP MODELO PROLIANT DL160 GENERACIÓN 6 E5506 2.0GHZ QUAD CORE HOT PLUG RACK SERVER. PROCESADOR: QUAD-CORE INTEL XEON E5506 INTEL (2.00 GHZ, 4 MB L3 CACHE, 80 WATTS, DDR3-800), SOPORTA HASTA: 2 PROCESADORES, VELOCIDAD DEL PROCESADOR: 2.13 GHZ. SISTEMA OPERATIVO: MICROSOFT WINDOWS SERVER 2008 R2 CON SP2 ENTERPRISE EDITION CON SUS RESPECTIVAS LICENCIAS Y PERMISOS. MEMORIA CACHE: 4MB (1X4MB) LEVEL 3 CACHE. MEMORIA RAM: 4GB (1 X 4GB) CON 18 SLOTS DIMMS. MEMORIA ROM: DESDE (400GB HASTA 4 TB) CON UNA CAPACIDAD INICIAL DE 2TB. 6 COMPARTIMIENTOS INTERNOS DE DISCO DURO DE 3.5” SAS (10K RPM) 400GB IGUAL A 2TB. CAPACIDAD DE MEMORIA MÁXIMA: DOS TARJETAS DE 144GB CON RDIMM O 24GB CON UDIMM. PROTECCIÓN DE MEMORIA: ADVANCED ECC. CANTIDAD DE BAHÍAS DE MEDIA ALTURA: (1) UNA. CONTROLADOR DE RED: HP NC362I INTEGRATED DUAL PORT GIGABIT SERVER ADAPTER. SOFTWARE Y ADMINISTRACION REMOTA: LIGHTS-OUT 100I, CONTROLADORA HP SMART ARRAY P410 SAS/SATA (RAID 0,1,10,5). CONEXIÓN DE ROM ESTÁNDAR: HOT PLUG 3.5 PULGADAS SAS; HOT PLUG 3.5 PULGADAS SATA; NON-HOT PLUG 3.5 PULGADAS SATA, CON 20 LICENCIAS Y PERMISOS PARA ESTACIONES DE TRABAJO. TIPO DE CHASIS: PARA INSTALACIÓN EN RACK ESTÁNDAR DE 19 PULGADAS, CONFIGURACIÓN DEL CHASIS: 1 U.R. UNIDAD RACK. DIMENSIONES: 43.20X448.00X682.00MM., FUENTE DE PODER 500-WATTS. SE DEJARA CON EL 25% EN PREPARACIÓN PARA SERVICIOS FUTUROS Y DEBERÁ DE CUMPLIR CON LAS ESPECIFICACIONES DEL I.M.S.S, MODELO PROLIANT DL 160 GENERACION 6 E5506, SIMILAR O EQUIVALENTE EN CARACTERISTICAS Y CALIDAD.</t>
  </si>
  <si>
    <t>INSTALACION DE SWITCH DEBE DE MANEJAR 160GBPS. MANEJO DE 1005 VLAN. MANEJO DE UNA TASA DE REENVÍO DE 101.2MPPS. OPEN SHORTEST PATH FIRST (OSPF) PARA EL ACCESO A LA IMAGEN DE ENRUTADO IP BASE. CISCO STACKPOWER ™, PARA REPARTO DE PODER ENTRE LOS MIEMBROS DE LA PILA. CISCO STACKWISE PLUS DE TECNOLOGÍA PARA LA FACILIDAD DE USO Y RESISTENCIA CON 64 GBPS DE RENDIMIENTO Y DEBERÁ DE TENER LA FACILIDAD DE INSTALARSE EN EL RACK ABIERTO Y/O GABINETE ESTÁNDAR DE 19 PULGADAS DE ANCHO CON UNA UNIDAD RACK (1 UR). EL PESO DEL EQUIPO ES DE 7.6 KG. MANEJA 2465 BTU / HR, 715W. ESTÁNDARES: IEEE 802.1S, IEEE 802.1W, IEEE 802.1X, IEEE 802.1X-AP, IEEE 802.3AD, IEEE 802.1AE, IEEE 802.3AF, IEEE 802.3AT, IEEE 802.3X EN FULL DÚPLEX 10 BASE-T, 100 BASE-TX, Y LOS PUERTOS 1000 BASE-T, IEEE 802.1D SPANNING TREE PROTOCOL, IEEE 802.1P COS PRIORIZACIÓN, IEEE 802.1Q VLAN, IEEE 802.3 10 BASE-T ESPECIFICACIÓN, IEEE 802.3U 100 BASE-TX ESPECIFICACIÓN, IEEE 802.3AB 1000 BASE-T ESPECIFICACIÓN, IEEE 802.3Z 1000 BASE-X ESPECIFICA CIÓN. EL SWITCH WS-C3750X-24P-E, DEBERÁ DE CONTENER LOS SIGUIENTES MÓDULOS DE LÍNEA: • SISTEMA OPERATIVO CISCO IOS SOFTWARE 12.2 (LICENCIA IP SERVICES). • CHASIS. • 24 PUERTOS 10/100/1000 BASE-T POE+, • PUERTO TRASERO DE APILAMIENTO. • PUERTO TRASERO DE CONSOLA. • PUERTO TRASERO DE ADMINISTRACIÓN. • VENTILADORES DE ENFRIAMIENTO. • DOS FUENTES DE ALIMENTACIÓN REDUNDANTES DE 715WAC. EL SWITCH WS-C3750X-24P-E, DEBERÁ DE CONTENER LOS SIGUIENTES MÓDULOS ADICIONALES: • MÓDULO DE RED CON 2 PUERTOS 10GBE SPF+ Y 2 PUERTOS SPF REGULARES, MODELO: C3KX-NM-10G. • PAQUETE PARA MONTAJE EN RACK Y/O GABINETE ESTÁNDAR DE 19 PULGADAS MODELO: C3KX-RACK-KIT. • CABLES Y CONECTORES NECESARIOS PARA SU CONEXIÓN E INSTALACIÓN.</t>
  </si>
  <si>
    <t>INSTALACION DE CARRO MULTIMEDIA MOBIL PARA EL USO Y DESPLAZAMIENTO DEL EQUIPAMIENTO DE TELEVISION ENSEÑANZA MARCA GLOBALMED, MODELO I8500 COMPUESTO POR: (1 PZA) EL CARRO MULTIMEDIA ESTÁ DISEÑADO PARA SER DESPLAZADO DONDE SEA NECESARIO SU USO, AULAS, SALAS DE JUNTAS, SALAS DE CIRUGÍA, SALA DE EXPULSIÓN, OFICINAS YA QUE CUENTA CON UN SISTEMA DE CINCO RUEDAS QUE LE PERMITEN MAYOR ESTABILIDAD EN EL DESPLAZAMIENTO DE CINCO PULGADAS CON SEGURO DE BLOQUEO. FACILITA LA INSTALACIÓN DE MONITORES HD ACORDE A LAS NECESIDADES REQUERIDAS POR EL USUARIO, ESTAS ESTACIONES SON ESCALABLES ACORDE AL CRECIMIENTO DEL PROGRAMA DE TELEMEDICINA IMPLEMENTADO DE TAL MANERA QUE EL NUEVO EQUIPO PUEDE SER INTEGRADO, CUENTA CON UNA SUPERFICIE DE TRABAJO ANTIMICROBIANA, CUENTA CON UNA MESA QUE PUEDE SER AJUSTADA A LA ALTURA DESEADA DESDE 65 A 75 PULGADAS DE ALTO, ACORDE A LAS NECESIDADES DIARIAS DE TRABAJO. POR RAZONES DE SEGURIDAD CUENTA CON AGARRADERAS QUE ESTÁN LOCALIZADAS A UN COSTADO DE LA ESTACIÓN DANDO BUEN CONTROL EN EL TRANSPORTE, CUENTA CON UN GABINETE DE SEGURIDAD CON DIVISIONES INTERIORES PARA GUARDAR CONSUMIBLES DE LOS PERIFÉRICOS MÉDICOS, CUENTA CON SUJETADORES PARA INSTALAR PERIFÉRICOS, CODEC, Y UNIDAD DE ENERGÍA ININTERRUMPIDA Y ADEMÁS UN CONTENEDOR PARA ALMACENAMIENTO DE LOS MANUALES EN LA PARTE TRASERA DE LA ESTACIÓN. EL CARRO MULTIMEDIA ESTARÁ EQUIPADO CON: • VIDEOCÁMARA CON FUNCIONES DE EQUIPO DE TELEMEDICINA Y VIDEOCONFERENCIA. • DOS MONITORES DE 22 PULGADAS, O ACORDE A LAS NECESIDADES DEL USUARIO, CON ALTAVOCES INTEGRADOS. • PC MARCA DELL CORE 2 DUO DELL PC W/3YR ONSITE NBD, TECLADO Y MOUSE. (1 PZA) VIDEOCAMARA Y EQUIPO PRINCIPAL DE TELEVISION ENSEÑANZA. LA VIDEOCÁMARA PRINCIPAL QUE PROPORCIONA LAS FUNCIONES DEL EQUIPO PRINCIPAL DE TELEMEDICINA Y VIDEOCONFERENCIA, PROPORCIONA ALTA CALIDAD DE VIDEO, INTERFAZ DE USUARIO Y CAPACIDAD DE AÑADIR VOZ. OPCIÓN DE INTEGRAR AL SISTEMA DOS PANTALLAS, BOCINAS Y ALTAVOCES, VIDEO PROYECTOR, SEGUNDA Y TERCER CÁMARA, PC. FACILIDAD DE ESCOGER DIFERENTES MÉTODOS DE LLAMADA. SONIDO SUPERIOR Y NATURAL EMPLEANDO COMPRESIÓN ESTÁNDAR H.264 PARA UNA VISIÓN ÓPTIMA. MULTIMEDIA QUE MUESTRA IMÁGENES, PELÍCULAS Y PRESENTACIONES DE ALTA RESOLUCIÓN EN CONFERENCIAS MIENTRAS PERMITE COMPARTIR VIDEO ADEMÁS DE COMPARTIR EL CONTENIDO DE UNA PC.</t>
  </si>
  <si>
    <t>EXTENSION DE GARANTIA TEMEDICINA</t>
  </si>
  <si>
    <t>EXTENSION DE GARANTIA INFORMATICA</t>
  </si>
  <si>
    <t>SISTEMA DE TELEVISIÓN FOMENTO A LA SALUD</t>
  </si>
  <si>
    <t>CABLE COAXIAL RG-59/U. CALIBRE 22 AWG. NÚM. DE HILOS 1/22 AWG. DIÁM. DEL CONDUCTOR 0.64 MM. DIÁM. CON AISLAMIENTO DE POLIETILENO 3.71 MM. DIÁM. EXTERIOR 6.15 MM. IMPEDANCIA 75 OHMS. CAPACITANCIA 68.7 PF/M. VELOCIDAD DE PROPAGACIÓN 98%. BLINDAJE DE MALLA, 40% COBRE ESTAÑADO +100%. MYLAR ALUMINIZADO.</t>
  </si>
  <si>
    <t>CABLE COAXIAL DE 75 OMHS PARA VÍDEO, CALIBRE 20 AWG. DIÁMETRO DEL CONDUCTOR 0.81MM. CON AISLAMIENTO DE POLIETILENO SÓLIDO 5.0MM. DIÁMETRO EXTERIOR 7.75MM. CAPACITANCIA 68.7 PF/M. VELOCIDAD DE PROPAGACIÓN 68% BLINDAJE DE MALLA DOBLE DE COBRE (RG-6U/ ANTENA)</t>
  </si>
  <si>
    <t>CABLE COAXIAL CATV-11/U PARA VIDEO DE 75 OHM DE IMPEDANCIA, CALIBRE 16 AWG. DIÁMETRO DEL CONDUCTOR 1.20MM. CON AISLAMIENTO DE POLIETILENO SÓLIDO 6.0MM. CAPACITANCIA 68.7 PF/M. VELOCIDAD DE PROPAGACIÓN 68%. MARCA CONDUMEX SIMILAR O EQUIVALENTE EN CARACTERISTICAS Y CALIDAD</t>
  </si>
  <si>
    <t>CABLE PARA VIDEO TIPO VGA.</t>
  </si>
  <si>
    <t>CORDONES DE PARCHEO CATEGORIA. 6 DE COBRE RJ-45 - RJ-45, PROBADO Y VERIFICADO POR ETL, UL, CSA, Ó UN LABORATORIO RECONOCIDO POR LAS NORMAS Y ESTÁNDARES DE CABLEADO, ENSAMBLADO EN FÁBRICA CON CONECTORES RJ-45 - RJ-45 EN AMBOS EXTREMOS, CON PLUGS DE 8 POSICIONES, 8 CONTACTOS. PROBADOS AL 100 % EN FÁBRICA, DEBERÁ TENER ROTULADO EN LA CUBIERTA EXTERIOR LA MARCA DEL FABRICANTE Y CATEGORÍA, NO SE ACEPTARAN FABRICADOS EN CAMPO. QUE CUMPLAN CON LOS REQUERIMIENTOS DE TRANSMISIÓN DE CATEGORÍA 6 Y SINTONIZADOS CON LAS CARACTERÍSTICAS DE LOS PLUG O DE PRUEBA DE LA NORMA. DE 2.70 A 3.0 MTS (DE 9 A 10 PIES) MARCA STEREN, SIMILAR O EQUIVALENTE EN CARACTERISTICAS Y CALIDAD.</t>
  </si>
  <si>
    <t>CORDONES DE PARCHEO CON CONECTORES VGA EN AMBOS EXTREMOS, PROBADO Y VERIFICADO POR ETL, UL, CSA, Ó UN LABORATORIO RECONOCIDO POR LAS NORMAS Y ESTÁNDARES DE CABLEADO. ENSAMBLADO EN FÁBRICA CON CONECTORES VGA EN AMBOS EXTREMOS, PROBADOS AL 100 % EN FÁBRICA, DEBERÁ TENER ROTULADO EN LA CUBIERTA EXTERIOR LA MARCA DEL FABRICANTE NO SE ACEPTARAN FABRICADOS EN CAMPO. DE 2.70 A 3.0 MTS (DE 9 A 10 PIES) MARCA STEREN, SIMILAR O EQUIVALENTE EN CARACTERISTICAS Y CALIDAD.</t>
  </si>
  <si>
    <t>CORDONES DE PARCHEO PARA CABLE COAXIAL CON CONECTORES TIPO “F” , PROBADO Y VERIFICADO POR ETL, UL, CSA, Ó UN LABORATORIO RECONOCIDO POR LAS NORMAS Y ESTÁNDARES DE CABLEADO. ENSAMBLADO EN FÁBRICA CON CONECTORES TIPO “F” EN AMBOS EXTREMOS, PROBADOS AL 100 % EN FÁBRICA, DEBERÁ TENER ROTULADO EN LA CUBIERTA EXTERIOR LA MARCA DEL FABRICANTE Y CATEGORÍA, NO SE ACEPTARAN FABRICADOS EN CAMPO, DE 2.70 A 3.0 MTS (DE 9 A 10 PIES). MARCA STEREN, SIMILAR O EQUIVALENTE EN CARACTERISTICAS Y CALIDAD.</t>
  </si>
  <si>
    <t>CORDONES DE PARCHEO CON CONECTORES RCA MOD-DVD EN AMBOS EXTREMOS, PROBADO Y VERIFICADO POR ETL, UL, CSA, Ó UN LABORATORIO RECONOCIDO POR LAS NORMAS Y ESTÁNDARES DE CABLEADO. ENSAMBLADO EN FÁBRICA CON CONECTORES RCA MOD DVD EN AMBOS EXTREMOS, PROBADOS AL 100 % EN FÁBRICA, DEBERÁ TENER ROTULADO EN LA CUBIERTA EXTERIOR LA MARCA DEL FABRICANTE NO SE ACEPTARAN FABRICADOS EN CAMPO. DE 2.70 A 3.0 MTS (DE 9 A 10 PIES) MARCA STEREN, SIMILAR O EQUIVALENTE EN CARACTERISTICAS Y CALIDAD.</t>
  </si>
  <si>
    <t>PLACA FRONTAL DE PARED CON DOS INSERTOS CON CONECTORES TIPO ""F"" HEMBRA, CON ENTRADA PARA ALIMENTAR EL MODULADOR Y SALIDA DE DISTRIBUCIÓN PARA DAR SERVICIO A LAS PANTALLAS. CONSTRUIDAS EN TERMOPLÁSTICO RETARDANTE A LA FLAMA DE ALTO IMPACTO. DESIGNACIÓN UL 94 V-0. DIMENSIONES DE 2.73 PULGADAS DE ANCHO POR 4.47 PULGADAS DE ALTO. CON CONECTOR TIPO “F” HEMBRA. PARA CABLE COAXIAL RG-6U CALIBRE 18 AWG, MARCA ESTEREN, SIMILAR O EQUIVALENTE EN CARACTERÍSTICAS Y CALID</t>
  </si>
  <si>
    <t>PLACA FRONTAL DE PARED DOBLE CON DOS MÓDULOS, UNO JACK RJ-45 CATEGORIA-6 PARA RECEPTOR DEL EXTENSOR Y UNO PARA CONECTOR TERMINAL CON ADAPTADOR TIPO “L” Y CONECTOR TIPO “F” CONSTRUIDAS EN TERMOPLÁSTICO RETARDANTE A LA FLAMA DE ALTO IMPACTO. DESIGNACIÓN UL 94 V-0. DIMENSIONES DE 2.73 PULGADAS DE ANCHO POR 4.47 PULGADAS DE ALTO. CON CONECTOR VGA HEMBRA. PARA CABLE COAXIAL RG-59U CALIBRE 22 AWG Y (UTP) CATEGORÍA-6. MARCA ESTEREN, SIMILAR O EQUIVALENTE EN CARACTERÍSTICAS Y CALIDAD.</t>
  </si>
  <si>
    <t>PLACA DISTRIBUIDORA DE SEÑAL PARA TELEVISIÓN CONSTRUIDAS EN TERMOPLÁSTICO RETARDANTE A LA FLAMA DE ALTO IMPACTO. DESIGNACIÓN UL 94 V-0. DIMENSIONES DE 2.73 IN DE ANCHO POR 4.47 IN DE ALTO. CON CONECTOR TIPO “F”. ADAPTADOR TIPO “T” DENTRO DEL REGISTRO. PARA CABLE COAXIAL RG-59U CALIBRE 22 AWG, MARCA STEREN, MODELO SIMILAR O EQUIVALENTE EN CARACTERÍSTICAS Y CALIDAD.</t>
  </si>
  <si>
    <t>ATENUADOR EN LINEA PARA TELEVISION DE 20 DB DE HEMBRA (JACK) A MACHO (PLUG) DE 0 A 1750 MHZ, DE CERÁMICA MONOLÍTICA, CONSTRUIDO EN LATÓN MAQUINADO, RECUBIERTO DE NÍQUEL, CENTRO DE ACERO DE CALIBRE 20 AWG TOLERANCIA DEL 5%, PERDIDA POR RETORNO DE 20 DB TÍPICA. MARCA STEREN SIMILAR O EQUIVALENTE EN CARACTERISTICAS Y CALIDAD.</t>
  </si>
  <si>
    <t>CHAROLA CON HERRAJES PARA SOPORTE DE TV-26 EN EL RACK</t>
  </si>
  <si>
    <t>REGISTRO DE LÁMINA CAL.16 C/TAPA EMBISAGRADA 56X28X13 CM</t>
  </si>
  <si>
    <t>REGISTRO DE 10X10X3.8MM EMPTRADO EN MURO CON UNA H=0.40M (TUB 25-19MM)</t>
  </si>
  <si>
    <t>PLACA FRONTAL DOBLE DE PVC, ANTIFLAMA CON 2 MODULOS UN JACK RJ-45 CAT 6 PARA RECEPTOR DE EXTENSOR Y UNA MAS PARA PLACA TERMINAL CON ADAPTADOR Y CONECTOR TIPO F INSTALADA EN REGISTRO DE 12X12X5.5 CM SOBRE PLAFOND.</t>
  </si>
  <si>
    <t>PLACA TERMINAL DE SEÑAL PARA TELEVISIÓN CON ADAPTADOR Y CONECTOR TIPO F PARA CABLEADO COAXIAL RG-59U CAL. 22 AWG MARCA STEREN, SIMILAR O EQUIVALENTE EN CARACTERISTICAS Y CALIDAD.</t>
  </si>
  <si>
    <t>PLACA PARA RECEPCION DE CABLE DE SEÑAL, CONEXIÓN AL CONVERTIDOR, SALIDA PARA ALIMENTAR Y DAR SERVICIO A LAS PANTALLAS, PLACA CON 2 INSERTOS TIPO F (HEMBRA) EN SUS EXTREMOS MARCA STEREN, SIMILAR O EQUIVALENTE EN CARCTERISTICAS Y CALIDAD</t>
  </si>
  <si>
    <t>TUBERIA CONDUIT GALVANIZADA DE PARED GRUESA DE 19MM</t>
  </si>
  <si>
    <t>TUBERIA CONDUIT GALVANIZADA DE PARED GRUESA DE 25MM</t>
  </si>
  <si>
    <t>TUBO CONDUIT FLEXIBLE LIQUATITE DE 19 MM DE DIAM</t>
  </si>
  <si>
    <t>CONECTOR RECTO PARA TUBO LICUATITE DE 19MM</t>
  </si>
  <si>
    <t>CONTRA Y MONITOR GALVANIZADO DE 19MM</t>
  </si>
  <si>
    <t>CONTRA Y MONITOR GALVANIZADO DE 25MM</t>
  </si>
  <si>
    <t>SOPORTERIA TIPO CAMA DE 0.00 A 0.50 M DE LONGITUD INCLUYE: VARILLA ROSCADA 3/8", CANAL 4X2, CLIP UP, TUERCAS Y ROLDANAS, APLICACION DE ANTICORROSIVO</t>
  </si>
  <si>
    <t>SOPORTE PARA HDTV CON ANCLAJE A MURO PARA TV DE 26", 32", 40" Y 56" MARCA STEREN</t>
  </si>
  <si>
    <t>SOPORTE METALICO PARA TECHO PARA DVD</t>
  </si>
  <si>
    <t>ANTENA PARA ALTA DEFINICION HDTV MARCA PHILLIPS MODELO MANT940 PARA RECIBIR SEÑALES HDTV Y NORMALES UHF CON AMPLIFICADOR DE SEÑAL INTEGRADO</t>
  </si>
  <si>
    <t>EXTENSOR SPLITTER CON UN PUERTO RJ-45 (UTP CAT 6) Y UN PUERTO VGA CONSTRUIDO EN CARCASA METALICA, TRANSFIERE UNA ENTRADA VGA A UNA SALIDA RJ-45 VIA UTP CAT 6 CON UN ALCANCE MAXIMO DE 110M, CADA UNA, SOPORTA UNA RESOLUCIÓN MÁXXIMA DE 1920X1080 A 60HZ, MANDA SEÑAL REMOTA DE VIDEO, REQUIERE RECEPTORES REMOTOS PARA LA CONEXIÓN A LA TELEVISIÓN Y/O VIDEO PROYECTOR, FUENTE DE ALIMENTACIÓN POR USB DE DIMENSIONES 89X46X25.3MM, MARCA MINICOM MODELO VGA EXTENDER, SIMILAR O EQUIVALENTE EN CARACTERISTICAS.</t>
  </si>
  <si>
    <t>RECEPTOR PARA EXTENSOR VGA SOBRE UTP CAT 6 UNIDAD RECEPTORA 4 PUERTOS RJ-45 A VGA PARA EQUIPOS EXTENSORES A TELEVISORES Y/O VIDEO PROYECTORES, RESOLUCIÓN MÁXIMA DE 1920X1080, DISTANCIA MAXIMA DE OPERACIÓN OPTIMA DE 110M., CALIDAD DE IMAGEN OPTIMA DE DIMENSIONES (ANXLXAL) 89X46X25.3MM, MARCA MINICOM, MODELO VGA EXTENDER, SIMILAR O EQUIVALENTE EN CARACTERÍSTICAS Y CALIDAD.</t>
  </si>
  <si>
    <t>TV DE CRISTAL LIQUIDO DE 26" DE IMAGEN RESOLUCION DE 1366X768, CONTRASTE DINAMICO TBD, AUDIO DOLBY DIGITAL PULSE, SALIDA DE AUDIO (RMS) 5WX2, BOCINAS TIPO FIRING, RECEPCIÓN DTV (ATSC) CON SINTONIZADOR INTEGRADO, 2 ENTRADAS DE COMPONENTES (Y/PB/PR), ENTRADA DE COMPUESTO AV, ENTRADA DE AUDIO (MINIJACK), 3 ENTRADAS HDMI, ENTRADA DE AUDIO PARA PC (MINIJACK), PC IN(D-SUB), RS232C, ENTRADA USB, SALIDA DE AUDIO (MINIJACK), SALIDA DE AUDIO DIGITAL (OPTICO), PESO 6.8 KG Y SOPORTE MARCA SAMSUNG, MODELO LN26C450, SIMILAR O EQUIVALENTE EN CARACTERISTICAS</t>
  </si>
  <si>
    <t>TV DE CRISTAL LIQUIDO HDTV 32", VGA HDMI</t>
  </si>
  <si>
    <t>TV DE CRISTAL LIQUIDO DE 40" LCD 1080P, DE IMAGEN CON RESOLUCIÓN 1920X1080, 2 ENTRADAS DE COMPONENTE (Y/PB/PR), 2 ENTRADAS DE COMPUESTO AV, ENTRADA DE AUDIO (MINIJACK), ETHERNET (LAN), 4 ENTRADAS HDMI, ENTRADA DE AUDIO PARA PC (MINIJACK), ENTRADA PC IN(D-SUB), ENTRADA RS232C, 2 ENTRADAS USB, 2 SALIDAS DE AUDIO (MINIJACK), SALIDA DE AUDIO DIGITAL (OPTICO), AUDIO MOTIO PLUS A 120HZ, DOLBY DIGITAL PLUS, BOCINAS TIPO DOWN FIRING, RECEPCIÓN DE DTV (ATSC) CON SINTONIZADOR INTEGRADO, BD WISE, DLNA, INTERNET@TV, EFECTO DE SONIDO TRUSURROUND HD, IDIOMA D EMENU EN ESPAÑOL, PESO NETO DE 17.7KG CON SOPORTE MARCA SAMSUNG MODELO LN40C650, SIMILAR O EQUIVALENTE EN CARACTERISTICAS Y CALIDAD</t>
  </si>
  <si>
    <t>TELEVISOR DE CRISTAL LÍQUIDO CON TAMAÑO DE PANTALLA LCD DE 46 PULGADAS DE IMAGEN RESOLUCIÓN 1920 X 1080, PANEL 16:9, CONTRASTE DINÁMICO DE 200,000:1, CON FUNCIÓN PRO:IDIOM, TIEMPO DE RESPUESTA RÁPIDA DE 6.5MS, DECODIFICACIÓN MPEG2/MPEG4, H.264, CONEXIONES 3XHDMI, 2XUSB, 1XRF, 1XCOMPONENTES (Y/PB/PR), 1XAV, 1XPCD-SUB, 1XPC-AUDIO, 1XRJ-12 (CONTROL EXTERNO), SALIDA 1XAUDIO, 1XSONIDO ÓPTICO, AUDIO DOLBY DIGITAL PLUS, DOS BOCINAS DE 10 WATTS, LIMITADORES DE VOLUMEN AUTOMÁTICO, SISTEMA EFICIENTE DE SONIDO TIPO TEATRO, FUNCIÓN DE TEMPORIZADOR, AUTO ENCENDIDO Y APAGADO, SUBTITULACION, BÚSQUEDA AUTOMÁTICA DE CANALES, LENGUAJE ESPAÑOL/ INGLES/FRANCÉS, AUTONOMÍA INTERACTIVA, MODO MÚSICA, BATERÍAS DEL CONTROL REMOTO ANTIRROBO, LISTA DE CANALES, DESPLIEGUE DEL LOGOTIPO DE LA INSTITUCIÓN Y/O DEL HOSPITAL AL ENCENDER, COBERTURA DE CANAL VHF 2-13, UHF 14-69, CATV, ANTENA CATV/VHF/UHF 75 OHM, DE DIMENSIONES SIN BASE DE 110.23X67.31X7.87CM. PESO DE 17.69KG, ALIMENTACIÓN ELÉCTRICA 100 A 120 VAC, 60HZ, CONSUMO EFICIENTE DE ENERGÍA (ENERGY STAR). GARANTÍA POR 2 AÑOS. MARCA SAMSUNG, MODELO LN46D567E1HXZA, SIMILAR O EQUIVALENTE EN CARACTERISTICAS Y CALIDAD.</t>
  </si>
  <si>
    <t>REPRODUCTOR DE DISCOS DE VIDEO DIGITAL DVD CON DOLBY DIGITAL SURROUND SOUND, ESCALADOR HD, VIDEO DAC 10 BIT/108 MHZ, CONVERTIDOR ANALOGICO DIGITAL DE AUDIO 24 BIT/192 KHZ, SUPER SCAN PLAYBA CK (2X, 8X, 32X, 128X), EZ VIEW, COMPATIBILIDAD DVD DVD-R, DVD-RW, DVD+R, DVD+RW, CD, CD-R, REPRODUCCION DE FORMATOS MP3, WMA, JPEG, VCD, SVCD, CON LED DISPLAY FLT, MARCA SAMSUNG, MODELO DVD-P190, SIMILAR O EQUIVALENTE EN CARACTERÍSTICAS Y CALIDAD.</t>
  </si>
  <si>
    <t>MODULADOR DE AUDIO Y VIDEO, CONVERTIDOR DE AUDIO/VIDEO (MODULADOR RF) RCA A ENTRADA TIPO "F" ACEPTA CUALQUIER DISPOSITIVO DE SALIDA RCA PARA CONECTAR A CUALQUIER TELEVISIÓN DE ENTRADA "F" CON ELIMINADOR DE BATERÍAS, CON DOS CABLES DE 3 CONECTORES TIPO RCA EN CADA PUNTA, DOS CABLES DE 3 CONECTORES TIPO RCA EN UNA PUNTA Y UN CONECTOR S-VIDEO EN LA OTRA PUNTA, DOS CABLES COAXIALES CON CONECTOR TIPO F EN CADA EXTREMO DE 75 ?, EL MODULADOR DE AUDIO/VIDEO TENDRÁ UNA ENTRADA DE 12V 120MA, SALIDA DE VIDEO 69DBUV, CANALES DE SALIDA RF 3 O 4, IMPEDANCIA DE SALIDA RF 75 ?, IMPEDANCIA DE ENTRADA DE VIDEO 75? A 1 K?, IMPEDANCIA DE AUDIO 13+3 K?, PERDIDA POR INSERCIÓN DE 50 A 806 MHZ 2DB. MARCA STEREN, MODELO 207-350, SIMILAR O EQUIVALENTE EN CARACTERÍSTICAS Y CALIDAD.</t>
  </si>
  <si>
    <t>AMPLIFICADOR Y DISTRIBUIDOR DE SEÑAL PARA TELEVISIÓN CON SALIDAS PARA CABLE COAXIAL, CON CONECTORES TIPO F PARA ANCHOS DE BANDA DE 470-890 MHZ, EN UMF, VHF, FM Y SÚPER BANDAS SWITCHEABLE FMTRAP, 25DB DE GANANCIA, CERO RUIDOS, PROTECCIÓN CONTRA LIGHTING E INDICADOR DE FUENTE AC. SALIDA DE POTENCIA EN 7 VHF Y MID EN MÁXIMA ENTRADA 37 DBMV Y SALIDA MÁXIMA A 52 DBMV. MARCA STEREN, MODELO BOS-650, SIMILAR O EQUIVALENTE EN CARACTERÍSTICAS Y CALIDAD.</t>
  </si>
  <si>
    <t>AMPLIFICADOR DE SEÑAL PARA ANTENA HD(BOOSTER 15DB9 INTEGRADO CON UNA GANANCIA MAXIMA DE 470-862MHZ: 15DB CON INTERRUPTOR DE ENCENDIDO Y APAGADO, CABLE DE ALIMENTACION ELECTRICA Y DIVISOR PARA DOS SALIDAS, MARCA PHILIPS, MODELO MANT940, SIMILAR O EQUIVALENTE EN CARACTERISTICAS Y CALIDAD.</t>
  </si>
  <si>
    <t>DIVISOR TIPO T DE UNA ENTRADA Y 2 SALIDAS DE ALTO RENDIMEINTO DE 75 OHMS MCA STEREN</t>
  </si>
  <si>
    <t>DIVISOR TIPO T DE UNA ENTRADA Y 3 SALIDAS DE ALTO RENDIMEINTO DE 75 OHMS MCA. STEREN</t>
  </si>
  <si>
    <t>DIVISOR TIPO T DE UNA ENTRADA Y 5 SALIDAS DE ALTO RENDIMIENTO DE 75 OHMS MCA STEREN O SIMILAR</t>
  </si>
  <si>
    <t>EQUIPO PRINCIPAL DEL SISTEMA DE TELEVISIÓN FOMENTO A LA SALUD Y ENTRETENIMIENTO (CABECERA DIGITAL) ACEPTARA MÚLTIPLES CANALES DE PROGRAMACIÓN PROTEGIDOS CON DTCP MEDIANTE UNA ENTRADA GBE QUE DEBE DE OFRECER COMBINACIÓN DE QAM DE SALIDA RF, DISPONE DE 12 CANALES QAM-RF ORGANIZADOS EN TRES BLOQUES INDEPENDIENTES DE 4 CANALES, 2 ENTRADAS DE PUERTOS GBE Y UN PUERTO 10/100 BASE-T ETHERNET PARA CONFIGURACIÓN, CONTROL Y MONITOREO A TRAVÉS DE PROTOCOLOS SNMP Y TELNET ADEMÁS DE UN SERVIDOR DE PÁGINA WEB INTERNO PARA PERMITIR EL ACCESO LOCAL O REMOTO MEDIANTE UN NAVEGADOR DE INTERNET ESTÁNDAR, NAVEGADOR SENCILLO Y FÁCIL DE PÁGINAS WEB, DEBERÁ DE ESTAR INTEGRADO EN UN CHASIS DE UNA UNIDAD RACK PARA SER MONTADO EN RACK ESTÁNDAR DE 19 PULGADAS DE ANCHO Y DEBERÁ TRAER SOPORTE PARA APOYO DE UNA FUENTE DE ALIMENTACIÓN EXTERNA REDUNDANTE DC, ENTRADAS GBE, 2 CONECTORES DE ENTRADA RJ-45 CAPA 1 ETHERNET GBE (1000 BASE-T) CAPA 2 PROTOCOLOS DE DIRECCIONAMIENTO UNICAST Y MULTICAST, ENTRADAS DVB-ASI, 2 CONECTORES BNC DE 75 OHM CON PÉRDIDA DE -15DB, PUERTO ETHERNET DE ADMINISTRACIÓN RJ-45 CAPA 2 ETHERNET 10/100 BASE-T CAPA 4 PROTOCOLOS TCP/IP, SALIDA QAM-RF CON RANGO DE SALIDA DE FRECUENCIA 50-1002MHZ, 12 CANALES RF (6 U 8MHZ) 16, 32, 64, 128 O 256 MODOS DE MODULACIÓN QAM, TIPOS QAM ITU-A E ITU-N, ATENUACIÓN DE SALIDA 0-10DB, ALIMENTACIÓN ELÉCTRICA 93-254VAC, 47-63HZ, CONSUMO DE ENERGÍA DE 40 WATTS, FUENTE EXTERNA DE RESPALDO DE 12VDC, 6 AMPERES. MARCA PICO DIGITAL, MODELO IPQ-PRO-12, SIMILAR O EQUIVALENTE EN CARACTERISTICAS Y CALIDAD.</t>
  </si>
  <si>
    <t>MULTI-SWITCH DE 16 CONECTORES TIPO “F” SERÁN DE SALIDA PARA CABLE RG-11U CALIBRE 16 AWG Y DOS PUERTOS DE ENTRADA PARA LA ALIMENTACIÓN DE SEÑAL CON PÉRDIDA DE INSERCIÓN PARA 950-1750MHZ DE -8DB TÍPICA, PARA 2050-2150MHZ, DE -16DB TÍPICA, AISLAMIENTO VERTICAL/HORIZONTAL DE -20DB, SALIDA A SALIDA -12DB NIVEL DE SALIDA, CANALES TOTALES 15 MÁXIMO NIVELES DE ENTRADA 8DBMV MÁXIMO NIVEL DE SALIDA -6DBMV CON DIMENSIONES DE 47.88 DE LARGO POR 7.25 DE ANCHO Y 3.77 DE ALTURA CON UN PESO DE 2.3KG. PARA SER MONTADO EN UNA UNIDAD RACK ESTÁNDAR. MARCA PICO MACOM, MODELO TSMS-2150X-16A, SIMILAR O EQUIVALENTE EN CARACTERISTICAS Y CALIDAD.</t>
  </si>
  <si>
    <t>PRUEBAS, PUESTA EN OPERACIÓN, ENTREGA DE GARANTÍAS, INSTRUCTIVOS Y MANUALES DE OPERACIÓN Y MANTENIMIENTO DE LOS EQUIPOS E INSTALACIONES, ASÍ COMO LA CAPACITACIÓN DEL PERSONAL ASIGNADO PARA SISTEMA DE TELEVISIÓN FOMENTO A LA SALUD</t>
  </si>
  <si>
    <t>EXTENSION DE GARANTIA TELEVISION</t>
  </si>
  <si>
    <t>SISTEMA DE DETECCIÓN DE INCENDIO</t>
  </si>
  <si>
    <t>SUMINISTRO DE CABLE 2X16 AWG. FORMADO POR 26 HILOS CALIBRE 30 AWG. GRAN FLEXIBILIDAD. FÁCIL IDENTIFICACIÓN DE POLARIDAD POR TENER UN CONDUCTOR ESTAÑADO Y OTRO SIN ESTAÑAR. VOLTAJE MÁXIMO 300 VOLTS. TEMPERATURA MÁXIMA 60°C.</t>
  </si>
  <si>
    <t>SUMINISTRO DE CABLE 2X14 AWG. FORMADO POR 41 HILOS CALIBRE 30 AWG. GRAN FLEXIBILIDAD. FÁCIL IDENTIFICACIÓN DE POLARIDAD POR TENER UN CONDUCTOR ESTAÑADO Y OTRO SIN ESTAÑAR. VOLTAJE MÁXIMO 300 VOLTS. TEMPERATURA MÁXIMA 60°C.</t>
  </si>
  <si>
    <t>SUMINISTRO DE CABLE 2X18 AWG, CABLE/ALAMBRE TRENZADO, FPL, DE BAJA CAPACITANCIA, AISLAMIENTO DEPOLIETHILENO A BASE DE ESPUMA DE ALTA DENSIDAD, PARA LAZO DE AUDIO , MARCA BELDEN MODELO 5320UJ.</t>
  </si>
  <si>
    <t>REGISTRO DE 10X10X3.8CM EMPOTRADO 3N MURO H=0.40</t>
  </si>
  <si>
    <t>TUBERIA CONDUIT PARED GRUESA DE 13MM</t>
  </si>
  <si>
    <t>TUBERIA CONDUIT PARED GRUESA DE 19MM</t>
  </si>
  <si>
    <t>TUBERIA CONDUIT PARED GRUESA DE 25MM</t>
  </si>
  <si>
    <t>TUBERIA CONDUIT PARED GRUESA DE 32MM</t>
  </si>
  <si>
    <t>TUBERIA CONDUIT PARED GRUESA DE 50MM</t>
  </si>
  <si>
    <t>COPLE CONDUIT GALVANIZADO DE 13MM DE DIAMETRO</t>
  </si>
  <si>
    <t>COPLE CONDUIT GALVANIZADO DE 19MM DE DIAMETRO</t>
  </si>
  <si>
    <t>MONITOR Y CONTRATUERCA GALVANIZADO DE 13MM</t>
  </si>
  <si>
    <t>MONITOR Y CONTRATUERCA GALVANIZADO DE 19MM</t>
  </si>
  <si>
    <t>MONITOR Y CONTRATUERCA GALVANIZADO DE 25MM</t>
  </si>
  <si>
    <t>MONITOR Y CONTRATUERCA GALVANIZADO DE 32MM</t>
  </si>
  <si>
    <t>MONITOR Y CONTRATUERCA GALVANIZADO DE 50MM</t>
  </si>
  <si>
    <t>ABRAZADERA GALVANIZADA DE UNICANAL DE 13MM</t>
  </si>
  <si>
    <t>ABRAZADERA GALVANIZADA DE UNICANAL DE 19MM</t>
  </si>
  <si>
    <t>ABRAZADERA GALVANIZADA DE UNICANAL DE 25MM</t>
  </si>
  <si>
    <t>ABRAZADERA GALVANIZADA DE UNICANAL DE 32MM</t>
  </si>
  <si>
    <t>ABRAZADERA GALVANIZADA DE UNICANAL DE 50MM</t>
  </si>
  <si>
    <t>TUBO FLEXIBLE LICUATITE DE 13MM</t>
  </si>
  <si>
    <t>CONECTOR RECTO PARA TUBO LICUATITE DE 13MM</t>
  </si>
  <si>
    <t>SOPORTE TIPO PUENTE DE 0.00 A 0.50 M INCLUYE: VARILLA ROSCADA 3/8", UNICANAL 2X4, TUERCAS, ROLDANAS, TRATAMIENTO ANTICORROSIVO Y PINTURA ESMALTE</t>
  </si>
  <si>
    <t>SUMINISTRO E INSTALACION DE EQUIPOS</t>
  </si>
  <si>
    <t>SUMINISTRO DE DETECTOR FOTOELECTRICO INTELIGENTE CON SENSOR DE MEDIA ANÁLOGA CON DIRECCIONAMIENTO PARA COMUNICACIÓN DIGITAL CON EL TABLERO DE CONTROL, BASE DE MONTAJE PARA INSTALARSE EN LECHO BAJO DE FALSO PLAFOND Y/O TECHO, CON LAS SIGUIENTES CARACTERISTICAS: SIETE NIVELES DE SENSIBILIDAD EN UN RANGO DE 0.2% A 3.7% POR PIE DE OBSCURECIMIENTO POR HUMO, FUENTE DE LUZ INDICADA CON LED INFRARROJO Y PULSANTE, FOTODIODO RECEPTOR DE SILICON, CABEZA DE SENSOR DE 360°, DE CAPTACION DE HUMO PARA OPTIMA RESPUESTA A LA PRESENCIA DE HUMO DESDE CUALQUIER DIRECCION.</t>
  </si>
  <si>
    <t>SUMINISTRO DE MULTISENSOR DE MEDIDA ANALÓGICA CON DIRECCIONAMIENTO PARA COMUNICACIÓN DIGITAL CON EL TABLERO DE CONTROL. MULTISENSOR SE ADAPTA A CAMBIOS A LARGO PLAZO CAUSADAS POR POLVO, HUMEDAD, ENVEJECIMIENTO, INCLUSIVE COMPENSA POR PEQUEÑAS CANTIDADES DE HUMO EN AMBIENTE NORMAL, DISTINGUE ENTRE UN BENIGNO SOPLO DE POLVO DE YESO Y EL POTENCIAL DESASTRE DE UN SILLON ACOLCHONADO HUMEANTE, ELIMINA LAS FALSAS ALARMAS, MULTISENSOR QUE COMBINA SENSORES DE TEMPERATURA, IONIZACION Y FOTOELECTRICO EN USO SOLO Y LES AÑADE UNA DIMENSION CRITICA: EL TIEMPO, BASE DE MONTAJE PARA INSTALARSE EN LECHO BAJO FALSO PLAFOND Y/O TECHO.</t>
  </si>
  <si>
    <t>SUMINISTRO DE DETECTOR MULTIPLE INTELIGENTE CON DOBLE SENSOR DE MEDIDA ANALÓGICA CON DIRECCIONAMIENTO PARA COMUNICACIÓN DIGITAL CON EL TABLERO DE CONTROL, DOBLE SENSOR SE ADAPTA A CAMBIOS A LARGO PLAZO CAUSADAS POR POLVO, HUMEDAD, ENVEJECIMIENTO. ELIMINA LAS FALSAS ALARMAS. MULTISENSOR QUE COMBINA SENSOR DE TEMPERATURA Y FOTOELECTRICO EN UNO SOLO Y LES AÑADE UNA DIMENSION CRITICA: EL TIEMPO</t>
  </si>
  <si>
    <t>SUMINISTRO DE ESTACION MANUAL DE DOBLE ACCION ETAPA SIMPLE CON SUMINISTRO DE PODER Y COMUNICACIÓN DE DATOS DIRECCIONABLE A TRAVÉS DE UN SIMPLE PAR DE HILOS, CALIBRE 18 Ó 16 AWG. HASTA 3,048 M DE DISTANCIA DEL TABLERO DE CONTROL. FUENTE DE LUZ INDICADA CON 2 LED'S INFRARROJOS Y PULSANTES (VERDE ESTADO NORMAL, ROJO ALARMA), VOLTAJE DE OPERACION DE 19 VCD. NOMINAL, RANGO DE TEMPERATURA DE OPERACIÓN, DE 0° A 49°C., RANGO DE HUMEDAD DE 0% HASTA 93%, CON GABINETE NEMA 2, PARA MINIMA INFILTRACION DE POLVO, FABRICACION EN MATERIAL DE POLICARBONATO RESISTENTE AL ALTO IMPACTO PARA INSTALACION EN MURO DE MANERA APARENTE O SEMIEMPOTRADA EN CAJA DE 4" CON PROFUNDIDAD MINIMA DE 54 MM.</t>
  </si>
  <si>
    <t>SUMINISTRO DE ALARMAS AUDIO VISUALES MARCA NOTIFIER MODELO AS-241575W-FR, MÓDULO DE ALERTA AUDIO/VISUAL PARA NOTIFICACIÓN DE INCENDIO, INTEGRADA POR ESTROBOSCOPIO DE XENÓN CON VOLTAJE DE OPERACIÓN DE 24 V.C.D. CON UNA INTENSIDAD LUMINOSA DE 75/90 CANDELAS CON DIODO DE ENTRADA POLARIZADO PARA CONEXIÓN DE INVERSIÓN DE POLARIDAD Y SUPERVISIÓN DEL CIRCUITO E INCLUIRÁ FUENTE A 24 VDC.Y BOCINA CIRCULAR EN COLOR BLANCO MATE Y DEBERÁ CONTAR CON TERMINALES MÚLTIPLES PARA SELECCIÓN DE POTENCIA DE 1/4, 1/2, 1 Y 2 WATTS CON TRANSFORMADOR DE 25 Ó 70 VOLTIOS Y CONO DE 4". ADICIONALMENTE INCLUIRÁ UN CAPACITOR DE ENTRADA PARA LA SUPERVISIÓN DEL CIRCUITO MONTAJE EN CAJA STANDARD DE 4 PULGADAS, EL SONIDO SUGERIDO PARA CADA ZONA DE SEÑALIZACIÓN ES DE 90 DECIBELES ARRIBA DEL SONIDO AMBIENTAL COMO MÍNIMO, EN ZONAS QUE NO EXCEDAN DE 105 DECIBELES, Y LA ILUMINACIÓN DEBE SER DE 75 CANDELAS. PARA SU DIRECCIONAMIENTO Y CONTROL, SE CONSIDERO UN MODULO DE CONTROL, POR NIVEL, EL CUAL SE ALIMENTA ELÉCTRICAMENTE DESDE EL TABLERO PRINCIPAL, Y CADA MÓDULO, CONTROLA LAS ALARMAS DE CADA NIVEL.</t>
  </si>
  <si>
    <t>SUMINISTRO DE DETECTOR DE HUMO EN DUCTO DE AIRE ACONDICIONADO TIPO CAJA DE ANALLSIS EFECTO VENTURI PARA LA DETECCION DE HUMO EN LOS CONDUCTOS DE AIRE ACONDICIONADO (AA ), CON TAPA FRONTAL DE PLASTICO TRANSPARENTE PARA PERMITIR VER DESDE EL EXTERIOR EL LED DE INDICACION DE ALARMA, BASE B501 Y SALIDA PARA INDICADOR REMOTO CON TUBO DE ASPIRACION Y DETECTOR SDX-751 EM Y SE UBICARA EN EL RETORNO DEL SISTEMA EL GABINETE DEBE DE PERMITIR UNA EFICIENTE TOMA DE MUESTRA DEL AIRE QUE CIRCULA POR LOS CONDUCTOS DE AEREACION Y DETECTAR CONDICIONES POTENCIALES PELIGROSAS. SIETE NIVELES DE SENSIBILIDAD: RANGO DE -0.67 A 3.77%. LED BICOLOR VISIBLE QUE PARPADEA EN VERDE CADA VEZ QUE EL DETECTOR ES DIRECCIONADO E ILUMINA EN ROJO CONSTANTE CUANDO ES ALARMA. SELLADO CONTRA REGRESO DE PRESION. DIRECCION EXCLUSIVA DE COMUNICACION Y SUPERVISION. PRUEBA REMOTA DESDE EL PANEL DE CONTROL. MEDIDA PLASTICA DE FLAMABILLDAD 94-5V. RANGO DE HUMEDAD: 10 A 95% RH. DEBE COMPLEMENTARSE CON LOS TUBOS DE ASPIRACION, CUBIERTA TRANSPARENTE, FILTROS DE LOS TUBOS Y LA INMUNIDAD DEL DETECTOR.</t>
  </si>
  <si>
    <t>SUMINISTRO DE PANEL DE CONTROL INTELIGENTE CENTRAL PARA DETECCION DE INCENDIO CON UNA CAPACIDAD INICIAL DE (1283 PUNTOS) 1073 DETECTORES DE HUMO INTELIGENTES, 58 ESTACIONES DE ALARMA DE DOBLE ACCION, 58 ALARMAS AUDIOVISUALES (BOCINA CON ESTROBO), 94 PUNTOS DE MODULOS DE CONTROL INTELIGENTE (AUDIOVISUALES Y EQUIPO DE AIRE) Y UN CRECIMIENTO DE DETECTORES DE HUMO INTELIGENTES Y DE MODULOS DE CONTROL, POR MEDIO DE TARJETAS DE CONTROL Y CON SUS MODULOS DE INTERFACE PARA RED, IMPRESION Y MODEM CON PANTALLA DE CRISTAL LIQUIDO ERGONOMICO (LCD) DE 80 CARACTERES CON UNA ILUMINACION DE FONDO PARA DISPLAY DE ALARMAS CON UNA AMPLIACION HASTA 640 CARACTERES, INDICADOR DE SERVICIO DEDICADO DE SUPERVISION, MEMORIA NO VOLATIL Y SUPERVISION DE CARGA DE BATERIAS. EL PANEL DE CONTROL CENTRAL DEBERA TENER LA CAPACIDAD DE MANEJAR DESDE 1 HASTA 2 LAZOS INTELIGENTES DE SEÑALIZACION Y QUE SOPORTE HASTA 636 DISPOSITIVOS INTELIGENTES POR CADA PANEL O NODO DE RED. DEBE MANDAR 3 SEÑALES DIFERENTES DE ALARMA 2 SALIDAS RS232 PARA IMPRESORA Y PC., 2 SALIDAS RS485 PARA ANUNCIADORES REMOTOS, RELES Y FUENTE DE PODER EN MODO SWITCH DE 6.0 AMP Y SALIDA RJ-11 PARA TELEFONO A BOMBEROS Y RJ-45 PARA RED LAN, SOFTWARE MEDIANO PARA MEDIANOS Y GRANDES ALCANCES, TEST DE AUTO-PRUEBA, 4 NIVELES ACCESO DE OPERACION, MENSAJE POR EVENTO DE RUTA, ANUNCIADORES REMOTOS Y GRAFICOS Y ARCHIVO DE HISTORIAL DE 4000 EVENTOS EN MEMORIA NO VOLATIL MAS ARCHIVO SEPARADO SOLO ALARMA DE 1000 EVENTOS. AJUSTE MANUAL DE SENSIBILIDAD EN 9 NIVELES, 9 NIVELES DE PREALARMA, AJUSTE AUTOMATICO DE SENSIBILIDAD DIA/NOCHE, PRUEBA AUTOMATICA DE DETECTORES Y UNIDADES DE CONTROL. EL PANEL DE CONTROL REQUIERE DE SUMINISTRO DE 6 AMPERES A 127VOLTS, 4.75 DISPONIBLE PARA USO EXTERNO Y TRANSFORMADOR INTERNO DE 127VCA, A 24VCD, CON BANCO DE BATERIAS DE RESPALDO, MARCA NOTIFIER, MODELO NFS-3030 SERIE ONYX, SIMILAR O EQUIVALENTE EN CARACTERISTICAS Y CALIDAD.</t>
  </si>
  <si>
    <t>SUMINISTRO DE RESISTENCIA FIN DE LINEA PARA LUZ ESTROBOSCOPICA DONDE TERMINA EL CABLEADO DE ALIMENTACION DE 24VCD, INSTALADO EN REGISTRO DEL MODULO AUDIOVISUAL, MARCA NOTIFER, SIMILAR O EQUIVALENTE EN CARACTERISTICAS Y CALIDAD.</t>
  </si>
  <si>
    <t>SUMINISTRO DE MODULO Y/O BASE AISLADORA (A) DE CONTROL DE FALLAS, COLOCADAS EN DIFERENTES PUNTOS DEL LAZO INTELIGENTE (SLC) DEL CIRCUITO "A" ENTRE GRUPOS DE 25 A 30 DISPOSITIVOS INTELIGENTES Y SU FUNCION PRINCIPAL ES AISLAR SECCIONES QUE SE ENCUENTRAN EN CORTO Y PERMITE QUE LAS OTRAS SECCIONES PUEDAN CONTINUAR CON SU OPERACION NORMAL, ESTA BASE Y/O MODULO NO REQUIERE DE REGISTRO VA EN EL MISMO DEL DETECTOR, MARCA NOTIFER, SIMILAR O EQUIVALENTE EN CARACTERISTICAS Y CALIDAD.</t>
  </si>
  <si>
    <t>SUMINISTRO DE MODULO DE CONTROL INTELIGENTE PARA INSTALARSE EN MURO A H=1.50 Y/ O EN EQUIPOS DE AIRE ACONDICIONADO MODULO DE ACTIVACION DE SEÑALES PREGRABADAS DE EVACUACION, TELEFONIA DE EMERGENCIA, ALIMENTACION A LOS CIRCUITOS, BOCINAS Y ESTROBOS, MARCA NOTIFIER, MODELO FTM-1 SIMILAR O EQUIVALENTE EN CARACTERISTICAS Y CALIDAD.</t>
  </si>
  <si>
    <t>SUMINISTRO DE FUENTE AUXILIAR DE ENERGIA DE 6 AMPERES FUENTE/ CARGADOR; CORRIENTE DE ENTRADA 120 VAC/ 50,60HZ; INTERRUPTOR DE SALIDA 12VDC O 24VDC SELECCIONABLE, SALIDAS FILTRADAS Y ELECTRONICAMENTE REGULADAS; PARA 16 VIAS DE SALIDA SELECCIONABLES; INTERRUPTOR AUTOMATICO DE CARGA DE BATERIA, SUPERVISADO CUANDO LA C.A. FALLA, INDICADORES DE ENTRADA DE LA C.A. Y DE LA SALIDA SALIDA LED DE LA C.C.: SUPERVISION DE FALLA DE LOS CONTACTOS DE LA C.A. (DE LA FORMA "C"); SUPERVISION DE BATERIA BAJA CONTACTO (DE LA FORMA "C"); CIRCUITO DE CORTO Y PROTECCION TERMAL DE LA SOBRECARGA; EN GABINETE CERRADO CON CERRADURA; TRANSFORMADOR DE 24VOLTS 85 VA; BATERIA DE 12 VOLTS, 6 AMPERES HORA, SELLADA DE TIPO ACIDO O GEL DE PLOMO, MARCA NOTIFIER, MODELO ACPS-2406, SIMILAR O EQUIVALENTE EN CARACTERISTICAS Y CALIDAD.</t>
  </si>
  <si>
    <t>SUMINISTRO DE AMPLIFICADOR PARA EL SISTEMA DE VOCEO H= 1.50M PARA ALIMENTAR LAS BOCINAS DE LOS MODULOS AUDIOVISUALES CON CUATRO CIRCUITOS DE DISPOSITIVOS INDICADORES Y DOS CIRCUITOS DE DISPOSITIVOS DE NOTIFICACION, MARCA NOTIFIER, SIMILAR O EQUIVALENTE EN CARACTERISTICAS Y CALIDAD.</t>
  </si>
  <si>
    <t>SUMINISTRO DE COMPUTADORA P.C. MARCA HEWLETT PACKARD, WORKSTATION HP Z800 (LK664LA), SIMILAR O EQUIVALENTE EN CARACTERÍSTICAS Y CALIDAD. TIPO DE PROCESADOR, PROCESADOR INTEL XEÓN QUAD-CORE E5506 (2.13 GHZ, 4 MB DE CACHE, MEMORIA DE 800 MHZ), SISTEMA OPERATIVO: WINDOWS 7 PROFESIONAL ORIGINAL 32 BIT CON SU LICENCIA Y PERMISO RESPECTIVO, MEMORIA DE SERIE: RAM SIN BÚFER ECC DDR3 3 GB, 1333 MHZ. RANURAS DE MEMORIA: 12 RANURAS DIMM, CHIPSET: DUAL INTEL 5520 FACTOR DE FORMA: MINI-TORRE MONTABLE EN BASTIDOR UNIDADES ÓPTICAS: GRABADOR DE DVD SATA SUPER-MULTI CON TECNOLOGÍA LIGHT-SCRIBE. GRÁFICOS: ATI FIREPRO V5800 Y/O NVIDIA, MONITOR: LCD Y/O LED DE 23” O SIMILAR. ALMACENAMIENTO DE DATOS: 4 COMPARTIMIENTOS PARA UNIDADES INTERNAS DE 3.5”, 3 BAHÍAS DE UNIDAD EXTERNA DE 5.25”, UNIDADES INTERNAS SATA DE (7.200RPM DESDE 160GB HASTA 2 TB, SATA DE (10,000RPM DESDE 160GB HASTA 600 GB, CONTROLADOR DE ALMACENAMIENTO: RAID ROC SAS LSI MEGA RAID 9260-8I DE 6 GB/S, PUERTOS: 9 USB 2.0, 1 ENTRADA DE AUDIO, 1 SALIDA DE AUDIO, 1 SALIDA PARA AUDÍFONO, 2 ENTRADAS PARA MICRÓFONO, 2 RJ-45 A LAN GIGABIT INTEGRADA, 1 EN SERIE, 2 IEEE 1394A. RANURAS: 2 PCIE GEN2 X16, 2 PCIE GEN2 X8, 1 PCIE GEN2 X4, 1 PCIE GEN1 X4, 1 PCI, COMUNICACIÓN: INTERFAZ DE RED: BROADCOM 5764 INTEGRADA DUAL, CONTROLADOR TPM 1.2, AUDIO: SISTEMA DE SONIDO INTEGRADO DE ALTA DEFINICIÓN REALTEK ALC262, TARJETA DE SONIDO CREATIVE X-FI TITANIUM PCIE, ALTAVOCES OPCIONALES HP THIN CON ALIMENTACIÓN USB, REQUISITOS DE ALIMENTACIÓN: CORRECCIÓN DE FACTOR DE POTENCIA DE GRAN ALCANCE DE 850 O 1110 WATTS Y FUENTES DE ALIMENTACIÓN DE CONEXIÓN DIRECTA. DIMENSIONES DEL PRODUCTO (ANCHO X PROFUND. X ALTO): 45 X 20 X 53 CM. PESO: 21 KG. GARANTÍA: BÁSICA DE 3 AÑOS, SIGUIENTE DÍA LABORABLE, EN PIEZAS Y MANO DE OBRA Y SOPORTE TELEFÓNICO 8X5 GESTIÓN DE SEGURIDAD: CABLE DE SEGURIDAD CON BLOQUEO KENSINGTON, SENSOR HP SOLENOID HOOD LOCK &amp; HOOD. PARA ADMINISTRACION DEL SISTEMA DE DETECCION DE INCENDIO.</t>
  </si>
  <si>
    <t>SUMINISTRO DE IMPRESORA ESCLAVA (DE TECNOLOGÍA DE IMPRESIÓN LÁSER MONOCROMO), VELOCIDAD DE IMPRESIÓN EN NEGRO (NORMAL, A4) HASTA 35 PPM, CALIDAD DE IMPRESIÓN EN NEGRO (OPTIMA) HASTA 1200X1200 DPI, CICLO DE TRABAJO (MENSUAL, A4) HASTA 50,000 PÁGINAS, CONECTIVIDAD ESTÁNDAR: PUERTO USB 2.0 DE ALTA VELOCIDAD, PUERTO PARALELO HOMOLOGADO IEEE 1284, CAPACIDAD DE REDES 10/100/1000 GIGABIT. MEMORIA DE SERIE: MÁXIMA 128 MB, VOLUMEN DE PÁGINAS MENSUALES DE 750 A 3000, VELOCIDAD DEL PROCESADOR 800 MHZ, IDIOMAS ESTÁNDAR DE IMPRESORA HP PCL 5E, HP PCL 6. MANEJO DE PAPEL ESTÁNDAR/ENTRADA DE 250 HOJAS, MANEJO DE PAPEL ESTÁNDAR SALIDA DE 150 HOJAS, PROTOCOLO DE RED TCP/IP, IPV4, IPV6, SEGURIDAD DE MANEJO DE PASSWORD CON SNMPV2/V3, 802.1X, SSL, FIREWALL Y LISTA DE CONTROLES DE ACCESO, CONSUMO DE ENERGÍA (ACTIVO) 570 WATTS, CONSUMO DE ENERGÍA (EN ESPERA) 7 WATTS, CONSUMO DE ENERGÍA (DORMIDA) 6.2 WATTS TEMPERATURA DE OPERACIÓN DE 15 A 32.5°C. PARA APOYO AL EQUIPO DE ADMINISTRACION DEL SISTEMA DE DETECCION DE INCENDIO</t>
  </si>
  <si>
    <t>INSTALACION DE DETECTOR FOTOELECTRICO INTELIGENTE CON SENSOR DE MEDIA ANÁLOGA CON DIRECCIONAMIENTO PARA COMUNICACIÓN DIGITAL CON EL TABLERO DE CONTROL, BASE DE MONTAJE PARA INSTALARSE EN LECHO BAJO DE FALSO PLAFOND Y/O TECHO, CON LAS SIGUIENTES CARACTERISTICAS: SIETE NIVELES DE SENSIBILIDAD EN UN RANGO DE 0.2% A 3.7% POR PIE DE OBSCURECIMIENTO POR HUMO, FUENTE DE LUZ INDICADA CON LED INFRARROJO Y PULSANTE, FOTODIODO RECEPTOR DE SILICON, CABEZA DE SENSOR DE 360°, DE CAPTACION DE HUMO PARA OPTIMA RESPUESTA A LA PRESENCIA DE HUMO DESDE CUALQUIER DIRECCION.</t>
  </si>
  <si>
    <t>INSTALACION DE MULTISENSOR DE MEDIDA ANALÓGICA CON DIRECCIONAMIENTO PARA COMUNICACIÓN DIGITAL CON EL TABLERO DE CONTROL. MULTISENSOR SE ADAPTA A CAMBIOS A LARGO PLAZO CAUSADAS POR POLVO, HUMEDAD, ENVEJECIMIENTO, INCLUSIVE COMPENSA POR PEQUEÑAS CANTIDADES DE HUMO EN AMBIENTE NORMAL, DISTINGUE ENTRE UN BENIGNO SOPLO DE POLVO DE YESO Y EL POTENCIAL DESASTRE DE UN SILLON ACOLCHONADO HUMEANTE, ELIMINA LAS FALSAS ALARMAS, MULTISENSOR QUE COMBINA SENSORES DE TEMPERATURA, IONIZACION Y FOTOELECTRICO EN USO SOLO Y LES AÑADE UNA DIMENSION CRITICA: EL TIEMPO, BASE DE MONTAJE PARA INSTALARSE EN LECHO BAJO FALSO PLAFOND Y/O TECHO.</t>
  </si>
  <si>
    <t>INSTALACION DE DETECTOR MULTIPLE INTELIGENTE CON DOBLE SENSOR DE MEDIDA ANALÓGICA CON DIRECCIONAMIENTO PARA COMUNICACIÓN DIGITAL CON EL TABLERO DE CONTROL, DOBLE SENSOR SE ADAPTA A CAMBIOS A LARGO PLAZO CAUSADAS POR POLVO, HUMEDAD, ENVEJECIMIENTO. ELIMINA LAS FALSAS ALARMAS. MULTISENSOR QUE COMBINA SENSOR DE TEMPERATURA Y FOTOELECTRICO EN UNO SOLO Y LES AÑADE UNA DIMENSION CRITICA: EL TIEMPO</t>
  </si>
  <si>
    <t>INSTALACION DE ESTACION MANUAL DE DOBLE ACCION ETAPA SIMPLE CON INSTALACION DE PODER Y COMUNICACIÓN DE DATOS DIRECCIONABLE A TRAVÉS DE UN SIMPLE PAR DE HILOS, CALIBRE 18 Ó 16 AWG. HASTA 3,048 M DE DISTANCIA DEL TABLERO DE CONTROL. FUENTE DE LUZ INDICADA CON 2 LED'S INFRARROJOS Y PULSANTES (VERDE ESTADO NORMAL, ROJO ALARMA), VOLTAJE DE OPERACION DE 19 VCD. NOMINAL, RANGO DE TEMPERATURA DE OPERACIÓN, DE 0° A 49°C., RANGO DE HUMEDAD DE 0% HASTA 93%, CON GABINETE NEMA 2, PARA MINIMA INFILTRACION DE POLVO, FABRICACION EN MATERIAL DE POLICARBONATO RESISTENTE AL ALTO IMPACTO PARA INSTALACION EN MURO DE MANERA APARENTE O SEMIEMPOTRADA EN CAJA DE 4" CON PROFUNDIDAD MINIMA DE 54 MM.</t>
  </si>
  <si>
    <t>INSTALACION DE ALARMAS AUDIO VISUALES MARCA NOTIFIER MODELO AS-241575W-FR, MÓDULO DE ALERTA AUDIO/VISUAL PARA NOTIFICACIÓN DE INCENDIO, INTEGRADA POR ESTROBOSCOPIO DE XENÓN CON VOLTAJE DE OPERACIÓN DE 24 V.C.D. CON UNA INTENSIDAD LUMINOSA DE 75/90 CANDELAS CON DIODO DE ENTRADA POLARIZADO PARA CONEXIÓN DE INVERSIÓN DE POLARIDAD Y SUPERVISIÓN DEL CIRCUITO E INCLUIRÁ FUENTE A 24 VDC.Y BOCINA CIRCULAR EN COLOR BLANCO MATE Y DEBERÁ CONTAR CON TERMINALES MÚLTIPLES PARA SELECCIÓN DE POTENCIA DE 1/4, 1/2, 1 Y 2 WATTS CON TRANSFORMADOR DE 25 Ó 70 VOLTIOS Y CONO DE 4". ADICIONALMENTE INCLUIRÁ UN CAPACITOR DE ENTRADA PARA LA SUPERVISIÓN DEL CIRCUITO MONTAJE EN CAJA STANDARD DE 4 PULGADAS, EL SONIDO SUGERIDO PARA CADA ZONA DE SEÑALIZACIÓN ES DE 90 DECIBELES ARRIBA DEL SONIDO AMBIENTAL COMO MÍNIMO, EN ZONAS QUE NO EXCEDAN DE 105 DECIBELES, Y LA ILUMINACIÓN DEBE SER DE 75 CANDELAS. PARA SU DIRECCIONAMIENTO Y CONTROL, SE CONSIDERO UN MODULO DE CONTROL, POR NIVEL, EL CUAL SE ALIMENTA ELÉCTRICAMENTE DESDE EL TABLERO PRINCIPAL, Y CADA MÓDULO, CONTROLA LAS ALARMAS DE CADA NIVEL.</t>
  </si>
  <si>
    <t>INSTALACION DE DETECTOR DE HUMO EN DUCTO DE AIRE ACONDICIONADO TIPO CAJA DE ANALLSIS EFECTO VENTURI PARA LA DETECCION DE HUMO EN LOS CONDUCTOS DE AIRE ACONDICIONADO (AA ), CON TAPA FRONTAL DE PLASTICO TRANSPARENTE PARA PERMITIR VER DESDE EL EXTERIOR EL LED DE INDICACION DE ALARMA, BASE B501 Y SALIDA PARA INDICADOR REMOTO CON TUBO DE ASPIRACION Y DETECTOR SDX-751 EM Y SE UBICARA EN EL RETORNO DEL SISTEMA EL GABINETE DEBE DE PERMITIR UNA EFICIENTE TOMA DE MUESTRA DEL AIRE QUE CIRCULA POR LOS CONDUCTOS DE AEREACION Y DETECTAR CONDICIONES POTENCIALES PELIGROSAS. SIETE NIVELES DE SENSIBILIDAD: RANGO DE -0.67 A 3.77%. LED BICOLOR VISIBLE QUE PARPADEA EN VERDE CADA VEZ QUE EL DETECTOR ES DIRECCIONADO E ILUMINA EN ROJO CONSTANTE CUANDO ES ALARMA. SELLADO CONTRA REGRESO DE PRESION. DIRECCION EXCLUSIVA DE COMUNICACION Y SUPERVISION. PRUEBA REMOTA DESDE EL PANEL DE CONTROL. MEDIDA PLASTICA DE FLAMABILLDAD 94-5V. RANGO DE HUMEDAD: 10 A 95% RH. DEBE COMPLEMENTARSE CON LOS TUBOS DE ASPIRACION, CUBIERTA TRANSPARENTE, FILTROS DE LOS TUBOS Y LA INMUNIDAD DEL DETECTOR.</t>
  </si>
  <si>
    <t>INSTALACION DE PANEL DE CONTROL INTELIGENTE CENTRAL PARA DETECCION DE INCENDIO CON UNA CAPACIDAD INICIAL DE (1283 PUNTOS) 1073 DETECTORES DE HUMO INTELIGENTES, 58 ESTACIONES DE ALARMA DE DOBLE ACCION, 58 ALARMAS AUDIOVISUALES (BOCINA CON ESTROBO), 94 PUNTOS DE MODULOS DE CONTROL INTELIGENTE (AUDIOVISUALES Y EQUIPO DE AIRE) Y UN CRECIMIENTO DE DETECTORES DE HUMO INTELIGENTES Y DE MODULOS DE CONTROL, POR MEDIO DE TARJETAS DE CONTROL Y CON SUS MODULOS DE INTERFACE PARA RED, IMPRESION Y MODEM CON PANTALLA DE CRISTAL LIQUIDO ERGONOMICO (LCD) DE 80 CARACTERES CON UNA ILUMINACION DE FONDO PARA DISPLAY DE ALARMAS CON UNA AMPLIACION HASTA 640 CARACTERES, INDICADOR DE SERVICIO DEDICADO DE SUPERVISION, MEMORIA NO VOLATIL Y SUPERVISION DE CARGA DE BATERIAS. EL PANEL DE CONTROL CENTRAL DEBERA TENER LA CAPACIDAD DE MANEJAR DESDE 1 HASTA 2 LAZOS INTELIGENTES DE SEÑALIZACION Y QUE SOPORTE HASTA 636 DISPOSITIVOS INTELIGENTES POR CADA PANEL O NODO DE RED. DEBE MANDAR 3 SEÑALES DIFERENTES DE ALARMA 2 SALIDAS RS232 PARA IMPRESORA Y PC., 2 SALIDAS RS485 PARA ANUNCIADORES REMOTOS, RELES Y FUENTE DE PODER EN MODO SWITCH DE 6.0 AMP Y SALIDA RJ-11 PARA TELEFONO A BOMBEROS Y RJ-45 PARA RED LAN, SOFTWARE MEDIANO PARA MEDIANOS Y GRANDES ALCANCES, TEST DE AUTO-PRUEBA, 4 NIVELES ACCESO DE OPERACION, MENSAJE POR EVENTO DE RUTA, ANUNCIADORES REMOTOS Y GRAFICOS Y ARCHIVO DE HISTORIAL DE 4000 EVENTOS EN MEMORIA NO VOLATIL MAS ARCHIVO SEPARADO SOLO ALARMA DE 1000 EVENTOS. AJUSTE MANUAL DE SENSIBILIDAD EN 9 NIVELES, 9 NIVELES DE PREALARMA, AJUSTE AUTOMATICO DE SENSIBILIDAD DIA/NOCHE, PRUEBA AUTOMATICA DE DETECTORES Y UNIDADES DE CONTROL. EL PANEL DE CONTROL REQUIERE DE INSTALACION DE 6 AMPERES A 127VOLTS, 4.75 DISPONIBLE PARA USO EXTERNO Y TRANSFORMADOR INTERNO DE 127VCA, A 24VCD, CON BANCO DE BATERIAS DE RESPALDO, MARCA NOTIFIER, MODELO NFS-3030 SERIE ONYX, SIMILAR O EQUIVALENTE EN CARACTERISTICAS Y CALIDAD.</t>
  </si>
  <si>
    <t>INSTALACION DE RESISTENCIA FIN DE LINEA PARA LUZ ESTROBOSCOPICA DONDE TERMINA EL CABLEADO DE ALIMENTACION DE 24VCD, INSTALADO EN REGISTRO DEL MODULO AUDIOVISUAL, MARCA NOTIFER, SIMILAR O EQUIVALENTE EN CARACTERISTICAS Y CALIDAD.</t>
  </si>
  <si>
    <t>INSTALACION DE MODULO Y/O BASE AISLADORA (A) DE CONTROL DE FALLAS, COLOCADAS EN DIFERENTES PUNTOS DEL LAZO INTELIGENTE (SLC) DEL CIRCUITO "A" ENTRE GRUPOS DE 25 A 30 DISPOSITIVOS INTELIGENTES Y SU FUNCION PRINCIPAL ES AISLAR SECCIONES QUE SE ENCUENTRAN EN CORTO Y PERMITE QUE LAS OTRAS SECCIONES PUEDAN CONTINUAR CON SU OPERACION NORMAL, ESTA BASE Y/O MODULO NO REQUIERE DE REGISTRO VA EN EL MISMO DEL DETECTOR, MARCA NOTIFER, SIMILAR O EQUIVALENTE EN CARACTERISTICAS Y CALIDAD.</t>
  </si>
  <si>
    <t>INSTALACION DE MODULO DE CONTROL INTELIGENTE PARA INSTALARSE EN MURO A H=1.50 Y/ O EN EQUIPOS DE AIRE ACONDICIONADO MODULO DE ACTIVACION DE SEÑALES PREGRABADAS DE EVACUACION, TELEFONIA DE EMERGENCIA, ALIMENTACION A LOS CIRCUITOS, BOCINAS Y ESTROBOS, MARCA NOTIFIER, MODELO FTM-1 SIMILAR O EQUIVALENTE EN CARACTERISTICAS Y CALIDAD.</t>
  </si>
  <si>
    <t>INSTALACION DE FUENTE AUXILIAR DE ENERGIA DE 6 AMPERES FUENTE/ CARGADOR; CORRIENTE DE ENTRADA 120 VAC/ 50,60HZ; INTERRUPTOR DE SALIDA 12VDC O 24VDC SELECCIONABLE, SALIDAS FILTRADAS Y ELECTRONICAMENTE REGULADAS; PARA 16 VIAS DE SALIDA SELECCIONABLES; INTERRUPTOR AUTOMATICO DE CARGA DE BATERIA, SUPERVISADO CUANDO LA C.A. FALLA, INDICADORES DE ENTRADA DE LA C.A. Y DE LA SALIDA SALIDA LED DE LA C.C.: SUPERVISION DE FALLA DE LOS CONTACTOS DE LA C.A. (DE LA FORMA "C"); SUPERVISION DE BATERIA BAJA CONTACTO (DE LA FORMA "C"); CIRCUITO DE CORTO Y PROTECCION TERMAL DE LA SOBRECARGA; EN GABINETE CERRADO CON CERRADURA; TRANSFORMADOR DE 24VOLTS 85 VA; BATERIA DE 12 VOLTS, 6 AMPERES HORA, SELLADA DE TIPO ACIDO O GEL DE PLOMO, MARCA NOTIFIER, MODELO ACPS-2406, SIMILAR O EQUIVALENTE EN CARACTERISTICAS Y CALIDAD.</t>
  </si>
  <si>
    <t>INSTALACION DE AMPLIFICADOR PARA EL SISTEMA DE VOCEO H= 1.50M PARA ALIMENTAR LAS BOCINAS DE LOS MODULOS AUDIOVISUALES CON CUATRO CIRCUITOS DE DISPOSITIVOS INDICADORES Y DOS CIRCUITOS DE DISPOSITIVOS DE NOTIFICACION, MARCA NOTIFIER, SIMILAR O EQUIVALENTE EN CARACTERISTICAS Y CALIDAD.</t>
  </si>
  <si>
    <t>INSTALACION DE COMPUTADORA P.C. MARCA HEWLETT PACKARD, WORKSTATION HP Z800 (LK664LA), SIMILAR O EQUIVALENTE EN CARACTERÍSTICAS Y CALIDAD. TIPO DE PROCESADOR, PROCESADOR INTEL XEÓN QUAD-CORE E5506 (2.13 GHZ, 4 MB DE CACHE, MEMORIA DE 800 MHZ), SISTEMA OPERATIVO: WINDOWS 7 PROFESIONAL ORIGINAL 32 BIT CON SU LICENCIA Y PERMISO RESPECTIVO, MEMORIA DE SERIE: RAM SIN BÚFER ECC DDR3 3 GB, 1333 MHZ. RANURAS DE MEMORIA: 12 RANURAS DIMM, CHIPSET: DUAL INTEL 5520 FACTOR DE FORMA: MINI-TORRE MONTABLE EN BASTIDOR UNIDADES ÓPTICAS: GRABADOR DE DVD SATA SUPER-MULTI CON TECNOLOGÍA LIGHT-SCRIBE. GRÁFICOS: ATI FIREPRO V5800 Y/O NVIDIA, MONITOR: LCD Y/O LED DE 23” O SIMILAR. ALMACENAMIENTO DE DATOS: 4 COMPARTIMIENTOS PARA UNIDADES INTERNAS DE 3.5”, 3 BAHÍAS DE UNIDAD EXTERNA DE 5.25”, UNIDADES INTERNAS SATA DE (7.200RPM DESDE 160GB HASTA 2 TB, SATA DE (10,000RPM DESDE 160GB HASTA 600 GB, CONTROLADOR DE ALMACENAMIENTO: RAID ROC SAS LSI MEGA RAID 9260-8I DE 6 GB/S, PUERTOS: 9 USB 2.0, 1 ENTRADA DE AUDIO, 1 SALIDA DE AUDIO, 1 SALIDA PARA AUDÍFONO, 2 ENTRADAS PARA MICRÓFONO, 2 RJ-45 A LAN GIGABIT INTEGRADA, 1 EN SERIE, 2 IEEE 1394A. RANURAS: 2 PCIE GEN2 X16, 2 PCIE GEN2 X8, 1 PCIE GEN2 X4, 1 PCIE GEN1 X4, 1 PCI, COMUNICACIÓN: INTERFAZ DE RED: BROADCOM 5764 INTEGRADA DUAL, CONTROLADOR TPM 1.2, AUDIO: SISTEMA DE SONIDO INTEGRADO DE ALTA DEFINICIÓN REALTEK ALC262, TARJETA DE SONIDO CREATIVE X-FI TITANIUM PCIE, ALTAVOCES OPCIONALES HP THIN CON ALIMENTACIÓN USB, REQUISITOS DE ALIMENTACIÓN: CORRECCIÓN DE FACTOR DE POTENCIA DE GRAN ALCANCE DE 850 O 1110 WATTS Y FUENTES DE ALIMENTACIÓN DE CONEXIÓN DIRECTA. DIMENSIONES DEL PRODUCTO (ANCHO X PROFUND. X ALTO): 45 X 20 X 53 CM. PESO: 21 KG. GARANTÍA: BÁSICA DE 3 AÑOS, SIGUIENTE DÍA LABORABLE, EN PIEZAS Y MANO DE OBRA Y SOPORTE TELEFÓNICO 8X5 GESTIÓN DE SEGURIDAD: CABLE DE SEGURIDAD CON BLOQUEO KENSINGTON, SENSOR HP SOLENOID HOOD LOCK &amp; HOOD. PARA ADMINISTRACION DEL SISTEMA DE DETECCION DE INCENDIO.</t>
  </si>
  <si>
    <t>INSTALACION DE IMPRESORA ESCLAVA (DE TECNOLOGÍA DE IMPRESIÓN LÁSER MONOCROMO), VELOCIDAD DE IMPRESIÓN EN NEGRO (NORMAL, A4) HASTA 35 PPM, CALIDAD DE IMPRESIÓN EN NEGRO (OPTIMA) HASTA 1200X1200 DPI, CICLO DE TRABAJO (MENSUAL, A4) HASTA 50,000 PÁGINAS, CONECTIVIDAD ESTÁNDAR: PUERTO USB 2.0 DE ALTA VELOCIDAD, PUERTO PARALELO HOMOLOGADO IEEE 1284, CAPACIDAD DE REDES 10/100/1000 GIGABIT. MEMORIA DE SERIE: MÁXIMA 128 MB, VOLUMEN DE PÁGINAS MENSUALES DE 750 A 3000, VELOCIDAD DEL PROCESADOR 800 MHZ, IDIOMAS ESTÁNDAR DE IMPRESORA HP PCL 5E, HP PCL 6. MANEJO DE PAPEL ESTÁNDAR/ENTRADA DE 250 HOJAS, MANEJO DE PAPEL ESTÁNDAR SALIDA DE 150 HOJAS, PROTOCOLO DE RED TCP/IP, IPV4, IPV6, SEGURIDAD DE MANEJO DE PASSWORD CON SNMPV2/V3, 802.1X, SSL, FIREWALL Y LISTA DE CONTROLES DE ACCESO, CONSUMO DE ENERGÍA (ACTIVO) 570 WATTS, CONSUMO DE ENERGÍA (EN ESPERA) 7 WATTS, CONSUMO DE ENERGÍA (DORMIDA) 6.2 WATTS TEMPERATURA DE OPERACIÓN DE 15 A 32.5°C. PARA APOYO AL EQUIPO DE ADMINISTRACION DEL SISTEMA DE DETECCION DE INCENDIO</t>
  </si>
  <si>
    <t>PRUEBAS, PUESTA EN OPERACIÓN, ENTREGA DE GARANTÍAS, INSTRUCTIVOS Y MANUALES DE OPERACIÓN Y MANTENIMIENTO DE LOS EQUIPOS E INSTALACIONES, ASÍ COMO LA CAPACITACIÓN DEL PERSONAL ASIGNADO PARA SISTEMA DE DETECCIÓN DE INCENDIO</t>
  </si>
  <si>
    <t>EXTENSION DE GARANTIA DETECCION DE INCENDIOS</t>
  </si>
  <si>
    <t>INSTALACIÓN DE GAS</t>
  </si>
  <si>
    <t>TUBO DE COBRE RIGIDO TIPO "L" DE 19 MM Ø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</si>
  <si>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TUBO DE COBRE RIGIDO TIPO "L" DE 25 MM Ø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</si>
  <si>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TUBO DE COBRE RIGIDO TIPO "L" DE 32 MM Ø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</si>
  <si>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TUBO DE COBRE RIGIDO TIPO "L" DE 38 MM Ø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</si>
  <si>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CODO DE COBRE 13 MM X 45°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</si>
  <si>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CODO DE COBRE 19 MM X 45°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</si>
  <si>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COPLE DE COBRE DE 13 MM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</si>
  <si>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COPLE DE COBRE DE 19 MM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</si>
  <si>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COPLE DE COBRE DE 25 MM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</si>
  <si>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COPLE DE COBRE DE 32 MM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</si>
  <si>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COPLE DE COBRE DE 38 MM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</si>
  <si>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CONECTOR DE COBRE CUERDA EXTERIOR DE 32 MM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</si>
  <si>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CONECTOR DE COBRE CUERDA EXTERIOR DE 38 MM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</si>
  <si>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CONECTOR DE COBRE CUERDA INTERIOR DE 13 MM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</si>
  <si>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CONECTOR DE COBRE CUERDA INTERIOR DE 19 MM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</si>
  <si>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TEE DE COBRE DE 38 MM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</si>
  <si>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REDUCCION BUSHING DE COBRE DE 25 X 13 MM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</si>
  <si>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REDUCCION BUSHING DE COBRE DE 32 X 19 MM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</si>
  <si>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REDUCCION BUSHING DE COBRE DE 38 X 32 MM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</si>
  <si>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REDUCCION BUSHING DE COBRE DE 25 X 19 MM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</si>
  <si>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CODO GALVANIZADO DE 32 MM X 45°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</si>
  <si>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NIPLE DE A.C. DE 19 MM X 25 MM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</si>
  <si>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REDUCCION BUSHING NEGRA DE 19 X 32 MM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</si>
  <si>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VALVULAS Y CONEXIONES PARA LINEA DE LLENADO CON LAS SIGUIENTES CONEXIONES ACOPLADOR ACME A 19.1 MM, VALVULA DE GLOBO PARA LIQUIDOS (28 KG/CM2), 19 MM, NIPLE GALVANIZADO CUERDA CORRIDA 19.1 MM, CODO CONECTOR COBRE ROSCA INTERIOR 19 MM X 90°, TEE DE COBRE ROSCA CENTRAL 19.1 MM, PUNTA POL CON TUERCA DE CUERDA IZQUIERDA, REDUCCION BUSHING GALVANIZADA DE ½" A ¼", CODO CONECTOR COBRE ROSCA INTERIOR 12.7 MM X 90°, CODO DE COBRE 90° X 19 MM, CONECTOR DE COBRE ROSCA EXTERIOR DE 19 MM, CODO GALVANIZADO 19 MM X 45°, VALVULA DOBLE CHECK PARA LIQUIDOS 19 MM, MANOMETRO MARCA METRON MOD 51100.</t>
  </si>
  <si>
    <t>ACOPLADOR LIQUIDO DE 19 MM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</si>
  <si>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VALVULA CHECK DE LLENADO DE 32 MM Ø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</si>
  <si>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VALVULA DE SEGURIDAD DE 19 MM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</si>
  <si>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VALVULA DE GLOBO ROSCADA DE 19 MM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</si>
  <si>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VALVULA DE CIERRE RAPIDO ROSCADA DE 13 MM Ø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</si>
  <si>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VALVULA DE CIERRE RAPIDO ROSCADA DE 25 MM Ø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</si>
  <si>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VALVULA DE CIERRE RAPIDO ROSCADA DE 32 MM Ø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</si>
  <si>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VALVULA WORCESTER DE 32 MM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</si>
  <si>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VALVULA TIPO CURTING DE ESPIGA PARA LABORATORIO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</si>
  <si>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TANQUE DE ALMACENAMIENTO DE GAS L.P. DE 5000 LTS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</si>
  <si>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PUNTA POL CON TUERCA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</si>
  <si>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REGULADOR MCA REGO MODELO LV50336 19 MM.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</si>
  <si>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MANOMETRO DE A.P. DE 0-21 KG/CM2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</si>
  <si>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REGULADOR CMS MOD 1757 DE 13 MM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</si>
  <si>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REGULADOR P/TQ ESTAC 2403 C4 B.P. GRIS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</si>
  <si>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SISTEMA DE CIRCUITO CERRADO DE TELEVISIÓN</t>
  </si>
  <si>
    <t>CABLE PAR TRENZADO CAL. 16 SIN BLINDAJE</t>
  </si>
  <si>
    <t>CABLE CU DESNUDO CAL. 6</t>
  </si>
  <si>
    <t>REGISTRO DE 10X10X3.8CM EMPOTRADO EN MURO Y/O PLAFOND H=0.40</t>
  </si>
  <si>
    <t>REGISTRO TIPO TELEFONICO DE LAMINA DE CALIBRE 16 EMPOTRADO EN MURO H=0.40CM CON FONDO DE MADERA DE 3/4" CON SUJETADORES PARA EL SLAG DEL CABLE EN CAMBIOS DE DIRECCION.</t>
  </si>
  <si>
    <t>TUBERIA CONDUIT GALVANIZADA DE PARED GRUESA DE 19MM INCLUYE: COPLE</t>
  </si>
  <si>
    <t>TUBERIA CONDUIT GALVANIZADA DE PARED GRUESA DE 25MM INCLUYE: COPLE</t>
  </si>
  <si>
    <t>CAMARA IP FIJA INTERIOR (CFI) DE ALTA RESOLUCION A COLOR PARA CONTROL Y VIGILANCIA DE SEGURIDAD DEL HOSPITAL, CON LENTE VARIFOCAL 2.8~8.0MM. F/1.4~2.7, DOMO AHUMADO, BASE Y HERRAJES PARA MONTAJE EN PLAFOND.-SENSOR DE IMAGEN CMOS DE EXPLORACION PROGRESICA DE 1/3 DE PULGADA EFECTIVA.-RESOLUCION MAXIMA DE 2048X1536.-RELACION SEÑAL A RUIDO DE 50DB.-TIPO DE LENTE CON AUTO IRIS CONTROL CON COMANDO DIRECTO DC.-INTERVALO DE OBTURADOR ELECTRONICO DE 1~1/100.000SEG.-RANGO DINAMICO AMPLIO DE 60DB.-INTERVALO DE BALANCE DEL BLANCO DE 2000° A 10000°K.-SENSIBILIDAD F/1.2; 2.850°K; SNR&gt;24DB. COLOR (33MS) 0.50LUX. COLOR SENS (500MS) 0.12LUX MONO (33MS) 0.25LUX. MONO SENS (500MS) 0.03LUX.-COMPRESION DE VIDEO: H.264, MJPEG.-TRANSMISION DE VIDEO DE HASTA 2 TRANSMISIONES SIMULTANEAS, LA SEGUNDA DEPENDE DE LA CONFIGURACION DE LA PRIMERA.-VELOCIDAD DE TRANSMISION 30, 25, 24, 15, 12.5, 12, 10, 8, 7.5, 6.5, 4, 3, 2.5, 2, 1 CUADROS POR SEGUNDO, DEPENDIENDO DE LA CONFIGURACION DE LA COMPRESION, RESOLUCION Y TRANSMISION.-VELOCIDAD DE TRANSMISION 30, 25, 24, 15, 12.5, 12, 10, 8, 7.5, 6.5, 4, 3, 2.5, 2, 1 CUADROS POR SEGUNDO, DEPENDIENDO DE LA CONFIGURACION DE LA COMPRESION, RESOLUCION Y TRANSMISION.-RESOLUCIONES ADICIONALES 2.1MPX (1920X1080). 1.9MPX (1600X1200). 1.3MPX (1280X1024). 1.2MPX (1280X960). 0.9MPX (1280X720). 0.5MPX (800X600). 0.3MPX (640X480). 0.1MPX (320X240). 640X512. 640X352. 480X368. 480X272. 320X256. 320X176.-PROTOCOLOS COMPATIBLES TCP/IP, UDP/IP, IGMP, UPNP, DNS, DHCP, RTP, RTSP, NTP, IPV4, SNMP V2C/V3, QOS, HTTP, HTTPS, LDAP, SSH, SSL, SMTP, FTP, MDNS, 802.1X.-PUERTO DE RED CON CONECTOR RJ-45 100BASE-TX MDI/MDI-X AUTO.-ALIMENTACION ELECTRICA POE (IEEE 802.3AF CLASE 3), 200MA MAXIMO.-CONSUMO DE ENERGIA DE 6 WATTS.-ALMACENAMIENTO LOCAL CON TARJETA MINI SD.-ENTRADA DE ALARMA 10VCC MAXIMO, 5MA MAXIMO.-SALIDA DE ALARMA 0 A 15VCC MAXIMO, 75MA MAXIMO.-PUERTO DE SERVICIO EXTERNO DE 3 CONECOTRES, 2.5MM, PROPORCIONA SALIDA DE VIDEO NTSC/PAL.-PESO DE 500G.-TEMPERATURA DE FUNCIONAMIENTO DE -10° A 50°C.-HUMEDAD DE 20% A 90%, SIN CONDENSACION.-LENTE VARIFOCAL 2.8~8.0MM. F/1.4~2.7 MARCA PELCO MODELO 13M2.8-8.-DOMO AHUMADO PARA MONTAJE EN PLAFOND MARCA PELCO MODELO DF8AAPGE0V21A.MARCA PELCO SERIE SARIX MODELO IX30C, SIMILAR O EQUIVALENTE EN CARACTERISTICAS Y CALIDAD.</t>
  </si>
  <si>
    <t>CAMARA IP FIJA EXTERIOR (CFE) DE ALTA RESOLUCION A COLOR PARA CONTROL Y VIGILANCIA DE SEGURIDAD DEL HOSPITAL, CON LENTE VARIFOCAL 2.8~8.0MM. F/1.4~2.7, CARCASA DE INTEMPERIE,BASE Y HERRAJE PARA MONTAJE EN MURO..-SENSOR DE IMAGEN CMOS DE EXPLORACION PROGRESICA DE 1/3 DE PULGADA EFECTIVA.-RESOLUCION MAXIMA DE 2048X1536.-RELACION SEÑAL A RUIDO DE 50DB.-TIPO DE LENTE CON AUTO IRIS CONTROL CON COMANDO DIRECTO DC.-INTERVALO DE OBTURADOR ELECTRONICO DE 1~1/100.000SEG.-RANGO DINAMICO AMPLIO DE 60DB.-INTERVALO DE BALANCE DEL BLANCO DE 2000° A 10000°K.-SENSIBILIDAD F/1.2; 2.850°K; SNR&gt;24DB. COLOR (33MS) 0.50LUX. COLOR SENS (500MS) 0.12LUX MONO (33MS) 0.25LUX. MONO SENS (500MS) 0.03LUX.-COMPRESION DE VIDEO: H.264, MJPEG.-TRANSMISION DE VIDEO DE HASTA 2 TRANSMISIONES SIMULTANEAS, LA SEGUNDA DEPENDE DE LA CONFIGURACION DE LA PRIMERA.-VELOCIDAD DE TRANSMISION 30, 25, 24, 15, 12.5, 12, 10, 8, 7.5, 6.5, 4, 3, 2.5, 2, 1 CUADROS POR SEGUNDO, DEPENDIENDO DE LA CONFIGURACION DE LA COMPRESION, RESOLUCION Y TRANSMISION.-VELOCIDAD DE TRANSMISION 30, 25, 24, 15, 12.5, 12, 10, 8, 7.5, 6.5, 4, 3, 2.5, 2, 1 CUADROS POR SEGUNDO, DEPENDIENDO DE LA CONFIGURACION DE LA COMPRESION, RESOLUCION Y TRANSMISION.-RESOLUCIONES ADICIONALES 2.1MPX (1920X1080). 1.9MPX (1600X1200). 1.3MPX (1280X1024). 1.2MPX (1280X960). 0.9MPX (1280X720). 0.5MPX (800X600). 0.3MPX (640X480). 0.1MPX (320X240). 640X512. 640X352. 480X368. 480X272. 320X256. 320X176.-PROTOCOLOS COMPATIBLES TCP/IP, UDP/IP, IGMP, UPNP, DNS, DHCP, RTP, RTSP, NTP, IPV4, SNMP V2C/V3, QOS, HTTP, HTTPS, LDAP, SSH, SSL, SMTP, FTP, MDNS, 802.1X.-PUERTO DE RED CON CONECTOR RJ-45 100BASE-TX MDI/MDI-X AUTO.-ALIMENTACION ELECTRICA POE (IEEE 802.3AF CLASE 3), 200MA MAXIMO.-CONSUMO DE ENERGIA DE 6 WATTS.-ALMACENAMIENTO LOCAL CON TARJETA MINI SD.-ENTRADA DE ALARMA 10VCC MAXIMO, 5MA MAXIMO.-SALIDA DE ALARMA 0 A 15VCC MAXIMO, 75MA MAXIMO.-PUERTO DE SERVICIO EXTERNO DE 3 CONECOTRES, 2.5MM, PROPORCIONA SALIDA DE VIDEO NTSC/PAL.-PESO DE 500G.-TEMPERATURA DE FUNCIONAMIENTO DE -10° A 50°C.-HUMEDAD DE 20% A 90%, SIN CONDENSACION.-LENTE VARIFOCAL 2.8~8.0MM. F/1.4~2.7 MARCA PELCO MODELO 13M2.8-8.-CARCASA DE INTEMPERIE PARA MONTAJE EN MURO MARCA PELCO MODELO EH1512 Y MONTURA EM1512.MARCA PELCO SERIE SARIX MODELO IX30C SIMILAR O EQUIVALENTE EN CARACTERISTICAS Y CALIDAD.</t>
  </si>
  <si>
    <t>CAMARA IP FIJA EXTERIOR (CFE) DE ALTA RESOLUCION A COLOR PARA CONTROL Y VIGILANCIA DE SEGURIDAD DEL HOSPITAL, CON LENTE VARIFOCAL 2.8~8.0MM. F/1.4~2.7, CARCASA DE INTEMPERIE,BASE Y HERRAJE PARA MONTAJE EN POSTE..-SENSOR DE IMAGEN CMOS DE EXPLORACION PROGRESICA DE 1/3 DE PULGADA EFECTIVA.-RESOLUCION MAXIMA DE 2048X1536.-RELACION SEÑAL A RUIDO DE 50DB.-TIPO DE LENTE CON AUTO IRIS CONTROL CON COMANDO DIRECTO DC.-INTERVALO DE OBTURADOR ELECTRONICO DE 1~1/100.000SEG.-RANGO DINAMICO AMPLIO DE 60DB.-INTERVALO DE BALANCE DEL BLANCO DE 2000° A 10000°K.-SENSIBILIDAD F/1.2; 2.850°K; SNR&gt;24DB. COLOR (33MS) 0.50LUX. COLOR SENS (500MS) 0.12LUX MONO (33MS) 0.25LUX. MONO SENS (500MS) 0.03LUX.-COMPRESION DE VIDEO: H.264, MJPEG.-TRANSMISION DE VIDEO DE HASTA 2 TRANSMISIONES SIMULTANEAS, LA SEGUNDA DEPENDE DE LA CONFIGURACION DE LA PRIMERA.-VELOCIDAD DE TRANSMISION 30, 25, 24, 15, 12.5, 12, 10, 8, 7.5, 6.5, 4, 3, 2.5, 2, 1 CUADROS POR SEGUNDO, DEPENDIENDO DE LA CONFIGURACION DE LA COMPRESION, RESOLUCION Y TRANSMISION.-VELOCIDAD DE TRANSMISION 30, 25, 24, 15, 12.5, 12, 10, 8, 7.5, 6.5, 4, 3, 2.5, 2, 1 CUADROS POR SEGUNDO, DEPENDIENDO DE LA CONFIGURACION DE LA COMPRESION, RESOLUCION Y TRANSMISION.-RESOLUCIONES ADICIONALES 2.1MPX (1920X1080). 1.9MPX (1600X1200). 1.3MPX (1280X1024). 1.2MPX (1280X960). 0.9MPX (1280X720). 0.5MPX (800X600). 0.3MPX (640X480). 0.1MPX (320X240). 640X512. 640X352. 480X368. 480X272. 320X256. 320X176.-PROTOCOLOS COMPATIBLES TCP/IP, UDP/IP, IGMP, UPNP, DNS, DHCP, RTP, RTSP, NTP, IPV4, SNMP V2C/V3, QOS, HTTP, HTTPS, LDAP, SSH, SSL, SMTP, FTP, MDNS, 802.1X.-PUERTO DE RED CON CONECTOR RJ-45 100BASE-TX MDI/MDI-X AUTO.-ALIMENTACION ELECTRICA POE (IEEE 802.3AF CLASE 3), 200MA MAXIMO.-CONSUMO DE ENERGIA DE 6 WATTS.-ALMACENAMIENTO LOCAL CON TARJETA MINI SD.-ENTRADA DE ALARMA 10VCC MAXIMO, 5MA MAXIMO.-SALIDA DE ALARMA 0 A 15VCC MAXIMO, 75MA MAXIMO.-PUERTO DE SERVICIO EXTERNO DE 3 CONECOTRES, 2.5MM, PROPORCIONA SALIDA DE VIDEO NTSC/PAL.-PESO DE 500G.-TEMPERATURA DE FUNCIONAMIENTO DE -10° A 50°C.-HUMEDAD DE 20% A 90%, SIN CONDENSACION.-LENTE VARIFOCAL 2.8~8.0MM. F/1.4~2.7 MARCA PELCO MODELO 13M2.8-8-CARCASA DE INTEMPERIE PARA MONTAJE EN POSTE MARCA PELCO MODELO EH3512 Y MONTURA EM3512.</t>
  </si>
  <si>
    <t>CAMARA IP FIJA EXTERIOR (CFE) DE ALTA RESOLUCION A COLOR PARA CONTROL Y VIGILANCIA DE SEGURIDAD DEL HOSPITAL, CON LENTE VARIFOCAL 2.8~8.0MM. F/1.4~2.7, DOMO AHUMADO, BASE Y HERRAJE PARA MONTAJE EN LECHO BAJO DE LOSA. -SENSOR DE IMAGEN CMOS DE EXPLORACION PROGRESICA DE 1/3 DE PULGADA EFECTIVA.-RESOLUCION MAXIMA DE 2048X1536.-RELACION SEÑAL A RUIDO DE 50DB.-TIPO DE LENTE CON AUTO IRIS CONTROL CON COMANDO DIRECTO DC.-INTERVALO DE OBTURADOR ELECTRONICO DE 1~1/100.000SEG.-RANGO DINAMICO AMPLIO DE 60DB.-INTERVALO DE BALANCE DEL BLANCO DE 2000° A 10000°K.-SENSIBILIDAD F/1.2; 2.850°K; SNR&gt;24DB. COLOR (33MS) 0.50LUX. COLOR SENS (500MS) 0.12LUX MONO (33MS) 0.25LUX. MONO SENS (500MS) 0.03LUX.-COMPRESION DE VIDEO: H.264, MJPEG.-TRANSMISION DE VIDEO DE HASTA 2 TRANSMISIONES SIMULTANEAS, LA SEGUNDA DEPENDE DE LA CONFIGURACION DE LA PRIMERA.-VELOCIDAD DE TRANSMISION 30, 25, 24, 15, 12.5, 12, 10, 8, 7.5, 6.5, 4, 3, 2.5, 2, 1 CUADROS POR SEGUNDO, DEPENDIENDO DE LA CONFIGURACION DE LA COMPRESION, RESOLUCION Y TRANSMISION.-VELOCIDAD DE TRANSMISION 30, 25, 24, 15, 12.5, 12, 10, 8, 7.5, 6.5, 4, 3, 2.5, 2, 1 CUADROS POR SEGUNDO, DEPENDIENDO DE LA CONFIGURACION DE LA COMPRESION, RESOLUCION Y TRANSMISION.-RESOLUCIONES ADICIONALES 2.1MPX (1920X1080). 1.9MPX (1600X1200). 1.3MPX (1280X1024). 1.2MPX (1280X960). 0.9MPX (1280X720). 0.5MPX (800X600). 0.3MPX (640X480). 0.1MPX (320X240). 640X512. 640X352. 480X368. 480X272. 320X256. 320X176.-PROTOCOLOS COMPATIBLES TCP/IP, UDP/IP, IGMP, UPNP, DNS, DHCP, RTP, RTSP, NTP, IPV4, SNMP V2C/V3, QOS, HTTP, HTTPS, LDAP, SSH, SSL, SMTP, FTP, MDNS, 802.1X.-PUERTO DE RED CON CONECTOR RJ-45 100BASE-TX MDI/MDI-X AUTO.-ALIMENTACION ELECTRICA POE (IEEE 802.3AF CLASE 3), 200MA MAXIMO.-CONSUMO DE ENERGIA DE 6 WATTS.-ALMACENAMIENTO LOCAL CON TARJETA MINI SD.-ENTRADA DE ALARMA 10VCC MAXIMO, 5MA MAXIMO.-SALIDA DE ALARMA 0 A 15VCC MAXIMO, 75MA MAXIMO.-PUERTO DE SERVICIO EXTERNO DE 3 CONECOTRES, 2.5MM, PROPORCIONA SALIDA DE VIDEO NTSC/PAL.-PESO DE 500G.-TEMPERATURA DE FUNCIONAMIENTO DE -10° A 50°C.-HUMEDAD DE 20% A 90%, SIN CONDENSACION.-LENTE VARIFOCAL 2.8~8.0MM. F/1.4~2.7 MARCA PELCO MODELO 13M2.8-8.-DOMO AHUMADO PARA MONTAJE EN LECHO BAJO DE LOSA MARCA PELCO MODELO DF8AAPGE0V21A.MARCA PELCO SERIE SARIX MODELO IX30C, SIMILAR O EQUIVALENTE EN CARACTERISTICAS Y CALIDAD.</t>
  </si>
  <si>
    <t>LICENCIAS DS CAMARA LICENSE FEE FOR IP CAMERAS</t>
  </si>
  <si>
    <t>MONITOR DE ALTA RESOLUCION LCD-TFT DE 32 PULGADAS, MARCA PELCO, MODELO PMCL532F. EL MONITOR HD 32” BRINDA UN RENDIMIENTO ÓPTIMO Y LA REPRODUCCIÓN DE COLORES MÁS GENUINA CONSERVANDO LA COMPATIBILIDAD CON LAS CÁMARAS DE MEGAPÍXELES, GARANTIZANDO IMÁGENES DETALLADAS Y NÍTIDAS DESDE TODAS LAS CÁMARAS. CON LAS SIGUIENTES CARACTERISTICAS:TAMAÑO DE PANTALLA: 32 PULG.RESOLUCIÓN (PÍXELES HXV): 1920 X 1080.FORMATOS DE VIDEO: 480P, 576P, 720P, 1080I, 1080P. VIDA ÚTIL DEL PANEL : 50.000 HORAS. COLORES DE PANTALLA : 16,7 MILLONES. RESOLUCION DE CONTRASTE: 5000: 1. ÁNGULO DE VISUALIZACIÓN (H/V): 178°/178°. TIEMPO DE RESPUESTA: 8MS.ALTAVOCES: 2, INTERNOS (6 W) MENÚ DE PRESENTACIÓN EN PANTALLA: SI. ENTRADA/SALIDA DE VÍDEO: 1. ENTRADA RGB: 1. DVI / HDMI: 1 / 1. ENTRADA DE AUDIO (ESTÉREO): 2. ÍNDICE DE ACTUALIZACIÓN: 60 HZ. SOPORTE PARA SOBREMESA: GENERAL (OPCION). FORMATO DE SINCR.: NTSC: 3,5 / PAL: 4,43. ALIMENTACIÓN: 100 V - 240 V DE CA. CONSUMO DE ENERGÍA: &lt;100 W. DIMENSIONES SIN SOPORTE: 22.9 X 77.6 X 53.9 CM (9 PULG. X 30.5 PULG. X 21.3 PULG.) PESO: 17 KG (37.5 LB). EQUIVALENTE EN CALIDAD Y CARACTERÍSTICAS.</t>
  </si>
  <si>
    <t>ESTACION DE TRABAJO (EQUIPO COMPUTO PERSONAL) ULTIMA GENERACION CON TARJETA DE CONEXION QUE PERMITA OPERAR EN RED LAN FAST ETHERNET Y STAND-ALONE, CON SISTEMA OPERATIVO INSTALADO: WINDOWS 7 PROFESIONAL ORIGINAL 32 BIT. PROCESADOR: INTEL XEON QUAD-CORE E5506 (2.13GHZ, 4MB DE CACHE MEMORIA DE 800 MHZ. CHIPSET: DUAL INTEL 5520, FACTOR FORMA: MINITORRE MONTABLE EN BASTIDOR, MEMORIA MAXIMA HASTA 192GB,1333MHZ SDRAM DDR3, 96GB 1333MHZ SDRAM DDR3 REGISTRADA. 12 RANURAS DE MEMORIA DIMM. 4 COMPARTIMIENTOS PARA UNIDADES INTERNAS DE 3.5". 3 BAHIAS DE UNIDAD EXTERNA DE 3 A 5.25". UNIDADES INTERNAS: SATA (7.2KRPM) DE 160GB A 2TB, SATA (10KRPM) DE 160GB A 600GB, SAS (15KRPM) DE 146GB A 450GB, UNIDAD DE ESTADO SOLIDO HASTA 160GB.CONTROLADOR DE ALMACENAMIENTO RAID ROC SAS LSI MEGA RAID 9260-8I DE 6GB/S.UNIDADES OPTICAS: GRABADOR SATA BLU-RAY, GRABADOR SAS DVD SUPER MULTI, DVD+/-RW DELGADA CON RANURA DE CARGA, DVD-ROM SATA, GRABADOR BLU-RAY. PUERTOS: 9 USB 2.0,2 ENTRADAS PARA MICROFONO, ENTRADA DE AUDIO, SALIDA DE AUDIO, ENTRADA DE AUDIFONO,2 RJ-45 LAN GIGABIT, SERIAL, 2 IEEE 1394A. RANURAS: 2 PCLE GEN2X16, 2 PCLE GEN2X8,1 PCLE GEN2X4, 1 PCLE GEN2X4, 1 PCI. GRAFICOS ATI FIREPRO V5800 Y/O ENVIDIA. INTERFAZ DE RED BROADCOM 5464 DUAL, TPM 1.2. SISTEMA DE AUDIO INTEGRADO DE ALTA DEFINICION,TARJETA DE SONIDO CREATIVE X-FI TITANIUM PCIE. EFICACIA DE ENERGIA (ENERGY STAR, EPEAT).FUENTE DE ALIMENTACION 120V O 240V. CONSUMO DE ENERGIA DE 850 A 1110W. DIMENSIONES DE 45CM. DE ANCHO, 20CM. DE PROFUNDIDADY 53CM. DE ALTO, PESO DE 21KG. BLOQUEO DE SEGURIDAD A TRAVES DE LLAVE Y SENSOR. CON MONITOR LCD Y/O LED DE 23", TECLADO Y MOUSE, CON GARANTIA DE 3 AÑOS. MARCA HEWLETT PACKARD, MODELO Z800 (LK664LA) SIMILAR O EQUIVALENTE EN CARACTERISTICAS Y CALIDAD.</t>
  </si>
  <si>
    <t>SERVIDOR DE ALMACENAJE: UNIDAD DE ALMACENAMIENTO DE ALTO RENDIMIENTO TIPO MATRIZ SAN ISCSI ES UN SERVIDOR APILABLE CON UNA INSTALACION RAPIDA Y ADMINISTRACION SENCILLA. QUE PROVEE UNA EXPANSION SIN PROBLEMAS Y UN ALMACENAMIENTO MODULAR NECESARIO SOLO AL MOMENTO. SISTEMA OPERATIVO: MICROSOFT WINDOWS SERVER 2008 R2 ENTERPRISE EDITION CON SUS RESPECTIVAS LICENCIA Y PERMISOS. CONTROLADOS DE ALMACENAMIENTO: CONTROLADORAS DOBLES CON UN TOTAL DE 4GB DE MEMORIA CACHE RESPALDA POR LA BATERIA QUE PROPORCIONA HASTA 72 HORAS DE PROTECCION DE DATOS. UNIDADES DE DISCO DURO: SATA DE CONEXION EN MARCHA (HOT-PLUG)CON UN MAXIMO DE 16TB -CAPACIDADES DE DISCOS DUROS DE: SATA HASTA 16 (7.2K RPM) DE 1TB. CAPACIDAD DEL SISTEMA: INICIAL 12 TB (SATA DE 1TB) Y MAXIMA DE 16TB (16 SATA DE 1TB) COMPATIBILIDAD DE RAID: RAID 5, RAID 6, RAID 10 Y RAID 50 AUTOMATICOS CARACTERISTICAS TECNICAS : - VOLUMENES: HASTA 1024. -INSTANTANEAS: 512 POR VOLUMEN (HASTA 10,0000 EN TOTAL) -HOSTS QUE ACCEDEN AL GRUPO DE LA SERIE PS; HASTA 1024 POR AGRUPACION (4096 POR GRUPO). -PROTOCOLO DE HOST: CUALQUIER INDICADOR ISCSI QUE CUMPLAN LOS ESTANDARES. -COMPATIBILIDAD BASICA CON IPV4, IPV6 INCLUIDO JITC. -PUEDE COMBINARSE CON OTROS ARREGLOS DE SERVIDOR DE LA MISMA MARCA Y LINEA . SISTEMA DE MONITOREO DEL GABINETE: CONFIGURACION Y UTILIZACION AUTOMATICAS DE RESPUESTOS.INTELIGENCIA. REEMPLAZO AUTOMATICO DE BLOQUES DE ERRORES.</t>
  </si>
  <si>
    <t>SERVIDOR PARA ADMINISTRACION DE SEGURIDAD, EQUIPO PRINCIPAL ADMINISTRADOR DEL SISTEMA DE CIRCUITO CERRADO DE TELEVISIÓN VIGILANCIA (VIDEO) CON UNA PLATAFORMA DE SEGURIDAD, ADMINISTRACIÓN Y CONTROL DE SISTEMAS DISTRIBUIDOS, ESTE EQUIPO DEBE DE PROPORCIONAR LOS DERECHOS Y PRIVILEGIOS PARA TODOS Y CADA UNO DE LOS DISPOSITIVOS. DEBE ALMACENAR Y ADMINISTRAR LAS CLAVES DE SEGURIDAD PARA LA SEGURIDAD DE NIVEL DEL SISTEMA. DEBE DE REGISTRAR ERRORES Y ALARMAS. DEBE DE SER COMPATIBLE CON LA ARQUITECTURA UPNP. EL EQUIPO DEBE DE PROPORCIONAR SERVICIOS DHCP Y ADMITIR EL AGREGADO DINÁMICO DE LOS DISPOSITIVOS DE LA RED. EL ADMINISTRADOR DEL SISTEMA DEBE SER UNA PLATAFORMA INTEGRADA DE HARDWARE Y SOFTWARE QUE FUNCIONE COMO COMPONENTES DE ADMINISTRACIÓN PARA LOS COMPONENTES DEL SISTEMA Y PARA CUALQUIER MARCA Y/O TIPO DE CÁMARA, EL ADMINISTRADOR DEL SISTEMA DEBE DE FUNCIONAR COMO UN SERVIDOR DE HORARIO (NPT) CON RESPALDO EN REPLICA DE DATOS. ENTRADA DE ENERGÍA 100 A 240 VCA, 50/60 HZ, REGULACIÓN AUTOMÁTICA. DEBE DE INCLUIR SU SOFTWARE CORRESPONDIENTE PARA TODAS SUS APLICACIONES. CONSUMO DE POTENCIA 115 VCA 85.3 WATTS, 291.1 BTU/H. MONTAJE EN RACK ESTÁNDAR CON 2 UNIDADES. PARA UNA CAPACIDAD INICIAL DE 156 CÁMARAS Y UNA ESTACIONES DE TRABAJO CON SUS RESPECTIVAS LICENCIAS Y PERMISOS. CON UNA GARANTÍA DE 3 AÑOS A PARTIR DE SU INSTALACIÓN Y OPERACIÓN Y DEBERÁ DE CUMPLIR CON LAS ESPECIFICACIONES DEL I.M.S.S. MARCA PELCO, MODELO SM 5000, SIMILAR O EQUIVALENTE EN CARACTERISTICAS Y CALIDAD.</t>
  </si>
  <si>
    <t>CORDONES DE PARCHEO CAT. 6 (JUMPERS) DE COBRE RJ-45-RJ-45, PROBADO Y VERIFICADO POR ETL, UL, CSA, Ó UN LABORATORIO RECONOCIDO POR LAS NORMAS Y ESTÁNDARES DE CABLEADO. ENSAMBLADO EN FÁBRICA CON CONECTORES RJ-45 - RJ-45 EN AMBOS EXTREMOS, CON PLUGS DE 8 POSICIONES, 8 CONTACTOS. PROBADOS AL 100 % EN FÁBRICA, DEBERÁ TENER ROTULADO EN LA CUBIERTA EXTERIOR LA MARCA DEL FABRICANTE Y CATEGORÍA, NO SE ACEPTARAN FABRICADOS EN CAMPO. QUE CUMPLAN CON LOS REQUERIMIENTOS DE TRANSMISIÓN DE CATEGORÍA 6 Y SINTONIZADOS CON LAS CARACTERÍSTICAS DE LOS PLUG O DE PRUEBA DE LA NORMA. COMPATIBLE CON LAS CATEGORÍAS EXISTENTES (BACKWARD COMPATIBILITY). LIBERADOR DE ESFUERZO PARA INCREMENTAR LA RETENCIÓN DEL PLUG CON EL CABLE INSERTADO TOTALMENTE EN EL PLUG. CONDUCTOR MULTIFILAR DE ALTO DESEMPEÑO. CON BOTAS DE PROTECCIÓN PARA FACILITAR LA IDENTIFICACIÓN DE LOS SERVICIOS Y EVITAR RADIOS DE CURVATURA EXCEDIDOS, DEBEN SER DEL MISMO COLOR EN LOS EXTREMOS. **DE 0.90 A 1.20 MTS. (DE 3 A 4 PIES) PARA LADO EQUIPO. MARCA FIBRAIN SIMILAR O EQUIVALENTE EN CARACTERISTICAS Y CALIDAD.</t>
  </si>
  <si>
    <t>CORDONES DE PARCHEO CAT. 6 (JUMPERS) DE COBRE RJ-45-RJ-45, PROBADO Y VERIFICADO POR ETL, UL, CSA, Ó UN LABORATORIO RECONOCIDO POR LAS NORMAS Y ESTÁNDARES DE CABLEADO. ENSAMBLADO EN FÁBRICA CON CONECTORES RJ-45 - RJ-45 EN AMBOS EXTREMOS, CON PLUGS DE 8 POSICIONES, 8 CONTACTOS. PROBADOS AL 100 % EN FÁBRICA, DEBERÁ TENER ROTULADO EN LA CUBIERTA EXTERIOR LA MARCA DEL FABRICANTE Y CATEGORÍA, NO SE ACEPTARAN FABRICADOS EN CAMPO. QUE CUMPLAN CON LOS REQUERIMIENTOS DE TRANSMISIÓN DE CATEGORÍA 6 Y SINTONIZADOS CON LAS CARACTERÍSTICAS DE LOS PLUG O DE PRUEBA DE LA NORMA. COMPATIBLE CON LAS CATEGORÍAS EXISTENTES (BACKWARD COMPATIBILITY). LIBERADOR DE ESFUERZO PARA INCREMENTAR LA RETENCIÓN DEL PLUG CON EL CABLE INSERTADO TOTALMENTE EN EL PLUG. CONDUCTOR MULTIFILAR DE ALTO DESEMPEÑO. CON BOTAS DE PROTECCIÓN PARA FACILITAR LA IDENTIFICACIÓN DE LOS SERVICIOS Y EVITAR RADIOS DE CURVATURA EXCEDIDOS, DEBEN SER DEL MISMO COLOR EN LOS EXTREMOS. **DE 1.80 A 2.70 MTS. (DE 6 A 9 PIES) PARA LADO EQUIPO. MARCA FIBRAIN SIMILAR O EQUIVALENTE EN CARACTERISTICAS Y CALIDAD.</t>
  </si>
  <si>
    <t>CORDONES DE PARCHEO CAT. 6 (JUMPERS) DE COBRE RJ-45-RJ-45, PROBADO Y VERIFICADO POR ETL, UL, CSA, Ó UN LABORATORIO RECONOCIDO POR LAS NORMAS Y ESTÁNDARES DE CABLEADO. ENSAMBLADO EN FÁBRICA CON CONECTORES RJ-45 - RJ-45 EN AMBOS EXTREMOS, CON PLUGS DE 8 POSICIONES, 8 CONTACTOS. PROBADOS AL 100 % EN FÁBRICA, DEBERÁ TENER ROTULADO EN LA CUBIERTA EXTERIOR LA MARCA DEL FABRICANTE Y CATEGORÍA, NO SE ACEPTARAN FABRICADOS EN CAMPO. QUE CUMPLAN CON LOS REQUERIMIENTOS DE TRANSMISIÓN DE CATEGORÍA 6 Y SINTONIZADOS CON LAS CARACTERÍSTICAS DE LOS PLUG O DE PRUEBA DE LA NORMA. COMPATIBLE CON LAS CATEGORÍAS EXISTENTES (BACKWARD COMPATIBILITY). LIBERADOR DE ESFUERZO PARA INCREMENTAR LA RETENCIÓN DEL PLUG CON EL CABLE INSERTADO TOTALMENTE EN EL PLUG. CONDUCTOR MULTIFILAR DE ALTO DESEMPEÑO. CON BOTAS DE PROTECCIÓN PARA FACILITAR LA IDENTIFICACIÓN DE LOS SERVICIOS Y EVITAR RADIOS DE CURVATURA EXCEDIDOS, DEBEN SER DEL MISMO COLOR EN LOS EXTREMOS. **DE 10.00 MTS. PARA LADO EQUIPO. MARCA FIBRAIN SIMILAR O EQUIVALENTE EN CARACTERISTICAS Y CALIDAD.</t>
  </si>
  <si>
    <t>CONECTORES JACK RJ-45 CAT 6</t>
  </si>
  <si>
    <t>FACE PLATE DE 1 PUERTO O PLACA FRONTAL DE PVC ANTIFLAMA SENCILLA CON UN MODULO JACK RJ-45 CAT 6 EN CAJA SENCILLA 10X10X3.8CM</t>
  </si>
  <si>
    <t>SWITCH MODULAR DE 24 PUERTOS GIGABIT ETHERNET POE+ 10/100/1000 BASE-T CON CONECTORES RJ-45 CON MANEJO DE 4 MODULOS DE RED DE ENLACE ASCENDENTE CON GE O PUERTOS DE 10 GE., DOS FUENTES DE ALIMENTACIÓN REDUNDANTES DE 715WAC, VENTILADORES DE ALIMENTACIÓN MODULAR Y DEBERÁ DE INCLUIR TODO EL CABLEADO Y CONECTORES PARA LA CORRECTA INTERCONEXIÓN Y OPERACIÓN DEL SISTEMA. EL SWITCH DEBERÁ DE TENER LAS FACILIDADES DE APILAMIENTO, CONMUTACIÓN VERSÁTIL Y ESCALABLE PARA REDES INTELIGENTES DE ALTA SEGURIDAD Y CONFIGURABLES, DEBERÁ DE COMBINAR UNA PUESTA AVANZADA DEL IPV4 EN CAPA 3 Y SOPORTAR UN RUTEO INTELIGENTE IPV6, CON CAPACIDAD EN HARDWARE DE VELOCIDADES ALÁMBRICAS EN IPV6 PARA PRUEBAS DIRECTAS DE LA RED. DEBERÁ TENER LA FACILIDAD DE APILARSE HASTA 8 UNIDADES MEDIANTE CONECTORES EN LA PARTE POSTERIOR DE LA REPISA A 10 GE DE ANCHO DE BANDA ENTRE ELLOS. MANEJA UN SWITCH FÁBRICA DE 160GBPS. MANEJO DE 1005 VLAN. MANEJO DE UNA TASA DE REENVÍO DE 101.2MPPS. OPEN SHORTEST PATH FIRST (OSPF) PARA EL ACCESO A LA IMAGEN DE ENRUTADO IP BASE. CISCO STACKPOWER ™, ES EL REPARTO DE PODER ENTRE LOS MIEMBROS DE LA PILA. CISCO STACKWISE PLUS DE TECNOLOGÍA PARA LA FACILIDAD DE USO Y RESISTENCIA CON 64 GBPS DE RENDIMIENTO EL CISCO 3750X MANEJA ESPACIO EN RACK DE: 1RUS. EL PESO DEL EQUIPO ES DE 7.6 KG. MANEJA 3.793 BTU / HR, 1100W., ESTÁNDARES: IEEE 802.1S, IEEE 802.1W, IEEE 802.1X, IEEE 802.1X-AP, IEEE 802.3AD, IEEE 802.1AE, IEEE 802.3AF, IEEE 802.3AT, IEEE 802.3X EN FULL DÚPLEX 10 BASE-T, 100 BASE-TX, Y LOS PUERTOS 1000 BASE-T, IEEE 802.1D SPANNING TREE PROTOCOL, IEEE 802.1P COS PRIORIZACIÓN, IEEE 802.1Q VLAN, IEEE 802.3 10 BASE-T ESPECIFICACIÓN, IEEE 802.3U 100 BASE-TX ESPECIFICACIÓN, IEEE 802.3AB 1000 BASE-T ESPECIFICACIÓN, IEEE 802.3Z 1000 BASE-X ESPECIFICACIÓN. CANTIDAD REQUERIDA POR TODOS LOS EQUIPOS SWITCH WS-C3750X-24P-S: • WS-C3750X-24P-S (10 PIEZAS), • C3KX-PWR-715WAC (10 PIEZAS), • CAB-SPWR-30CM (10 PIEZAS), • C3KX-PWR-715WAC/2 (10 PIEZAS), • CAB-3KX-AC (20 PIEZAS), • CAB-STACK-50CM (10 PIEZAS). • S375XVK9T-15001SE (10 PIEZAS), MARCA: CISCO CATALYST, MODELO: WS-C3750X-24PF-S, SIMILAR O EQUIVALENTE EN CARACTERÍSTICAS Y CALIDAD.</t>
  </si>
  <si>
    <t>SWITCH MODULAR DE 48 PUERTOS GIGABIT ETHERNET POE+ 10/100/1000 BASE-T CON CONECTORES RJ-45 CON MANEJO DE 4 MODULOS DE RED DE ENLACE ASCENDENTE CON GE O PUERTOS DE 10 GE., DOS FUENTES DE ALIMENTACIÓN REDUNDANTES DE 1100WAC, VENTILADORES DE ALIMENTACIÓN MODULAR Y DEBERÁ DE INCLUIR TODO EL CABLEADO Y CONECTORES PARA LA CORRECTA INTERCONEXIÓN Y OPERACIÓN DEL SISTEMA. EL SWITCH DEBERÁ DE TENER LAS FACILIDADES DE APILAMIENTO, CONMUTACIÓN VERSÁTIL Y ESCALABLE PARA REDES INTELIGENTES DE ALTA SEGURIDAD Y CONFIGURABLES, DEBERÁ DE COMBINAR UNA PUESTA AVANZADA DEL IPV4 EN CAPA 3 Y UN RUTEO INTELIGENTE IPV6, CON CAPACIDAD EN HARDWARE DE VELOCIDADES ALÁMBRICAS EN IPV6 PARA PRUEBAS DIRECTAS DE LA RED. DEBERÁ TENER LA FACILIDAD DE APILARSE HASTA 8 UNIDADES MEDIANTE CONECTORES EN LA PARTE POSTERIOR DE LA REPISA A 10 GE DE ANCHO DE BANDA ENTRE ELLOS. MANEJA UN SWITCH FÁBRICA DE 160GBPS. MANEJO DE 1005 VLAN. MANEJO DE UNA TASA DE REENVÍO DE 101.2MPPS. OPEN SHORTEST PATH FIRST (OSPF) PARA EL ACCESO A LA IMAGEN DE ENRUTADO IP BASE. CISCO STACKPOWER ™, ES EL REPARTO DE PODER ENTRE LOS MIEMBROS DE LA PILA. CISCO STACKWISE PLUS DE TECNOLOGÍA PARA LA FACILIDAD DE USO Y RESISTENCIA CON 64 GBPS DE RENDIMIENTO EL CISCO 3750X MANEJA ESPACIO EN RACK DE: 1RUS. EL PESO DEL EQUIPO ES DE 7.6 KG. MANEJA 3.793 BTU / HR, 1100W ESTÁNDARES: IEEE 802.1S, IEEE 802.1W, IEEE 802.1X, IEEE 802.1X-AP, IEEE 802.3AD, IEEE 802.1AE, IEEE 802.3AF, IEEE 802.3AT, IEEE 802.3X EN FULL DÚPLEX 10BASE-T, 100BASE-TX, Y LOS PUERTOS 1000BASE-T, IEEE 802.1D SPANNING TREE PROTOCOL, IEEE 802.1P COS PRIORIZACIÓN, IEEE 802.1Q VLAN, IEEE 802.3 10BASE-T ESPECIFICACIÓN, IEEE 802.3U 100BASE-TX ESPECIFICACIÓN, IEEE 802.3AB 1000BASE-T ESPECIFICACIÓN, IEEE 802.3Z 1000BASE-X ESPECIFICACIÓN CANTIDAD REQUERIDA POR TODOS LOS EQUIPOS SWITCH WS-C3750X-48PF-S:• WS-C3750X-48PF-S (1 PIEZAS), • C3KX-PWR-1100WAC (1 PIEZAS), • CAB-SPWR-30CM (1PIEZAS) C3KX-PWR-1100WAC/2 (1 PIEZAS), • CAB-3KX-AC (2 PIEZAS), • CAB-STACK-50CM (1 PIEZAS)• S375XVK9T-15001SE (1 PIEZAS). SE DEBE DE INCLUIR LOS SIGUIENTES MÓDULOS PARA COMBINAR LOS SWITCHES DE 24 PUERTOS CON SWITCHES DE 48 PUERTOS EN UNA PILA DE ACUERDO A LA CANTIDAD DE NODOS DE TODOS LOS I.D.F. Y M.D.F., • C3KX-NM-10G= (20 PIEZAS), • CAB-CONSOLE-USB= (10 PIEZAS). • SFP-10G-SR= (20 PIEZAS). MARCA: CISCO CATALYST, MODELO: WS-C3750X-24PF-S, SIMILAR O EQUIVALENTE EN CARACTERÍSTICAS Y CALIDAD.</t>
  </si>
  <si>
    <t>PANTALLA DE CONSOLA DE VIDEO MULTICANAL E INTERFAZ DE USUARIO, MATRIZ VIRTUAL, SOPORTA DOS MONITORES, MARCA PELCO MODELO VCD5202, INCLUYE TECLADO Y JOYSTICK MODELO KBD5000.</t>
  </si>
  <si>
    <t>POSTE METALICO HUECO PARA CAMARA FIJA EN ESTACIONAMIENTO, DE 10CM. DE DIÁMETRO POR 3 METROS DE ALTURA, CON BASE Y PLACAS PARA INSTALARSE EN PISO TERMINADO.</t>
  </si>
  <si>
    <t>POSTE METALICO HUECO PARA CAMARA FIJA EN ACCESO PRINCIPAL, DE 10CM. DE DIÁMETRO POR 6 METROS DE ALTURA, CON BASE Y PLACAS PARA INSTALARSE EN PISO TERMINADO.</t>
  </si>
  <si>
    <t>PRUEBAS, PUESTA EN OPERACIÓN, ENTREGA DE GARANTÍAS, INSTRUCTIVOS Y MANUALES DE OPERACIÓN Y MANTENIMIENTO DE LOS EQUIPOS E INSTALACIONES, ASÍ COMO LA CAPACITACIÓN DEL PERSONAL ASIGNADO PARA EL SISTEMA DE CIRCUITO CERRADO DE TELEVISION</t>
  </si>
  <si>
    <t>EXTENSION DE CIRCUITO CERRADO DE TELEVISION</t>
  </si>
  <si>
    <t>SISTEMA DE CONTROL DE ACCESO</t>
  </si>
  <si>
    <t>CABLE UTP CAT 6</t>
  </si>
  <si>
    <t>CABLE NO BLINDADO 2X18</t>
  </si>
  <si>
    <t>CABLE NO BLINDADO 6X22</t>
  </si>
  <si>
    <t>JACK RJ-45 CAT 6</t>
  </si>
  <si>
    <t>CANALIZACION TUBERIA CONDUIT PARED GRUESA</t>
  </si>
  <si>
    <t>CONTROLADOR INTELIGENTE POR AREA (ACX 5740). NATIVO DE ETHERNET IP, SERÁ UN CONTROL DE ACCESOS CON CAPACIDAD DE MANEJAR DE 1 HASTA 8 LECTORAS DE PROXIMIDAD EN PUERTAS, CPU CON 128 MB DE DDR SDRAM Y 32 MB DE FLASH, PROCESADOR DEDICADO DE INSUMOS, BATERÍA DE RESPALDO DE ALMACENAMIENTO DE HASTA 480,000 REGISTROS DE PERSONAL, FLASH PARA FACILITAR LAS ACTUALIZACIONES DE SOFTWARE, COMPATIBLE CON CYBER STATION 1.8 Y SÚPER SOFTWARE, FÁCIL CONFIGURACIÓN DEL SISTEMA. DEBE TRABAJAR A UNA TEMPERATURA DE OPERACIÓN DE -4 A 46ª C. CON UNA ALIMENTACIÓN ELÉCTRICA DE 120 V.C.A.. LOS CONTROLADORES INTELIGENTES POR ÁREA (ACX 5740) SERÁ PARA 12 ENTRADAS UNIVERSALES, 8 ENTRADAS DE LECTOR, 1 MANIPULACIÓN DE ENTRADA Y 4 BLOQUEOS DE SALIDAS DIGITALES, ESTOS CONTROLADORES DE ÁREA DEBERÁN DE TENER LA FACILIDAD DE INSTARSE UN MODULO DE EXPANSIÓN DE 8 ENTRADAS UNIVERSALES. TRANSFERENCIA DE DATOS DE HASTA 100 MBPS, CON SEGURIDAD IPSEC/IKE DE CIFRADO Y AUTENTICACIÓN, CIFRADO HASTA 192-BITS Y AUTENTICACIÓN PODRÁ SER HABILITADO PARA LA COMUNICACIÓN CONTINUA CON LOS CONTROLADORES. MARCA TAC, MODELO ACX 5740, SIMILAR O EQUIVALENTE EN CARACTERÍSTICAS Y CALIDAD.</t>
  </si>
  <si>
    <t>LECTORA DE PROXIMIDAD, LECTORA DE TARJETAS INTELIGENTES SIN CONTACTO DE 13.56 MHZ, DE ALTA SEGURIDAD CON AUTENTICACION MUTUA ENTRE TARJETA Y LECTOR, CODIFICACION DE DATOS Y CLAVES DE 64 BITS, DIVERSIFICADA PARA LECTURAS/ ESCRITURA, DEBERA DE TENER LA CAPACIDAD DE LEER DATOS DE LONGITUDES DE FORMATO AMPLIADO DE HASTA 144 BITS, COMPATIBILIDAD UNIVERSAL PARA LOS CONTROLADORES DEL SISTEMA DE CONTROL DE ACCESOS Y COMPATIBILIDAD GARANTIZADA PARA LEER TODOS LOS FORMATOS DE DATOS HID, CON UN RANGO PROMEDIO DE LECTURA DE 10 CM, CON UNA ALIMENTACION DE 5-16 VCD. Y CORRIENTE 50 / 72 MA, 12 VCD.. MARCA ICLASS, MODELO R40. SIMILAR O EQUIVALENTE EN CARACTERÍSTICAS Y CALIDAD</t>
  </si>
  <si>
    <t>ELECTROIMAN PARA 600 LIBRAS (272.1 KG), SENCILLO Y DOBLE PARA BLOQUEO DE PUERTA PARA INTERIOR, INSTALADO EN EL MARCO DE LA PUERTA CON UN TIEMPO DE APERTURA DE (0 - 110 SEGUNDOS) Y UNA ALIMENTACION SELECCIONABLE A 12 O 24 VCD, CON CIERRE ELECTRO MAGNETICO Y SENSOR (SCS Y DSS), SE DEBE CONSIDERAR BASE DE ALUMINO NATURAL (Z/L) PARA SU FIJACION A PUERTAS DE MADERA, PERFIL DE ALUMINIO Y/O PUERTAS DE CRISTAL, MARCA SECO-LARM, MODELO E-941SA-600RQ. SIMILAR O EQUIVALENTE EN CARACTERÍSTICAS Y CALIDAD</t>
  </si>
  <si>
    <t>BOTON LIBERADOR DE PUERTA PARA INTERIOR, INSTALADO EN CAJA REGISTRO ESTÁNDAR DE 10 X 10 X 3.8 CM, H= 1.20M, MONTADO SOBRE PLACA DE ALUMINIO, LED DE LUZ ROJA CON INDICADOR ADICIONAL QUE OPERA A 12 O 24 VCD, CON UN CONSUMO DE 3 AMP. A 12 O 24 VCD, SELECCIONABLE Y CON INTERRUPTOR DE SALIDA MARCA SECO-LARM, MODELO SD-7201GA-PT1. SIMILAR O EQUIVALENTE EN CARACTERÍSTICAS Y CALIDAD</t>
  </si>
  <si>
    <t>SOFTWARE PARA LA ADMINISTRACIÓN DE CONTROL DE ACCESOS PARA TRABAJAR EN COMPUTADORA, CON ASISTENTE AUTOMÁTICO PARA INSTALACIÓN E INTEGRACIÓN RÁPIDA, DISTRIBUCIÓN DE PROCESO DE 32 O 64 BITS, CON SU RESPECTIVA LICENCIA. ALMACENAR HASTA 32,000 TARJETAS POR SITIO, SIN LÍMITE DEL NÚMERO DE SITIOS. CON POSIBILIDAD DE CREAR HASTA 512 GRUPOS DE PUERTAS. CON RETENCIÓN DE LAS ULTIMAS 6000 TRANSACCIONES EN UN ESPACIO PARA ALMACENAMIENTO PROVISIONAL EN LA MEMORIA DE ACTIVIDADES. CON POSIBILIDAD DE CREAR HASTA 256 ZONAS DE TIEMPO. CON SUPERVISIÓN DE ALARMAS DE CONDICIÓN DE PUERTA FORZADA Y PUERTA ABIERTA EN LAS PUERTAS CONTROLADAS POR LECTORAS Y CONTACTO SECO. CAPACIDAD DE CONEXIÓN A ANUNCIADORES REMOTOS. INTEGRACIÓN AL SISTEMA DE CIRCUITO CERRADO DE TELEVISIÓN A TRAVÉS DE RS232, CAPACIDAD DE ENTRADAS Y/O SALIDAS DIGITALES PARA EL MONITOREO DE SENSORES DE PRESENCIA Y SENSORES DE APERTURA DE PUERTAS. INTEGRACIÓN CON CONTROL CENTRAL (INTERFAZ), GENERACIÓN E IMPRESIÓN AUTOMÁTICA DE REPORTES, AUTODIAGNÓSTICO, VISUALIZACIÓN DE PUERTAS POR MEDIO DE GRÁFICOS. APLICACIÓN PARA RED LAN, RELOJ EN TIEMPO REAL. MARCA TAC SIMILAR O EQUIVALENTE EN CARACTERÍSTICAS Y CALIDAD.</t>
  </si>
  <si>
    <t>MODULO DE EXPANSION PARA EL CONTROLADOR INTELIGENTE NATIVO DE ETHERNET IP, CONTROL DE ACCESOS CON CAPACIDAD DE MANEJAR MODULO CON 8 ENTRADAS UNIVERSALES PARA LOS CONTROLADORES DE AREA ACX-5720 Y ACX-5740 MARCA TAC, MODELO XP-BD4. SIMILAR O EQUIVALENTE EN CARACTERÍSTICAS Y CALIDAD</t>
  </si>
  <si>
    <t>FUENTE DE ALIMENTACION PARA MODULOS ACX 5720 DE 24VCA, TRANSFORMADOR DE ALIMENTACIÓN ELÉCTRICA DE 115 VAC 60HZ (1AMP) DE ENTRADA Y 24VAC/100VA (4AMP) A 28VAC/100VA (3.5AMP) PARA CONTROLADOR ACX. MARCA ALTRONIX, SIMILAR O EQUIVALENTE EN CARACTERÍSTICAS Y CALIDAD.</t>
  </si>
  <si>
    <t>EQUIPO COMPUTO PERSONAL, ULTIMA GENERACION CON TARJETA DE CONEXIÓN QUE PERMITA OPERAR EN RED LAN FAST ETHERNET Y STAND-ALONE, CON SISTEMA OPERATIVO INSTALADO: WINDOWS 7 PROFESIONAL ORIGINAL 32 BIT, PROCESADOR: INTEL XEON QUAD-CORE E5506 (2.13GHZ, 4MB DE CACHE MEMORIA DE 800MHZ, CHIPSET: DUAL INTEL 5520, FACTOR FORMA: MINITORRE MONTABLE EN BASTIDOR, MEMORIA MAXIMA HASTA 192GB, 1333MHZ, SDRAM DDR3, 96GB 1333MHZ SDRAM DDR3 REGISTRADA, 12 RANURAS DE MEMORIA DIMM, 4 COMPARTIMIENTOS PARA UNIDADES INTERNAS DE 3.5", 3 BAHIAS DE UNIDAD EXTERNA DE 3 A 5.25", UNIDADES INTERNAS: SATA (7.2 KRPM) DE 160GB A 2TB, SATA (10KRPM) DE 160GB A 600GB, SAS (15 KRPM) DE 146GB A 450GB, UNIDAD DE ESTADO SOLIDO HASTA 160GB , CONTROLADOR DE ALMACENAMIENTO RAID ROC SAS LSI MEGA RAID 9260-8I DE 6GB/S, UNIDADES OPTICAS: GRABADOR SATA BLU-RAY, GRABADOR SAS DVD SUPER MULTI, DVD+/-RW DELGADA CON RANURA DE CARGA, DVD-ROM SATA, GRABADOR BLU-RAY. PUERTOS: 9 USB 2.0, ENTRADAS PARA MICROFONO, ENTRADA DE AUDIO, SALIDA DE AUDIO, ENTRADA DE AUDIFONO, 2 RJ-45 LAN GIGABIT, SERIAL 2 IEEE 1394A, RANURAS: 2 PCLE, GEN 2X16, 2 PCLE GEN 2X8, 1 PCLE 2X4, 1 PCI. GRAFICOS ATI FIREPRO V5800 Y/O ENVIDIA, INTERFAZ DE RED BROADCOM 5464 DUAL, TPM 1,2. SISTEMA DE AUDIO INTEGRADO DE ALTA DEFINICION, TARJETA DE SONIDO CREATIVE X-FI TITANIUM PCLE. EFICACIA DE ENERGIA (ENERGY STAR, EPEAT). FUENTE DE ALIMENTACION 120V O 240V. CONSUMO DE ENERGIA DE 850 A 1110W, DIMENSIONES DE 45CM. DE ANCHO, 20CM. DE PROFUNDIDAD Y 53CM. DE ALTO, PESO DE 21 KG., BLOQUEO DE SEGURIDAD A TRAVES DE LLAVE Y SENSOR. CON MONITOR LCD Y/O LED DE 23", TECLADO Y MOUSE, CON GARANTIA DE 3 AÑOS, MARCA HEWLETT PACKARD, MODELO Z800 (LK664LA). SIMILAR O EQUIVALENTE EN CARACTERÍSTICAS Y CALIDAD</t>
  </si>
  <si>
    <t>FUENTE AUXILIAR DE ENERGIA (PARA MODULOS ACX 5740 DE 24VCA), 8 VIAS DE SALIDA SELECCIONABLE, CORRIENTE DE ENTRA DA: 120VAC, 50/60 HZ, INTERRUPTOR DE SALIDA: 12 Ó 24 VDC, SELECCIONABLE, FUENTE CARGA DOR, INTERRUPTOR AUTOMATICO DE CARGA DE BATERIA SUPERVISADO CUANDO LA C.A. FALLA (LA CAIDA DE VOLTAJE CERO). INDICADORES DE ENTRADA DE LA C.A. Y DE LA SALIDA LED DE LA C.C., SUPERVISION DE FALLA DE LA C.A. DE CONTACTOS (DE LA FORMA "C"). SUPERVI SION DE BATERIA BAJA CONTACTO (DE LA FOR MA "C"), CIRCUITO DE CORTO Y PROTECCION TERMINAL DE LA SOBRECARGA, GABINETE METALICO, TRANSFORMADOR DE 24 VOLTS, 85 VA, BATERIA DE 12 V, 6 AMP. (HORA SELLADA DE TIPO ACIDO O GEL DE PLOMO), CON ENCENDIDO/APAGA DO, MCA. ALTRONIX, MODELO AL60QULPD8C8, SIMILAR O EQUIVALENTE EN CARACTERÍSTICAS Y CALIDAD.</t>
  </si>
  <si>
    <t>TARJETAS DE PROXIMIDAD ICLASS, DESCRIPCIÓN: TARJETA INTELIGENTE SIN CONTACTO A 13,56 MHZ. CONSTRUCCIÓN DE LA TARJETA: DELGADA, FLEXIBLE, DE PVC. TEMPERATURA DE FUNCIONAMIENTO: -40° A 70° C (-40° A 158° F). PESO: 5,7 GRAMOS (0,20 ONZAS). DIMENSIONES: 5,40 X 8,57 X 0,084 CM MAX. (2,127" X 3,375" X 0,033"). TIPO: DE LECTURA/ESCRITURA. TARJETAS: DE 16K DISPONIBLES EN CONFIGURACIONES DE DOS O 16 ÁREAS PARA APLICACIONES. TARJETAS DE 32K DISPONIBLES. ESTÁNDARES: CUMPLE CON LOS ESTÁNDARES ISO 15693 Y 14443B PARA LAS COMUNICACIONES SIN CONTACTO. LECTURA MÁXIMA: R40/RW400 6,3-11,4CM (2,5-4,5"). FRECUENCIA DE FUNCIONAMIENTO: 13,56 MHZ. TIPO DE MEMORIA: EEPROM, LECTURA/ESCRITURA. RETENCIÓN DE LOS DATOS: 10 AÑOS. LAS TARJETAS DEBERÁN SER COMPATIBLES CON LAS ESPECIFICACIONES Y CARACTERÍSTICAS DE LAS LECTORAS. MODELO: 2003/2004 TARJETA DE ICLASS DE 32 BITS PARA LECTORA R40, SIMILAR O EQUIVALENTE EN CARACTERÍSTICAS Y CALIDAD.</t>
  </si>
  <si>
    <t>IMPRESORA ESCLAVA (DE TECNOLOGÍA DE IMPRESIÓN LÁSER MONOCROMO), VELOCIDAD DE IMPRESIÓN EN NEGRO (NORMAL, A4) HASTA 35 PPM, CALIDAD DE IMPRESIÓN EN NEGRO (OPTIMA) HASTA 1200X1200 DPI (SALIDA EFECTIVA 1200DPI), CICLO DE TRABAJO (MENSUAL, A4) HASTA 50,000 PÁGINAS, CONECTIVIDAD ESTÁNDAR: PUERTO USB 2.0 DE ALTA VELOCIDAD, PUERTO ETHERNET 10/100/1000 GIGABIT, MEMORIA ESTANDAR MAXIMA DE 128 MB, VOLUMEN DE PÁGINAS MENSUALES DE 750 A 3000, VELOCIDAD DEL PROCESADOR 800 MHZ, IDIOMAS ESTÁNDAR DE IMPRESORA HP PCL 5E, HP PCL 6. MANEJO DE PAPEL ESTÁNDAR/ENTRADA DE 250 HOJAS, MANEJO DE PAPEL ESTÁNDAR SALIDA DE 150 HOJAS, PROTOCOLO DE RED TCP/IP, IPV4, IPV6, SEGURIDAD DE MANEJO DE PASSWORD CON SNMPV2/V3, 802.1X, SSL, FIREWALL Y LISTAS DE CONTROL DE ACCESO DIMENSIONES DE 36.46CM X 36.80CM X 26.7CM, PESO DE 10.1 KG, TEMPERATURA DE OPERACION DE 15 A 32.5°C, HUMEDAD DE 10 A 80%, CONSUMO DE ENERGÍA (ACTIVO) 570 WATTS, CONSUMO DE ENERGÍA (EN ESPERA) 7 WATTS, CONSUMO DE ENERGÍA (DORMIDA) 6.2 WATTS. MARCA HEWLETT PACKARD, MODELO LASER JET M401N (CZ195A). SIMILAR O EQUIVALENTE EN CARACTERÍSTICAS Y CALIDAD.</t>
  </si>
  <si>
    <t>BASE PARA ELECTROIMAN FABRICADA A BASE DE ALUMINIO NATURAL (Z/L) PARA FIJACIÓN DE LOS ELECTROIMANES A PUERTAS DE MADERA Y EN PERFILES DE ALUMINIO PARA PUERTAS DE CRISTAL, HECHA A LA MEDIDA DE CADA MARCO. MARCA SECO-LARM, SIMILAR O EQUIVALENTE EN CARACTERISTICAS Y CALIDAD.</t>
  </si>
  <si>
    <t>EXTENSION DE GARANTIA CONTROL DE ACCESO</t>
  </si>
  <si>
    <t>CORREO NEUMATICO</t>
  </si>
  <si>
    <t>DISEÑO DEL PROYECTO PARA LA IMPLEMENTACIÓN DEL SISTEMA DE TRANSPORTE NEUMÁTICO Y LOGÍSTICA INTRA-HOSPITALARIA AEROCOM AC-3000 SE CONFIGURA DE ACUERDO A LAS NECESIDADES DE CADA INSTITUCIÓN Y DE ACUERDO A LOS PROCESOS OPERATIVOS Y ADMINISTRATIVOS CON LOS QUE OPERAN LAS INSTITUCIONES DE SALUD A NIVEL INTERNACIONAL BASADOS EN CRITERIOS DE OPERACIÓN, CALIDAD Y SEGURIDAD INTRA-HOSPITALARIA</t>
  </si>
  <si>
    <t>RED DE CONDUCCIÓN NEUMÁTICA AEROCOM AC 3000 EN 160 MM. O DUCTOS Y CURVAS DE CONDUCCIÓN NEUMÁTICA FABRICADOS BAJO NORMA DIN ALEMANA. O COPLE DE EXPANSIÓN PVC 160 MM DE DIÁMETRO. O RED DE CONDUCCIÓN ELÉCTRICA CANALIZADA EN TUBERÍA CONDUIT BAJO NORMA NOM 001 2005 DE INSTALACIONES ELÉCTRICAS. O SENSORES DE PASO ÓPTICOS. O DESVIADORES AEROCOM AC 3000 EN 160 MM, DE 3 Y 4 VÍAS CON BASE AL DISEÑO DE LA PLATAFORMA DE SOLUCIÓN. O KIT MARCA AEROCOM PARA BY PASS BLANCO 160 MM. O SOPORTERÍA DE SUJECIÓN A BASE DE ÁNGULO DE ACERO, ABRAZADERAS GALVANIZADAS, TAQUETES DE EXPANSIÓN, VARILLA ROSCADA Y PERNOS PARA CONCRETO. O IMPERMEABILIZACIÓN Y PINTURA PARA LA RED DE CONDUCCIÓN</t>
  </si>
  <si>
    <t>ESTACIÓN AUTOMÁTICA DE RECEPCIÓN Y ENVÍO DE CÁPSULAS TIPO (MEGA, GIGA (NORYL Y/O ACERO INOXIDABLE), EWS, TITAN, OES, DESLIZABLE) O 4 SEÑALES LUMINOSAS DEL ESTADO DE LA OPERACIÓN DE SISTEMA Y SEÑALES LUMINOSAS O SONORAS PARA INDICAR EL ARRIBO DE CÁPSULAS A UN DETERMINADO. O 4 SEÑALES LUMINOSAS DEL ESTADO DE LA OPERACIÓN DE SISTEMA Y SEÑALES LUMINOSAS O SONORAS PARA INDICAR EL ARRIBO DE CÁPSULAS A UN DETERMINADO. O PANEL DE CONTROL DIGITAL CON TECLAS DE MEMBRANA PARA MAYOR FACILIDAD EN LA SELECCIÓN DE LA CLAVE DE DESTINO DE LA CÁPSULA, ADEMÁS DE CONTAR CON UN DISPLAY DE MATRIZ DE PUNTOS CON 2 LÍNEAS DE 24 CARACTERES ALFA-NUMÉRICO TIPO LCD, LA ESTACIÓN TIENE LA CAPACIDAD PARA MARCACIÓN RÁPIDA (QUICK DIALING) PARA FACILIDAD DE OPERACIÓN DE LOS USUARIOS. O SISTEMA DE BANDA DENTADA DE PRECISIÓN Y CONTROL DE POSICIÓN A BASE DE CODIFICADOR DE INCREMENTOS PARA MOVER Y COLOCAR EL BRAZO DE LA ESTACIÓN QUE EFECTÚA EL ACOPLAMIENTO DE LA ESTACIÓN Y EL DUCTO. INCLUYE: CANASTILLA METÁLICA PARA RECEPCIÓN Y RACK DE ALMACENAJE PARA CÁPSULAS FABRICADOS EN ACERO.</t>
  </si>
  <si>
    <t>MÓDULO DE CONTROL DE SISTEMA AC 3000. O UNIDAD DE CONTROL CENTRAL (UCC) ELECTRÓNICA AEROCOM AC 3000 MULTIZONA. O SOFTWARE EN AMBIENTE WINDOWS XP PROFESSIONAL / WINDOWS 7 DE GESTIÓN TOTAL PARA LA CONFIGURACIÓN, CONTROL, ASIGNACIÓN DE PRIORIDADES, CONFIGURACIÓN DE TOPOLOGÍA DEL SISTEMA, REPORTEO Y MONITOREO, CON CAPACIDAD DE PODER ACCEDER VÍA REMOTA A TRAVÉS DE LA TARJETA DE RED ETHERNET CON TCPIP A UN LAN E INTERNET PARA TENER EL CONTROL TOTAL DE LA CONFIGURACIÓN, MODIFICACIÓN DE PRIORIDADES DE ENVÍO, CAMBIOS DE TOPOLOGÍA DEL SISTEMA, DIAGNÓSTICO Y MONITOREO DEL SOFTWARE. O COMPUTADORA DE ESCRITORIO PARA SISTEMA AEROCOM AC 3000 GENERACIÓN CON MONITOR DE 17 PULGADAS LCD. O IMPRESORA LASERJET. O PCB AMPLIFICADOR DE DATOS MARCA AEROCOM AC-3000 O NO BREAK UPS 650 VA 360 WATTS. O FUENTE DE ALIMENTACIÓN AEROCOM BAJO NORMAS CE Y UL</t>
  </si>
  <si>
    <t>SISTEMA DE IMPULSIÓN Y SUCCIÓN NEUMÁTICA INCLUYE: O TURBINA SERIE SD AEROCOM AC 3000 160 MM CON VÁLVULA DIRECCIONAL INTEGRADA, SELECCIONADA CON BASE EN EL DISEÑO DE LA RED DE CONDUCCIÓN. O PCB CONTROL TURBINA.</t>
  </si>
  <si>
    <t>CÁPSULA DE POLICARBONATO DE ALTO IMPACTO ALEMANA AEROCOM 160 MM MOD. AC-313210, CON TAPA GIRATORIA DE PRESIÓN POR AMBOS LADOS Y CAPACIDAD DE CARGA DE 115 MM DE DIÁMETRO POR 330 MM DE LONGITUD (3.42 DM3) CON CAPACIDAD DE TRANSPORTAR HASTA 2 KG.</t>
  </si>
  <si>
    <t>PORTA MUESTRAS DE TELA, CILÍNDRICO CON CIERRE DE 160 MM O MEDICAMENTOS Y MATERIAL DE CURACIÓN O MUESTRAS GENERALES A LABORATORIO CLÍNICO. O MUESTRAS MEDICO INFECCIOSAS A LABORATORIO.</t>
  </si>
  <si>
    <t>PÓLIZA DE MANTENIMIENTO PREVENTIVO POR 12 MESES, O 3 MANTENIMIENTOS CUATRIMESTRALES, CORRECTIVOS ILIMITADOS, REFACCIONES (NECESARIAS) EXCEPTO CAPSULAS O MONITOREO Y SOPORTE REMOTO POR 12 MESES, INCLUYE: O CONECTIVIDAD DE LOS EQUIPO AC 3000 VÍA INTERNET CON EL SOPORTE TÉCNICO REMOTO DE ESPECIALISTAS EN MÉXICO DANDO SOLUCIÓN EN MINUTOS YA QUE SE TOMA EL CONTROL TOTAL DEL SISTEMA TODOS ALTAMENTE CAPACITADOS</t>
  </si>
  <si>
    <t>SERVICIO DE CONSULTORÍA DE INTEGRACIÓN A LOS PROCESOS SERVICIO DE CONSULTORÍA DE INTEGRACIÓN A LOS PROCESOS DE LA APLICACIÓN DEL SISTEMA DE TRANSPORTE LOGÍSTICO INTRAHOSPITALARIO (NEUMÁTICO DE ENVÍOS) A LOS PROCESOS DE ATENCIÓN CLÍNICA EN BENEFICIO DE LOS PROGRAMAS DE MEJORA CONTINUA Y CERTIFICACIÓN HOSPITALARIA. HASTA 160 HRS. APOYO E IMPLEMENTACIÓN DE GUÍAS Y PROCESOS DE USO DE LA TRANSPORTACIÓN Y LOGÍSTICA INTRA-HOSPITALARIA (INTERNACIONALES / NACIONALES) QUE PERMITIRÁN COADYUVAR A LOS PROCESOS DE TRABAJO DENTRO DE LAS ÁREAS CLÍNICAS Y PARA-CLÍNICAS IMPACTANDO DE MANERA INDIRECTA EN EL MEJORAMIENTO Y OBTENCIÓN DE INDICADORES DE DESEMPEÑO RELATIVOS A: O CALIDAD DE LA ATENCIÓN MÉDICA O SEGURIDAD DEL PACIENTE, O SEGURIDAD LABORAL, O SEGURIDAD INTRA-HOSPITALARIA, O PROCESOS DE DISPENSACIÓN FARMACÉUTICA</t>
  </si>
  <si>
    <t>SUMINISTRO E INSTALACIÓN DE UN SISTEMA DE TRANSPORTE NEUMÁTICO DE ENVÍOS MARCA AEROCOM AC-3000</t>
  </si>
  <si>
    <t>PLANOS AS-BUILT</t>
  </si>
  <si>
    <t>ELABORACION DE PLANOS AS-BUILT</t>
  </si>
  <si>
    <t>FIRMA Y ENTREGA PLANOS AS BUILT</t>
  </si>
  <si>
    <t>CERTIFICACION LEED</t>
  </si>
  <si>
    <t>REGISTRO POR PROYECCTO LEED</t>
  </si>
  <si>
    <t>REVISION CERTIFICACION DISEÑO Y CONSTRUCCION</t>
  </si>
  <si>
    <t>SOBRE COSTO EN MATERIALES PARA CRETIFICACION LEED</t>
  </si>
  <si>
    <t>CON</t>
  </si>
  <si>
    <t>SUB</t>
  </si>
  <si>
    <t>N3</t>
  </si>
  <si>
    <t>N4</t>
  </si>
  <si>
    <t>N5</t>
  </si>
  <si>
    <t>CAP</t>
  </si>
  <si>
    <t>UBICACIÓN:</t>
  </si>
  <si>
    <t>AV. LAPISLAZULI No. 250, FRACCIONAMIENTO EL HAYA, CODIGO POSTAL 28984 EN LA CIUDAD VILLA DE ALVAREZ, COLIMA</t>
  </si>
  <si>
    <t>NO. OBRA</t>
  </si>
  <si>
    <t>FS-13-01</t>
  </si>
  <si>
    <t>DESCRIPCIÓN</t>
  </si>
  <si>
    <t>SISTEMA FOTOVOLTAICO CON LUMINARIO COBRA HEAD LEDS DE 1000W INCLUYE: LUMINARIO NL CAT. SCHX5/100 45/PAL/T2/227/HD. CABEZA DE COBRA LEDS UNTA DE POSTE. DIMENSIONES. 52.70X34.0X18.80 CMS. CARCASA FABRICADA EN INYECCIÓN DE ALUMINIO, ACABADO CON PINTURA EN POLVO POLIÉSTER DE PLICACIÓN ELECTROSTÁTICA DE CURADO AL HORNO.REFLECTOR DE ALUMINIO EN COLOR BLANCO. EQUIPADA CON DIODOSEMISORES DE LUZ (LEDS) DE 100W, ON 4 MODULOS CON 4 DIODOS EMISORES DE LUZ, FUENTE DE ALIMENTACIONELECTRONICA DE 100-240 VCA. 47/63 HZ, DE ENTRADA, 36 VCD DE SALIDA (DRIVER), IGH ERFECTION TECH LP1090-36-GG-170. DIFUSOR DE POLICARBONATO TRANSPARENTE. GRADO DE PROTECCIÓN IP 65 (HERMETICIDAD), CURVA TIPO II MEDIA. POSTE ONICO CIRCULAR 7.00 MTS. DE LOGITUD CALIBRE 3/16, JUEGO DE ANCLAS DE 1"X1.00MTS. SISTEMA FOLTOVOLTAICO CON LUMINARIO COBRA HEAD DE 100W EDS. A CONTINUACION SE DETALLA SU COMPOSICION. BRAZO PARA LUMINARIO MODELO COBRA HEAD LEDS FABRICADA CON TUBO CEDULA 30 DE 3" DE DIAMETRO PARA EL NIPLE, TUBO CEDULA 30 DE 2" PARA BRAZO DE 40 CMS. DE LONGITUD PANEL SOLAR TRINA TSM PC05 215-235 PARA LUMINARIO COBRA HEAD EDS DE 80W BATERIAS POWER SONIC PS-121000 PARA LUMINARIO COBRA HEAD LEDS DE 80W</t>
  </si>
  <si>
    <t>LUMINARIO NL CAT. NLEIMAV30-232T8-127E-K23. MODELO INTEGRA II APH SELLADA CON MARCO ABATIBLE EMBISAGRADO DE EMPOTRAR EN PLAFON ABLAROCA. DIMENSIONES. 122X30X12CMS, FABRICADO EN LAMINA CALIBRE 22, MARCO INTEGRAL BISELADO DE UNA SOLA PIEZA CALIBRE 20 DE 2" DE ANCHO, GABINETE TROPICALIZADO, ESMALTADO CON PINTURA EN POLVO POLIESTER BLANCO, CON REFLECTANCIA DEL 94%. CON 2 LF 32W T8 4100 K PHILIPS, 2 JUEGOS DE BASES LEVITON, BALASTRO ELECTRONICO 2X32W 127V A.F.P., ENCENDIDO RAPIDO LUMICON ADVANCE, DIFUSOR ACRILICO 100% PURO K23 DE 125" DE ESPESOR CON SELLO 3M CAT. 27824 DOBLE ADHESIVO (AMBAS CARAS) ALTA RESISTENCIA Y ALTA DENSIDAD (110 LONG), SELLO DE ESPUMA DE POLIURETANO AUTOADHERIBLE EN EL ASIENTO DE MARCO. 2 TORNILLOS ALLEN DE 3/16” DE DIAMETRO POR 1 ½” DE LARGO PARA FIJACION DEL MARCO ABATIBLE, CLIPS PARA SUJETAR EL MARCO,HULE NEOPRENO ALREDEDOR DEL MARCO INTEGRAL PARA SELLAR AL PLAFOND.</t>
  </si>
  <si>
    <t>ARRANCADOR NEMA 0 CR306B10200JAABT MAGNETIC NO-REVERSING STARTER HP 3 VOLTAJE LINEA 200-208V 60HZ/3 FASE ARRANQUE NORMAL TIPO NEMA 1 GABINETE TAMAÑO EMA 0 SIN TRANSFORMADOR DE CONTROL VOLTAJE CONTROL 110-120V 60HZ/110V 50HZ STANDARD THERMAL BI-METALLIC NO COMPENSATED 1NO - 1NC SOBRECARGA START / STOP ENERAL BOTON PULSADOR RED ACROSS COIL+GREEN THRU NC- USO RUDO LUZ INDICADORA DIAGRAMA : 55-183726 DIAGRAMA DE CABLEADO : 55-183302 GO CLASS :10G FASTRAC LIGIBLE HEATERS: CR123C695A HEATER FLA 6.35 HEATER CANTIDAD 3 HEATER GO CLASS: GO-10H</t>
  </si>
  <si>
    <t>ARRANCADOR 1.5 HP CR306B10200JAABU MAGNETIC NO-REVERSING STARTER HP 3 VOLTAJE LINEA 200-208V 60HZ/3 FASE ARRANQUE NORMAL TIPO NEMA 1 GABINETE TAMAÑO EMA 0 SIN TRANSFORMADOR DE CONTROL VOLTAJE CONTROL 110-120V 60HZ/110V 50HZ STANDARD THERMAL BI-METALLIC NO COMPENSATED 1NO - 1NC SOBRECARGA START / STOP ENERAL BOTON PULSADOR RED THRU NO+GREEN THRU NC- USO RUDO INDICATING LIGHT DIAGRAMA : 55-183726 DIAGRAMA DE CABLEADO : 55-196144 GO CLASS :10G FASTRAC ELIGIBLE HEATERS: CR123C419A HEATER FLA 4.03 HEATER CANTIDAD 3 HEATER GO CLASS: GO-10H</t>
  </si>
  <si>
    <t>ARRANCADOR 0.75HP CR306B10200JAABU MAGNETIC NO-REVERSING STARTER HP 3 VOLTAJE LINEA 200-208V 60HZ/3 FASE ARRANQUE NORMAL TIPO NEMA 1 GABINETE TAMAÑO EMA 0 SIN TRANSFORMADOR DE CONTROL VOLTAJE CONTROL 110-120V 60HZ/110V 50HZ STANDARD THERMAL BI-METALLIC NO COMPENSATED 1NO - 1NC SOBRECARGA START / STOP ENERAL BOTON PULSADOR RED THRU NO+GREEN THRU NC- USO RUDO INDICATING LIGHT DIAGRAMA : 55-183726 DIAGRAMA DE CABLEADO : 55-196144 GO CLASS :10G FASTRAC ELIGIBLE HEATERS: CR123C419A HEATER FLA 4.03 HEATER CANTIDAD 3 HEATER GO CLASS: GO-10H</t>
  </si>
  <si>
    <t>ARRANCADOR 2 HP CR306B10200JAABU MAGNETIC NO-REVERSING STARTER HP 3</t>
  </si>
  <si>
    <t>ARRANCADOR 5 HP CR306B10200JAABU MAGNETIC NO-REVERSING STARTER HP 3 VOLTAJE LINEA 200-208V 60HZ/3 FASE ARRANQUE NORMAL TIPO NEMA 1 GABINETE TAMAÑO EMA 0 SIN TRANSFORMADOR DE CONTROL VOLTAJE CONTROL 110-120V 60HZ/110V 50HZ STANDARD THERMAL BI-METALLIC NO COMPENSATED 1NO - 1NC SOBRECARGA START / STOP ENERAL BOTON PULSADOR RED THRU NO+GREEN THRU NC- USO RUDO INDICATING LIGHT DIAGRAMA : 55-183726 DIAGRAMA DE CABLEADO : 55-196144 GO CLASS :10G FASTRAC ELIGIBLE HEATERS: CR123C198B HEATER FLA 17.9 HEATER CANTIDAD 3 HEATER GO CLASS: GO-10H</t>
  </si>
  <si>
    <t>ARRANCADOR 10 HPCR306D10200AAABU MAGNETIC NO-REVERSING STARTER HP 10 VOLTAJE LINEA 200-208V 60HZ/3 FASE</t>
  </si>
  <si>
    <t>GABINETE ARRANCADOR NEMA (10G1) - FVNR INT-ARRANC 50 CP CR407E102TQ2AAJUA COMBINACION ARRANCADOR CON THERMAL MAGNETIC CIRCUIT BREAKER HP 50 VOLTAJE LINEA 460-480V 60HZ/3 FASE ARRANQUE NORMAL TIPO NEMA 1 GABINETE AND STANDARD TAMAÑO TAMAÑO NEMA 3 STANDARD INTERRUPTOR TERMOMAGNETICO DE CAPACIDAD 125A CONTROL CIRCUIT VOLTAJE : 120V CCF : NO TRANSFORMADOR DE CONTROL (FUENTE INDEPENDIENTE) THERMAL BI-METALLIC NO COMPENSATED 1NO - 1NC SOBRECARGA START / STOP - USO RUDO BOTON PULSADOR STANDARD LIGHT RED THRU NO+GREEN THRU NC- USO RUDO INDICATING LIGHT DIAGRAMA : 270A7145IAGRAMA DE CABLEADO : 55-212353 GO CLASS 10G1 NO FASTRAC HEATERS: HEATER CR123F772B HEATER FLA 63.3 HEATER CANTIDAD 3 HEATER IS A FASTRAC PTD HEATER GO CLASS: GO-10H</t>
  </si>
  <si>
    <t>EQUIPO DE INSTALACION PERMAMENTE</t>
  </si>
  <si>
    <t>1.1</t>
  </si>
  <si>
    <t>1.2</t>
  </si>
  <si>
    <t>1.3</t>
  </si>
  <si>
    <t>1.4</t>
  </si>
  <si>
    <t>1.5</t>
  </si>
  <si>
    <t>1.6</t>
  </si>
  <si>
    <t>1.7</t>
  </si>
  <si>
    <t>1.8</t>
  </si>
  <si>
    <t>1.9</t>
  </si>
  <si>
    <t>2.1</t>
  </si>
  <si>
    <t>2.2</t>
  </si>
  <si>
    <t>2.3</t>
  </si>
  <si>
    <t>2.4</t>
  </si>
  <si>
    <t>2.5</t>
  </si>
  <si>
    <t>2.6</t>
  </si>
  <si>
    <t>2.7</t>
  </si>
  <si>
    <t>2.9</t>
  </si>
  <si>
    <t>2.11</t>
  </si>
  <si>
    <t>2.12</t>
  </si>
  <si>
    <t>2.13</t>
  </si>
  <si>
    <t>3.1</t>
  </si>
  <si>
    <t>3.2</t>
  </si>
  <si>
    <t>3.3</t>
  </si>
  <si>
    <t>3.4</t>
  </si>
  <si>
    <t>3.5</t>
  </si>
  <si>
    <t>3.6</t>
  </si>
  <si>
    <t>3.7</t>
  </si>
  <si>
    <t>3.8</t>
  </si>
  <si>
    <t>4.1</t>
  </si>
  <si>
    <t>4.2</t>
  </si>
  <si>
    <t>4.3</t>
  </si>
  <si>
    <t>5.1</t>
  </si>
  <si>
    <t>5.2</t>
  </si>
  <si>
    <t>5.3</t>
  </si>
  <si>
    <t>5.4</t>
  </si>
  <si>
    <t>5.5</t>
  </si>
  <si>
    <t>5.6</t>
  </si>
  <si>
    <t>5.7</t>
  </si>
  <si>
    <t>5.8</t>
  </si>
  <si>
    <t>5.9</t>
  </si>
  <si>
    <t>6.1</t>
  </si>
  <si>
    <t>6.2</t>
  </si>
  <si>
    <t>6.3</t>
  </si>
  <si>
    <t>6.4</t>
  </si>
  <si>
    <t>6.5</t>
  </si>
  <si>
    <t>7.1</t>
  </si>
  <si>
    <t>7.2</t>
  </si>
  <si>
    <t>7.3</t>
  </si>
  <si>
    <t>9.1</t>
  </si>
  <si>
    <t>9.2</t>
  </si>
  <si>
    <t>10.1</t>
  </si>
  <si>
    <t>10.2</t>
  </si>
  <si>
    <t>11.1</t>
  </si>
  <si>
    <t>13.1</t>
  </si>
  <si>
    <t>13.2</t>
  </si>
  <si>
    <t>13.3</t>
  </si>
  <si>
    <t>14.1</t>
  </si>
  <si>
    <t>14.2</t>
  </si>
  <si>
    <t>15.1</t>
  </si>
  <si>
    <t>15.2</t>
  </si>
  <si>
    <t>15.3</t>
  </si>
  <si>
    <t>16.1</t>
  </si>
  <si>
    <t>16.2</t>
  </si>
  <si>
    <t>16.3</t>
  </si>
  <si>
    <t>17.1</t>
  </si>
  <si>
    <t>17.2</t>
  </si>
  <si>
    <t>17.3</t>
  </si>
  <si>
    <t>18.1</t>
  </si>
  <si>
    <t>20</t>
  </si>
  <si>
    <t xml:space="preserve">CANTIDAD </t>
  </si>
  <si>
    <t xml:space="preserve">IMPORTE </t>
  </si>
  <si>
    <t xml:space="preserve">P. U. </t>
  </si>
  <si>
    <t>NOVA01</t>
  </si>
  <si>
    <t>“CONSTRUCCIÓN Y EQUIPAMIENTO DE INSTALACIÓN PERMANENTE DEL HOSPITAL GENERAL DE ZONA 165 CAMAS, SUSTENTABLE”</t>
  </si>
  <si>
    <t>CONCEPTO</t>
  </si>
  <si>
    <t>1</t>
  </si>
  <si>
    <t>1.11</t>
  </si>
  <si>
    <t>*TEMP0</t>
  </si>
  <si>
    <t>*TEMP1</t>
  </si>
  <si>
    <t>SISTEMA FOTOVOLTAICO CON LUMINARIO COBRA HEAD LEDS DE 1000W INCLUYE: LUMINARIO NL CAT. SCHX5/100 45/PAL/T2/227/HD. CABEZA DE COBRA LEDS PUNTA DE POSTE. DIMENSIONES. 52.70X34.0X18.80 CMS. CARCASA FABRICADA EN INYECCIÓN DE ALUMINIO, ACABADO CON PINTURA EN POLVO POLIÉSTER DE APLICACIÓN ELECTROSTÁTICA DE CURADO AL HORNO.REFLECTOR DE ALUMINIO EN COLOR BLANCO. EQUIPADA CON DIODOS EMISORES DE LUZ (LEDS) DE 100W, CON 14 MODULOS CON 4 DIODOS EMISORES DE LUZ, FUENTE DE ALIMENTACION ELECTRONICA DE 100-240 VCA. 47/63 HZ, DE ENTRADA, 36 VCD DE SALIDA (DRIVER), HIGH PERFECTION TECH LP1090-36-GG-170. DIFUSOR DE POLICARBONATO TRANSPARENTE. GRADO DE PROTECCIÓN IP 65 (HERMETICIDAD), CURVA TIPO II MEDIA. POSTE CONICO CIRCULAR 7.00 MTS. DE LOGITUD CALIBRE 3/16, JUEGO DE ANCLAS DE 1"X1.00 MTS. SISTEMA FOLTOVOLTAICO CON LUMINARIO COBRA HEAD DE 100W LEDS. A CONTINUACION SE DETALLA SU COMPOSICION. BRAZO PARA LUMINARIO MODELO COBRA HEAD LEDS FABRICADA CON TUBO CEDULA 30 DE 3" DE DIAMETRO PARA EL NIPLE, TUBO CEDULA 30 DE 2" PARA BRAZO DE 40 CMS. DE LONGITUD PANEL SOLAR TRINA TSM PC05 215-235 PARA LUMINARIO COBRA HEAD LEDS DE 80W BATERIAS POWER SONIC PS-121000 PARA LUMINARIO COBRA HEAD LEDS DE 80W</t>
  </si>
  <si>
    <t>LUMINARIO NL CAT. NLEIMAV30-232T8-127E-K23. MODELO INTEGRA II APH SELLADA CON MARCO ABATIBLE EMBISAGRADO DE EMPOTRAR EN PLAFON TABLAROCA. DIMENSIONES. 122X30X12CMS, FABRICADO EN LAMINA CALIBRE 22, MARCO INTEGRAL BISELADO DE UNA SOLA PIEZA CALIBRE 20 DE 2" DE ANCHO, GABINETE TROPICALIZADO, ESMALTADO CON PINTURA EN POLVO POLIESTER BLANCO, CON REFLECTANCIA DEL 94%. CON 2 LF 32W T8 4100 K PHILIPS, 2 JUEGOS DE BASES LEVITON, BALASTRO ELECTRONICO 2X32W 127V A.F.P., ENCENDIDO RAPIDO LUMICON ADVANCE, DIFUSOR ACRILICO 100% PURO K23 DE 125" DE ESPESOR CON SELLO 3M CAT. 27824 DOBLE ADHESIVO (AMBAS CARAS) ALTA RESISTENCIA Y ALTA DENSIDAD (110 LONG), SELLO DE ESPUMA DE POLIURETANO AUTOADHERIBLE EN EL ASIENTO DE MARCO. 2 TORNILLOS ALLEN DE 3/16” DE DIAMETRO POR 1 ½” DE LARGO PARA FIJACION DEL MARCO ABATIBLE, CLIPS PARA SUJETAR EL MARCO,HULE NEOPRENO ALREDEDOR DEL MARCO INTEGRAL PARA SELLAR AL PLAFOND.</t>
  </si>
  <si>
    <t>1.12</t>
  </si>
  <si>
    <t>2</t>
  </si>
  <si>
    <t>2.14</t>
  </si>
  <si>
    <t>3</t>
  </si>
  <si>
    <t>37196</t>
  </si>
  <si>
    <t>ARRANCADOR NEMA 0 CR306B10200JAABT MAGNETIC NO-REVERSING STARTER HP 3 VOLTAJE LINEA 200-208V 60HZ/3 FASE ARRANQUE NORMAL TIPO NEMA 1 GABINETE TAMAÑO NEMA 0 SIN TRANSFORMADOR DE CONTROL VOLTAJE CONTROL 110-120V 60HZ/110V 50HZ 
STANDARD THERMAL BI-METALLIC NO COMPENSATED 1NO - 1NC SOBRECARGA START / STOP - GENERAL BOTON PULSADOR RED ACROSS COIL+GREEN THRU NC- USO RUDO LUZ INDICADORA DIAGRAMA : 55-183726 DIAGRAMA DE CABLEADO : 55-183302 GO CLASS :10G FASTRAC ELIGIBLE HEATERS: CR123C695A HEATER FLA 6.35 HEATER CANTIDAD 3 HEATER GO CLASS: GO-10H</t>
  </si>
  <si>
    <t>ARRANCADOR 1.5 HP CR306B10200JAABU MAGNETIC NO-REVERSING STARTER HP 3 VOLTAJE LINEA 200-208V 60HZ/3 FASE ARRANQUE NORMAL TIPO NEMA 1 GABINETE TAMAÑO NEMA 0 SIN TRANSFORMADOR DE CONTROL VOLTAJE CONTROL 110-120V 60HZ/110V 50HZ STANDARD THERMAL BI-METALLIC NO COMPENSATED 1NO - 1NC SOBRECARGA START / STOP - GENERAL BOTON PULSADOR RED THRU NO+GREEN THRU NC- USO RUDO INDICATING LIGHT DIAGRAMA : 55-183726 DIAGRAMA DE CABLEADO : 55-196144 GO CLASS :10G FASTRAC ELIGIBLE HEATERS: CR123C419A HEATER FLA 4.03 HEATER CANTIDAD 3 HEATER GO CLASS: GO-10H</t>
  </si>
  <si>
    <t>ARRANCADOR 0.75HP CR306B10200JAABU MAGNETIC NO-REVERSING STARTER HP 3 VOLTAJE LINEA 200-208V 60HZ/3 FASE ARRANQUE NORMAL TIPO NEMA 1 GABINETE TAMAÑO NEMA 0 SIN TRANSFORMADOR DE CONTROL VOLTAJE CONTROL 110-120V 60HZ/110V 50HZ STANDARD THERMAL BI-METALLIC NO COMPENSATED 1NO - 1NC SOBRECARGA START / STOP - GENERAL BOTON PULSADOR RED THRU NO+GREEN THRU NC- USO RUDO INDICATING LIGHT DIAGRAMA : 55-183726 DIAGRAMA DE CABLEADO : 55-196144 GO CLASS :10G FASTRAC ELIGIBLE HEATERS: CR123C419A HEATER FLA 4.03 HEATER CANTIDAD 3 HEATER GO CLASS: GO-10H</t>
  </si>
  <si>
    <t>ARRANCADOR 2 HP CR306B10200JAABU MAGNETIC NO-REVERSING STARTER HP 3 VOLTAJE LINEA 200-208V 60HZ/3 FASE ARRANQUE NORMAL TIPO NEMA 1 GABINETE TAMAÑO NEMA 0 SIN TRANSFORMADOR DE CONTROL VOLTAJE CONTROL 110-120V 60HZ/110V 50HZ STANDARD THERMAL BI-METALLIC NO COMPENSATED 1NO - 1NC SOBRECARGA START / STOP - GENERAL BOTON PULSADOR RED THRU NO+GREEN THRU NC- USO RUDO INDICATING LIGHT DIAGRAMA : 55-183726 DIAGRAMA DE CABLEADO : 55-196144 GO CLASS :10G FASTRAC ELIGIBLE HEATERS: CR123C867A HEATER FLA 7.99 HEATER CANTIDAD 3 HEATER GO CLASS: GO-10H</t>
  </si>
  <si>
    <t>ARRANCADOR 5 HP CR306B10200JAABU MAGNETIC NO-REVERSING STARTER HP 3 VOLTAJE LINEA 200-208V 60HZ/3 FASE ARRANQUE NORMAL TIPO NEMA 1 GABINETE TAMAÑO NEMA 0 SIN TRANSFORMADOR DE CONTROL VOLTAJE CONTROL 110-120V 60HZ/110V 50HZ STANDARD THERMAL BI-METALLIC NO COMPENSATED 1NO - 1NC SOBRECARGA START / STOP - GENERAL BOTON PULSADOR RED THRU NO+GREEN THRU NC- USO RUDO INDICATING LIGHT DIAGRAMA : 55-183726 DIAGRAMA DE CABLEADO : 55-196144 GO CLASS :10G FASTRAC ELIGIBLE HEATERS: CR123C198B HEATER FLA 17.9 HEATER CANTIDAD 3 HEATER GO CLASS: GO-10H</t>
  </si>
  <si>
    <t>ARRANCADOR 10 HP CR306D10200AAABU MAGNETIC NO-REVERSING STARTER HP 10 VOLTAJE LINEA 200-208V 60HZ/3 FASE ARRANQUE NORMAL TIPO NEMA 1 GABINETE TAMAÑO NEMA 2 SIN TRANSFORMADOR DE CONTROL VOLTAJE CONTROL 110-120V 60HZ/110V 50HZ STANDARD THERMAL BI-METALLIC NO COMPENSATED 1NC SOBRECARGA START / STOP - GENERAL BOTON PULSADOR RED THRU NO+GREEN THRU NC- USO RUDO INDICATING LIGHT DIAGRAMA : 55-188470 DIAGRAMA DE CABLEADO : 55-212353 GO CLASS :10G FASTRAC ELIGIBLE HEATERS: CR123C366B HEATER FLA 34.7 HEATER CANTIDAD 3 HEATER GO CLASS: GO-10H</t>
  </si>
  <si>
    <t>CR306D10200AAABU</t>
  </si>
  <si>
    <t>GABINETE ARRANCADOR NEMA (10G1) - FVNR INT-ARRANC 50 CP CR407E102TQ2AAJUA COMBINACION ARRANCADOR CON THERMAL MAGNETIC CIRCUIT BREAKER HP 50 VOLTAJE LINEA 460-480V 60HZ/3 FASE ARRANQUE NORMAL TIPO NEMA 1 GABINETE AND STANDARD TAMAÑO TAMAÑO NEMA 3 STANDARD INTERRUPTOR TERMOMAGNETICO DE CAPACIDAD 125A CONTROL CIRCUIT VOLTAJE : 120V CCF : NO TRANSFORMADOR DE CONTROL (FUENTE INDEPENDIENTE) THERMAL BI-METALLIC NO COMPENSATED 1NO - 1NC SOBRECARGA START / STOP - USO RUDO BOTON PULSADOR STANDARD LIGHT RED THRU NO+GREEN THRU NC- USO RUDO INDICATING LIGHT DIAGRAMA : 270A7145 DIAGRAMA DE CABLEADO : 55-212353 GO CLASS :10G1 NO FASTRAC HEATERS: HEATER CR123F772B HEATER FLA 63.3 HEATER CANTIDAD 3 HEATER IS A FASTRAC PTD HEATER GO CLASS: GO-10H</t>
  </si>
  <si>
    <t>INT-ARRANC 50 CP</t>
  </si>
  <si>
    <t>3.9</t>
  </si>
  <si>
    <t>4</t>
  </si>
  <si>
    <t>5</t>
  </si>
  <si>
    <t>6</t>
  </si>
  <si>
    <t>6.6</t>
  </si>
  <si>
    <t>7</t>
  </si>
  <si>
    <t>8</t>
  </si>
  <si>
    <t>8.1</t>
  </si>
  <si>
    <t>8.2</t>
  </si>
  <si>
    <t>8.3</t>
  </si>
  <si>
    <t>9</t>
  </si>
  <si>
    <t>9.3</t>
  </si>
  <si>
    <t>10</t>
  </si>
  <si>
    <t>10.3</t>
  </si>
  <si>
    <t>11</t>
  </si>
  <si>
    <t>11.2</t>
  </si>
  <si>
    <t>12</t>
  </si>
  <si>
    <t>12.1</t>
  </si>
  <si>
    <t>13</t>
  </si>
  <si>
    <t>13.4</t>
  </si>
  <si>
    <t>14.3</t>
  </si>
  <si>
    <t>15</t>
  </si>
  <si>
    <t>15.4</t>
  </si>
  <si>
    <t>EQUIPO PROPIO DEL INMUEBLE</t>
  </si>
  <si>
    <t>15.4.1</t>
  </si>
  <si>
    <t>15.4.2</t>
  </si>
  <si>
    <t>OPE-17125M</t>
  </si>
  <si>
    <t>OPE-17135M</t>
  </si>
  <si>
    <t>OPE-17140M</t>
  </si>
  <si>
    <t>OPE-17145M</t>
  </si>
  <si>
    <t>OPE-17150M</t>
  </si>
  <si>
    <t>OPE-17155M</t>
  </si>
  <si>
    <t>15.4.3</t>
  </si>
  <si>
    <t>15.4.3.1</t>
  </si>
  <si>
    <t>PRUEBAS, PUESTA EN OPERACIÓN, ENTREGA DE GARANTÍAS, INSTRUCTIVOS Y MANUALES DE OPERACIÓN Y MANTENIMIENTO DE LOS EQUIPOS E INSTALACIONES, ASÍ COMO LA CAPACITACIÓN DEL PERSONAL ASIGNADO PARA SISTEMA DE GAS</t>
  </si>
  <si>
    <t>16</t>
  </si>
  <si>
    <t>16.4</t>
  </si>
  <si>
    <t>17</t>
  </si>
  <si>
    <t>17.4</t>
  </si>
  <si>
    <t>18</t>
  </si>
  <si>
    <t>SUMINISTRO DE CORREO NEUMATICO</t>
  </si>
  <si>
    <t>18.2</t>
  </si>
  <si>
    <t>INSTALACION DE CORREO NEUMATICO</t>
  </si>
  <si>
    <t>SN-909-100A</t>
  </si>
  <si>
    <t>SN-903-101A</t>
  </si>
  <si>
    <t>SN-903-102A</t>
  </si>
  <si>
    <t>SN-903-103A</t>
  </si>
  <si>
    <t>SN-903-104A</t>
  </si>
  <si>
    <t>SN-903-105A</t>
  </si>
  <si>
    <t>SN-903-106A</t>
  </si>
  <si>
    <t>SN-909-101A</t>
  </si>
  <si>
    <t>SN-909-102A</t>
  </si>
  <si>
    <t>N-909-111A</t>
  </si>
  <si>
    <t>18.3</t>
  </si>
  <si>
    <t>PUESTA EN MARCHA D CORREO NEUMATICO</t>
  </si>
  <si>
    <t>SN-909-100B</t>
  </si>
  <si>
    <t>SN-903-101B</t>
  </si>
  <si>
    <t>SN-903-102B</t>
  </si>
  <si>
    <t>SN-903-103B</t>
  </si>
  <si>
    <t>SN-903-104B</t>
  </si>
  <si>
    <t>SN-903-105B</t>
  </si>
  <si>
    <t>SN-903-106B</t>
  </si>
  <si>
    <t>SN-909-101B</t>
  </si>
  <si>
    <t>SN-909-102B</t>
  </si>
  <si>
    <t>N-909-111B</t>
  </si>
  <si>
    <t>19</t>
  </si>
  <si>
    <t>19.1</t>
  </si>
  <si>
    <t>19.2</t>
  </si>
  <si>
    <t>20.1</t>
  </si>
  <si>
    <t>20.2</t>
  </si>
  <si>
    <t>20.3</t>
  </si>
  <si>
    <t>20.4</t>
  </si>
  <si>
    <t>21</t>
  </si>
  <si>
    <t>REVIT</t>
  </si>
  <si>
    <t>21.1</t>
  </si>
  <si>
    <t>LOTE</t>
  </si>
  <si>
    <t>DEL C. D. D. AL C. D.</t>
  </si>
  <si>
    <t>C. D. D.</t>
  </si>
  <si>
    <t>P. V.</t>
  </si>
  <si>
    <t>DEL P. V. AL C. D.</t>
  </si>
  <si>
    <t>IMPORTE 2</t>
  </si>
  <si>
    <t>CANTIDAD 2</t>
  </si>
  <si>
    <t>P. U. 2</t>
  </si>
  <si>
    <t>IMPORTE 1</t>
  </si>
  <si>
    <t>P. U. 1</t>
  </si>
  <si>
    <t>CANTIDAD 1</t>
  </si>
  <si>
    <t>%MO260</t>
  </si>
  <si>
    <t>Andamio metálico</t>
  </si>
  <si>
    <t>(%)mo</t>
  </si>
  <si>
    <t>FAMILIA</t>
  </si>
  <si>
    <t>10266-ALU-CUP</t>
  </si>
  <si>
    <t>MOLDURA UNION 3"</t>
  </si>
  <si>
    <t>CONTRA PARA CERRADURA ART. 11.313, LINEA JUNIOR OFFICE CLASSIC, MARCA. DORMA</t>
  </si>
  <si>
    <t>12562-ALU-CUP</t>
  </si>
  <si>
    <t>ZOCLO</t>
  </si>
  <si>
    <t>12566-ALU-CUP</t>
  </si>
  <si>
    <t>SELLO DE HERMETICIDAD</t>
  </si>
  <si>
    <t>12569-ALU-CUP</t>
  </si>
  <si>
    <t>INTERMEDIO</t>
  </si>
  <si>
    <t>13.4.3.1-1</t>
  </si>
  <si>
    <t>PRUEBAS, PUESTA EN OPERACIÓN, ENTREGA DE GARANTÍAS, INSTRUCTIVOS Y MANUALES DE OPERACIÓN Y MANTENIMIENTO DE LOS EQUIPOS E INSTALACIONES, ASÍ COMO LA CAPACITACIÓN DEL PERSONAL ASIGNADO PARA Sistema de Televisión Fomento a la Salud</t>
  </si>
  <si>
    <t>14.3.3.1.1</t>
  </si>
  <si>
    <t>PRUEBAS, PUESTA EN OPERACIÓN, ENTREGA DE GARANTÍAS, INSTRUCTIVOS Y MANUALES DE  OPERACIÓN Y MANTENIMIENTO DE LOS EQUIPOS E INSTALACIONES, ASÍ COMO LA CAPACITACIÓN DEL PERSONAL ASIGNADO PARA Sistema de Detección de Incendio</t>
  </si>
  <si>
    <t>3250-41</t>
  </si>
  <si>
    <t>Taquetes de plomo de  1/4" X 2 1/2"</t>
  </si>
  <si>
    <t>TOSF</t>
  </si>
  <si>
    <t>AB03</t>
  </si>
  <si>
    <t>Abrazadera Omega De  25Mm</t>
  </si>
  <si>
    <t>ABOCU25</t>
  </si>
  <si>
    <t>Abrazadera Omega De cobre  25Mm</t>
  </si>
  <si>
    <t>Pza</t>
  </si>
  <si>
    <t>ABR UN 013</t>
  </si>
  <si>
    <t>Abrazadera unicanal de 13 mm</t>
  </si>
  <si>
    <t>ABR UN 019</t>
  </si>
  <si>
    <t>Abrazadera unicanal de 19 mm.</t>
  </si>
  <si>
    <t>ABR UN 025</t>
  </si>
  <si>
    <t>Abrazadera unicanal de 25 mm.</t>
  </si>
  <si>
    <t>ABR UN 032</t>
  </si>
  <si>
    <t>Abrazadera unicanal de 35 mm.</t>
  </si>
  <si>
    <t>ABR UN 038</t>
  </si>
  <si>
    <t>Abrazadera unicanal de 38 mm.</t>
  </si>
  <si>
    <t>ABR UN 051</t>
  </si>
  <si>
    <t>Abrazadera unicanal de 53 mm.</t>
  </si>
  <si>
    <t>ABR UN 064</t>
  </si>
  <si>
    <t>Abrazadera unicanal de 64 mm.</t>
  </si>
  <si>
    <t>ABR UN 075</t>
  </si>
  <si>
    <t>Abrazadera unicanal de 75 mm.</t>
  </si>
  <si>
    <t>ABR UN 100</t>
  </si>
  <si>
    <t>Abrazadera unicanal de 100 mm</t>
  </si>
  <si>
    <t>ABR UN 101</t>
  </si>
  <si>
    <t>Abrazadera unicanal de 103 mm.</t>
  </si>
  <si>
    <t>ABR UÑ 013</t>
  </si>
  <si>
    <t>Abrazadera tipo uña de 16 mm ø</t>
  </si>
  <si>
    <t>ABR UÑ 019</t>
  </si>
  <si>
    <t>Abrazadera tipo uña de 21 mm ø</t>
  </si>
  <si>
    <t>ABRAZADERAS</t>
  </si>
  <si>
    <t>ABR UÑ 025</t>
  </si>
  <si>
    <t>Abrazadera tipo uña de 27 mm ø</t>
  </si>
  <si>
    <t>ABR UÑ 032</t>
  </si>
  <si>
    <t>Abrazadera tipo uña de 35 mm ø</t>
  </si>
  <si>
    <t>ABR UÑ 038</t>
  </si>
  <si>
    <t>Abrazadera tipo uña de 41 mm ø</t>
  </si>
  <si>
    <t>ABR UÑ 051</t>
  </si>
  <si>
    <t>Abrazadera tipo uña de 53 mm ø</t>
  </si>
  <si>
    <t>ABRAZ CU 3/8</t>
  </si>
  <si>
    <t>Abrazadera tipo perro para cable de  3/8</t>
  </si>
  <si>
    <t>ACA ES RA HE</t>
  </si>
  <si>
    <t>Acabado estriado en rampa helipuerto</t>
  </si>
  <si>
    <t>m2</t>
  </si>
  <si>
    <t>ACARREO TIRO LIBRE</t>
  </si>
  <si>
    <t>Acarreo a tiro libre</t>
  </si>
  <si>
    <t>Accesorios de marmol</t>
  </si>
  <si>
    <t>pza</t>
  </si>
  <si>
    <t>ACEITE</t>
  </si>
  <si>
    <t>Aceite lubricante</t>
  </si>
  <si>
    <t>LT.</t>
  </si>
  <si>
    <t>P</t>
  </si>
  <si>
    <t>ACET</t>
  </si>
  <si>
    <t>Acetileno</t>
  </si>
  <si>
    <t>ACL-XHZB-06R8-2A</t>
  </si>
  <si>
    <t>X para charola de aluminio de  15 cm marca cross line cat.xhzb-06r8-2a</t>
  </si>
  <si>
    <t>ACOP 19 G</t>
  </si>
  <si>
    <t>ACOPLADOR ACME A 19.1mm</t>
  </si>
  <si>
    <t>ACOPL RAP</t>
  </si>
  <si>
    <t>ACOPLAMIENTO RAPIDO PARA MANGUERA</t>
  </si>
  <si>
    <t>pieza</t>
  </si>
  <si>
    <t>ACRREO KMS. SUBS1</t>
  </si>
  <si>
    <t>Acarreo de material a kms. subsecuentes</t>
  </si>
  <si>
    <t>ACRREO KMS.1</t>
  </si>
  <si>
    <t>Acarreo de material a  primer  kilometro</t>
  </si>
  <si>
    <t>ADAPTADOR</t>
  </si>
  <si>
    <t>Adaptador De Base Al Mastil Tipo Nylamid</t>
  </si>
  <si>
    <t>ADE VI</t>
  </si>
  <si>
    <t>Adhesivo de vinil</t>
  </si>
  <si>
    <t>LT</t>
  </si>
  <si>
    <t>ADHE</t>
  </si>
  <si>
    <t>Adhecón, adhesivo p/concreto viejo y nuevo</t>
  </si>
  <si>
    <t>CUB</t>
  </si>
  <si>
    <t>ADHE 520</t>
  </si>
  <si>
    <t>Adhesivo 520 para armaflex</t>
  </si>
  <si>
    <t>ADITAMENTO AIRE</t>
  </si>
  <si>
    <t>ADM H 1UN  WMPSE</t>
  </si>
  <si>
    <t>ADMINISTRADORES HORIZONTALES 1 UNIDAD DE RACK,  MARCA PANDUIT NO. DE PARTE WMPSE</t>
  </si>
  <si>
    <t>ADMOND. REPORTES</t>
  </si>
  <si>
    <t>ADMINISTRACION DE REPORTES  (SOFTWARE) 25 CAMAS</t>
  </si>
  <si>
    <t>ADOPASTOGATO</t>
  </si>
  <si>
    <t>adopasto mod. rejilla doble gato instalado</t>
  </si>
  <si>
    <t>AGUA PIPA</t>
  </si>
  <si>
    <t>Agua p/construcción transp. En pipa</t>
  </si>
  <si>
    <t>AGUARRAS</t>
  </si>
  <si>
    <t>Aguarras</t>
  </si>
  <si>
    <t>AIS AC 03</t>
  </si>
  <si>
    <t>Aislante acústico de 3"</t>
  </si>
  <si>
    <t>AIS ELAS 1/2½</t>
  </si>
  <si>
    <t>Aislamiento a base de elastómero flexible marca armaflex de 1" de espesor y de 2½" de diametro</t>
  </si>
  <si>
    <t>AIS ELAS 1/3</t>
  </si>
  <si>
    <t>Aislamiento a base de elastómero flexible marca armaflex de 1" de espesor y de 3" de diametro</t>
  </si>
  <si>
    <t>AIS ELAS 1/4</t>
  </si>
  <si>
    <t>Aislamiento a base de elastómero flexible marca armaflex de 1" de espesor y de 4" de diametro</t>
  </si>
  <si>
    <t>AIS ELAS 1/6</t>
  </si>
  <si>
    <t>Aislamiento a base de elastómero flexible marca armaflex de 1" de espesor y de 6" de diametro</t>
  </si>
  <si>
    <t>AIS ELAS 1/8</t>
  </si>
  <si>
    <t>Aislamiento a base de elastómero flexible marca armaflex de 1" de espesor y de 8" de diametro</t>
  </si>
  <si>
    <t>AIS ELAS ¾/1</t>
  </si>
  <si>
    <t>Aislamiento a base de elastómero flexible marca armaflex de ¾" de espesor y de 1" de diametro</t>
  </si>
  <si>
    <t>AIS ELAS ¾/1¼</t>
  </si>
  <si>
    <t>Aislamiento a base de elastómero flexible marca armaflex de ¾" de espesor y de 1¼" de diametro</t>
  </si>
  <si>
    <t>AIS ELAS ¾/1½</t>
  </si>
  <si>
    <t>Aislamiento a base de elastómero flexible marca armaflex de ¾" de espesor y de 1½" de diametro</t>
  </si>
  <si>
    <t>AIS ELAS ¾/2</t>
  </si>
  <si>
    <t>Aislamiento a base de elastómero flexible marca armaflex de ¾" de espesor y de 2" de diametro</t>
  </si>
  <si>
    <t>AIS ELAS ¾/½</t>
  </si>
  <si>
    <t>Aislamiento a base de elastómero flexible marca armaflex de ¾" de espesor y de ½" de diametro</t>
  </si>
  <si>
    <t>AIS ELAS ¾/¾</t>
  </si>
  <si>
    <t>Aislamiento a base de elastómero flexible marca armaflex de ¾" de espesor y de ¾" de diametro</t>
  </si>
  <si>
    <t>AISL TFV 2 RF-3100</t>
  </si>
  <si>
    <t>Aislamiento térmico de fibra de vidrio de 2" de espesor marca vitrofibras, serie rf-3100</t>
  </si>
  <si>
    <t>AKTITON</t>
  </si>
  <si>
    <t>Sistema acrílico akriton</t>
  </si>
  <si>
    <t>ALA GA 010</t>
  </si>
  <si>
    <t>Alambre galv. cal. 10</t>
  </si>
  <si>
    <t>Q</t>
  </si>
  <si>
    <t>ALA GA 014</t>
  </si>
  <si>
    <t>Alambre galv. cal. 14</t>
  </si>
  <si>
    <t>ALA GA 016</t>
  </si>
  <si>
    <t>Alambre galv. cal. 16</t>
  </si>
  <si>
    <t>ALA GA 018</t>
  </si>
  <si>
    <t>Alambre galv. cal. 18</t>
  </si>
  <si>
    <t>ALA RE 016</t>
  </si>
  <si>
    <t>Alambre Recocido Nª 18</t>
  </si>
  <si>
    <t>ALAMB-14</t>
  </si>
  <si>
    <t>Alambre Galvanizado Cal.14</t>
  </si>
  <si>
    <t>ALAMBRE RECOCIDO</t>
  </si>
  <si>
    <t>Alambre recocido N° 16</t>
  </si>
  <si>
    <t>ALARMA 2 GASES</t>
  </si>
  <si>
    <t xml:space="preserve"> ALARMA DIGITAL DE BAJA PRESION PARA 2 GASES</t>
  </si>
  <si>
    <t>ALARMA 3 GASES</t>
  </si>
  <si>
    <t xml:space="preserve"> ALARMA DIGITAL DE BAJA PRESION PARA 3 GASES</t>
  </si>
  <si>
    <t>ALARMA 5 GASES</t>
  </si>
  <si>
    <t xml:space="preserve"> ALARMA DIGITAL DE BAJA PRESION PARA 5 GASES</t>
  </si>
  <si>
    <t>ALARMA 6 GASES</t>
  </si>
  <si>
    <t xml:space="preserve"> ALARMA DIGITAL DE BAJA PRESION PARA 6 GASES</t>
  </si>
  <si>
    <t>ALARMA M-4 GASES</t>
  </si>
  <si>
    <t>ALI EL PL TR</t>
  </si>
  <si>
    <t>Alimentación inst. eléctrica planta de tratamiento</t>
  </si>
  <si>
    <t>AMPLIF SEÑ ANT</t>
  </si>
  <si>
    <t>AMPLIFICADOR DE SEÑAL PARA ANTENA HD(BOOSTER 15dB9 INTEGRADO CON UNA GANANCIA MAXIMA DE 470-862MHz: 15dB CON INTERRUPTOR DE  ENCENDIDO Y APAGADO, CABLE DE ALIMENTACION ELECTRICA Y DIVISOR PARA DOS SALIDAS, MARCA PHILIPS, MODELO MANT940, SIMILAR O EQUIVALENTE EN CARACTERISTICAS Y CALIDAD.</t>
  </si>
  <si>
    <t>AMPLIF TELENSÑ</t>
  </si>
  <si>
    <t>AMPLIFICADOR MEZCLADOR DE AUDIO PARA SONIDO LOCAL, DE LA SERIE GOLD, CON GRAN FLEXIBILIDAD DE INSTALACIÓN DE 250 WATTS DE POTENCIA, SALIDA EN 4 Y 8 OHMS, 25V, 25VCT, Y 70V, 7 ENTRADAS: 4 MIC, (CON PREAMPLIFICADOR) DE LO-Z, 1 AUXILIAR (HI-Z), 1 MIC/TEL, 1 MIC/AUX, ECUALIZADOR DE 10 BANDAS, DOBLE FUNCIÓN, CONTROL AUTOMÁTICO DE GANANCIA, CAPACIDAD PARA CONTROL DE VOLUMEN REMOTO, SILENCIADOR DE ENTRADA PARA CADA ENTRADA, REGRESO EN RAMPA PARA VOCEO, CONEXIÓN A REFORZADORES, PROTECCIÓN TÉRMICA Y DE SOBRECARGA, 2YR, FRECUENCIA 20HZ A 20KHZ CON DISTORSIÓN ARMÓNICA TOTAL MENOR A 0.5% , MARCA BOGEN DE LA SERIE GOLD, MODELO GS250, SIMILAR O EQUIVALENTE EN CARACTERISTICAS Y CALIDAD.</t>
  </si>
  <si>
    <t>ANC HLD-2</t>
  </si>
  <si>
    <t>Anclaje HLD-2 (hilti )</t>
  </si>
  <si>
    <t>ANC RE 1/2 X 030</t>
  </si>
  <si>
    <t>Ancla de redondo de 1/2" x 30 cm</t>
  </si>
  <si>
    <t>ANC RO 1/4</t>
  </si>
  <si>
    <t>Ancla roscada de 1/4"</t>
  </si>
  <si>
    <t>ANCLA 001</t>
  </si>
  <si>
    <t>Ancla de redondo liso, de acero A615 GR 60, de 1/2" de diámetro y un longitud de 112 cm, con rosca de 15 cm en extremo superior</t>
  </si>
  <si>
    <t>ANCLA 004</t>
  </si>
  <si>
    <t>Ancla de acero A 4140 fy = 7301 kg/cm2 (cold rolled) de 3/4" de diámetro y una longitud de 104 cm, con rosca de 15 cm,</t>
  </si>
  <si>
    <t>ANCLA 008</t>
  </si>
  <si>
    <t>Ancla de acro A 4140 fy = 7301 kg/cm2 (cold rolled) de 1" de diámetro y una longitud de 105 cm, con rosca de15 cm</t>
  </si>
  <si>
    <t>ANCLA 009</t>
  </si>
  <si>
    <t>Ancla de acero A 4140 fy = 7301 kg/cm2 (cold rolled) de 1 1/4" de diámetro y una longitud de107 cm, con rosca de 15 cm,</t>
  </si>
  <si>
    <t>ANCLA 010</t>
  </si>
  <si>
    <t>Ancla de acero A 4140 fy = 7301 kg/cm2 (cold rolled) de 1 1/2" de diámetro y una longitud de 108 cm, con rosca de 15 cm,</t>
  </si>
  <si>
    <t>ANCLA 1-25</t>
  </si>
  <si>
    <t>Ancla De Fo. De 3/8" De Diám X 60 Cm De Long.</t>
  </si>
  <si>
    <t>ANDI-02</t>
  </si>
  <si>
    <t>Cuerpo De Andamio De  2 X 1.80 Mts, Incluye Dos Marcos, Dos Crucetas, 4 Coples,  Barandal, Y Tablon</t>
  </si>
  <si>
    <t>R/D</t>
  </si>
  <si>
    <t>ANG AM C-20</t>
  </si>
  <si>
    <t>Angulo de amarre cal. 20 de 2.6 mm</t>
  </si>
  <si>
    <t>ANG ES KG</t>
  </si>
  <si>
    <t>Angulo estructural</t>
  </si>
  <si>
    <t>ANG PR C/C</t>
  </si>
  <si>
    <t>Angulo pre montado con clavo</t>
  </si>
  <si>
    <t>ANTENA</t>
  </si>
  <si>
    <t>ANTENA LOGARITMICA PARA RECEPCIÓN DE FRECUENCIA MODULADA (FM)  Y TELEVISION CONSTRUIDA POR 16 ELEMENTOS  300 OHMS DE IMPEDANCIA, CON UN TRAMO DE MÁSTIL DE 3 MTS MODELO UHF-VHF/19"</t>
  </si>
  <si>
    <t>APA SE 01 BL ES 2101</t>
  </si>
  <si>
    <t>Apagador de escalera intercambiable 1f, 3h, tf  127 v 15 a con placa color blanco linea decora  de leviton</t>
  </si>
  <si>
    <t>APA SE 01 BL SE 2101</t>
  </si>
  <si>
    <t>Apagador sencillo de 1 modulo con visor blanco elpino cat 2101</t>
  </si>
  <si>
    <t>AQUACRETO</t>
  </si>
  <si>
    <t>Aquacreto</t>
  </si>
  <si>
    <t>lt</t>
  </si>
  <si>
    <t>ARA ES PO</t>
  </si>
  <si>
    <t>Arandela para escalerilla portacable</t>
  </si>
  <si>
    <t>ARA1</t>
  </si>
  <si>
    <t xml:space="preserve">ARRANCADOR NEMA 0 </t>
  </si>
  <si>
    <t xml:space="preserve">CR306B10200JAABT </t>
  </si>
  <si>
    <t xml:space="preserve">Magnetic No-Reversing Starter </t>
  </si>
  <si>
    <t xml:space="preserve">HP 3 </t>
  </si>
  <si>
    <t xml:space="preserve">Voltaje Linea 200-208V 60Hz/3 Fase </t>
  </si>
  <si>
    <t xml:space="preserve">Arranque Normal </t>
  </si>
  <si>
    <t xml:space="preserve">Tipo NEMA 1 Gabinete </t>
  </si>
  <si>
    <t xml:space="preserve">Tamaño Nema 0 </t>
  </si>
  <si>
    <t xml:space="preserve">Sin TRANSFORMADOR DE CONTROL Voltaje Control 110-120V 60Hz/110V 50Hz </t>
  </si>
  <si>
    <t xml:space="preserve">Standard </t>
  </si>
  <si>
    <t xml:space="preserve">Thermal Bi-Metallic No Compensated </t>
  </si>
  <si>
    <t xml:space="preserve">1NO - 1NC Sobrecarga </t>
  </si>
  <si>
    <t xml:space="preserve">Start / Stop - General Boton pulsador </t>
  </si>
  <si>
    <t xml:space="preserve">RED Across Coil+GREEN Thru NC- Uso Rudo </t>
  </si>
  <si>
    <t xml:space="preserve">Luz Indicadora </t>
  </si>
  <si>
    <t xml:space="preserve">Diagrama : 55-183726 </t>
  </si>
  <si>
    <t xml:space="preserve">Diagrama de Cableado : 55-183302 </t>
  </si>
  <si>
    <t xml:space="preserve">GO Class :10G </t>
  </si>
  <si>
    <t xml:space="preserve">Fastrac Eligible </t>
  </si>
  <si>
    <t xml:space="preserve">Heaters: </t>
  </si>
  <si>
    <t xml:space="preserve">CR123C695A </t>
  </si>
  <si>
    <t xml:space="preserve">Heater FLA 6.35 </t>
  </si>
  <si>
    <t xml:space="preserve">Heater Cantidad 3 </t>
  </si>
  <si>
    <t>Heater GO Class: GO-10H</t>
  </si>
  <si>
    <t>ARA2</t>
  </si>
  <si>
    <t xml:space="preserve">ARRANCADOR 1.5 HP </t>
  </si>
  <si>
    <t xml:space="preserve">CR306B10200JAABU </t>
  </si>
  <si>
    <t xml:space="preserve">RED Thru NO+GREEN Thru NC- Uso Rudo Indicating </t>
  </si>
  <si>
    <t xml:space="preserve">Light </t>
  </si>
  <si>
    <t xml:space="preserve">Diagrama de Cableado : 55-196144 </t>
  </si>
  <si>
    <t xml:space="preserve">CR123C419A </t>
  </si>
  <si>
    <t xml:space="preserve">Heater FLA 4.03 </t>
  </si>
  <si>
    <t xml:space="preserve">Heater GO Class: GO-10H </t>
  </si>
  <si>
    <t>ARA3</t>
  </si>
  <si>
    <t xml:space="preserve">ARRANCADOR 0.75HP </t>
  </si>
  <si>
    <t>ARA4</t>
  </si>
  <si>
    <t>ARRANCADOR 2 HP</t>
  </si>
  <si>
    <t>CR306B10200JAABU</t>
  </si>
  <si>
    <t>Magnetic No-Reversing Starter</t>
  </si>
  <si>
    <t>HP 3</t>
  </si>
  <si>
    <t>Voltaje Linea 200-208V 60Hz/3 Fase</t>
  </si>
  <si>
    <t>Arranque Normal</t>
  </si>
  <si>
    <t>Tipo NEMA 1 Gabinete</t>
  </si>
  <si>
    <t>Tamaño Nema 0</t>
  </si>
  <si>
    <t>Sin TRANSFORMADOR DE CONTROL Voltaje Control 110-120V 60Hz/110V 50Hz</t>
  </si>
  <si>
    <t>Standard</t>
  </si>
  <si>
    <t>Thermal Bi-Metallic No Compensated</t>
  </si>
  <si>
    <t>1NO - 1NC Sobrecarga</t>
  </si>
  <si>
    <t>Start / Stop - General Boton pulsador</t>
  </si>
  <si>
    <t>RED Thru NO+GREEN Thru NC- Uso Rudo Indicating</t>
  </si>
  <si>
    <t>Light</t>
  </si>
  <si>
    <t>Diagrama : 55-183726</t>
  </si>
  <si>
    <t>Diagrama de Cableado : 55-196144</t>
  </si>
  <si>
    <t>GO Class :10G</t>
  </si>
  <si>
    <t>Fastrac Eligible</t>
  </si>
  <si>
    <t>Heaters:</t>
  </si>
  <si>
    <t>CR123C867A</t>
  </si>
  <si>
    <t>Heater FLA 7.99</t>
  </si>
  <si>
    <t>Heater Cantidad 3</t>
  </si>
  <si>
    <t>ARA5</t>
  </si>
  <si>
    <t xml:space="preserve">ARRANCADOR 5 HP </t>
  </si>
  <si>
    <t xml:space="preserve">CR123C198B </t>
  </si>
  <si>
    <t xml:space="preserve">Heater FLA 17.9 </t>
  </si>
  <si>
    <t>ARA6</t>
  </si>
  <si>
    <t>ARRANCADOR 10 HP</t>
  </si>
  <si>
    <t>HP 10</t>
  </si>
  <si>
    <t>Tamaño Nema 2</t>
  </si>
  <si>
    <t>1NC Sobrecarga</t>
  </si>
  <si>
    <t>Diagrama : 55-188470</t>
  </si>
  <si>
    <t>Diagrama de Cableado : 55-212353</t>
  </si>
  <si>
    <t>CR123C366B</t>
  </si>
  <si>
    <t>Heater FLA 34.7</t>
  </si>
  <si>
    <t>ARA7</t>
  </si>
  <si>
    <t>Gabinete Arrancador NEMA (10G1) - FVNR</t>
  </si>
  <si>
    <t>CR407E102TQ2AAJUA</t>
  </si>
  <si>
    <t>Combinacion Arrancador con Thermal Magnetic Circuit</t>
  </si>
  <si>
    <t>Breaker</t>
  </si>
  <si>
    <t>HP 50</t>
  </si>
  <si>
    <t>Voltaje Linea 460-480V 60Hz/3 Fase</t>
  </si>
  <si>
    <t>Tipo NEMA 1 Gabinete and Standard tamaño</t>
  </si>
  <si>
    <t>Tamaño Nema 3</t>
  </si>
  <si>
    <t>Standard Interruptor Termomagnetico de Capacidad 125A</t>
  </si>
  <si>
    <t>Control Circuit Voltaje : 120V</t>
  </si>
  <si>
    <t>CCF : No TRANSFORMADOR DE CONTROL (fuente independiente)</t>
  </si>
  <si>
    <t>Start / Stop - Uso Rudo Boton pulsador</t>
  </si>
  <si>
    <t>Standard Light</t>
  </si>
  <si>
    <t>Diagrama : 270A7145</t>
  </si>
  <si>
    <t>GO Class :10G1</t>
  </si>
  <si>
    <t>No Fastrac</t>
  </si>
  <si>
    <t>Heater CR123F772B</t>
  </si>
  <si>
    <t>Heater FLA 63.3</t>
  </si>
  <si>
    <t>Heater is a Fastrac Ptd</t>
  </si>
  <si>
    <t>ARENA</t>
  </si>
  <si>
    <t>Arena</t>
  </si>
  <si>
    <t>ARENA SILICA</t>
  </si>
  <si>
    <t>Arena sílica</t>
  </si>
  <si>
    <t>ARRAN-8539SBWIV02</t>
  </si>
  <si>
    <t>Arrancador clase 8539 tipo sbwiv02, 3 p, 60 hz, 600 v, max. en gabinete tipo 4 para sobreponer. marca square' d</t>
  </si>
  <si>
    <t>ARRAN-FG 1P</t>
  </si>
  <si>
    <t>Arrancador clase      fg 1p    1 p, 60 hz, 600 v, max. en gabinete tipo 4 para empotrar. marca square' d</t>
  </si>
  <si>
    <t>AS01</t>
  </si>
  <si>
    <t xml:space="preserve"> Acoplamiento por Barras Y Trencillas  lado de Media Tension a Trasformador TR-1N de 1250kva Marca General Electric</t>
  </si>
  <si>
    <t>AS02</t>
  </si>
  <si>
    <t xml:space="preserve"> Acoplamiento Por Barras Y Trencillas Flexibles lado Baja Tension a Tablero Subgeneral TG-1N ( 2000 A )Marca General Electric</t>
  </si>
  <si>
    <t>AS03</t>
  </si>
  <si>
    <t xml:space="preserve"> Acoplamiento Por Barras Y Trencillas Flexibles lado Baja Tension a Tablero Subgeneral TG-1E ( 1600 A ) Marca General Electric</t>
  </si>
  <si>
    <t>AS04</t>
  </si>
  <si>
    <t xml:space="preserve"> Acoplamiento Por Barras Y Trencillas Flexibles lado Baja Tension a Tablero Subgeneral  INT-2E ( 1600 A ) Marca General Electric</t>
  </si>
  <si>
    <t>ASIENTO AF-1</t>
  </si>
  <si>
    <t>ASIENTO DE PLASTICO AF-1 SIN TAPA</t>
  </si>
  <si>
    <t>ASP MED VACIO</t>
  </si>
  <si>
    <t>ASPI PRES VACIO</t>
  </si>
  <si>
    <t>AST BAN</t>
  </si>
  <si>
    <t>Asta bandera</t>
  </si>
  <si>
    <t>ATEN LIN TV</t>
  </si>
  <si>
    <t>ATENUADOR EN LINEA PARA TELEVISION DE 20 dB DE HEMBRA (JACK) A MACHO (PLUG) DE 0 A 1750 MHZ, DE CERÁMICA MONOLÍTICA, CONSTRUIDO EN LATÓN MAQUINADO, RECUBIERTO DE NÍQUEL, CENTRO DE ACERO DE CALIBRE 20 AWG TOLERANCIA DEL 5%, PERDIDA POR RETORNO DE 20 dB TÍPICA. MARCA STEREN SIMILAR O EQUIVALENTE EN CARACTERISTICAS Y CALIDAD.</t>
  </si>
  <si>
    <t>+</t>
  </si>
  <si>
    <t>AUX ANTICORR EST.A36</t>
  </si>
  <si>
    <t>Recubrimiento de pintura anticorrosiva en Estructura A-36</t>
  </si>
  <si>
    <t>kg</t>
  </si>
  <si>
    <t>BALDODA BANDAS</t>
  </si>
  <si>
    <t>Baldosa tactil de bandas de concreto lavado con agrgado de marmol  30 X 30 cm</t>
  </si>
  <si>
    <t>BALDODA BOTONOES</t>
  </si>
  <si>
    <t>Baldosa tactil de botones de concreto lavado con agrgado de marmol de  30 x 30 cm</t>
  </si>
  <si>
    <t>BAN PVC OJ 08</t>
  </si>
  <si>
    <t>BANDA PVC OJILLADA 20.32 CM (8")</t>
  </si>
  <si>
    <t>BAR PO 3000-216</t>
  </si>
  <si>
    <t>Barniz Polyform 3000 - 216 brillante</t>
  </si>
  <si>
    <t>BARRA DISC DER</t>
  </si>
  <si>
    <t>BARRA DE DISCAPACITADOS DERECHA</t>
  </si>
  <si>
    <t>BARRA DISC IZQ</t>
  </si>
  <si>
    <t>BARRA DE DISCAPACITADOS IZQUIERDA</t>
  </si>
  <si>
    <t>BARRA HELVEX 1</t>
  </si>
  <si>
    <t>BARRA HELVEX 2</t>
  </si>
  <si>
    <t>BAS CO DU</t>
  </si>
  <si>
    <t>Base coat para durock</t>
  </si>
  <si>
    <t>BASE P/ IMAN</t>
  </si>
  <si>
    <t>BASE PARA ELECTROIMAN FABRICADA A BASE DE ALUMINIO NATURAL (Z/L) PARA FIJACIÓN DE LOS ELECTROIMANES</t>
  </si>
  <si>
    <t>BASTIDOR</t>
  </si>
  <si>
    <t>Bastidor metalico para celosia de barro</t>
  </si>
  <si>
    <t>BCV</t>
  </si>
  <si>
    <t>Barra De Cobre De 40 Cms Longitud X 50Cms De Ancho</t>
  </si>
  <si>
    <t>BIS GA 4"</t>
  </si>
  <si>
    <t>Bisagra galvanizada de 4" x 4"</t>
  </si>
  <si>
    <t>BLO 15X20X40CP</t>
  </si>
  <si>
    <t>Block de 15 x 20 x 40 cm. Cara de piedra</t>
  </si>
  <si>
    <t>BLOCK CONEX 110</t>
  </si>
  <si>
    <t>BLOCK DE CONEXIONES CAPACIDAD DE  100 PRS</t>
  </si>
  <si>
    <t>BLOCK CONEX 50 P</t>
  </si>
  <si>
    <t>BLOCK DE CONEXIONES CON CAPACIDAD DE 50 PARES</t>
  </si>
  <si>
    <t>BMS 1.1UMAS CONT</t>
  </si>
  <si>
    <t>CONTROLADOR PROGRAMABLE (6 - BO, 12 - UI, 6 - AO). AUTÓNOMO, LIBRE DE SOFTWARE Y LICENCIAS. CON PROTECCIÓN CONTRA SOBRE VOLTAJES. BATERÍA DE LITHIUM INTEGRADA QUE GARANTIZA RESPALDO DE LA INFORMACIÓN HASTA POR 10,000 HORAS. MARCA CARRIER MODELO UC OPEN XP;SWITCH DE PRESIÓN DIFERENCIAL CON RANGO AJUSTABLE, RANGO DE SET POINT 0.08" TO 1.20" W.C. (1000-4000 PA), APPROX. DEAD BAND @ MIN. SET POINT 1.0" W.C. (250 PA), APPROX. DEAD BAND @ MAX. SET POINT 1.4" W.C. (350 PA).KIT DE INSTALACIÓN PARA SWITCH DE PRESIÓN DIFERENCIAL 2 STATIC TIPS AND PVC UBING."ELECTRIC DAMPER ACTUATOR | NON-SPRING RETURN | 24 VAC | PROPORTIONAL (0-10 VDC) | 88 LB-IN | NEMA 2 | 3 FT. PLENUM CABLE""DWYER® HUMIDITY/TEMPERATURE TRANSMITTER, PASSIVE TEMPERATURE OUTPUTS, 2% OR 3% ACCURACY, REPLACEABLE HUMIDITY/TEMPERATURE SENSOR, SINTERED FILTER AND LCD READOUT OPTIONS. EXTERIOR, SALIDA DE 4 A 20 MA"DONA DE CONTACTO SECO | NUCLEO SOLIDO, SET POINT AJUSTABLE @ 0.50, NORMALMENTE ABIERTO, RED LED.RELEVADOR DE POTENCIA | COMPACTO | DPDT | 10 A | 24 VDC | MARCA IDEC MODELO RH2B- UAC24VBASE PARA RELEVADOR PARA RELEVADORES DPDT RB &amp; RH | SCREW TERMINAL | DIN RAIL MARCA IDEC MODELO SH2B-05TRANSFORMADOR | 75 VA | 120/208/240/480 VAC INPUT - 24 VAC OUTPUT | FOOT &amp; SINGLE THREADED HUB &amp; SIDE OPENING | CIRCUIT BREAKER | CLASS 2 UL5085-3 LISTED, C-UL, CE, ROHS24" H X 24" W X 6.62" D | NEMA 1 | GABINETE DE CONTROL.21.0" H X 22.5" W | PLATINA PARA GABINETE DE CONTROL.SENSOR DE TEMPERATURA DE DUCTO. 6'' 10K II, THERMISTORSMAGNESENSE® DIFFERENTIAL PRESSURE TRANSMITTER, 0-10 V OUTPUT | DUCT MOUNT | NO LCD"INSTRUMENTACIÓN DE FÁBRICA DE LAS UNIDADES MANEJADORAS CON EQUIPO DE CONTROL. INCLUYE ARMADO DE GABINETE DE CONTROL, MONTAJE DE CONTROLADOR, MONTAJE DE TRANSFORMADOR Y CONEXIÓNADO A CONTROLADOR, MONTAJE DE RELEVADORES Y CONEXIONADO A CONTROLADOR, MONTAJE Y CONEXIONADO DE SENSORES DE TEMPERATURA DE DUCTO, MONTAJE Y CONEXIONADO DE SENSORES DE PRESIÓN DIFERENCIAL EN FILTROS, MONTAJE Y CONEXIONADO DE ACTUADOR EN CADA DE MEZCLA. MONTAJE DE GABINETE ARMADO EN PARED DE UNIDAD MANEJADORA, CABLEADO INTERNO."DESARROLLO DE PROGRAMAS, SECUENCIAS DE OPERACIÓN, DESARROLLO DE GRÁFICOS PERSONALIZADOS, PLANOS E INGENIERÍAS, DETALLES DE CONEXIONADO.</t>
  </si>
  <si>
    <t>BMS 1GAB 4-2</t>
  </si>
  <si>
    <t>CONTROLADOR PROGRAMABLE (6 - BO, 12 - UI, 6 - AO). AUTÓNOMO, LIBRE DE SOFTWARE Y LICENCIAS. CON PROTOCOLO DE COMUNICACIÓN BACNET, CON PROTECCIÓN CONTRA SOBRE VOLTAJES. BATERÍA DE LITHIUM INTEGRADA QUE GARANTIZA RESPALDO DE LA INFORMACIÓN HASTA POR 10,000 HORAS. MARCA CARRIER MODELO UC OPEN XP;UC OPEN XP IO; EXPANSOR DE PUERTOS PARA CONTROLADOR OPN-UCXP (8 - BO, 16 - UI, 0 - AO) (ONE EXPANDER PER UC OPEN XP).TRANSFORMADO DE CONTROL | 75 VA | 120 VAC INPUT - 24 VAC OUTPUT | FOOT &amp; DUAL THREADED HUB | CIRCUIT BREAKER | CLASS 2 UL5085-3 LISTED, C-UL, CE, ROHSGABINETE DE CONTROL NEMA 3R, CON CONTROLADOR Y TRANSFORMADOR MONTADO Y CLEMAS LISTAS PARA RECIBIR 14 SEÑALES DE 4-20 MA DE SENSORES DE FLUJO. INCLUYE FLETE A INTERIOR DE LA REPUBLICA.DESARROLLO DE PROGRAMAS, SECUENCIAS DE OPERACIÓN, DESARROLLO DE GRÁFICOS PERSONALIZADOS, PLANOS E INGENIERÍAS, DETALLES DE CONEXIONADO.</t>
  </si>
  <si>
    <t>BMS 1UMAS CONT</t>
  </si>
  <si>
    <t>CONTROLADOR PROGRAMABLE (6 - BO, 12 - UI, 6 - AO). AUTÓNOMO, LIBRE DE SOFTWARE Y LICENCIAS. CON PROTECCIÓN CONTRA SOBRE VOLTAJES. BATERÍA DE LITHIUM INTEGRADA QUE GARANTIZA RESPALDO DE LA INFORMACIÓN HASTA POR 10,000 HORAS. MARCA CARRIER MODELO UC OPEN XP;SWITCH DE PRESIÓN DIFERENCIAL CON RANGO AJUSTABLE, RANGO DE SET POINT 0.08" TO 1.20" W.C. (1000-4000 PA), APPROX. DEAD BAND @ MIN. SET POINT 1.0" W.C. (250 PA), APPROX. DEAD BAND @ MAX. SET POINT 1.4" W.C. (350 PA).KIT DE INSTALACIÓN PARA SWITCH DE PRESIÓN DIFERENCIAL 2 STATIC TIPS AND PVC TUBING."ELECTRIC DAMPER ACTUATOR | NON-SPRING RETURN | 24 VAC | PROPORTIONAL (0-10 VDC) | 88 LB-IN | NEMA 2 | 3 FT. PLENUM CABLE""DWYER® HUMIDITY/TEMPERATURE TRANSMITTER, PASSIVE TEMPERATURE OUTPUTS, 2% OR 3% ACCURACY, REPLACEABLE HUMIDITY/TEMPERATURE SENSOR, SINTERED FILTER AND LCD READOUT OPTIONS. EXTERIOR, SALIDA DE 4 A 20 MA"DONA DE CONTACTO SECO | NUCLEO SOLIDO, SET POINT AJUSTABLE @ 0.50, NORMALMENTE ABIERTO, RED LED.RELEVADOR DE POTENCIA | COMPACTO | DPDT | 10 A | 24 VDC | MARCA IDEC MODELO RH2B- UAC24VBASE PARA RELEVADOR PARA RELEVADORES DPDT RB &amp; RH | SCREW TERMINAL | DIN RAIL MARCA IDEC MODELO SH2B-05TRANSFORMADOR | 75 VA | 120/208/240/480 VAC INPUT - 24 VAC OUTPUT | FOOT &amp; SINGLE THREADED HUB &amp; SIDE OPENING | CIRCUIT BREAKER | CLASS 2 UL5085-3 LISTED, C-UL, CE, ROHS24" H X 24" W X 6.62" D | NEMA 1 | GABINETE DE CONTROL.21.0" H X 22.5" W | PLATINA PARA GABINETE DE CONTROL.SENSOR DE TEMPERATURA DE DUCTO. 6'' 10K II, THERMISTORSMAGNESENSE® DIFFERENTIAL PRESSURE TRANSMITTER, 0-10 V OUTPUT | DUCT MOUNT | NO LCDINSTRUMENTACIÓN DE FÁBRICA DE LAS UNIDADES MANEJADORAS CON EQUIPO DE CONTROL. INCLUYE ARMADO DE GABINETE DE CONTROL, MONTAJE DE CONTROLADOR, MONTAJE DE TRANSFORMADOR Y CONEXIÓNADO A CONTROLADOR, MONTAJE DE RELEVADORES Y CONEXIONADO A CONTROLADOR, MONTAJE Y CONEXIONADO DE SENSORES DE TEMPERATURA DE DUCTO, MONTAJE Y CONEXIONADO DE SENSORES DE PRESIÓN DIFERENCIAL EN FILTROS, MONTAJE Y CONEXIONADO DE ACTUADOR EN CADA DE MEZCLA. MONTAJE DE GABINETE ARMADO EN PARED DE UNIDAD MANEJADORA, CABLEADO INTERNO.DESARROLLO DE PROGRAMAS, SECUENCIAS DE OPERACIÓN, DESARROLLO DE GRÁFICOS PERSONALIZADOS, PLANOS E INGENIERÍAS, DETALLES DE CONEXIONADO.</t>
  </si>
  <si>
    <t>BMS 2 CAC</t>
  </si>
  <si>
    <t>i-Vu Open PLUS WEB SERVER QUE SOPORTA HASTA 750 CONTROLADORES BACNET, CAPACIDAD DE COMUNICACIÓN CON PROTOCOLOS MODBUS Y LONWORKS. SISTEMA BMS, SERVIDOR CON SERVICIOS WEB QUE PERMITE CENTRALIZAR TODOS LOS PARÁMETROS DE MEDICIÓN DE LOS CONTROLADORES Y TABLEROS DEL EDIFICIO. CAPAZ DE INTEGRARSE A LA INTRANET Y COMPARTIR LA INFORMACIÓN QUE ESTARÁ DISPONIBLE POR EL USUARIO A TRAVÉS DE UNA PÁGINA WEB ESTÁNDAR UTILIZANDO UN EXPLORADOR COMPATIBLE CON MICROSOFT WINDOWS DESDE CUALQUIER COMPUTADORA DE LA RED.PERMITE LA GENERACIÓN DE CUENTAS PERSONALIZADAS CON DIFERENTES NIVELES JERÁRQUICOS CAPACIDAD DE DE SOPORTAR MULTI-USUARIOS.NO REQUIERE DE SOFTWARE O LICENCIAS. NO REQUIERE DE EQUIPO DEDICADO. 1""ROUTER i-Vu OPEN LINK, SOPORTA HASTA 60 CONTROLADORES BACNET.CAPACIDAD DE INTEGRAR HASTA 500 PUNTOS PARA INTEGRACIÓN CON CONTROLADORES MODBUS RTU/ASCII O LONWORKS. NO REQUIERE DE SOFTWARE O LICENCIAS. NO REQUIERE DE EQUIPO DEDICADO. MODELO CIV-OL MARCA CARRIER. 5ROUTER i-Vu OPEN LINK, SOPORTA HASTA 60 CONTROLADORES BACNET.CAPACIDAD DE INTEGRAR HASTA 500 PUNTOS PARA INTEGRACIÓN CON CONTROLADORES MODBUS RTU/ASCII O LONWORKS. NO REQUIERE DE SOFTWARE O LICENCIAS. NO REQUIERE DE EQUIPO DEDICADO. MODELO CIV-OL MARCA CARRIER. 5"MS/TP or standard EIA-485 repeater.5GABINETE DE CONTROL NEMA 1 CON PLATINA PARA MONTAJE DE EQUIPOS ROUTER.5TRANSFORMADOR| 40 VA | 120/208/240/277 VAC ENTRADA - 24 VAC SALIDA |  | Class 2 UL5085-3 Listed, C-UL, CE, RoHSPackage of 16 terminating boards (adds termination &amp; bias).3Protection board for EIA-485 networks.3DESARROLLO DE PROGRAMAS, SECUENCIAS DE OPERACIÓN, DESARROLLO DE GRÁFICOS PERSONALIZADOS, PLANOS E INGENIERÍAS, DETALLES DE CONEXIONADO.LOTE</t>
  </si>
  <si>
    <t>BMS 2.1UMAS CONT</t>
  </si>
  <si>
    <t>CONTROLADOR PROGRAMABLE (6 - BO, 12 - UI, 6 - AO). AUTÓNOMO, LIBRE DE SOFTWARE Y LICENCIAS. CON PROTECCIÓN CONTRA SOBRE VOLTAJES. BATERÍA DE LITHIUM INTEGRADA QUE</t>
  </si>
  <si>
    <t>GARANTIZA RESPALDO DE LA INFORMACIÓN HASTA POR 10,000 HORAS. MARCA CARRIER MODELO UC OPEN XP;"SWITCH DE PRESIÓN DIFERENCIAL CON RANGO AJUSTABLE, RANGO DE SET POINT 0.08" TO 1.20" W.C. (1000-4000 PA), APPROX. DEAD BAND @ MIN. SET POINT 1.0" W.C. (250 PA), APPROX. DEAD BAND @ MAX. SET POINT 1.4" W.C. (350 PA).KIT DE INSTALACIÓN PARA SWITCH DE PRESIÓN DIFERENCIAL 2 STATIC TIPS AND PVC TUBING."ELECTRIC DAMPER ACTUATOR | NON-SPRING RETURN | 24 VAC | PROPORTIONAL (0-10 VDC) | 44</t>
  </si>
  <si>
    <t>LB-IN | NEMA 2 | 3 FT. STANDARD CABLE | TERMINAL STRIP""DWYER® HUMIDITY/TEMPERATURE TRANSMITTER, PASSIVE TEMPERATURE OUTPUTS, 2% OR</t>
  </si>
  <si>
    <t>3% ACCURACY, REPLACEABLE HUMIDITY/TEMPERATURE SENSOR, SINTERED FILTER AND LCD READOUT OPTIONS. EXTERIOR, SALIDA DE 4 A 20 MA"DONA DE CONTACTO SECO | NUCLEO SOLIDO, SET POINT AJUSTABLE @ 0.50, NORMALMENTE ABIERTO, RED LED.RELEVADOR DE POTENCIA | COMPACTO | DPDT | 10 A | 24 VDC | MARCA IDEC MODELO RH2B- UAC24VBASE PARA RELEVADOR PARA RELEVADORES DPDT RB &amp; RH | SCREW TERMINAL | DIN RAIL MARCA IDEC MODELO SH2B-05TRANSFORMADOR | 75 VA | 120/208/240/480 VAC INPUT - 24 VAC OUTPUT | FOOT &amp; SINGLE THREADED HUB &amp; SIDE OPENING | CIRCUIT BREAKER | CLASS 2 UL5085-3 LISTED, C-UL, CE, ROHS24" H X 24" W X 6.62" D | NEMA 1 | GABINETE DE CONTROL.21.0" H X 22.5" W | PLATINA PARA GABINETE DE CONTROL.SENSOR DE TEMPERATURA DE DUCTO. 6'' 10K II, THERMISTORSSPT PRO, SENSOR DE TEMPERATURA DE ZONA CON DISPLAY LCD, AJUSTE DE SET POINT, SOBRE COMANDO LOCAL, ICONO DE ALARMA, ESTATUS DE LA UNIDAD."INSTRUMENTACIÓN DE FÁBRICA DE LAS UNIDADES MANEJADORAS CON EQUIPO DE CONTROL. INCLUYE ARMADO DE GABINETE DE CONTROL, MONTAJE DE CONTROLADOR, MONTAJE DE TRANSFORMADOR Y CONEXIÓNADO A CONTROLADOR, MONTAJE DE RELEVADORES Y CONEXIONADO A CONTROLADOR, MONTAJE Y CONEXIONADO DE SENSORES DE TEMPERATURA DE DUCTO, MONTAJE Y CONEXIONADO DE SENSORES DE PRESIÓN DIFERENCIAL EN FILTROS,</t>
  </si>
  <si>
    <t>MONTAJE Y CONEXIONADO DE ACTUADOR EN CADA DE MEZCLA. MONTAJE DE GABINETE ARMADO EN PARED DE UNIDAD MANEJADORA, CABLEADO INTERNO."DESARROLLO DE PROGRAMAS, SECUENCIAS DE OPERACIÓN, DESARROLLO DE GRÁFICOS PERSONALIZADOS, PLANOS E INGENIERÍAS, DETALLES DE CONEXIONADO.</t>
  </si>
  <si>
    <t>BMS 2.2UMAS CONT</t>
  </si>
  <si>
    <t>CONTROLADOR PROGRAMABLE (6 - BO, 12 - UI, 6 - AO). AUTÓNOMO, LIBRE DE SOFTWARE Y LICENCIAS. CON PROTECCIÓN CONTRA SOBRE VOLTAJES. BATERÍA DE LITHIUM INTEGRADA QUE GARANTIZA RESPALDO DE LA INFORMACIÓN HASTA POR 10,000 HORAS. MARCA CARRIER MODELO UC OPEN XP;SWITCH DE PRESIÓN DIFERENCIAL CON RANGO AJUSTABLE, RANGO DE SET POINT 0.08" TO 1.20" W.C. (1000-4000 PA), APPROX. DEAD BAND @ MIN. SET POINT 1.0" W.C. (250 PA), APPROX. DEAD BAND @ MAX. SET POINT 1.4" W.C. (350 PA).KIT DE INSTALACIÓN PARA SWITCH DE PRESIÓN DIFERENCIAL 2 STATIC TIPS AND PVC TUBING."ELECTRIC DAMPER ACTUATOR | NON-SPRING RETURN | 24 VAC | PROPORTIONAL (0-10 VDC) | 88 LB-IN | NEMA 2 | 3 FT. PLENUM CABLE""DWYER® HUMIDITY/TEMPERATURE TRANSMITTER, PASSIVE TEMPERATURE OUTPUTS, 2% OR 3% ACCURACY, REPLACEABLE HUMIDITY/TEMPERATURE SENSOR, SINTERED FILTER AND LCD READOUT OPTIONS. EXTERIOR, SALIDA DE 4 A 20 MA"DONA DE CONTACTO SECO | NUCLEO SOLIDO, SET POINT AJUSTABLE @ 0.50, NORMALMENTE ABIERTO, RED LED.RELEVADOR DE POTENCIA | COMPACTO | DPDT | 10 A | 24 VDC | MARCA IDEC MODELO RH2B- UAC24VBASE PARA RELEVADOR PARA RELEVADORES DPDT RB &amp; RH | SCREW TERMINAL | DIN RAIL MARCA IDEC MODELO SH2B-05TRANSFORMADOR | 75 VA | 120/208/240/480 VAC INPUT - 24 VAC OUTPUT | FOOT &amp; SINGLE THREADED HUB &amp; SIDE OPENING | CIRCUIT BREAKER | CLASS 2 UL5085-3 LISTED, C-UL, CE, ROHS24" H X 24" W X 6.62" D | NEMA 1 | GABINETE DE CONTROL.21.0" H X 22.5" W | PLATINA PARA GABINETE DE CONTROL.SENSOR DE TEMPERATURA DE DUCTO. 6'' 10K II, THERMISTORSSPT PRO, SENSOR DE TEMPERATURA DE ZONA CON DISPLAY LCD, AJUSTE DE SET POINT, SOBRE COMANDO LOCAL, ICONO DE ALARMA, ESTATUS DE LA UNIDAD.MAGNESENSE® DIFFERENTIAL PRESSURE TRANSMITTER, 0-10 V OUTPUT | DUCT MOUNT | NO LCDINSTRUMENTACIÓN DE FÁBRICA DE LAS UNIDADES MANEJADORAS CON EQUIPO DE CONTROL. INCLUYE ARMADO DE GABINETE DE CONTROL, MONTAJE DE CONTROLADOR, MONTAJE DE TRANSFORMADOR Y CONEXIÓNADO A CONTROLADOR, MONTAJE DE RELEVADORES Y CONEXIONADO A CONTROLADOR, MONTAJE Y CONEXIONADO DE SENSORES DE TEMPERATURA DE DUCTO, MONTAJE Y CONEXIONADO DE SENSORES DE PRESIÓN DIFERENCIAL EN FILTROS, MONTAJE Y CONEXIONADO DE ACTUADOR EN CADA DE MEZCLA. MONTAJE DE GABINETE ARMADO EN PARED DE UNIDAD MANEJADORA, CABLEADO INTERNO.DESARROLLO DE PROGRAMAS, SECUENCIAS DE OPERACIÓN, DESARROLLO DE GRÁFICOS PERSONALIZADOS, PLANOS E INGENIERÍAS, DETALLES DE CONEXIONADO.</t>
  </si>
  <si>
    <t>BMS 2.3UMAS CONT</t>
  </si>
  <si>
    <t>CONTROLADOR PROGRAMABLE (6 - BO, 12 - UI, 6 - AO). AUTÓNOMO, LIBRE DE SOFTWARE Y LICENCIAS. CON PROTECCIÓN CONTRA SOBRE VOLTAJES. BATERÍA DE LITHIUM INTEGRADA QUE GARANTIZA RESPALDO DE LA INFORMACIÓN HASTA POR 10,000 HORAS. MARCA CARRIER MODELO UC OPEN XP;SWITCH DE PRESIÓN DIFERENCIAL CON RANGO AJUSTABLE, RANGO DE SET POINT 0.08" TO 1.20" W.C. (1000-4000 PA), APPROX. DEAD BAND @ MIN. SET POINT 1.0" W.C. (250 PA), APPROX. DEAD BAND @ MAX. SET POINT 1.4" W.C. (350 PA).KIT DE INSTALACIÓN PARA SWITCH DE PRESIÓN DIFERENCIAL 2 STATIC TIPS AND PVC TUBING."ELECTRIC DAMPER ACTUATOR | NON-SPRING RETURN | 24 VAC | PROPORTIONAL (0-10 VDC) | 88 LB-IN | NEMA 2 | 3 FT. PLENUM CABLE""DWYER® HUMIDITY/TEMPERATURE TRANSMITTER, PASSIVE TEMPERATURE OUTPUTS, 2% OR 3% ACCURACY, REPLACEABLE HUMIDITY/TEMPERATURE SENSOR, SINTERED FILTER AND LCD READOUT OPTIONS. EXTERIOR, SALIDA DE 4 A 20 MA"DONA DE CONTACTO SECO | NUCLEO SOLIDO, SET POINT AJUSTABLE @ 0.50, NORMALMENTE ABIERTO, RED LED.RELEVADOR DE POTENCIA | COMPACTO | DPDT | 10 A | 24 VDC | MARCA IDEC MODELO RH2B- UAC24VBASE PARA RELEVADOR PARA RELEVADORES DPDT RB &amp; RH | SCREW TERMINAL | DIN RAIL MARCA IDEC MODELO SH2B-05TRANSFORMADOR | 75 VA | 120/208/240/480 VAC INPUT - 24 VAC OUTPUT | FOOT &amp; SINGLE THREADED HUB &amp; SIDE OPENING | CIRCUIT BREAKER | CLASS 2 UL5085-3 LISTED, C-UL, CE, ROHS24" H X 24" W X 6.62" D | NEMA 1 | GABINETE DE CONTROL.21.0" H X 22.5" W | PLATINA PARA GABINETE DE CONTROL.SENSOR DE TEMPERATURA DE DUCTO. 6'' 10K II, THERMISTORSSPT PRO, SENSOR DE TEMPERATURA DE ZONA CON DISPLAY LCD, AJUSTE DE SET POINT, SOBRE COMANDO LOCAL, ICONO DE ALARMA, ESTATUS DE LA UNIDAD.INSTRUMENTACIÓN DE FÁBRICA DE LAS UNIDADES MANEJADORAS CON EQUIPO DE CONTROL. INCLUYE ARMADO DE GABINETE DE CONTROL, MONTAJE DE CONTROLADOR, MONTAJE DE TRANSFORMADOR Y CONEXIÓNADO A CONTROLADOR, MONTAJE DE RELEVADORES Y CONEXIONADO A CONTROLADOR, MONTAJE Y CONEXIONADO DE SENSORES DE TEMPERATURA DE DUCTO, MONTAJE Y CONEXIONADO DE SENSORES DE PRESIÓN DIFERENCIAL EN FILTROS, MONTAJE Y CONEXIONADO DE ACTUADOR EN CADA DE MEZCLA. MONTAJE DE GABINETE ARMADO EN PARED DE UNIDAD MANEJADORA, CABLEADO INTERNO.DESARROLLO DE PROGRAMAS, SECUENCIAS DE OPERACIÓN, DESARROLLO DE GRÁFICOS PERSONALIZADOS, PLANOS E INGENIERÍAS, DETALLES DE CONEXIONADO.</t>
  </si>
  <si>
    <t>BMS 23UMAS CONT</t>
  </si>
  <si>
    <t>CONTROLADOR PROGRAMABLE (6 - BO, 12 - UI, 6 - AO). AUTÓNOMO, LIBRE DE SOFTWARE Y LICENCIAS. CON PROTECCIÓN CONTRA SOBRE VOLTAJES. BATERÍA DE LITHIUM INTEGRADA QUE GARANTIZA RESPALDO DE LA INFORMACIÓN HASTA POR 10,000 HORAS. MARCA CARRIER MODELO UC OPEN XP;"SWITCH DE PRESIÓN DIFERENCIAL CON RANGO AJUSTABLE, RANGO DE SET POINT 0.08" TO 1.20" W.C. (1000-4000 PA), APPROX. DEAD BAND @ MIN. SET POINT 1.0" W.C. (250 PA), APPROX. DEAD BAND @ MAX. SET POINT 1.4" W.C. (350 PA).KIT DE INSTALACIÓN PARA SWITCH DE PRESIÓN DIFERENCIAL 2 STATIC TIPS AND PVC TUBING."ELECTRIC DAMPER ACTUATOR | NON-SPRING RETURN | 24 VAC | PROPORTIONAL (0-10 VDC) | 44LB-IN | NEMA 2 | 3 FT. STANDARD CABLE | TERMINAL STRIP""DWYER® HUMIDITY/TEMPERATURE TRANSMITTER, PASSIVE TEMPERATURE OUTPUTS, 2% OR 3% ACCURACY, REPLACEABLE HUMIDITY/TEMPERATURE SENSOR, SINTERED FILTER AND LCD READOUT OPTIONS. EXTERIOR, SALIDA DE 4 A 20 MA"DONA DE CONTACTO SECO | NUCLEO SOLIDO, SET POINT AJUSTABLE @ 0.50, NORMALMENTE ABIERTO, RED LED.RELEVADOR DE POTENCIA | COMPACTO | DPDT | 10 A | 24 VDC | MARCA IDEC MODELO RH2B- UAC24VBASE PARA RELEVADOR PARA RELEVADORES DPDT RB &amp; RH | SCREW TERMINAL | DIN RAIL MARCA IDEC MODELO SH2B-05TRANSFORMADOR | 75 VA | 120/208/240/480 VAC INPUT - 24 VAC OUTPUT | FOOT &amp; SINGLE THREADED HUB &amp; SIDE OPENING | CIRCUIT BREAKER | CLASS 2 UL5085-3 LISTED, C-UL, CE, ROHS24" H X 24" W X 6.62" D | NEMA 1 | GABINETE DE CONTROL.21.0" H X 22.5" W | PLATINA PARA GABINETE DE CONTROL.SENSOR DE TEMPERATURA DE DUCTO. 6'' 10K II, THERMISTORSSPT PRO, SENSOR DE TEMPERATURA DE ZONA CON DISPLAY LCD, AJUSTE DE SET POINT, SOBRE COMANDO LOCAL, ICONO DE ALARMA, ESTATUS DE LA UNIDAD.INSTRUMENTACIÓN DE FÁBRICA DE LAS UNIDADES MANEJADORAS CON EQUIPO DE CONTROL. INCLUYE ARMADO DE GABINETE DE CONTROL, MONTAJE DE CONTROLADOR, MONTAJE DE TRANSFORMADOR Y CONEXIÓNADO A CONTROLADOR, MONTAJE DE RELEVADORES Y CONEXIONADO A CONTROLADOR, MONTAJE Y CONEXIONADO DE SENSORES DE TEMPERATURA DE DUCTO, MONTAJE Y CONEXIONADO DE SENSORES DE PRESIÓN DIFERENCIAL EN FILTROS, MONTAJE Y CONEXIONADO DE ACTUADOR EN CADA DE MEZCLA. MONTAJE DE GABINETE ARMADO EN PARED DE UNIDAD MANEJADORA, CABLEADO INTERNO.DESARROLLO DE PROGRAMAS, SECUENCIAS DE OPERACIÓN, DESARROLLO DE GRÁFICOS PERSONALIZADOS, PLANOS E INGENIERÍAS, DETALLES DE CONEXIONADO.</t>
  </si>
  <si>
    <t>BMS 2UMAS CONT</t>
  </si>
  <si>
    <t>CONTROLADOR PROGRAMABLE (6 - BO, 12 - UI, 6 - AO). AUTÓNOMO, LIBRE DE SOFTWARE Y LICENCIAS. CON PROTECCIÓN CONTRA SOBRE VOLTAJES. BATERÍA DE LITHIUM INTEGRADA QUE GARANTIZA RESPALDO DE LA INFORMACIÓN HASTA POR 10,000 HORAS. MARCA CARRIER MODELO UC OPEN XP;SWITCH DE PRESIÓN DIFERENCIAL CON RANGO AJUSTABLE, RANGO DE SET POINT 0.08" TO 1.20" W.C. (1000-4000 PA), APPROX. DEAD BAND @ MIN. SET POINT 1.0" W.C. (250 PA), APPROX. DEAD BAND @ MAX. SET POINT 1.4" W.C. (350 PA).KIT DE INSTALACIÓN PARA SWITCH DE PRESIÓN DIFERENCIAL 2 STATIC TIPS AND PVC TUBING.DONA DE CONTACTO SECO | NUCLEO SOLIDO, SET POINT AJUSTABLE @ 0.50, NORMALMENTE ABIERTO, RED LED.RELEVADOR DE POTENCIA | COMPACTO | DPDT | 10 A | 24 VDC | MARCA IDEC MODELO RH2B- UAC24VBASE PARA RELEVADOR PARA RELEVADORES DPDT RB &amp; RH | SCREW TERMINAL | DIN RAIL MARCA IDEC MODELO SH2B-05TRANSFORMADOR | 75 VA | 120/208/240/480 VAC INPUT - 24 VAC OUTPUT | FOOT &amp; SINGLE THREADED HUB &amp; SIDE OPENING | CIRCUIT BREAKER | CLASS 2 UL5085-3 LISTED, C-UL, CE, ROHS24" H X 24" W X 6.62" D | NEMA 1 | GABINETE DE CONTROL.21.0" H X 22.5" W | PLATINA PARA GABINETE DE CONTROL.SENSOR DE TEMPERATURA DE DUCTO. 6'' 10K II, THERMISTORSSPT PRO, SENSOR DE TEMPERATURA DE ZONA CON DISPLAY LCD, AJUSTE DE SET POINT, SOBRE COMANDO LOCAL, ICONO DE ALARMA, ESTATUS DE LA UNIDAD.SPT STANDARD; SPACE TEMPERATURE SENSOR WITH COMMUNICATION PORT.INSTRUMENTACIÓN DE FÁBRICA DE LAS UNIDADES MANEJADORAS CON EQUIPO DE CONTROL. INCLUYE ARMADO DE GABINETE DE CONTROL, MONTAJE DE CONTROLADOR, MONTAJE DE TRANSFORMADOR Y CONEXIÓNADO A CONTROLADOR, MONTAJE DE RELEVADORES Y CONEXIONADO A CONTROLADOR, MONTAJE Y CONEXIONADO DE SENSORES DE TEMPERATURA DE DUCTO, MONTAJE Y CONEXIONADO DE SENSORES DE PRESIÓN DIFERENCIAL EN FILTROS, MONTAJE Y CONEXIONADO DE ACTUADOR EN CADA DE MEZCLA. MONTAJE DE GABINETE ARMADO EN PARED DE UNIDAD MANEJADORA, CABLEADO INTERNO.DESARROLLO DE PROGRAMAS, SECUENCIAS DE OPERACIÓN, DESARROLLO DE GRÁFICOS PERSONALIZADOS, PLANOS E INGENIERÍAS, DETALLES DE CONEXIONADO.</t>
  </si>
  <si>
    <t>BMS 3.1UMAS CONT</t>
  </si>
  <si>
    <t>CONTROLADOR PROGRAMABLE (6 - BO, 12 - UI, 6 - AO). AUTÓNOMO, LIBRE DE SOFTWARE Y LICENCIAS. CON PROTECCIÓN CONTRA SOBRE VOLTAJES. BATERÍA DE LITHIUM INTEGRADA QUE GARANTIZA RESPALDO DE LA INFORMACIÓN HASTA POR 10,000 HORAS. MARCA CARRIER MODELO UC OPEN XP;SWITCH DE PRESIÓN DIFERENCIAL CON RANGO AJUSTABLE, RANGO DE SET POINT 0.08" TO 1.20" W.C. (1000-4000 PA), APPROX. DEAD BAND @ MIN. SET POINT 1.0" W.C. (250 PA), APPROX. DEAD BAND @ MAX. SET POINT 1.4" W.C. (350 PA).KIT DE INSTALACIÓN PARA SWITCH DE PRESIÓN DIFERENCIAL 2 STATIC TIPS AND PVC TUBING."ELECTRIC DAMPER ACTUATOR | NON-SPRING RETURN | 24 VAC | PROPORTIONAL (0-10 VDC) | 44LB-IN | NEMA 2 | 3 FT. STANDARD CABLE | TERMINAL STRIP""DWYER® HUMIDITY/TEMPERATURE TRANSMITTER, PASSIVE TEMPERATURE OUTPUTS, 2% OR 3% ACCURACY, REPLACEABLE HUMIDITY/TEMPERATURE SENSOR, SINTERED FILTER AND LCD READOUT OPTIONS. EXTERIOR, SALIDA DE 4 A 20 MA"DONA DE CONTACTO SECO | NUCLEO SOLIDO, SET POINT AJUSTABLE @ 0.50, NORMALMENTE ABIERTO, RED LED.RELEVADOR DE POTENCIA | COMPACTO | DPDT | 10 A | 24 VDC | MARCA IDEC MODELO RH2B- UAC24VBASE PARA RELEVADOR PARA RELEVADORES DPDT RB &amp; RH | SCREW TERMINAL | DIN RAIL MARCA IDEC MODELO SH2B-05TRANSFORMADOR | 75 VA | 120/208/240/480 VAC INPUT - 24 VAC OUTPUT | FOOT &amp; SINGLE THREADED HUB &amp; SIDE OPENING | CIRCUIT BREAKER | CLASS 2 UL5085-3 LISTED, C-UL, CE, ROHS24" H X 24" W X 6.62" D | NEMA 1 | GABINETE DE CONTROL.21.0" H X 22.5" W | PLATINA PARA GABINETE DE CONTROL.SENSOR DE TEMPERATURA DE DUCTO. 6'' 10K II, THERMISTORSSPT PRO, SENSOR DE TEMPERATURA DE ZONA CON DISPLAY LCD, AJUSTE DE SET POINT, SOBRE COMANDO LOCAL, ICONO DE ALARMA, ESTATUS DE LA UNIDAD.INSTRUMENTACIÓN DE FÁBRICA DE LAS UNIDADES MANEJADORAS CON EQUIPO DE CONTROL. INCLUYE ARMADO DE GABINETE DE CONTROL, MONTAJE DE CONTROLADOR, MONTAJE DE TRANSFORMADOR Y CONEXIÓNADO A CONTROLADOR, MONTAJE DE RELEVADORES Y CONEXIONADO A CONTROLADOR, MONTAJE Y CONEXIONADO DE SENSORES DE TEMPERATURA DE DUCTO, MONTAJE Y CONEXIONADO DE SENSORES DE PRESIÓN DIFERENCIAL EN FILTROS, MONTAJE Y CONEXIONADO DE ACTUADOR EN CADA DE MEZCLA. MONTAJE DE GABINETE ARMADO EN PARED DE UNIDAD MANEJADORA, CABLEADO INTERNO.DESARROLLO DE PROGRAMAS, SECUENCIAS DE OPERACIÓN, DESARROLLO DE GRÁFICOS PERSONALIZADOS, PLANOS E INGENIERÍAS, DETALLES DE CONEXIONADO.</t>
  </si>
  <si>
    <t>BMS 3.2UMAS CONT</t>
  </si>
  <si>
    <t>CONTROLADOR PROGRAMABLE (6 - BO, 12 - UI, 6 - AO). AUTÓNOMO, LIBRE DE SOFTWARE Y LICENCIAS. CON PROTECCIÓN CONTRA SOBRE VOLTAJES. BATERÍA DE LITHIUM INTEGRADA QUE GARANTIZA RESPALDO DE LA INFORMACIÓN HASTA POR 10,000 HORAS. MARCA CARRIER MODELO UC OPEN XP;"SWITCH DE PRESIÓN DIFERENCIAL CON RANGO AJUSTABLE, RANGO DE SET POINT 0.08" TO 1.20" W.C. (1000-4000 PA), APPROX. DEAD BAND @ MIN. SET POINT 1.0" W.C. (250 PA), APPROX. DEAD BAND @ MAX. SET POINT 1.4" W.C. (350 PA).KIT DE INSTALACIÓN PARA SWITCH DE PRESIÓN DIFERENCIAL 2 STATIC TIPS AND PVC TUBING."ELECTRIC DAMPER ACTUATOR | NON-SPRING RETURN | 24 VAC | PROPORTIONAL (0-10 VDC) | 44 LB-IN | NEMA 2 | 3 FT. STANDARD CABLE | TERMINAL STRIP""DWYER® HUMIDITY/TEMPERATURE TRANSMITTER, PASSIVE TEMPERATURE OUTPUTS, 2% OR 3% ACCURACY, REPLACEABLE HUMIDITY/TEMPERATURE SENSOR, SINTERED FILTER AND LCD READOUT OPTIONS. EXTERIOR, SALIDA DE 4 A 20 MA"DONA DE CONTACTO SECO | NUCLEO SOLIDO, SET POINT AJUSTABLE @ 0.50, NORMALMENTE ABIERTO, RED LED.RELEVADOR DE POTENCIA | COMPACTO | DPDT | 10 A | 24 VDC | MARCA IDEC MODELO RH2B- UAC24VBASE PARA RELEVADOR PARA RELEVADORES DPDT RB &amp; RH | SCREW TERMINAL | DIN RAIL MARCA IDEC MODELO SH2B-05TRANSFORMADOR | 75 VA | 120/208/240/480 VAC INPUT - 24 VAC OUTPUT | FOOT &amp; SINGLE THREADED HUB &amp; SIDE OPENING | CIRCUIT BREAKER | CLASS 2 UL5085-3 LISTED, C-UL, CE, ROHS24" H X 24" W X 6.62" D | NEMA 1 | GABINETE DE CONTROL.21.0" H X 22.5" W | PLATINA PARA GABINETE DE CONTROL.SENSOR DE TEMPERATURA DE DUCTO. 6'' 10K II, THERMISTORSSPT PRO, SENSOR DE TEMPERATURA DE ZONA CON DISPLAY LCD, AJUSTE DE SET POINT, SOBRE COMANDO LOCAL, ICONO DE ALARMA, ESTATUS DE LA UNIDAD.MAGNESENSE® DIFFERENTIAL PRESSURE TRANSMITTER, 0-10 V OUTPUT | DUCT MOUNT | NO LCD"INSTRUMENTACIÓN DE FÁBRICA DE LAS UNIDADES MANEJADORAS CON EQUIPO DE CONTROL. INCLUYE ARMADO DE GABINETE DE CONTROL, MONTAJE DE CONTROLADOR, MONTAJE DE TRANSFORMADOR Y CONEXIÓNADO A CONTROLADOR, MONTAJE DE RELEVADORES Y CONEXIONADO A CONTROLADOR, MONTAJE Y CONEXIONADO DE SENSORES DE TEMPERATURA DE DUCTO, MONTAJE Y CONEXIONADO DE SENSORES DE PRESIÓN DIFERENCIAL EN FILTROS, MONTAJE Y CONEXIONADO DE ACTUADOR EN CADA DE MEZCLA. MONTAJE DE GABINETE ARMADO EN PARED DE UNIDAD MANEJADORA, CABLEADO INTERNO."DESARROLLO DE PROGRAMAS, SECUENCIAS DE OPERACIÓN, DESARROLLO DE GRÁFICOS PERSONALIZADOS, PLANOS E INGENIERÍAS, DETALLES DE CONEXIONADO.</t>
  </si>
  <si>
    <t>BMS 3.3UMAS CONT</t>
  </si>
  <si>
    <t>CONTROLADOR PROGRAMABLE (6 - BO, 12 - UI, 6 - AO). AUTÓNOMO, LIBRE DE SOFTWARE Y LICENCIAS. CON PROTECCIÓN CONTRA SOBRE VOLTAJES. BATERÍA DE LITHIUM INTEGRADA QUE GARANTIZA RESPALDO DE LA INFORMACIÓN HASTA POR 10,000 HORAS. MARCA CARRIER MODELO UC OPEN XP;SWITCH DE PRESIÓN DIFERENCIAL CON RANGO AJUSTABLE, RANGO DE SET POINT 0.08" TO 1.20" W.C. (1000-4000 PA), APPROX. DEAD BAND @ MIN. SET POINT 1.0" W.C. (250 PA), APPROX. DEAD BAND @ MAX. SET POINT 1.4" W.C. (350 PA).KIT DE INSTALACIÓN PARA SWITCH DE PRESIÓN DIFERENCIAL 2 STATIC TIPS AND PVC TUBING."ELECTRIC DAMPER ACTUATOR | NON-SPRING RETURN | 24 VAC | PROPORTIONAL (0-10 VDC) | 44</t>
  </si>
  <si>
    <t>3% ACCURACY, REPLACEABLE HUMIDITY/TEMPERATURE SENSOR, SINTERED FILTER AND LCD READOUT OPTIONS. EXTERIOR, SALIDA DE 4 A 20 MA"DONA DE CONTACTO SECO | NUCLEO SOLIDO, SET POINT AJUSTABLE @ 0.50, NORMALMENTE ABIERTO, RED LED.RELEVADOR DE POTENCIA | COMPACTO | DPDT | 10 A | 24 VDC | MARCA IDEC MODELO RH2B- UAC24VBASE PARA RELEVADOR PARA RELEVADORES DPDT RB &amp; RH | SCREW TERMINAL | DIN RAIL MARCA IDEC MODELO SH2B-05TRANSFORMADOR | 75 VA | 120/208/240/480 VAC INPUT - 24 VAC OUTPUT | FOOT &amp; SINGLE THREADED HUB &amp; SIDE OPENING | CIRCUIT BREAKER | CLASS 2 UL5085-3 LISTED, C-UL, CE, ROHS24" H X 24" W X 6.62" D | NEMA 1 | GABINETE DE CONTROL.21.0" H X 22.5" W | PLATINA PARA GABINETE DE CONTROL.SENSOR DE TEMPERATURA DE DUCTO. 6'' 10K II, THERMISTORSSPT PRO, SENSOR DE TEMPERATURA DE ZONA CON DISPLAY LCD, AJUSTE DE SET POINT, SOBRE COMANDO LOCAL, ICONO DE ALARMA, ESTATUS DE LA UNIDAD.MAGNESENSE® DIFFERENTIAL PRESSURE TRANSMITTER, 0-10 V OUTPUT | DUCT MOUNT | NO LCDINSTRUMENTACIÓN DE FÁBRICA DE LAS UNIDADES MANEJADORAS CON EQUIPO DE CONTROL. INCLUYE ARMADO DE GABINETE DE CONTROL, MONTAJE DE CONTROLADOR, MONTAJE DE TRANSFORMADOR Y CONEXIÓNADO A CONTROLADOR, MONTAJE DE RELEVADORES Y CONEXIONADO A CONTROLADOR, MONTAJE Y CONEXIONADO DE SENSORES DE TEMPERATURA DE DUCTO, MONTAJE Y CONEXIONADO DE SENSORES DE PRESIÓN DIFERENCIAL EN FILTROS, MONTAJE Y CONEXIONADO DE ACTUADOR EN CADA DE MEZCLA. MONTAJE DE GABINETE ARMADO EN PARED DE UNIDAD MANEJADORA, CABLEADO INTERNO.DESARROLLO DE PROGRAMAS, SECUENCIAS DE OPERACIÓN, DESARROLLO DE GRÁFICOS PERSONALIZADOS, PLANOS E INGENIERÍAS, DETALLES DE CONEXIONADO.</t>
  </si>
  <si>
    <t>BMS 3UMAS CONT</t>
  </si>
  <si>
    <t>CONTROLADOR PROGRAMABLE (6 - BO, 12 - UI, 6 - AO). AUTÓNOMO, LIBRE DE SOFTWARE Y LICENCIAS. CON PROTECCIÓN CONTRA SOBRE VOLTAJES. BATERÍA DE LITHIUM INTEGRADA QUE GARANTIZA RESPALDO DE LA INFORMACIÓN HASTA POR 10,000 HORAS. MARCA CARRIER MODELO UC OPEN XP;SWITCH DE PRESIÓN DIFERENCIAL CON RANGO AJUSTABLE, RANGO DE SET POINT 0.08" TO 1.20" W.C. (1000-4000 PA), APPROX. DEAD BAND @ MIN. SET POINT 1.0" W.C. (250 PA), APPROX. DEAD BAND @ MAX. SET POINT 1.4" W.C. (350 PA).KIT DE INSTALACIÓN PARA SWITCH DE PRESIÓN DIFERENCIAL 2 STATIC TIPS AND PVC TUBING.DONA DE CONTACTO SECO | NUCLEO SOLIDO, SET POINT AJUSTABLE @ 0.50, NORMALMENTE ABIERTO, RED LED.RELEVADOR DE POTENCIA | COMPACTO | DPDT | 10 A | 24 VDC | MARCA IDEC MODELO RH2B-UAC24VBASE PARA RELEVADOR PARA RELEVADORES DPDT RB &amp; RH | SCREW TERMINAL | DIN RAIL MARCA IDEC MODELO SH2B-05"ELECTRIC DAMPER ACTUATOR | NON-SPRING RETURN | 24 VAC | PROPORTIONAL (0-10VDC) | 88 LB-IN | NEMA 2 | 3 FT. PLENUM CABLE""DWYER® UMIDITY/TEMPERATURE TRANSMITTER, PASSIVE TEMPERATURE OUTPUTS,2% OR 3% ACCURACY, REPLACEABLE HUMIDITY/TEMPERATURE SENSOR, SINTERED FILTER AND LCD READOUT OPTIONS. EXTERIOR, SALIDA DE 4 A 20 MA"TRANSFORMADOR | 75 VA | 120/208/240/480 VAC INPUT - 24 VAC OUTPUT | FOOT &amp; SINGLE THREADED HUB &amp; SIDE OPENING | CIRCUIT BREAKER | CLASS 2 UL5085-3 LISTED, C-UL, CE, ROHS24" H X 24" W X 6.62" D | NEMA 1 | GABINETE DE CONTROL.21.0" H X 22.5" W | PLATINA PARA GABINETE DE CONTROL.SENSOR DE TEMPERATURA DE DUCTO. 6'' 10K II, THERMISTORSSPT PRO, SENSOR DE TEMPERATURA DE ZONA CON DISPLAY LCD, AJUSTE DE SET POINT, SOBRE COMANDO LOCAL, ICONO DE ALARMA, ESTATUS DE LA UNIDAD."INSTRUMENTACIÓN DE FÁBRICA DE LAS UNIDADES MANEJADORAS CON EQUIPO DE CONTROL. INCLUYE ARMADO DE GABINETE DE CONTROL, MONTAJE DE CONTROLADOR, MONTAJE  DE TRANSFORMADOR Y CONEXIÓNADO A CONTROLADOR, MONTAJE DE RELEVADORES Y CONEXIONADO A CONTROLADOR, MONTAJE Y CONEXIONADO DE SENSORES DE TEMPERATURA DE DUCTO, MONTAJE Y CONEXIONADO DE SENSORES DE PRESIÓN DIFERENCIAL EN FILTROS, MONTAJE Y CONEXIONADO DE ACTUADOR EN CADA DE MEZCLA. MONTAJE DE GABINETE ARMADO EN PARED DE UNIDAD MANEJADORA, CABLEADO INTERNO."DESARROLLO DE PROGRAMAS, SECUENCIAS DE OPERACIÓN, DESARROLLO DE GRÁFICOS PERSONALIZADOS, PLANOS E INGENIERÍAS, DETALLES DE CONEXIONADO.</t>
  </si>
  <si>
    <t>BMS 4.1UMAS CONT</t>
  </si>
  <si>
    <t>CONTROLADOR PROGRAMABLE (6 - BO, 12 - UI, 6 - AO). AUTÓNOMO, LIBRE DE SOFTWARE Y LICENCIAS. CON PROTECCIÓN CONTRA SOBRE VOLTAJES. BATERÍA DE LITHIUM INTEGRADA QUE GARANTIZA RESPALDO DE LA INFORMACIÓN HASTA POR 10,000 HORAS. MARCA CARRIER MODELO UC OPEN XP;SWITCH DE PRESIÓN DIFERENCIAL CON RANGO AJUSTABLE, RANGO DE SET POINT 0.08" TO 1.20" W.C. (1000-4000 PA), APPROX. DEAD BAND @ MIN. SET POINT 1.0" W.C. (250 PA), APPROX. DEAD BAND @ MAX. SET POINT 1.4" W.C. (350 PA).KIT DE INSTALACIÓN PARA SWITCH DE PRESIÓN DIFERENCIAL 2 STATIC TIPS AND PVC TUBING."ELECTRIC DAMPER ACTUATOR | NON-SPRING RETURN | 24 VAC | PROPORTIONAL (0-10 VDC) | 88LB-IN | NEMA 2 | 3 FT. PLENUM CABLE""DWYER® HUMIDITY/TEMPERATURE TRANSMITTER, PASSIVE TEMPERATURE OUTPUTS, 2% OR 3% ACCURACY, REPLACEABLE HUMIDITY/TEMPERATURE SENSOR, SINTERED FILTER AND LCD READOUT OPTIONS. EXTERIOR, SALIDA DE 4 A 20 MA"DONA DE CONTACTO SECO | NUCLEO SOLIDO, SET POINT AJUSTABLE @ 0.50, NORMALMENTE ABIERTO, RED LED.RELEVADOR DE POTENCIA | COMPACTO | DPDT | 10 A | 24 VDC | MARCA IDEC MODELO RH2B- UAC24VBASE PARA RELEVADOR PARA RELEVADORES DPDT RB &amp; RH | SCREW TERMINAL | DIN RAIL MARCA IDEC MODELO SH2B-05TRANSFORMADOR | 75 VA | 120/208/240/480 VAC INPUT - 24 VAC OUTPUT | FOOT &amp; SINGLE THREADED HUB &amp; SIDE OPENING | CIRCUIT BREAKER | CLASS 2 UL5085-3 LISTED, C-UL, CE, ROHS24" H X 24" W X 6.62" D | NEMA 1 | GABINETE DE CONTROL.21.0" H X 22.5" W | PLATINA PARA GABINETE DE CONTROL.SENSOR DE TEMPERATURA DE DUCTO. 6'' 10K II, THERMISTORSSPT PRO, SENSOR DE TEMPERATURA DE ZONA CON DISPLAY LCD, AJUSTE DE SET POINT, SOBRE COMANDO LOCAL, ICONO DE ALARMA, ESTATUS DE LA UNIDAD.MAGNESENSE® DIFFERENTIAL PRESSURE TRANSMITTER, 0-10 V OUTPUT | DUCT MOUNT | NO LCD"INSTRUMENTACIÓN DE FÁBRICA DE LAS UNIDADES MANEJADORAS CON EQUIPO DE CONTROL. INCLUYE ARMADO DE GABINETE DE CONTROL, MONTAJE DE CONTROLADOR, MONTAJE DE TRANSFORMADOR Y CONEXIÓNADO A CONTROLADOR, MONTAJE DE RELEVADORES Y CONEXIONADO A CONTROLADOR, MONTAJE Y CONEXIONADO DE SENSORES DE TEMPERATURADE DUCTO, MONTAJE Y CONEXIONADO DE SENSORES DE PRESIÓN DIFERENCIAL EN FILTROS, MONTAJE Y CONEXIONADO DE ACTUADOR EN CADA DE MEZCLA. MONTAJE DE GABINETE ARMADO EN PARED DE UNIDAD MANEJADORA, CABLEADO INTERNO."DESARROLLO DE PROGRAMAS, SECUENCIAS DE OPERACIÓN, DESARROLLO DE GRÁFICOS PERSONALIZADOS, PLANOS E INGENIERÍAS, DETALLES DE CONEXIONADO.</t>
  </si>
  <si>
    <t>BMS 4UMAS CONT</t>
  </si>
  <si>
    <t>CONTROLADOR PROGRAMABLE (6 - BO, 12 - UI, 6 - AO). AUTÓNOMO, LIBRE DE SOFTWARE Y LICENCIAS. CON PROTECCIÓN CONTRA SOBRE VOLTAJES. BATERÍA DE LITHIUM INTEGRADA QUE GARANTIZA RESPALDO DE LA INFORMACIÓN HASTA POR 10,000 HORAS. MARCA CARRIER MODELO UC OPEN XP;SWITCH DE PRESIÓN DIFERENCIAL CON RANGO AJUSTABLE, RANGO DE SET POINT 0.08" TO 1.20" W.C. (1000-4000 PA), APPROX. DEAD BAND @ MIN. SET POINT 1.0" W.C. (250 PA), APPROX. DEAD BAND @ MAX. SET POINT 1.4" W.C. (350 PA).KIT DE INSTALACIÓN PARA SWITCH DE PRESIÓN DIFERENCIAL 2 STATIC TIPS AND PVC TUBING.DONA DE CONTACTO SECO | NUCLEO SOLIDO, SET POINT AJUSTABLE @ 0.50, NORMALMENTE ABIERTO, RED LED.RELEVADOR DE POTENCIA | COMPACTO | DPDT | 10 A | 24 VDC | MARCA IDEC MODELO RH2B- UAC24VBASE PARA RELEVADOR PARA RELEVADORES DPDT RB &amp; RH | SCREW TERMINAL | DIN RAIL MARCA IDEC MODELO SH2B-05"ELECTRIC DAMPER ACTUATOR | NON-SPRING RETURN | 24 VAC | PROPORTIONAL (0-10 VDC) | 44LB-IN | NEMA 2 | 3 FT. STANDARD CABLE | TERMINAL STRIP""DWYER® HUMIDITY/TEMPERATURE TRANSMITTER, PASSIVE TEMPERATURE OUTPUTS, 2% OR 3% ACCURACY, REPLACEABLE HUMIDITY/TEMPERATURE SENSOR, SINTERED FILTER AND LCD READOUT OPTIONS. EXTERIOR, SALIDA DE 4 A 20 MA"TRANSFORMADOR | 75 VA | 120/208/240/480 VAC INPUT - 24 VAC OUTPUT | FOOT &amp; SINGLE THREADED HUB &amp; SIDE OPENING | CIRCUIT BREAKER | CLASS 2 UL5085-3 LISTED, C-UL, CE, ROHS24" H X 24" W X 6.62" D | NEMA 1 | GABINETE DE CONTROL.21.0" H X 22.5" W | PLATINA PARA GABINETE DE CONTROL.SENSOR DE TEMPERATURA DE DUCTO. 6'' 10K II, THERMISTORSSPT PRO, SENSOR DE TEMPERATURA DE ZONA CON DISPLAY LCD, AJUSTE DE SET POINT, SOBRE COMANDO LOCAL, ICONO DE ALARMA, ESTATUS DE LA UNIDAD.INSTRUMENTACIÓN DE FÁBRICA DE LAS UNIDADES MANEJADORAS CON EQUIPO DE CONTROL. INCLUYE ARMADO DE GABINETE DE CONTROL, MONTAJE DE CONTROLADOR, MONTAJE DE TRANSFORMADOR Y CONEXIÓNADO A CONTROLADOR, MONTAJE DE RELEVADORES Y CONEXIONADO A CONTROLADOR, MONTAJE Y CONEXIONADO DE SENSORES DE TEMPERATURA DE DUCTO, MONTAJE Y CONEXIONADO DE SENSORES DE PRESIÓN DIFERENCIAL EN FILTROS, MONTAJE Y CONEXIONADO DE ACTUADOR EN CADA DE MEZCLA. MONTAJE DE GABINETE ARMADO EN PARED DE UNIDAD MANEJADORA, CABLEADO INTERNO.DESARROLLO DE PROGRAMAS, SECUENCIAS DE OPERACIÓN, DESARROLLO DE GRÁFICOS PERSONALIZADOS, PLANOS E INGENIERÍAS, DETALLES DE CONEXIONADO.</t>
  </si>
  <si>
    <t>BMS 5.1UMAS CONT</t>
  </si>
  <si>
    <t>CONTROLADOR PROGRAMABLE (6 - BO, 12 - UI, 6 - AO). AUTÓNOMO, LIBRE DE SOFTWARE Y LICENCIAS. CON PROTECCIÓN CONTRA SOBRE VOLTAJES. BATERÍA DE LITHIUM INTEGRADA QUE GARANTIZA RESPALDO DE LA INFORMACIÓN HASTA POR 10,000 HORAS. MARCA CARRIER MODELO UC OPEN XP;SWITCH DE PRESIÓN DIFERENCIAL CON RANGO AJUSTABLE, RANGO DE SET POINT 0.08" TO 1.20" W.C. (1000-4000 PA), APPROX. DEAD BAND @ MIN. SET POINT 1.0" W.C. (250 PA), APPROX. DEAD BAND @ MAX. SET POINT 1.4" W.C. (350 PA).KIT DE INSTALACIÓN PARA SWITCH DE PRESIÓN DIFERENCIAL 2 STATIC TIPS AND PVC TUBING."ELECTRIC DAMPER ACTUATOR | NON-SPRING RETURN | 24 VAC | PROPORTIONAL (0-10 VDC) | 44 LB-IN | NEMA 2 | 3 FT. STANDARD CABLE | TERMINAL STRIP""DWYER® HUMIDITY/TEMPERATURE TRANSMITTER, PASSIVE TEMPERATURE OUTPUTS, 2% OR 3% ACCURACY, REPLACEABLE HUMIDITY/TEMPERATURE SENSOR, SINTERED FILTER AND LCD READOUT OPTIONS. EXTERIOR, SALIDA DE 4 A 20 MA"DONA DE CONTACTO SECO | NUCLEO SOLIDO, SET POINT AJUSTABLE @ 0.50, NORMALMENTE ABIERTO, RED LED.RELEVADOR DE POTENCIA | COMPACTO | DPDT | 10 A | 24 VDC | MARCA IDEC MODELO RH2B- UAC24VBASE PARA RELEVADOR PARA RELEVADORES DPDT RB &amp; RH | SCREW TERMINAL | DIN RAIL MARCA IDEC MODELO SH2B-05TRANSFORMADOR | 75 VA | 120/208/240/480 VAC INPUT - 24 VAC OUTPUT | FOOT &amp; SINGLE THREADED HUB &amp; SIDE OPENING | CIRCUIT BREAKER | CLASS 2 UL5085-3 LISTED, C-UL, CE, ROHS24" H X 24" W X 6.62" D | NEMA 1 | GABINETE DE CONTROL.21.0" H X 22.5" W | PLATINA PARA GABINETE DE CONTROL.SENSOR DE TEMPERATURA DE DUCTO. 6'' 10K II, THERMISTORSSPT PRO, SENSOR DE TEMPERATURA DE ZONA CON DISPLAY LCD, AJUSTE DE SET POINT, SOBRE COMANDO LOCAL, ICONO DE ALARMA, ESTATUS DE LA UNIDAD.SPT STANDARD; SPACE TEMPERATURE SENSOR WITH COMMUNICATION PORT."INSTRUMENTACIÓN DE FÁBRICA DE LAS UNIDADES MANEJADORAS CON EQUIPO DE CONTROL. INCLUYE ARMADO DE GABINETE DE CONTROL, MONTAJE DE CONTROLADOR, MONTAJE DE TRANSFORMADOR Y CONEXIÓNADO A CONTROLADOR, MONTAJE DE RELEVADORES Y CONEXIONADO A CONTROLADOR, MONTAJE Y CONEXIONADO DE SENSORES DE TEMPERATURA DE DUCTO, MONTAJE Y CONEXIONADO DE SENSORES DE PRESIÓN DIFERENCIAL EN FILTROS, MONTAJE Y CONEXIONADO DE ACTUADOR EN CADA DE MEZCLA. MONTAJE DE GABINETE ARMADO EN PARED DE UNIDAD MANEJADORA, CABLEADO INTERNO."DESARROLLO DE PROGRAMAS, SECUENCIAS DE OPERACIÓN, DESARROLLO DE GRÁFICOS PERSONALIZADOS, PLANOS E INGENIERÍAS, DETALLES DE CONEXIONADO.</t>
  </si>
  <si>
    <t>BMS 5UMAS CONT</t>
  </si>
  <si>
    <t>CONTROLADOR PROGRAMABLE (6 - BO, 12 - UI, 6 - AO). AUTÓNOMO, LIBRE DE SOFTWARE Y LICENCIAS. CON PROTECCIÓN CONTRA SOBRE VOLTAJES. BATERÍA DE LITHIUM INTEGRADA QUE GARANTIZA RESPALDO DE LA INFORMACIÓN HASTA POR 10,000 HORAS. MARCA CARRIER MODELO UC OPEN XP;"SWITCH DE PRESIÓN DIFERENCIAL CON RANGO AJUSTABLE, RANGO DE SET POINT 0.08" TO 1.20" W.C. (1000-4000 PA), APPROX. DEAD BAND @ MIN. SET POINT 1.0" W.C. (250 PA), APPROX. DEAD BAND @ MAX. SET POINT 1.4" W.C. (350 PA).KIT DE INSTALACIÓN PARA SWITCH DE PRESIÓN DIFERENCIAL 2 STATIC TIPS AND PVC TUBING.DONA DE CONTACTO SECO | NUCLEO SOLIDO, SET POINT AJUSTABLE @ 0.50, NORMALMENTE ABIERTO, RED LED.RELEVADOR DE POTENCIA | COMPACTO | DPDT | 10 A | 24 VDC | MARCA IDEC MODELO RH2B- UAC24VBASE PARA RELEVADOR PARA RELEVADORES DPDT RB &amp; RH | SCREW TERMINAL | DIN RAIL MARCA IDEC MODELO SH2B-05TRANSFORMADOR | 75 VA | 120/208/240/480 VAC INPUT - 24 VAC OUTPUT | FOOT &amp; SINGLE THREADED HUB &amp; SIDE OPENING | CIRCUIT BREAKER | CLASS 2 UL5085-3 LISTED, C-UL, CE, ROHS24" H X 24" W X 6.62" D | NEMA 1 | GABINETE DE CONTROL.21.0" H X 22.5" W | PLATINA PARA GABINETE DE CONTROL.SENSOR DE TEMPERATURA DE DUCTO. 6'' 10K II, THERMISTORSSPT PRO, SENSOR DE TEMPERATURA DE ZONA CON DISPLAY LCD, AJUSTE DE SET POINT, SOBRE COMANDO LOCAL, ICONO DE ALARMA, ESTATUS DE LA UNIDAD."INSTRUMENTACIÓN DE FÁBRICA DE LAS UNIDADES MANEJADORAS CON EQUIPO DE CONTROL. INCLUYE ARMADO DE GABINETE DE CONTROL, MONTAJE DE CONTROLADOR, MONTAJE DE TRANSFORMADOR Y CONEXIÓNADO A CONTROLADOR, MONTAJE DE RELEVADORES Y CONEXIONADO A CONTROLADOR, MONTAJE Y CONEXIONADO DE SENSORES DE TEMPERATURA DE DUCTO, MONTAJE Y CONEXIONADO DE SENSORES DE PRESIÓN DIFERENCIAL EN FILTROS,MONTAJE Y CONEXIONADO DE ACTUADOR EN CADA DE MEZCLA. MONTAJE DE GABINETE ARMADO EN PARED DE UNIDAD MANEJADORA, CABLEADO INTERNO."DESARROLLO DE PROGRAMAS, SECUENCIAS DE OPERACIÓN, DESARROLLO DE GRÁFICOS PERSONALIZADOS, PLANOS E INGENIERÍAS, DETALLES DE CONEXIONADO.</t>
  </si>
  <si>
    <t>BMS CAR VAL BAL V</t>
  </si>
  <si>
    <t>CARTUCHO  E-JUST, TIPO "G" RANGO DE PRESIÓN DE 2.5-30 PSID. PARA VALVULAS DE BALANCEO</t>
  </si>
  <si>
    <t>BMS EQP EC24 V</t>
  </si>
  <si>
    <t>CONTROLADOR PARA CAJA VAV SINGLE DUCT PROTOCOLO BACNET. AUTONOMO, LIBRE DE SOFTWARE Y LICENCIAS. CON PROTECCIÓN CONTRA SOBRE VOLTAJES. BATERÍA DE LITHIUM INTEGRADA QUE GARANTIZA RESPALDO DE LA INFORMACIÓN HASTA POR 10,000 HORAS.TRANSFORMADOR| 40 VA | 120/208/240/277 VAC ENTRADA - 24 VAC SALIDA | | CLASS 2 UL5085-3 LISTED, C-UL, CE, ROHS SPT PRO; SPACE TEMPERATURE SENSOR WITH LCD DISPLAY, SETPOINT ADJUST, LOCAL OVERRIDE, ALARM ICON, OUTSIDE AIR UNIT STATUS WITH HEATING AND COOLING SETPOINTS.SENSOR DE TEMPERATURA DE DUCTO. 6'' 10K II, THERMISTORS INSTRUMENTACION DE FABRICA DE CAJAS VAV. INCLUYE MONTAJE DE CONTROLADOR, TRANSFORMADOR Y SENSOR DE TEMPERATURA DE DUCTO. CONEXIONADO A CONTROLADOR DE TRANSFORMADOR Y SENSOR DE TEMPERATURA DE DUCTO.DESARROLLO DE PROGRAMAS, SECUENCIAS DE OPERACIÓN, DESARROLLO DE GRÁFICOS PERSONALIZADOS, PLANOS E INGENIERÍAS, DETALLES DE CONEXIONADO.</t>
  </si>
  <si>
    <t>BMS EQP PAH V</t>
  </si>
  <si>
    <t>3 UPC OPEN; ACCEPTS FACTORY APPLICATION OR CUSTOM PROGRAMMING TO INTERFACE WITH CCN EQUIPMENT.2 CONTROLADOR PROGRAMABLE (6 - BO, 12 - UI, 6 - AO). AUTÓNOMO, LIBRE DE SOFTWARE Y LICENCIAS. CON PROTECCIÓN CONTRA SOBRE VOLTAJES. BATERÍA DE LITHIUM INTEGRADA QUE GARANTIZA RESPALDO DE LA INFORMACIÓN HASTA POR 10,000 HORAS. MARCA CARRIER MODELO UC OPEN XP;1 UC OPEN XP IO; EXPANDER FOR UC OPEN XP (8 - BO, 16 - UI, 0 - AO) (ONE EXPANDER PER UC OPEN XP).13 DONA DE CONTACTO SECO | NUCLEO SOLIDO, SET POINT AJUSTABLE @ 0.50, NORMALMENTE ABIERTO, RED LED.13 RELEVADOR DE POTENCIA | COMPACTO | DPDT | 10 A | 24 VDC | MARCA IDEC MODELO RH2B- UAC24V 13 BASE PARA RELEVADOR PARA RELEVADORES DPDT RB &amp; RH | SCREW TERMINAL | DIN RAIL MARCA IDEC MODELO SH2B-05 3 VARIADOR DE FRECUENCIA ABB PARA BOMBAS DE SISTEMA SECUNDARIO VARIABLE,75HP 460V 2 DRIVE 10 HP EN 400V3F 3BUTTERFLY 2 WAY W/ ELECTRIC ACTUATOR BELIMO AIRCONTROLS, INC. 10" 2-WAY BUTTERFLY VALVE | FULL-RATED DISC | 24 VAC / VDC | CV90=5340 CV60=2047 | ON/OFF &amp; FLOATING POINT | NON-SPRING RETURN | 3560 IN-LB | 3 FT. CABLE | ANSI 125/150 FLANGED | 2 X SPDT | STAINLESS STEEL TRIM | NEMA 4X 3BUTTERFLY 2 WAY W/ ELECTRIC ACTUATOR BELIMO AIRCONTROLS, INC. 8" 2-WAY BUTTERFLY VALVE | UNDERCUT DISC | 24 VAC / VDC | CV90=3136 CV60=1202 | ON/OFF &amp; FLOATING POINT | NON-SPRING RETURN | 1335 IN-LB | 3 FT. CABLE | ANSI 125/150 FLANGED | 2 X SPDT | STAINLESS STEEL TRIM | NEMA 4X 1 WET/WET DIFFERENTIAL PRESSURE TRANSMITTER | 0-10 VDC OUTPUT 2 SENSOR DE TEMPERATURA PARA INMERSIÓN DE 10K TIPO II, CON CAJA DE 8'' DE LARGO 2 TERMOPOZO PARA SENSOR DE INMERSIÓN, DE 9'' CON CONEXIÓN EXTERIOR DE 1/2'' 2 SENSOR DE TEMPERATURA PARA INMERSIÓN DE 10K TIPO II, CON CAJA DE 6'' DE LARGO 2 TERMOPOZO PARA SENSOR DE INMERSIÓN, DE 6'' CON CONEXIÓN EXTERIOR DE 1/2''1 24"H X 20"W X 8"D GALVANIZED NEMA 3R | LIFT OFF HINGE COVER 1 21.0" H X 18.5" W | PERFORATED | 16 GAUGE STEEL | FITS 24" H X 20" W MEDIUM TYPE 1 ENCLOSURE | GRAY 1 30" H X 24" W X 8" D | HINGED COVER TYPE 3R MEDIUM 16 GAUGE ENCLOSURE | GRAY | CONTINUOUS HINGE [STAINLESS STEEL PIN] OPTIONAL BUTT PLATE AVAIL.1.28.12" H X 26.12" W | PERFORATED | 16 GAUGE STEEL | FITS 30" H X 24" W MEDIUM TYPE 3R HINGED ENCLOSURE | GRAY 1 TRANSFORMADOR | 75 VA | 120/208/240/480 VAC INPUT - 24 VAC OUTPUT | FOOT &amp; SINGLE THREADED HUB &amp; SIDE OPENING | CIRCUIT BREAKER | CLASS 2 UL5085-3 LISTED, C-UL, CE, ROHS INSTRUMENTACION Y ARMADO DE GABINETE DE CONTROL, INCLUYE MONTAJE DE CONTROLADORES EN GABINETE Y CABLEADO INTERIOR. NO INCLUYE MONTAJE DE SENSORES EN CAMPO. SOLAMENTE EL GABINETE DE CONTROL.DESARROLLO DE PROGRAMAS, SECUENCIAS DE OPERACIÓN, DESARROLLO DE GRÁFICOS PERSONALIZADOS, PLANOS E INGENIERÍAS, DETALLES DE CONEXIONADO.</t>
  </si>
  <si>
    <t>BMS P M</t>
  </si>
  <si>
    <t>PRUEBAS, PUESTA EN OPERACIÓN, ENTREGA DE GARANTÍAS, INSTRUCTIVOS Y MANUALES DE OPERACIÓN Y MANTENIMIENTO DE LOS EQUIPOS E INSTALACIONES, ASÍ COMO LA CAPACITACIÓN  DEL PERSONAL ASIGNADO PARA EL MANEJO DE LOS EQUIPOS DE  BMS</t>
  </si>
  <si>
    <t>BMS VAL BALAZ V</t>
  </si>
  <si>
    <t>VÁLVULAS DE BALANCEO AUTOMÁTICO CON PUERTOS PT,CONEXIÓN NPT HEMBRA, CUERPO DE LATON FORJADO, MÁXIMA PRESIÓN DE 360 PSI. MARCA FLOWCON.</t>
  </si>
  <si>
    <t>BMS VAL UMA V</t>
  </si>
  <si>
    <t>VÁLVULAS DE AGUA HELADA PARA UNIDADES MANEJADORAS DE AIRE.VÁLVULA ELECTRÓNICA DE CONTROL</t>
  </si>
  <si>
    <t>BOM CO BO</t>
  </si>
  <si>
    <t>Bombeo concreto c/bomba</t>
  </si>
  <si>
    <t>BOM CO BO ES</t>
  </si>
  <si>
    <t>Bombeo de concreto c/bomba estacionaria</t>
  </si>
  <si>
    <t>BOM RIEGO 3 HP</t>
  </si>
  <si>
    <t>MOTOBOMBA CENTRIFUGA HORIZONTAL MARCA AURORA PICSA ISO 9001:2000 MOD. 11/4 X 1 1/2 X 7-341,CON SUCCIÓN ROSCADA AL FINAL DE 38 MM (1 1/2") Y DESCARGA ROSCADA POR ARRIBA DE 32 MM (1 1/4"),</t>
  </si>
  <si>
    <t xml:space="preserve">ACOPLADA DIRECTAMENTE A MOTOR ELECTRICO HORIZONTAL DE 3.0 H.P PARA UN GASTO DE 3.0 LPS Y UNA CARGA DE </t>
  </si>
  <si>
    <t>36.576 M A 3500 RPM 60 HZ, 3 FASES, 460 VOLTS.</t>
  </si>
  <si>
    <t>BOM SUM 1/3 HP</t>
  </si>
  <si>
    <t>BOMB 1510-20HP</t>
  </si>
  <si>
    <t>BOMBA CENTRÍFUGA MARCA BELL &amp; GOSSETT SERIE 1510, MODELO 5BC PARA MANEJAR 1070 GPM CONTRA UNA CARGA DE 55.0 FT. COL. DE AGUA, ACOPLADA A UN MOTORTEFC EFICIENCIA PREMIUM DE 20HP @ 1800 RPM 460V/3F/60HZ. BAH-01,02,03 (CIRCUITO PRIMARIO V. CTE.)</t>
  </si>
  <si>
    <t>BOMB 1510-30HP</t>
  </si>
  <si>
    <t>BOMBA CENTRÍFUGA MARCA BELL &amp; GOSSETT SERIE 1510 TAMAÑO Y MODELO 6BC PARA MANEJAR 1340 GPM CONTRA UNA CARGA DE 61.50 FT. COL. DE AGUA, ACOPLADA A UN MOTORTEFC EFICIENCIA PREMIUM DE 30HP @ 1800 RPM 460V/3F/60HZ. BACO-01,02,03 (CIRCUITO DE AGUA DE CONDENSACION)</t>
  </si>
  <si>
    <t>BOMB 1510-70HP</t>
  </si>
  <si>
    <t>BOMBA CENTRÍFUGA MARCA BELL &amp; GOSSETT SERIE 1510, MODELO 6G PARA MANEJAR 1070 GPM CONTRA UNA CARGA DE 170.40 FT. COL. DE AGUA, ACOPLADA A UN MOTORTEFC EFICIENCIA PREMIUM DE 70HP @ 1800 RPM 460V/3F/60HZ. BAH-04,05,06 (CIRCUITO SECUNDARIO V. VARIABLE)</t>
  </si>
  <si>
    <t>BOMB 2 HP</t>
  </si>
  <si>
    <t>Motobomba centrífuga horizontal marca mod. 3/4 X 1 X 6 sección 320 tipo 321, con succión</t>
  </si>
  <si>
    <t>roscada al final de 25 mm (1") y descarga roscada por arriba de 19mm (3/4"), acoplada directamente a motor eléctrico horizontal de 2</t>
  </si>
  <si>
    <t>HP. a 3500 RPM. 60/3/480 Volts</t>
  </si>
  <si>
    <t>BOMB JOCKEY</t>
  </si>
  <si>
    <t>BOMBA JOCKEY DE 1.5 HP</t>
  </si>
  <si>
    <t>BOMB PCI COMB INT</t>
  </si>
  <si>
    <t>BOMBA CENTRIFUGA HORIZONTAL PARA SISTEMA DE PCI ACOPLADA A MOTOR DE COMBUSTION INTERNA DE 30 HP</t>
  </si>
  <si>
    <t>BOMBA VACIO</t>
  </si>
  <si>
    <t>EQUIPO TRIPLEX DE VACIO DIRECTO MARCA SEISA PARA UN GASTO TOTAL DE 127 PCM C.F.M., GASTO INDIVIDUAL DE 127 C.F.M. PARA CADA BOMBA Y UNA SICCION DE OPERACIÓN DE 19.9" HG. CADA BOMBA ESTARA ACOPLADO DIRECTO A UN MOTOR BLINDADO TCCV DE 7.5 H.P. Y FUNCIONARA EN FORMA ALTERNA O SIMULTANEA, SERAN PARA OPERAR CON ACEITE Y SIN AGUAS, ENFRIADOS CON AIRE Y CONDESCARGADORES MAGNETICOS PARA ASEGURAR EL ARRANQUE EN BAJA PRESION, FILTRO DE ADMISION, VACUOMETRO INTEGRADO, MIRILLA DE NIVEL DE ACITE, SE UTILIZARAN EN CADA UNIDAD TENDRA UN INTERRUPTOR PARA CORTE DE ENERGIA EN CASO DE AUMENTO DE TEMPERATURA POR MAL FUNCIONAMIENTO SERA ACCIONADA, TIPO PAQUETE DEBERA VENIR CON TANQUE DE ALMACENAMIENTO DE VACIO CON CAPACIDAD DE (240GALONES) CONECTORES FLEXIBLES DE ENTRADA Y SALIDA VALVULA DE SECCIONAMIENTO Y VALVULA DE ALIVIO EN LINEA. EL SISTEMA DEBERA INCLUIR LOS ARRANCADORES E INTERRUPTORES TERMO-MAGNETICOS ADECUADOS PARA LA DEBIDA PROTECCION DE LOS MOTORES BLIDADO STCCV DE LAS BOMBAS, Y UN PANEL DE CONTROL NEMA12 INCLUYE: CARGO DIRECTO POR EL COSTO DE LOS MATERIALES Y MANO DE OBRA REQUERIDOS ,FLETES, ACARREOS, COLOCACION, CONEXIÓN, LIMPIEZA, PRUEBAS, RETIRO DE SOBRANTES FUERA DE OBRA, INSTALACIONES ESPECIFICAS, DEPRECIACION Y DEMAS DERIVADOS DEL USO DE HERRAMIENTA Y EQUIPO. EQUIPO DE PRODUCCION DE VACIO,</t>
  </si>
  <si>
    <t>BOQ JU CR 05</t>
  </si>
  <si>
    <t>Boquilla junta crest, caja de 5 kg color varios</t>
  </si>
  <si>
    <t>BOSTV-8500</t>
  </si>
  <si>
    <t>AMPLIFICADOR Y DISTRIBUIDOR  DE SEÑAL PARA TELEVISIÓN CON SALIDAS PARA CABLE COAXIAL CON CONECTORES TIPO F PARA ANCHOS DE BANDA DE 470-890 MHZ EN UMF, VHS, FM Y SUPER BANDAS SWITCHEABLE Fmrap, 25 Db DE GANANCIA, CERO RUIDO, PROTECCIÓN CONTRA LIGHTING E INDICADOR DE FUENTE AC, SALIDA DE POTENCIA EN 7VHF Y Mid EN MAXIMA ENTRADA 37dBMV Y SALIDA MAXIMA A 52dBMV, MARCA STEREN MODELO BOS-6500</t>
  </si>
  <si>
    <t>BOTON LIBERADOR</t>
  </si>
  <si>
    <t>BOTON LIBERADOR DE PUERTA PARA INTERIOR, INSTALADO EN CAJA REGISTRO ESTÁNDAR DE 10 X 10 X 3.8 cm, h= 1.20m</t>
  </si>
  <si>
    <t>BRAZO REG</t>
  </si>
  <si>
    <t>BRAZO PARA REGADERA HELVEX</t>
  </si>
  <si>
    <t>BRID CHIMEN</t>
  </si>
  <si>
    <t>BRIDA PARA CHIMENEA</t>
  </si>
  <si>
    <t>BRIDCSOL125LB-064</t>
  </si>
  <si>
    <t>BRIDCSOL125LB-075</t>
  </si>
  <si>
    <t>BRIDCSOL125LB-100</t>
  </si>
  <si>
    <t>BRIDCSOL125LB-150</t>
  </si>
  <si>
    <t>BRO 2-3"</t>
  </si>
  <si>
    <t>Brocha 2 - 3"</t>
  </si>
  <si>
    <t>BROC TAP CONC</t>
  </si>
  <si>
    <t>BROCAL Y TAPA DE CONCRETO</t>
  </si>
  <si>
    <t>BROCHA 2-3"</t>
  </si>
  <si>
    <t>Brocha 2-3"</t>
  </si>
  <si>
    <t>BTS80</t>
  </si>
  <si>
    <t>BISAGRA HIDRAULICA MOD. BTS-80  DOBLE ACCION MARCA DORMA</t>
  </si>
  <si>
    <t>BUTANO</t>
  </si>
  <si>
    <t>Butano</t>
  </si>
  <si>
    <t>BYP PL TR</t>
  </si>
  <si>
    <t>Bypass planta de tratamiento</t>
  </si>
  <si>
    <t>C232</t>
  </si>
  <si>
    <t>Conector Recto De Cobre Tipo T</t>
  </si>
  <si>
    <t>CAB 100 PAR CDMEX</t>
  </si>
  <si>
    <t>CABLE MULTIPAR 100 PARES ENLACE CON ACOMETIDA</t>
  </si>
  <si>
    <t>CAB 25PAR  CDMEX</t>
  </si>
  <si>
    <t>CABLE MULTIPAR 25 PARES ENLACE CON ACOMETIDA</t>
  </si>
  <si>
    <t>CAB 2X22AWG BLIN</t>
  </si>
  <si>
    <t>CABLE 2 X 22 AWG. BLINDADO PARA MICRÓFONO, CUBIERTA DE PVC, MALLA TRENZADA DE COBRE ESTAÑADO</t>
  </si>
  <si>
    <t>CAB 4 P CAT 6A</t>
  </si>
  <si>
    <t>CABLE 4 PARES “UTP“CATEGORÍA 6A</t>
  </si>
  <si>
    <t>ml</t>
  </si>
  <si>
    <t>CAB 4P CAT 6</t>
  </si>
  <si>
    <t>CABLE 4 PARES “UTP“CATEGORÍA 6 (USO EXTERIOR)</t>
  </si>
  <si>
    <t>CAB AL MC3X1/0</t>
  </si>
  <si>
    <t>Cable tipo mc marca stabiloy calibre mc-3 x 1/0 (serie aa-8000)</t>
  </si>
  <si>
    <t>CAB AL MC3X2</t>
  </si>
  <si>
    <t>Cable tipo mc marca stabiloy calibre mc-3 x 2 (serie aa-8000)</t>
  </si>
  <si>
    <t>CAB AL MC3X2/0</t>
  </si>
  <si>
    <t>Cable tipo mc marca stabiloy calibre mc-3 x 2/0 (serie aa-8000)</t>
  </si>
  <si>
    <t>CAB AL MC3X250</t>
  </si>
  <si>
    <t>Cable tipo mc marca stabiloy calibre mc-3 x 250 (serie aa-8000)</t>
  </si>
  <si>
    <t>CAB AL MC3X3/0</t>
  </si>
  <si>
    <t>Cable tipo mc marca stabiloy calibre mc-3 x 3/0 (serie aa-8000)</t>
  </si>
  <si>
    <t>CAB AL MC3X300</t>
  </si>
  <si>
    <t>Cable tipo mc marca stabiloy calibre mc-3 x 300 (serie aa-8000)</t>
  </si>
  <si>
    <t>CAB AL MC3X4</t>
  </si>
  <si>
    <t>Cable tipo mc marca stabiloy calibre mc-3 x 4 (serie aa-8000)</t>
  </si>
  <si>
    <t>CAB AL MC3X4/0</t>
  </si>
  <si>
    <t>Cable tipo mc marca stabiloy calibre mc-3 x 4/0 (serie aa-8000)</t>
  </si>
  <si>
    <t>CAB AL MC3X400</t>
  </si>
  <si>
    <t>Cable tipo mc marca stabiloy calibre mc-3 x 400 (serie aa-8000)</t>
  </si>
  <si>
    <t>CAB AL MC3X500</t>
  </si>
  <si>
    <t>Cable tipo mc marca stabiloy calibre mc-3 x 500 (serie aa-8000)</t>
  </si>
  <si>
    <t>CAB AL MC3X6</t>
  </si>
  <si>
    <t>Cable de aluminio multipolar  calibre mc-3 x 6 (serie aa-8000)</t>
  </si>
  <si>
    <t>CAB AL MC3X750</t>
  </si>
  <si>
    <t>Cable tipo mc marca stabiloy calibre mc-3 x 750 (serie aa-8000)</t>
  </si>
  <si>
    <t>CAB AL MC4X1/0</t>
  </si>
  <si>
    <t>Cable tipo mc marca stabiloy calibre mc-4 x 1/0 (serie aa-8000)</t>
  </si>
  <si>
    <t>CAB AL MC4X2</t>
  </si>
  <si>
    <t>Cable tipo mc marca stabiloy calibre mc-4 x 2 (serie aa-8000)</t>
  </si>
  <si>
    <t>CAB AL MC4X2/0</t>
  </si>
  <si>
    <t>Cable tipo mc marca stabiloy calibre mc-4 x 2/0 (serie aa-8000)</t>
  </si>
  <si>
    <t>CAB AL MC4X250</t>
  </si>
  <si>
    <t>Cable tipo mc marca stabiloy calibre mc-4 x 250 (serie aa-8000)</t>
  </si>
  <si>
    <t>CAB AL MC4X3/0</t>
  </si>
  <si>
    <t>Cable tipo mc marca stabiloy calibre mc-4 x 3/0 (serie aa-8000)</t>
  </si>
  <si>
    <t>CAB AL MC4X300</t>
  </si>
  <si>
    <t>Cable tipo mc marca stabiloy calibre mc-4 x 300 (serie aa-8000)</t>
  </si>
  <si>
    <t>CAB AL MC4X4</t>
  </si>
  <si>
    <t>Cable tipo mc marca stabiloy calibre mc-4 x 4 (serie aa-8000)</t>
  </si>
  <si>
    <t>CAB AL MC4X500</t>
  </si>
  <si>
    <t>Cable tipo mc marca stabiloy calibre mc-4 x 500 (serie aa-8000)</t>
  </si>
  <si>
    <t>CAB AL MC4X6</t>
  </si>
  <si>
    <t>Cable tipo mc marca stabiloy calibre mc-4 x 6 (serie aa-8000)</t>
  </si>
  <si>
    <t>CAB AL MC4X750</t>
  </si>
  <si>
    <t>Cable tipo mc marca stabiloy calibre mc-4 x 750 (serie aa-8000)</t>
  </si>
  <si>
    <t>CAB BLIN 2X18</t>
  </si>
  <si>
    <t>CABLE CONTROL BLINDADO 2X18</t>
  </si>
  <si>
    <t>CAB BLIN 3X22</t>
  </si>
  <si>
    <t>CABLE DE CONTROL BLINDADO 3X22</t>
  </si>
  <si>
    <t>CAB BLIN 4X22</t>
  </si>
  <si>
    <t>CABLE DE CONTROL BLINDADO 4X22</t>
  </si>
  <si>
    <t>CAB CO DE CO 006</t>
  </si>
  <si>
    <t>Cable cobre desnudo mca. condumex, cal 06 awg</t>
  </si>
  <si>
    <t>CAB CO DE CO 008</t>
  </si>
  <si>
    <t>Cable cobre desnudo mca. condumex, cal 08 awg</t>
  </si>
  <si>
    <t>CAB CO DE CO 010</t>
  </si>
  <si>
    <t>Cable cobre desnudo mca. condumex, cal 10 awg</t>
  </si>
  <si>
    <t>CAB CO DE CO 012</t>
  </si>
  <si>
    <t>Cable cobre desnudo mca. condumex, cal 12 awg</t>
  </si>
  <si>
    <t>CAB CO DE CO 1/0</t>
  </si>
  <si>
    <t>Cable De Cobre Desnudo Calibre  1/0 awg</t>
  </si>
  <si>
    <t>CAB CO DE CO 4/0</t>
  </si>
  <si>
    <t>Cable cobre desnudo mca. condumex, cal 4/0 awg</t>
  </si>
  <si>
    <t>CAB CO THWLS75G 002</t>
  </si>
  <si>
    <t>Cable cobre  mca. condumex, thw-ls-75ºc  cal. 2 awg</t>
  </si>
  <si>
    <t>CAB CO THWLS75G 004</t>
  </si>
  <si>
    <t>Cable cobre  mca. condumex, thw-ls-75ºc  cal. 4 awg</t>
  </si>
  <si>
    <t>CAB CO THWLS75G 006</t>
  </si>
  <si>
    <t>Cable cobre  mca. condumex, thw-ls-75ºc  cal. 6 awg</t>
  </si>
  <si>
    <t>CAB CO THWLS75G 008</t>
  </si>
  <si>
    <t>Cable cobre  mca. condumex, thw-ls-75ºc  cal. 8 awg</t>
  </si>
  <si>
    <t>CAB CO THWLS75G 010</t>
  </si>
  <si>
    <t>Cable cobre  mca. condumex, thw-ls-75ºc  cal. 10 awg</t>
  </si>
  <si>
    <t>CAB CO THWLS75G 012</t>
  </si>
  <si>
    <t>Cable cobre  mca. condumex, thw-ls-75ºc  cal. 12 awg</t>
  </si>
  <si>
    <t>CAB CO THWLS75G 014</t>
  </si>
  <si>
    <t>Cable cobre  mca. condumex, thw-ls-75ºc  cal. 14 awg</t>
  </si>
  <si>
    <t>CAB CO THWLS75G 1/0</t>
  </si>
  <si>
    <t>Cable cobre  mca. condumex, thw-ls-75ºc  cal. 1/0 awg</t>
  </si>
  <si>
    <t>CAB CO THWLS75G 500</t>
  </si>
  <si>
    <t>Cable Tipo Thw-Ls-75°C, Calibre 500 Mcm Awg.</t>
  </si>
  <si>
    <t>CAB CO XLP RHW 012</t>
  </si>
  <si>
    <t>Cable de cobre monopolar tipo xlp rhw cal 12 awg</t>
  </si>
  <si>
    <t>CAB CO XLP RHW 014</t>
  </si>
  <si>
    <t>Cable de cobre monopolar tipo xlp rhw cal 14 awg</t>
  </si>
  <si>
    <t>CAB COAX RG-59/U 022</t>
  </si>
  <si>
    <t>CABLE COAXIAL PARA VIDEO, RG-59/U  CON AISLAMIENTO DE POLIETILENO 3.71 MM. DIAMETRO EXTERIOR 6.15 MM. IMPEDANCIA 75 OHMS.</t>
  </si>
  <si>
    <t>CAB COAX RG59/U 75</t>
  </si>
  <si>
    <t>CABLE COAXIAL RG-59/U DE 75 OHMS., CALIBRE 22 AWG, NUM. DE HILOS 1/22 AWG.</t>
  </si>
  <si>
    <t>CAB COAX RG6U CAL.20</t>
  </si>
  <si>
    <t>CABLE COAXIAL DE 75 OMHS PARA VÍDEO, CALIBRE 20 AWG RG 6U</t>
  </si>
  <si>
    <t>CAB CU 2 PAR CAL 22</t>
  </si>
  <si>
    <t>CABLE COBRE 2 PARES CALIBRE 22</t>
  </si>
  <si>
    <t>CAB DUP 2X14AWG</t>
  </si>
  <si>
    <t>CABLE DUPLEX POLARIZADO 2 X 14 AWG, FORMADO POR 41 HILOS CALIBRE 30 AWG</t>
  </si>
  <si>
    <t>CAB DUP 2X16</t>
  </si>
  <si>
    <t>CABLE DUPLEX POLARIZADO 2 X 16 AWG., FORMADO POR 26 HILOS, CALIBRE 30 AWG</t>
  </si>
  <si>
    <t>CAB DUPLEX TELENSÑ</t>
  </si>
  <si>
    <t>CABLE DÚPLEX POLARIZADO 2 X 14 AWG-LS. FORMADO POR 26 HILOS CALIBRE 26 AWG. GRAN FLEXIBILIDAD. FÁCIL IDENTIFICACIÓN DE POLARIDAD POR TENER UN CONDUCTOR ESTAÑADO Y OTRO SIN ESTAÑAR. VOLTAJE MÁX. 300 VOLTS. TEMPERATURA MÁX. 60ºC. MARCA FIBRAIN SIMILAR O EQUIVALENTE EN CARACTERÍSTICAS Y CALIDAD.</t>
  </si>
  <si>
    <t>CAB FIB OPT FSDR506Y</t>
  </si>
  <si>
    <t>CABLE DE FIBRA ÓPTICA MULTIMODO 50/125 µM:,  MARCA PANDUIT NO. DE PARTE FSDR506Y</t>
  </si>
  <si>
    <t>CAB FO 6 H</t>
  </si>
  <si>
    <t>CABLE DE FIBRA ÓPTICA DE 6 HILOS MULTIMODO 50/125 µm A 10 GIGABYTES</t>
  </si>
  <si>
    <t>CAB PARCH 25 P</t>
  </si>
  <si>
    <t>CABLE DE PARCHEO “MULTIPAR” TIPO TELCO DE 25 PARES CATEGORIA 6 PARA ENLACES DE EQUIPO DE 10.00 METROS, EL SISTEMA DE CABLEADO DEBERÁ CUMPLIR CON LA NORMA ANSI/TIA/EIA PARA LA ADMINISTRACIÓN DEL CABLEADO Y ESTAR CERTIFICADO, COMO MATERIAL, POR EL FABRICANTE.  QUE CUMPLA CON LAS CARACTERÍSTICAS DE CATEGORÍA 6. CABLE UTP DE 25 PARES CALIBRE 22 - 24 AWG.  CABLE COMPUESTO POR ALAMBRES DE COBRE SÓLIDO CAL 22 - 24 AWG.  DEBEN CUMPLIR CON LAS PRUEBAS DE SEGURIDAD DE ACUERDO A LA NORMA NOM-001-SEDE-2005.  MARCA FIBRAIN, SIMILAR O EQUIVALENTE EN CARACTERISTICAS Y CALIDAD.</t>
  </si>
  <si>
    <t>CAB RED 02C-4P</t>
  </si>
  <si>
    <t>CAB RED 04C-4P</t>
  </si>
  <si>
    <t>CAB RED 06C-4P</t>
  </si>
  <si>
    <t>CAB RED 126C-4P</t>
  </si>
  <si>
    <t>CAB RED 12C-4P</t>
  </si>
  <si>
    <t>CAB RED 14C-4P</t>
  </si>
  <si>
    <t>CAB RED 20C-4P</t>
  </si>
  <si>
    <t>CAB UTP 4 P CAT 6</t>
  </si>
  <si>
    <t>CAB UTP PUC600ABU</t>
  </si>
  <si>
    <t>CABLE “UTP” CATEGORÍA 6 CLASE “E”,   MARCA PANDUIT NO. DE PARTE PUC6004BU</t>
  </si>
  <si>
    <t>CAB VID VGA</t>
  </si>
  <si>
    <t>CABLE PARA VIDEO VGA</t>
  </si>
  <si>
    <t>CAB XLP 25KV 1/0</t>
  </si>
  <si>
    <t>Cable de cobre tipo xlp calibre 1 / 0 awg clase 25 kv</t>
  </si>
  <si>
    <t>CAB XLP RHW600 008</t>
  </si>
  <si>
    <t>Cable cobre xlp del no. 08 tipo rhw para 600 volts.</t>
  </si>
  <si>
    <t>CAB XLP RHW600 010</t>
  </si>
  <si>
    <t>Cable cobre xlp del no. 10 tipo rhw para 600 volts.</t>
  </si>
  <si>
    <t>CAB-000</t>
  </si>
  <si>
    <t>Cable Tipo Thw-Ls-75°C, Calibre 16 Awg.</t>
  </si>
  <si>
    <t>CAB-08</t>
  </si>
  <si>
    <t>Cable Tipo Thw-Ls-75°C, calibre 2/0 awg.</t>
  </si>
  <si>
    <t>CAB-09</t>
  </si>
  <si>
    <t>Cable Tipo Thw-Ls-75°C, calibre 3/0 awg.</t>
  </si>
  <si>
    <t>CAB-11</t>
  </si>
  <si>
    <t>Cable Tipo Thw-Ls-75°C, calibre 250 MCM awg.</t>
  </si>
  <si>
    <t>CAB-12</t>
  </si>
  <si>
    <t>Cable Tipo Thw-Ls-75°C, calibre 300 MCM awg.</t>
  </si>
  <si>
    <t>CAB-13</t>
  </si>
  <si>
    <t>Cable Tipo Thw-Ls-75°C, Calibre 350 Mcm Awg.</t>
  </si>
  <si>
    <t>CAB-16</t>
  </si>
  <si>
    <t>Cable Tipo Thw-Ls-75°C, Calibre 400 Mcm Awg.</t>
  </si>
  <si>
    <t>CAB-17</t>
  </si>
  <si>
    <t>Cable Tipo Thw-Ls-75°C, Calibre 600 Mcm Awg.</t>
  </si>
  <si>
    <t>CAB-7HILOS</t>
  </si>
  <si>
    <t>Cable De Cobre Cal. 8 Awg Con Aislamiento  Tf</t>
  </si>
  <si>
    <t>CAB3/0</t>
  </si>
  <si>
    <t>Cable de cobre desnudo calibre 3/0 awg.</t>
  </si>
  <si>
    <t>m</t>
  </si>
  <si>
    <t>CABD-08</t>
  </si>
  <si>
    <t>Cable De Cobre Desnudo Calibre 2/0 Awg.</t>
  </si>
  <si>
    <t>CABEZ ACER VAP</t>
  </si>
  <si>
    <t>CABEZAL DE VAPOR FABRICADO DE TUBO DE ACERO AL CARBONO DE 8"</t>
  </si>
  <si>
    <t>CABL007</t>
  </si>
  <si>
    <t>Cable Tipo Thw-Ls-75°C, Calibre 1/0 Awg.</t>
  </si>
  <si>
    <t>CABL008</t>
  </si>
  <si>
    <t>Cable Tipo Thw-Ls-75°C, Calibre 4/0 Awg.</t>
  </si>
  <si>
    <t>CABL013</t>
  </si>
  <si>
    <t>Cable De Cobre Desnudo Calibre 4 Awg.</t>
  </si>
  <si>
    <t>CABL014</t>
  </si>
  <si>
    <t>Cable De Cobre Desnudo Calibre 2 Awg.</t>
  </si>
  <si>
    <t>CABL015</t>
  </si>
  <si>
    <t>Cable De Cobre Desnudo Calibre 1/0 Awg.</t>
  </si>
  <si>
    <t>CABL016</t>
  </si>
  <si>
    <t>Cable De Cobre Desnudo Calibre 4/0 Awg.</t>
  </si>
  <si>
    <t>CABLE 2X14 AWG</t>
  </si>
  <si>
    <t>BOBINA</t>
  </si>
  <si>
    <t>CABLE BLIND 6X22</t>
  </si>
  <si>
    <t>CABLE NO BLIND 2X18</t>
  </si>
  <si>
    <t>CABLE TIERRA</t>
  </si>
  <si>
    <t>Cable De Cobre Cal. 8  Con Aislamiento  Tfw</t>
  </si>
  <si>
    <t>CABLPA</t>
  </si>
  <si>
    <t>Cable De Cobre Especial Trenzado Para Sistema  De Pararrayos Temple  Suave Desnudo, De Calibre 14 ( Diámetros Equivalente A 4/0) O De Cobre De 28 Hilos</t>
  </si>
  <si>
    <t>CABP-CAL16</t>
  </si>
  <si>
    <t>CABLE PAR TRENZADO CAL. 16 SIN BLINDAJE DE 305 METROS</t>
  </si>
  <si>
    <t>CABV-HDTV</t>
  </si>
  <si>
    <t>CABLE DE VIDEO HDMI 15 METROS</t>
  </si>
  <si>
    <t>CACHUCHA</t>
  </si>
  <si>
    <t>remate cachuca de seccion total de 21 x 8 x 20 embonado</t>
  </si>
  <si>
    <t>CAG115</t>
  </si>
  <si>
    <t>Carga No. 115 Marca Cadweld</t>
  </si>
  <si>
    <t>CAJ CU GA 021</t>
  </si>
  <si>
    <t>Caja cuadrada galvanizada de 21 mm.</t>
  </si>
  <si>
    <t>CAJ CU GA 027</t>
  </si>
  <si>
    <t>Caja cuadrada galvanizada de 27 mm</t>
  </si>
  <si>
    <t>CAJ CU GA 032</t>
  </si>
  <si>
    <t>Caja cuadrada galvanizada de 35 mm</t>
  </si>
  <si>
    <t>CAJ CU GA 038</t>
  </si>
  <si>
    <t>Caja cuadrada galvanizada de 41 mm</t>
  </si>
  <si>
    <t>CAJ CU GA 051</t>
  </si>
  <si>
    <t>Caja cuadrada galvanizada de 51 mm</t>
  </si>
  <si>
    <t>CAJ CU GA CHAL 016</t>
  </si>
  <si>
    <t>Caja chalupa galvanizada de 16 mm</t>
  </si>
  <si>
    <t>CAJ HIMEL</t>
  </si>
  <si>
    <t>Registro himel de  40 x40 cm</t>
  </si>
  <si>
    <t>CAJ RE 20X20X20</t>
  </si>
  <si>
    <t>Caja registro de la mina galvanizada cal 18 de 20 x 20 x 20 cm</t>
  </si>
  <si>
    <t>CAJ RE 30X30X15</t>
  </si>
  <si>
    <t>Caja registro de lamina galvanizada cal 18 de 30x30x15 cm</t>
  </si>
  <si>
    <t>CAJ RE 56X56X13</t>
  </si>
  <si>
    <t>Caja registro de lamina galvanizada cal 18 de 56 x 56 x 13 cm</t>
  </si>
  <si>
    <t>CAJ RE 80X80X30</t>
  </si>
  <si>
    <t>Caja registro de lamina galvanizada cal 18 de 80 x 80 x 30 cm</t>
  </si>
  <si>
    <t>CAJA REG 50X30X15</t>
  </si>
  <si>
    <t>Caja metálica con marco y acrílico, construida de lamina negra cal. 22, de 50 x 30 x 15 cm. para juego de 2 válvulas</t>
  </si>
  <si>
    <t>CAJA REG 50X50X15</t>
  </si>
  <si>
    <t>Caja metálica con marco y acrílico, construida de lamina negra cal. 22, de 50 x 50 x 15 cm. para juego de 3 válvulas</t>
  </si>
  <si>
    <t>CAJAA REG 25X25X15</t>
  </si>
  <si>
    <t>Caja metálica con marco y acrílico, construida de lamina negra cal. 22, de 25 x 25 x 15 cm. para 1 válvula</t>
  </si>
  <si>
    <t>CAJRE40X40X13</t>
  </si>
  <si>
    <t>Caja registro de lamina galvanizada cal 18 de 40x0x15 cm</t>
  </si>
  <si>
    <t>CAL</t>
  </si>
  <si>
    <t>Calhidra en saco</t>
  </si>
  <si>
    <t>CAM A/DEF TELENSÑ</t>
  </si>
  <si>
    <t>CÁMARA DE ALTA DEFINICIÓN (PTZ) PAN/TILT/ZOOM CON RESOLUCIÓN DE 1280X720 PIXELES Y 30 CUADROS POR SEGUNDO, CUENTA CON UN LENTE DE 70°, ZOOM ÓPTICO DE NTSC 18X AUTO FOCUS. CÁMARA Y CONTROL DE DEFINICIÓN ESTÁNDAR CON MOVIMIENTO, DISPOSITIVO DE IMAGEN ICCD,  CÁMARA CON SISTEMA DE VIDEO POR CABLE, CORRIENTE Y CONTROL SOBRE CABLEADO DE 4 PARES CATEGORÍA-6, INCLUYE QUICK-CONECTT, Y FUENTE DE PODER. CON HERRAJE Y SOPORTES PARA INSTALARSE EN MURO. DEBE DE INCLUIR TODOS SUS CONECTORES Y CABLEADOS PROPIETARIOS PARA SU PERFECTA CONEXIÓN Y BUEN FUNCIONAMIENTO DEL SISTEMA. MARCA POLYCOM, MODELO HDX EAGLE EYE VIEW, SIMILAR O EQUIVALENTE EN CARACTERISTICAS Y CALIDAD.</t>
  </si>
  <si>
    <t>CAM WEB TELENSÑ</t>
  </si>
  <si>
    <t>CÁMARA FIJA WEB DE ALTA DEFINICIÓN CON RESOLUCIÓN 1280X720P Y 60 CUADROS POR SEGUNDO, CAMPO VISUAL DE 180 GRADOS, SOPORTA DOS MICRÓFONOS DE AUDIO OMNIDIRECCIONALES, 10 MEMORIAS DE POSICIÓN DE CÁMARA, GANANCIA AUTOMÁTICA, INCLUYE CABLE ESTÁNDAR DE 2.9M. DE LONGITUD Y AUTOFOCO. DEBE DE INCLUIR TODOS SUS CONECTORES Y CABLEADOS PROPIETARIOS PARA SU PERFECTA CONEXIÓN Y BUEN FUNCIONAMIENTO DEL SISTEMA. MARCA POLYCOM, MODELO REALPRESENCE MEDIA MANAGER SIMILAR O EQUIVALENTE EN CARACTERISTICAS Y CALIDAD.</t>
  </si>
  <si>
    <t>CAMARA DE REF</t>
  </si>
  <si>
    <t>CAMARA DE REFRIGERACION SEGUN ESPECIFICACION DE PROYECTO</t>
  </si>
  <si>
    <t>CAMF-CFE</t>
  </si>
  <si>
    <t>CAMARA FIJA CON CARCAZA PARA EXTERIOR (C.F.C.E) DE 1/3 PULG. Y 3.1 MEGAPÍXELES MARCA PELCO, MODELO IX30DN.CON MAXIMA RESOLUCION DE 2048 X 1536</t>
  </si>
  <si>
    <t>CAMF-CFI</t>
  </si>
  <si>
    <t>CAMARA FIJA CON CARCAZA Y DOMO PARA MONTAR EN TECHO Y/O PLAFON PARA INTERIOR (C.F.I.D.) DE 1/3 PULG. Y 3.1 MEGAPÍXELES MARCA PELCO, MODELO ID30DN8-1. CON MAXIMA RESOLUCION DE 2048 X 1536</t>
  </si>
  <si>
    <t>CAMPANA FLUJO LAM</t>
  </si>
  <si>
    <t>CAMPOSTE</t>
  </si>
  <si>
    <t>CAMARA PARA MONTAJE EN POSTE</t>
  </si>
  <si>
    <t>CAN AM 920X305 C26</t>
  </si>
  <si>
    <t>Canal de amarre galv. 9.20 x 3.05 cal. 26</t>
  </si>
  <si>
    <t>CAN CA 1 1/2 C22</t>
  </si>
  <si>
    <t>Canaleta carga galv. cal. 22 de 1 1/2" (38 mm)</t>
  </si>
  <si>
    <t>CAN LI 305 C26</t>
  </si>
  <si>
    <t>Canal listón de 3.05 m. Cal. 26</t>
  </si>
  <si>
    <t>CANAL AMAMRRE 22</t>
  </si>
  <si>
    <t>Canal de amarre galvanizado 9.20 cal 22</t>
  </si>
  <si>
    <t>CAP AN WB</t>
  </si>
  <si>
    <t>Capa de anclaje wb, consta de una capa de sellador epoxico base agua (wb epoxy clear)</t>
  </si>
  <si>
    <t>CAPSULA POLICARBONAT</t>
  </si>
  <si>
    <t>Cápsula de Policarbonato de Alto Impacto Alemana AEROCOM 160 mm Mod. AC-313210, Con tapa giratoria de presión por ambos lados y capacidad de carga de 115 mm de diámetro por 330 mm de longitud (3.42 dm3) con capacidad de transportar hasta 2 Kg.</t>
  </si>
  <si>
    <t>CAR C22</t>
  </si>
  <si>
    <t>Carga (cartucho uso industrial ) Cal. 22 corto B.V. amarilla</t>
  </si>
  <si>
    <t>CAR HI C27</t>
  </si>
  <si>
    <t>Carga fulminante cal. 27 color rojo., mca. Hilti</t>
  </si>
  <si>
    <t>CARDA P-PULIR</t>
  </si>
  <si>
    <t>Carda para pulir y quitar escoria</t>
  </si>
  <si>
    <t>CARR MTMED TELENSÑ</t>
  </si>
  <si>
    <t>CARRO MULTIMEDIA MOBIL PARA EL USO Y DESPLAZAMIENTO DEL EQUIPAMIENTO DE TELEVISION ENSEÑANZA MARCA GLOBALMED, MODELO i8500  COMPUESTO POR: (1 PZA)  EL CARRO MULTIMEDIA ESTÁ DISEÑADO PARA SER DESPLAZADO DONDE SEA NECESARIO SU USO, AULAS, SALAS DE JUNTAS, SALAS DE CIRUGÍA, SALA DE EXPULSIÓN, OFICINAS YA QUE CUENTA CON UN SISTEMA DE CINCO RUEDAS QUE LE PERMITEN MAYOR ESTABILIDAD EN EL DESPLAZAMIENTO DE CINCO PULGADAS CON SEGURO DE BLOQUEO. FACILITA LA INSTALACIÓN DE MONITORES HD ACORDE A LAS NECESIDADES REQUERIDAS POR EL USUARIO, ESTAS ESTACIONES SON ESCALABLES ACORDE AL CRECIMIENTO DEL PROGRAMA DE TELEMEDICINA IMPLEMENTADO DE TAL MANERA QUE EL NUEVO EQUIPO PUEDE SER INTEGRADO, CUENTA CON UNA SUPERFICIE DE TRABAJO ANTIMICROBIANA, CUENTA CON UNA MESA QUE PUEDE SER AJUSTADA A LA ALTURA DESEADA DESDE 65 A 75 PULGADAS DE ALTO, ACORDE A LAS NECESIDADES DIARIAS DE TRABAJO. POR RAZONES DE SEGURIDAD CUENTA CON AGARRADERAS QUE ESTÁN LOCALIZADAS A UN COSTADO DE LA ESTACIÓN DANDO BUEN CONTROL EN EL TRANSPORTE, CUENTA CON UN GABINETE DE SEGURIDAD CON DIVISIONES INTERIORES PARA GUARDAR CONSUMIBLES DE LOS PERIFÉRICOS MÉDICOS, CUENTA CON SUJETADORES PARA INSTALAR PERIFÉRICOS, CODEC, Y UNIDAD DE ENERGÍA ININTERRUMPIDA Y ADEMÁS UN CONTENEDOR PARA ALMACENAMIENTO DE LOS MANUALES EN LA PARTE TRASERA DE LA ESTACIÓN. EL CARRO MULTIMEDIA ESTARÁ EQUIPADO CON:  • VIDEOCÁMARA CON FUNCIONES DE EQUIPO DE TELEMEDICINA Y VIDEOCONFERENCIA. • DOS MONITORES DE 22 PULGADAS, O ACORDE A LAS NECESIDADES DEL USUARIO, CON ALTAVOCES INTEGRADOS. • PC MARCA DELL  CORE 2 DUO DELL PC W/3YR ONSITE NBD, TECLADO Y MOUSE.  (1 PZA) VIDEOCAMARA Y EQUIPO PRINCIPAL DE TELEVISION ENSEÑANZA. LA VIDEOCÁMARA PRINCIPAL QUE PROPORCIONA LAS FUNCIONES DEL EQUIPO PRINCIPAL DE TELEMEDICINA Y VIDEOCONFERENCIA, PROPORCIONA ALTA CALIDAD DE VIDEO, INTERFAZ DE USUARIO Y CAPACIDAD DE AÑADIR VOZ. OPCIÓN DE INTEGRAR AL SISTEMA DOS PANTALLAS, BOCINAS Y ALTAVOCES, VIDEO PROYECTOR, SEGUNDA Y TERCER CÁMARA, PC. FACILIDAD DE ESCOGER DIFERENTES MÉTODOS DE LLAMADA. SONIDO SUPERIOR Y NATURAL EMPLEANDO COMPRESIÓN ESTÁNDAR H.264 PARA UNA VISIÓN ÓPTIMA. MULTIMEDIA QUE MUESTRA IMÁGENES, PELÍCULAS Y PRESENTACIONES DE ALTA RESOLUCIÓN EN CONFERENCIAS MIENTRAS PERMITE COMPARTIR VIDEO ADEMÁS DE COMPARTIR EL CONTENIDO DE UNA PC.</t>
  </si>
  <si>
    <t>CAT PI EP</t>
  </si>
  <si>
    <t>Catalizador para pintura epóxica</t>
  </si>
  <si>
    <t>CB300</t>
  </si>
  <si>
    <t>Cable de cobre desnudo calibre 350 awg.</t>
  </si>
  <si>
    <t>CEL 013</t>
  </si>
  <si>
    <t>Celotex 13 mm.</t>
  </si>
  <si>
    <t>CELOSIA</t>
  </si>
  <si>
    <t>Celosia de barro prebaricada de  19 x 19 cm x 0.8 cm</t>
  </si>
  <si>
    <t>CEM GRIS</t>
  </si>
  <si>
    <t>Cemento normal gris tipo I, en saco</t>
  </si>
  <si>
    <t>CEM PVC 500</t>
  </si>
  <si>
    <t>Cemento para unir tuberia de p.v.c. en lata de 0.50 lt</t>
  </si>
  <si>
    <t>CEMENTO BLANCO</t>
  </si>
  <si>
    <t>Cemento blanco</t>
  </si>
  <si>
    <t>CERR-035</t>
  </si>
  <si>
    <t>Tope de codo para piso modelo 56 CS en cromo marca Phillips</t>
  </si>
  <si>
    <t>CERTIFICACION L</t>
  </si>
  <si>
    <t>Proceso de certificacion</t>
  </si>
  <si>
    <t>4'023,925.00</t>
  </si>
  <si>
    <t>CESPOL HELV</t>
  </si>
  <si>
    <t>CESPOL MOD TV-016 MCA HELVEX</t>
  </si>
  <si>
    <t>CGF1</t>
  </si>
  <si>
    <t>Caja registro tipo telefonico de lamina galv.  cal 18  y dimensiones  1.00 x 1.00 x 30  con fondo de madera y puerta con chapa</t>
  </si>
  <si>
    <t>CGH</t>
  </si>
  <si>
    <t>Conector  Para Cable De Aluminio para cable Stabiloy</t>
  </si>
  <si>
    <t>CHA MA PI</t>
  </si>
  <si>
    <t>Chaflán de madera de pino</t>
  </si>
  <si>
    <t>CHA YA EIF1</t>
  </si>
  <si>
    <t>CERRADURA MCA. EUROLATON MOD. 8003 LINEA INOX MECANISMO 361021,</t>
  </si>
  <si>
    <t>CHAFLAN MADERA 3A</t>
  </si>
  <si>
    <t>Chaflán Madera Pino De 3A. De 1"</t>
  </si>
  <si>
    <t>CHAPA</t>
  </si>
  <si>
    <t>CHAPA PHILLIPS</t>
  </si>
  <si>
    <t>CHAPET</t>
  </si>
  <si>
    <t>CHAPETON MODELO TR-012</t>
  </si>
  <si>
    <t>CHARL TV</t>
  </si>
  <si>
    <t>CHAROL MALL 3 M 15CM</t>
  </si>
  <si>
    <t>CHAROLA TIPO MALLA PARA CABLE DE 15CM. DE ANCHO POR 3 M. DE LONG.</t>
  </si>
  <si>
    <t>CHAROL MALL 3M 30CM</t>
  </si>
  <si>
    <t>CHAROLA TIPO MALLA PARA CABLE DE 30CM. DE ANCHO POR 3 M. DE LONG.</t>
  </si>
  <si>
    <t>CHCL-CHZB-0609-2A</t>
  </si>
  <si>
    <t>Tramo recto de charola de aluminio de 15 cm de ancho marca cross line cat.chzb-0609-2a</t>
  </si>
  <si>
    <t>CHCL-CHZB-1209-2A</t>
  </si>
  <si>
    <t>Tramo recto de charola de aluminio de 30 cm de ancho marca cross line cat.chzb-1209-2a</t>
  </si>
  <si>
    <t>CHCL-CHZB-2409-2A</t>
  </si>
  <si>
    <t>Tramo recto de charola de aluminio de 60 cm de ancho marca cross line cat.chzb-2409-2a</t>
  </si>
  <si>
    <t>CHIF 3 PASOS</t>
  </si>
  <si>
    <t>CHIFLON DE 3 PASOS TIPO NEBLINA DE 38 MM</t>
  </si>
  <si>
    <t>CHIM CALD</t>
  </si>
  <si>
    <t>CHIMENEA PARA CALDERA HECHA DE LAMINA NEGRA</t>
  </si>
  <si>
    <t>CHISA8750W</t>
  </si>
  <si>
    <t>Pasta color chisa glass micro ref.8750w marca chisa recubrimientos</t>
  </si>
  <si>
    <t>CIE DO MA200</t>
  </si>
  <si>
    <t>Cierrapuertas mca.dorma mod. ma200 con mirilla de madera</t>
  </si>
  <si>
    <t>CIMBRA MET. 0.40 M</t>
  </si>
  <si>
    <t>Cimbra metálica p/guarnición lam cal 14</t>
  </si>
  <si>
    <t>CIN EX DU 457</t>
  </si>
  <si>
    <t>Cinta exterior para durock de 45.7 m.</t>
  </si>
  <si>
    <t>CIN VU</t>
  </si>
  <si>
    <t>cinta vulcanizable</t>
  </si>
  <si>
    <t>CINT MEC 955</t>
  </si>
  <si>
    <t>CINTA MECANICA 955</t>
  </si>
  <si>
    <t>CINTA 980 POLIK</t>
  </si>
  <si>
    <t>CINTA ANTICORROSIVA 980</t>
  </si>
  <si>
    <t>CINTA PARA DUROCK</t>
  </si>
  <si>
    <t>Cinta de papel exterior para permabase</t>
  </si>
  <si>
    <t>CJ-04</t>
  </si>
  <si>
    <t>Caja Cuadrada Galvanizada, De  120 X 120 Mm. Para Tubo De 21 Y 27 Mm.</t>
  </si>
  <si>
    <t>CJ-043</t>
  </si>
  <si>
    <t>Caja Cuadrada Galvanizada, De 100 X 100 Mm. Para Tubo De 16 Y 21 Mm.</t>
  </si>
  <si>
    <t>CJGALV</t>
  </si>
  <si>
    <t>Caja Cuadrada Galvanizada De 150 X150</t>
  </si>
  <si>
    <t>CK-215</t>
  </si>
  <si>
    <t>COPLE DE TRANSICION DE 50 MM A 38 MM CK-215</t>
  </si>
  <si>
    <t>CK-22</t>
  </si>
  <si>
    <t>COPLE DE TRANSICION DE 50 M COBRE CK-22</t>
  </si>
  <si>
    <t>CL</t>
  </si>
  <si>
    <t>Kit De Conex Nema 5-15 Uso Comercial C/Tubo Met. 2 Mt.</t>
  </si>
  <si>
    <t>CLA 3.5"</t>
  </si>
  <si>
    <t>Clavo De 1" A 3 1/2"</t>
  </si>
  <si>
    <t>CLA CO 1.5"</t>
  </si>
  <si>
    <t>Clavo p/concreto 1-1/2" c/cabeza</t>
  </si>
  <si>
    <t>CLAVO</t>
  </si>
  <si>
    <t>Clavo de 1" a 3-1/2"</t>
  </si>
  <si>
    <t>CMC-61834</t>
  </si>
  <si>
    <t>Remate Medio Bocel 38 mm de 2.5m</t>
  </si>
  <si>
    <t>CMOLD-150</t>
  </si>
  <si>
    <t>Carga Cadwell. 150</t>
  </si>
  <si>
    <t>CNITTO</t>
  </si>
  <si>
    <t>Cinta De Aislar De Pvc Color Negro Modelo: Pt-13 Ne Steren O Nitto</t>
  </si>
  <si>
    <t>CNR-19MM</t>
  </si>
  <si>
    <t>COPLE DE FO. NO. ROSC. CED. 40 DE 19MM DE DIAMETRO</t>
  </si>
  <si>
    <t>CNR-25MM</t>
  </si>
  <si>
    <t>COPLE DE FO. NO. ROSC. CED. 40 DE 25MM DE DIAMETRO</t>
  </si>
  <si>
    <t>CNR-32MM</t>
  </si>
  <si>
    <t>COPLE DE FO. NO. ROSC. CED. 40 DE 32MM DE DIAMETRO</t>
  </si>
  <si>
    <t>CNR-38MM</t>
  </si>
  <si>
    <t>COPLE DE FO. NO. ROSC. CED. 40 DE 38MM DE DIAMETRO</t>
  </si>
  <si>
    <t>CNR-45-19</t>
  </si>
  <si>
    <t>CODO DE FO. NO. ROSC. CED. 40 DE 45°X19MM DE DIAMETRO</t>
  </si>
  <si>
    <t>CNR-45-25</t>
  </si>
  <si>
    <t>CODO DE FO. NO. ROSC. CED. 40 DE 45°X25MM DE DIAMETRO</t>
  </si>
  <si>
    <t>CNR-45-32</t>
  </si>
  <si>
    <t>CODO DE FO. NO. ROSC. CED. 40 DE 45°X32MM DE DIAMETRO</t>
  </si>
  <si>
    <t>CNR-45-38</t>
  </si>
  <si>
    <t>CODO DE FO. NO. ROSC. CED. 40 DE 45°X38MM DE DIAMETRO</t>
  </si>
  <si>
    <t>CNR-45-50</t>
  </si>
  <si>
    <t>CODO DE FO. NO. ROSC. CED. 40 DE 45°X50MM DE DIAMETRO</t>
  </si>
  <si>
    <t>CNR-51MM</t>
  </si>
  <si>
    <t>COPLE DE FO. NO. ROSC. CED. 40 DE 51MM DE DIAMETRO</t>
  </si>
  <si>
    <t>CNR-90-19MM</t>
  </si>
  <si>
    <t>CODO DE FO. NO. ROSC. CED. 40 DE 90°X19MM DE DIAMETRO</t>
  </si>
  <si>
    <t>CNR-90-25MM</t>
  </si>
  <si>
    <t>CODO DE FO. NO. ROSC. CED. 40 DE 90°X25MM DE DIAMETRO</t>
  </si>
  <si>
    <t>CNR-90-32MM</t>
  </si>
  <si>
    <t>CODO DE FO. NO. ROSC. CED. 40 DE 90°X32MM DE DIAMETRO</t>
  </si>
  <si>
    <t>CNR-90-38</t>
  </si>
  <si>
    <t>CODO DE FO. NO. ROSC. CED. 40 DE 90°X38MM DE DIAMETRO</t>
  </si>
  <si>
    <t>CNR-90-51MM</t>
  </si>
  <si>
    <t>CODO DE FO. NO. ROSC. CED. 40 DE 90°X51MM DE DIAMETRO</t>
  </si>
  <si>
    <t>CO-29</t>
  </si>
  <si>
    <t>Codo Conduit P.G.G. 90° X 19 Mm</t>
  </si>
  <si>
    <t>COD CO 45X032</t>
  </si>
  <si>
    <t>Codo cobre de 45° x 32 mm</t>
  </si>
  <si>
    <t>COD CO 45X038</t>
  </si>
  <si>
    <t>Codo cobre de 45° x 38 mm</t>
  </si>
  <si>
    <t>COD CO 45X051 MM</t>
  </si>
  <si>
    <t>Codo cobre de 45° x 051 mm</t>
  </si>
  <si>
    <t>COD CO 45X064 MM</t>
  </si>
  <si>
    <t>Codo cobre de 45° x 064mm</t>
  </si>
  <si>
    <t>COD CO 45X075 MM</t>
  </si>
  <si>
    <t>Codo cobre de 45° x 075mm</t>
  </si>
  <si>
    <t>COD CO 90X032</t>
  </si>
  <si>
    <t>Codo cobre de 90° x 32 mm</t>
  </si>
  <si>
    <t>COD CO 90X038</t>
  </si>
  <si>
    <t>Codo cobre de 90° x 38 mm</t>
  </si>
  <si>
    <t>COD CO 90X051</t>
  </si>
  <si>
    <t>Codo cobre de 90° x 51 mm</t>
  </si>
  <si>
    <t>COD CO 90X064</t>
  </si>
  <si>
    <t>Codo cobre de 90° x 64 mm</t>
  </si>
  <si>
    <t>COD CO GA PG 90X025</t>
  </si>
  <si>
    <t>Codo conduit galv.  p.g. de 90° x 25 mm</t>
  </si>
  <si>
    <t>COD CO GA PG 90X032</t>
  </si>
  <si>
    <t>Codo conduit galv.  p.g. de 90° x 32 mm</t>
  </si>
  <si>
    <t>COD CO GA PG 90X038</t>
  </si>
  <si>
    <t>Codo conduit galv.  p.g. de 90° x 38 mm</t>
  </si>
  <si>
    <t>COD CO GA PG 90X051</t>
  </si>
  <si>
    <t>Codo conduit galv.  p.g. de 90° x 51 mm</t>
  </si>
  <si>
    <t>COD CO GA PG 90X064</t>
  </si>
  <si>
    <t>Codo conduit galv.  p.g. de 90° x 64 mm</t>
  </si>
  <si>
    <t>COD CO GA PG 90X076</t>
  </si>
  <si>
    <t>Codo conduit galv.  p.g. de 90° x 76 mm</t>
  </si>
  <si>
    <t>COD CO GA PG 90X101</t>
  </si>
  <si>
    <t>Codo conduit galv.  p.g. de 90° x 103 mm</t>
  </si>
  <si>
    <t>COD CO SP PVC 90X101</t>
  </si>
  <si>
    <t>Codo de pvc tipo pesado de 103 mm de diam.</t>
  </si>
  <si>
    <t>COD CO SP PVC 90X13</t>
  </si>
  <si>
    <t>Codo de pvc tipo pesado de 16 mm de diam.</t>
  </si>
  <si>
    <t>COD CO SP PVC 90X19</t>
  </si>
  <si>
    <t>Codo de pvc tipo pesado de 21 mm de diam.</t>
  </si>
  <si>
    <t>COD CO SP PVC 90X25</t>
  </si>
  <si>
    <t>Codo de pvc tipo pesado de 27 mm de diam.</t>
  </si>
  <si>
    <t>COD CO SP PVC 90X32</t>
  </si>
  <si>
    <t>Codo de pvc tipo pesado de 35 mm de diam.</t>
  </si>
  <si>
    <t>COD CO SP PVC 90X38</t>
  </si>
  <si>
    <t>Codo de pvc tipo pesado de 41 mm de diam.</t>
  </si>
  <si>
    <t>COD CO SP PVC 90X51</t>
  </si>
  <si>
    <t>Codo de pvc tipo pesado de 53 mm de diam.</t>
  </si>
  <si>
    <t>COD CO SP PVC 90X76</t>
  </si>
  <si>
    <t>Codo de pvc tipo pesado de 78 mm de diam.</t>
  </si>
  <si>
    <t>COD CU 90X075</t>
  </si>
  <si>
    <t>Codo cobre de 90° x 075 mm</t>
  </si>
  <si>
    <t>CODO 19 X 90°</t>
  </si>
  <si>
    <t>CODO Cu 19.1 x 90°</t>
  </si>
  <si>
    <t>CODO G 45 X 19</t>
  </si>
  <si>
    <t>CODO GALVANIZADO 19.1mm x 45°</t>
  </si>
  <si>
    <t>CODO GALV 90X013</t>
  </si>
  <si>
    <t>Codo galvanizado de 90 x 13 mm</t>
  </si>
  <si>
    <t>COL SOL</t>
  </si>
  <si>
    <t>COLECTOR SOLAR CON CRISTAL TEMPLADO</t>
  </si>
  <si>
    <t>COL SON TELENSÑ</t>
  </si>
  <si>
    <t xml:space="preserve"> COLUMNA SONORA DE 2 VÍAS, PROVEE SONIDO EFECTIVO REFORZADO Y CUBRE UNA GRAN ÁREA, PRESIÓN SONORA O NOMINAL DE 105DB, POTENCIA DE 50 WATTS, RESPUESTA DE FRECUENCIA DE 70 A 16000HZ, IMPEDANCIA DE 8 OHMS, DISPERSIÓN VERTICAL DE 25 GRADOS, Y HORIZONTAL DE 120 GRADOS CON UN PESO DE 11.70 KG.  , MARCA BOGEN, MODELO SCW50, SIMILAR O EQUIVALENTE EN CARACTERISTICAS Y CALIDAD.</t>
  </si>
  <si>
    <t>COLA COCHINO 006</t>
  </si>
  <si>
    <t>Cola cochino de 6 mm</t>
  </si>
  <si>
    <t>COLOR PARA CEMENTO</t>
  </si>
  <si>
    <t>Color p/cemento</t>
  </si>
  <si>
    <t>COLUMNA CIELITICA</t>
  </si>
  <si>
    <t>COLUMNA CIELITICA PARA GASES MEDICINALES INCLUYE: 2 TOMAS DE OXIGENO,2 TOMAS DE AIRE, 2 TOMAS DE VACIO, 1 TOMAS DE OXIDO NITROSO, 4 RECEPTÁCULOS GRADO HOSPITAL PARA 127V (2 EN SISTEMA NORMAL Y 2 EN SISTEMA DE EMERGENCIA), 4 CONECTORES A TIERRA, 3 MANOMETROS (OXIGENO, AIRE Y OXIDO NITROSO) Y VACUOMETRO</t>
  </si>
  <si>
    <t>COMP GRADO MED</t>
  </si>
  <si>
    <t>COMPRESOR GRADO MEDICO DE TRANSMISION POR BANDAS Y POLEAS EN "V" COMPRESOR DE UNA ETAPA RECIPROCANTE Y LIBRE DE ACEITE TRIPLEX DE 15.0 H.P, CUERPO, POLEA Y CIGÜEÑAL DE TRANSMISION, CILINDROS CON DICIPADORES TERMICOS, ASI COMO PLATRO DE VALVULAS DE COMPRSION FABRICADOS EN FUNDICION DE ACERO, VALVULAS FABRICADAS EN ACERO INOXIDABLE Y RECUBRIMIENTO INTERNO DEL CILINDRO CON NIQUEL ACABADO PULIDO, PISTONES FABRICADO SEN INYECCION DE ALUMINIO CON ANILLOS DE P TEFFON CARGA DE CARBON GRAFITO PARA MAYOR RESISTENCIA TERMICA A LA FRICCION, RODAMIENTOS Y BALEROS DE ALTA RESISTENCIA DE SELLO COMPLETO ENFRIAMIENTO DEL CABEZAL POR VENTILADOR ACOPLADO A LA POLEA, SISTEMA DE MONITOREO DE LA TEMPERATURA DEL CABEZAL EN CADA CILINDRO POR UN TROPAR DIGITAL, PO SENFRIADOR AIRE-AIRE FABRICADO ENTUBO DE COBRE CON HELECOIDALES INTERNAS DE ACERO INOXIDABLE Y DISIPADORES DE CALOR DE ACERO, BLOCK DE CONEXCION PARA CADA COMPRESOR, INCLUYE VALVULA AUTOMATICA, VALVULA DE SEGURIDAD TIPO SILBATO, VALVULA ANTIRETORNO Y VALVULA DE SECCIONAMIENTO LOCAL (ENELBYPASS), MOTOR ELECTRICO EN CADA COMPRESOR MCA, BALDOR CON ALIMENTACION ELECTRICA A 220V, MANIFOLD DE ADMISION PARA CADA COMPRESOR FABRICADO EN TUBERIA Y CONEXIONES DE COBRE Y SISTEMAS ANTIVIBRACION CON RESORTES RS45, GUARDABANDAS DE ACERO, TANQUE DE ALMACENAMIENTO DE ACERO AL CARBON CON CERTIFICACION ASME Y TRATAMIENTO INTERNO CON RECUBRIMIENTO EN PINTURA ELECTROESTATICA HORNEADA, PASO HOMBRE, MANTENIMIENTO INTERNO, VALVULA DE NIVEL CON MIRILLA DE VIDIRO, VALVULA AUTOMATICA DE PURGA, VALVULA MANUAL DE PURGA, FRASCO RECOLECTOR DE VIDIRO PARA CONDESADOS, Y BYPASS DE VALCULAS CON PUERTO DE MONITOREO DE PRESION Y MANOMETRO ANALOGO; TABLERO DE CONTROL PARA COMPRESORES Y PURGAS AUTOMATICAS, HOROMETROS, TEMPERATRURA, PRESION Y ALARMA AUDIOVISUAL PARA EVENTOS DE SIMULTANIEDAD, ALTA TEMPERATURA Y BAJA PRESION, SISTEMA DE SECADORES PARA AIRE TIPO REGENERATIVOS CON ELEMENTO ABSORVENTE Y SISTEMA DE FILTROS DE PARTICULAS DE HUMEDAD, CON BYPASS DE VALVULAS Y ALTERNADORES ELECTRONICO, PUERTO DE MUESTREO Y CONEXION DE MONITORES.</t>
  </si>
  <si>
    <t>COMP VS INC</t>
  </si>
  <si>
    <t>Compuerta contra incendio para ducto de fusible, mca.innes de 108 x 76 mm</t>
  </si>
  <si>
    <t>CON AC ES</t>
  </si>
  <si>
    <t>Concreto acabado estriado</t>
  </si>
  <si>
    <t>CON AN HE</t>
  </si>
  <si>
    <t>Conector de ángulo en losacero de helipuerto</t>
  </si>
  <si>
    <t>CON C/EXT 19</t>
  </si>
  <si>
    <t>CONECTOR Cu ROSCA EXT. 19.1mm</t>
  </si>
  <si>
    <t>CON C/I 19 MM</t>
  </si>
  <si>
    <t>CODO CONECTOR Cu R. INT. 19mm x 90°</t>
  </si>
  <si>
    <t>CON C/INT 13</t>
  </si>
  <si>
    <t>CODO CONECTOR Cu R. INT. 12.7mm? x 90°</t>
  </si>
  <si>
    <t>CON CO R/E 013</t>
  </si>
  <si>
    <t>Conector cobre rosca ext. de E 13 MM.(K-16 MM.) DE DIÁMETRO,</t>
  </si>
  <si>
    <t>CON CO R/E 019-K22</t>
  </si>
  <si>
    <t>Conector cobre rosca ext. de E 19MM.(K-22 MM.) DE DIÁMETRO,</t>
  </si>
  <si>
    <t>CON CO R/E 025</t>
  </si>
  <si>
    <t>Conector cobre rosca ext. de  25 MM.(K-22 MM.) DE DIÁMETRO,</t>
  </si>
  <si>
    <t>CON CO R/E 032</t>
  </si>
  <si>
    <t>Conector cobre rosca ext. de  32 MM DE DIÁMETRO,</t>
  </si>
  <si>
    <t>CON CO R/E 038</t>
  </si>
  <si>
    <t>Conector cobre rosca ext. de 38 mm</t>
  </si>
  <si>
    <t>CON CO R/E 051</t>
  </si>
  <si>
    <t>Conector cobre rosca ext. de 051 mm</t>
  </si>
  <si>
    <t>CON CO R/E 064</t>
  </si>
  <si>
    <t>Conector cobre rosca ext. de 64 mm</t>
  </si>
  <si>
    <t>CON CO R/I 013</t>
  </si>
  <si>
    <t>Conector cobre rosca int. de E 13 MM.(K-16 MM.) DE DIÁMETRO,</t>
  </si>
  <si>
    <t>CON CU R/E 075</t>
  </si>
  <si>
    <t>Conector cobre rosca ext. de 075 mm</t>
  </si>
  <si>
    <t>CON CU R/I 051</t>
  </si>
  <si>
    <t>Conector cobre rosca int. de 051 mm</t>
  </si>
  <si>
    <t>CON CU R/I 064</t>
  </si>
  <si>
    <t>Conector cobre rosca int. de 64 mm</t>
  </si>
  <si>
    <t>CON CU R/I 075</t>
  </si>
  <si>
    <t>Conector cobre rosca int. de 075 mm</t>
  </si>
  <si>
    <t>CON CUC 013 FLEX ZA</t>
  </si>
  <si>
    <t>Conector curvo para tubo conduit flexible de 16 mm de diam.  tipo zapa</t>
  </si>
  <si>
    <t>CON CUC 019 FLEX ZA</t>
  </si>
  <si>
    <t>Conector curvo para tubo conduit flexible de 21 mm de diam.  tipo zapa</t>
  </si>
  <si>
    <t>CON CUC 025 FLEX ZA</t>
  </si>
  <si>
    <t>Conector curvo para tubo conduit flexible de 27 mm de diam.  tipo zapa</t>
  </si>
  <si>
    <t>CON CUC 032 FLEX ZA</t>
  </si>
  <si>
    <t>Conector curvo para tubo conduit flexible de 35 mm de diam.  tipo zapa</t>
  </si>
  <si>
    <t>CON DU PO GH 15A</t>
  </si>
  <si>
    <t>Contacto duplex polarizado, con conexión a tierra, 15a, 125v grado hospital, configuracion nema 5-15r,color marfil, tapa termoplastica, color marfil  mca. arrow hart mod 8200 1</t>
  </si>
  <si>
    <t>CON DU PO GH 20A</t>
  </si>
  <si>
    <t>Receptaculo tipo 1 1f, 2h, +tf 125 v 20 a  nema 5 - 20r  doble polarizado de uso gral. con orificios para alambrado que aceptan conductores de seccion transversal igual a calibre no 10 awg. marca leviton cat. 5362.</t>
  </si>
  <si>
    <t>CON DU PO GH 30A</t>
  </si>
  <si>
    <t>Receptaculo tipo  2f, 2h, +tf  250 v   30 a   nema 6 - 30r  sencillo con entrada recta para equipo a 2f , 220 vca  cuerpo de nylon reforzado con fibra de vidrio de alta dureza adecuada para 115º c de uso continuo acepta conductores de cal. 12 awg,  al cal. no 4 awg  como maximo.  marca  leviton cat. 5372.</t>
  </si>
  <si>
    <t>CON ESTAM</t>
  </si>
  <si>
    <t>Concreto acabado estampado, de 7 cm de espesor, según diseño.</t>
  </si>
  <si>
    <t>CON FS1-013</t>
  </si>
  <si>
    <t>Condulet fs1-16 mm de diametro</t>
  </si>
  <si>
    <t>CON GA 016</t>
  </si>
  <si>
    <t>Contratuerca galv. de 16 mm</t>
  </si>
  <si>
    <t>CON GA 021</t>
  </si>
  <si>
    <t>Contratuerca galv. de 21 mm.</t>
  </si>
  <si>
    <t>CON GA 027</t>
  </si>
  <si>
    <t>Contratuerca galv. de 27 mm</t>
  </si>
  <si>
    <t>CON GA 032</t>
  </si>
  <si>
    <t>Contratuerca galv. de 35 mm.</t>
  </si>
  <si>
    <t>CON GA 038</t>
  </si>
  <si>
    <t>Contratuerca galv. de 41 mm.</t>
  </si>
  <si>
    <t>CON GA 051</t>
  </si>
  <si>
    <t>Contratuerca galv. de 53 mm.</t>
  </si>
  <si>
    <t>CON GA 064</t>
  </si>
  <si>
    <t>Contratuerca galv. de 64 mm.</t>
  </si>
  <si>
    <t>CON GA 076</t>
  </si>
  <si>
    <t>Contratuerca galv. de 76 mm.</t>
  </si>
  <si>
    <t>CON GA 101</t>
  </si>
  <si>
    <t>Contratuerca galv. de 103 mm.</t>
  </si>
  <si>
    <t>CON LB17</t>
  </si>
  <si>
    <t>Condulet serie ovalada  marca crouse-hinds, domex,  lb-17, 16 mm. de diametro.</t>
  </si>
  <si>
    <t>CON LB27</t>
  </si>
  <si>
    <t>Condulet serie ovalada marca crouse-hinds, domex,  lb-27,  21 mm. de diametro.</t>
  </si>
  <si>
    <t>CON LB37</t>
  </si>
  <si>
    <t>Condulet serie ovalada  marca crouse-hinds, domex,  lb-37,  27 mm. de diametro.</t>
  </si>
  <si>
    <t>CON LB47</t>
  </si>
  <si>
    <t>Condulet serie ovalada marca crouse-hinds, domex,  lb-47,  35 mm. de diametro.</t>
  </si>
  <si>
    <t>CON LB57</t>
  </si>
  <si>
    <t>Condulet serie ovalada marca crouse-hinds, domex,  lb-57,  41 mm. de diametro.</t>
  </si>
  <si>
    <t>CON LB67</t>
  </si>
  <si>
    <t>Condulet serie ovalada marca crouse-hinds, domex,  lb-67,  53 mm. de diametro.</t>
  </si>
  <si>
    <t>CON PR CI RN 250-19</t>
  </si>
  <si>
    <t>Concreto Premezclado., Rn, 250 Kg/Cm2, Tma 3/4" Bombleable</t>
  </si>
  <si>
    <t>CON PR ES RN 250-19</t>
  </si>
  <si>
    <t>Concreto premezclado, estructural F´c= 250 kg/cm2., TMA 3/4"</t>
  </si>
  <si>
    <t>CON PR ES RN 350 C1</t>
  </si>
  <si>
    <t>Concreto premezclado, estructural F´c= 350 kg/cm2., TMA 3/4"</t>
  </si>
  <si>
    <t>m3</t>
  </si>
  <si>
    <t>CON REC 013 FLEX ZA</t>
  </si>
  <si>
    <t>Conector recto para tubo conduit flexible de 16 mm de diam.  tipo zapa</t>
  </si>
  <si>
    <t>CON REC 013 LIQ</t>
  </si>
  <si>
    <t>Conector recto de 16 mm liquatite, a prueba de liquidos</t>
  </si>
  <si>
    <t>CON REC 019 FLEX ZA</t>
  </si>
  <si>
    <t>Conector recto para tubo conduit flexible de 21 mm de diam.  tipo zapa</t>
  </si>
  <si>
    <t>CON REC 019 LIQ</t>
  </si>
  <si>
    <t>Conector recto de 21 mm liquatite, a prueba de liquidos</t>
  </si>
  <si>
    <t>CON REC 025 FLEX ZA</t>
  </si>
  <si>
    <t>Conector recto para tubo conduit flexible de 27 mm de diam.  tipo zapa</t>
  </si>
  <si>
    <t>CON REC 025 LIQ</t>
  </si>
  <si>
    <t>Conector recto de 27 mm liquatite, a prueba de liquidos</t>
  </si>
  <si>
    <t>CON REC 032 FLEX ZA</t>
  </si>
  <si>
    <t>Conector recto para tubo conduit flexible de 35 mm de diam.  tipo zapa</t>
  </si>
  <si>
    <t>CON REC 032 LIQ</t>
  </si>
  <si>
    <t>Conector recto de 35 mm liquatite, a prueba de liquidos</t>
  </si>
  <si>
    <t>CON REC 051 FLEX ZA</t>
  </si>
  <si>
    <t>Conector recto para tubo conduit flexible de 53 mm de diam.  tipo zapa</t>
  </si>
  <si>
    <t>CON REC 075 FLEX ZA</t>
  </si>
  <si>
    <t>Conector recto para tubo conduit flexible de 78 mm de diam.  tipo zapa</t>
  </si>
  <si>
    <t>CON25INT</t>
  </si>
  <si>
    <t>Cono De Alivio Para 25,000 Volts. Tipo Interior</t>
  </si>
  <si>
    <t>CON25KVEXT</t>
  </si>
  <si>
    <t>Cono De Alivio Para 25,000 Volts. Tipo Exterior</t>
  </si>
  <si>
    <t>CONC PREM RN 150-19</t>
  </si>
  <si>
    <t>Concreto premezc. F'c= 150 kg/cm2. R.N. T.M.A. 19 mm.</t>
  </si>
  <si>
    <t>CONCRETOMR39</t>
  </si>
  <si>
    <t>Concreto hidraulico con tecnologia de curado interno mr -39 co cms tma 40 mm a 28 dias curado interno</t>
  </si>
  <si>
    <t>CONEC CHAR U</t>
  </si>
  <si>
    <t>CONECTORES   TIPO "U"</t>
  </si>
  <si>
    <t>CONECT FSCMCXAQ</t>
  </si>
  <si>
    <t>CONECTORES DE FIBRA ÓPTICA  SC:   MARCA PANDUIT NO. DE PARTE FSCMCXAQ</t>
  </si>
  <si>
    <t>CONECT UNIV CHAROL</t>
  </si>
  <si>
    <t>CONCETORES UNIVERSALES PARA EMPALME DE CHAROLAS</t>
  </si>
  <si>
    <t>CONECTOR 8 PIN</t>
  </si>
  <si>
    <t>CONECTOR L-NET</t>
  </si>
  <si>
    <t>CONEX ESP</t>
  </si>
  <si>
    <t>TUERCA UNION Y TAPON CAPA DE 22 MM DE DIAMETRO ESPECIALES</t>
  </si>
  <si>
    <t>lote</t>
  </si>
  <si>
    <t>CONFOTAUT</t>
  </si>
  <si>
    <t>Fotocelda electrica con sensibilidad graduable  operación automatica  1f, 2h, + tf 127 v , completa</t>
  </si>
  <si>
    <t>CONGAR</t>
  </si>
  <si>
    <t>Conector Tipo Gar Para 1/0  Cat. Abrazadera Cat. Gar6429</t>
  </si>
  <si>
    <t>CONS TELENSÑ</t>
  </si>
  <si>
    <t>CONSOLA DE CONTROL DE 6 CANALES (JOYSTICK) PARA CONTROLAR HASTA 6 CÁMARAS PTZ CON JOYSTICK COMPATIBLE CON CÁMARAS PTZ SONY, CANON Y VADDIO. CON SELECCIÓN DE TRANSICIÓN DE VIDEO. EFECTOS DE TRANSICIÓN. CADA CÁMARA PUEDE SER AJUSTADA INDIVIDUALMENTE PARA EL MEDIOAMBIENTE EN EL QUE OPERA (ENFOQUE MANUAL Y AUTOMÁTICO, BRILLO NORMAL Y AUTOMÁTICO, BALANCE DE BLANCOS). FORMATOS DE VIDEO NTSC Y PAL. SWITCH DE VIDEO 6X2. SEGUIMIENTO DE AUDIO Y VIDEO EN CANALES 5 Y 6 CON ENTRADAS RCA PARA USAR DVD. CADA CANAL CONTIENE UN PUERTO DE SÚPER VIDEO (S-VIDEO) Y ENTRAD DE VIDEO COMPUESTO PUERTOS RJ-45 PARA LA CONEXIÓN DE LAS CÁMARAS PTZ. PUERTO DB-9 RS-232 PARA EL SISTEMA DE CONTROL EXTERNO. DIMENSIONES (ALTO X ANCHO X PROFUNDIDAD): 40.64X25.4X10.16CM. MARCA VADDIO, MODELO PRODUCTION VIEW SUPER JOYSTICK 999-53000-000, SIMILAR O EQUIVALENTE EN CARACTERISTICAS Y CALIDAD.</t>
  </si>
  <si>
    <t>CONSOLA ENFERMERAS</t>
  </si>
  <si>
    <t>CONSOLA PC</t>
  </si>
  <si>
    <t>CONSOLA T-A 180M</t>
  </si>
  <si>
    <t>CONSOLA TIPO A 180M</t>
  </si>
  <si>
    <t>CONSOLA T-B 150M</t>
  </si>
  <si>
    <t xml:space="preserve"> CONSOLA HORIZONTAL , TIPO B DE 1.50 M</t>
  </si>
  <si>
    <t>CONSOLA T-C 120M</t>
  </si>
  <si>
    <t xml:space="preserve"> CONSOLA HORIZONTAL  , TIPO C DE 1.20 MTS.</t>
  </si>
  <si>
    <t>CONSOLA T-D 120M</t>
  </si>
  <si>
    <t>CONSOLA HORIZONTAL , TIPO D DE 1.20 MTS</t>
  </si>
  <si>
    <t>CONSOLA T-E 120M</t>
  </si>
  <si>
    <t>CONSOLA HORIZONTAL , TIPO E DE 1.20 MTS</t>
  </si>
  <si>
    <t>CONSOLA T-E1 0.90M</t>
  </si>
  <si>
    <t>CONSOLA HORIZONTAL  , TIPO E1 DE 0.90 MTS</t>
  </si>
  <si>
    <t>CONSOLA T-E2 1.50M</t>
  </si>
  <si>
    <t>CONSOLA HORIZONTAL  , TIPO E2 DE 1.50 MTS.</t>
  </si>
  <si>
    <t>CONSOLA T-F 1.50M</t>
  </si>
  <si>
    <t xml:space="preserve"> CONSOLA HORIZONTAL  , TIPO F DE 1.50 MTS.</t>
  </si>
  <si>
    <t>CONSOLA T-F1 1.20M</t>
  </si>
  <si>
    <t>CONSOLA HORIZONTAL  , TIPO F1 DE 1.20 MTS.</t>
  </si>
  <si>
    <t>CONSOLA T-G 0.90M</t>
  </si>
  <si>
    <t>CONSOLA HORIZONTAL , TIPO G DE 0.90 MTS</t>
  </si>
  <si>
    <t>CONSOLA T-H 2.25M</t>
  </si>
  <si>
    <t>CONSOLA HORIZONTAL  , TIPO H DE 2.25 MTS.</t>
  </si>
  <si>
    <t>CONSOLA T-I 3.30M</t>
  </si>
  <si>
    <t>CONSOLA HORIZONTAL, TIPO I DE 3.3. MTS.</t>
  </si>
  <si>
    <t>CONT TERMOST</t>
  </si>
  <si>
    <t>CONTROL TERMOSTATICO DIFERENCIAL</t>
  </si>
  <si>
    <t>CONT. PASILLO</t>
  </si>
  <si>
    <t>CONTR DES</t>
  </si>
  <si>
    <t>CONTRA PARA DESAGUE CON SISTEMA PUSH MOD TH 064 MCA HELVEX</t>
  </si>
  <si>
    <t>CONTROLADOR DE PUERT</t>
  </si>
  <si>
    <t>CONTROLADOR INTELIGENTE POR AREA (ACX 5740). NATIVO DE ETHERNET IP, SERÁ UN CONTROL DE ACCESOS CON CAPACIDAD DE MANEJAR DE 1 HASTA 8 LECTORAS</t>
  </si>
  <si>
    <t>CONTROLADOR REG</t>
  </si>
  <si>
    <t>COP CO 013</t>
  </si>
  <si>
    <t>COPLE COBRE DE 13 MM</t>
  </si>
  <si>
    <t>COP CO 019</t>
  </si>
  <si>
    <t>COPLE COBRE DE 19 MM</t>
  </si>
  <si>
    <t>COP CO 025</t>
  </si>
  <si>
    <t>COPLE COBRE DE 25 MM</t>
  </si>
  <si>
    <t>COP CO 032</t>
  </si>
  <si>
    <t>COPLE COBRE DE 32 MM</t>
  </si>
  <si>
    <t>COP CO 038</t>
  </si>
  <si>
    <t>COPLE COBRE DE 38 MM</t>
  </si>
  <si>
    <t>COP CO 051</t>
  </si>
  <si>
    <t>COPLE COBRE DE 51 MM</t>
  </si>
  <si>
    <t>COP CO 064</t>
  </si>
  <si>
    <t>COPLE COBRE DE 64 MM</t>
  </si>
  <si>
    <t>COP CO 075</t>
  </si>
  <si>
    <t>COPLE COBRE DE 75 MM</t>
  </si>
  <si>
    <t>COP CO GA PG 016</t>
  </si>
  <si>
    <t>COPLE CONDUIT GALVANIZADO P.G. DE 16 MM</t>
  </si>
  <si>
    <t>COP CO GA PG 021</t>
  </si>
  <si>
    <t>COPLE CONDUIT GALVANIZADO P.G. DE 21 MM</t>
  </si>
  <si>
    <t>COPLE NEGRO REF 038</t>
  </si>
  <si>
    <t>Cople negro reforzado de 38 mm</t>
  </si>
  <si>
    <t>COPVCII-25</t>
  </si>
  <si>
    <t>Conector Conduit Pvc Pesado De 25Mm</t>
  </si>
  <si>
    <t>COR AN 100 PO</t>
  </si>
  <si>
    <t>Cortina de tela 100% poliéster antibacteriana</t>
  </si>
  <si>
    <t>COR PARCH CAT 6A</t>
  </si>
  <si>
    <t>CORDONES DE PARCHEO CAT. 6A (jumpers) DE COBRE RJ-45 - RJ-45</t>
  </si>
  <si>
    <t>CORD LINEA TELENSÑ</t>
  </si>
  <si>
    <t>CORDONES DE LINEA CAT. 6A (jumpers) DE COBRE RJ-45 - RJ-45, PROBADO Y VERIFICA DO POR ETL, UL, CSA, Ó UN LABORATORIO RECONOCIDO POR  NORMAS Y ESTÁNDA RES DE CABLEADO. ENSAMBLADO EN FÁ BRICA CON CONECTO RES RJ-45 - RJ-45 CA TEGORÍA 6A EN AM BOS EXTREMOS, CON PLUGS DE 8 POSICIO NES, 8 CONTACTOS. PROBADOS AL 100 % EN FÁBRICA, DEBERÁ TENER ROTULADO EN LA CUBIERTA EXTE RIOR LA MARCA DEL FABRICANTE Y CATE GORÍA, NO SE ACEP TARAN FABRICADOS EN CAMPO. QUE CUM PLAN CON LOS REQUE RIMIENTOS DE TRANS MISIÓN DE CATEGO RÍA 6A Y SINTONIZA DOS CON LAS CARAC TERÍSTICAS DE LOS PLUG O DE PRUEBA DE LA NORMA.CON CARACTERÍSTICAS DE TRANSMISIÓN DESDE 1 HASTA 550 MHZ, MÍNIMO. COMPA TIBLE CON LAS CATE GORÍAS EXISTENTES (BACKWARD COMPATIBILITY), LIBERADOR DE ESFUERZO PARA INCREMENTAR LA RETENCIÓN DEL PLUG CON EL CABLE INSERTADO TOTALMENTE EN EL PLUG.CONDUCTOR MULTIFILAR DE ALTO DESEMPEÑO. CON BOTAS DE PROTECCIÓN PARA FACILITAR LA IDENTIFICACIÓN DE LOS SERVICIOS Y EVITAR RADIOS DE CURVATURA EXCEDIDOS, DEBEN SER DEL  MISMO COLOR EN LOS EXTREMOS, DE 2.70 A 3.0 MTS (DE 9 A 10 PIES)  PARA LADO USUARIO, MARCA FIBRAIN, SIMILAR O EQUIVALENTE EN CARACTERISTICAS Y CALIDAD.</t>
  </si>
  <si>
    <t>CORD PAR FXE10-10M3Y</t>
  </si>
  <si>
    <t>CORDONES DE PARCHEO DE FIBRA ÓPTICA SC – SC (Jumpers) A 10 GIGABYTES de 3.00 METROS</t>
  </si>
  <si>
    <t>CORD PARCH C/CONECT</t>
  </si>
  <si>
    <t>CORDONES DE PARCHEO CON CONECTORES VGA EN AMBOS EXTREMOS,  PROBADO Y VERIFICADO POR ETL, UL, CSA, Ó UN LABORATORIO RECONOCIDO POR LAS NORMAS Y ESTÁNDARES DE CABLEADO. ENSAMBLADO EN FÁBRICA CON CONECTORES VGA EN AMBOS EXTREMOS, PROBADOS AL 100 % EN FÁBRICA, DEBERÁ TENER ROTULADO EN LA CUBIERTA EXTERIOR LA MARCA DEL FABRICANTE NO SE ACEPTARAN FABRICADOS EN CAMPO. DE 2.70 A 3.0 MTS (DE 9 A 10 PIES)   MARCA STEREN, SIMILAR O EQUIVALENTE EN CARACTERISTICAS Y CALIDAD.</t>
  </si>
  <si>
    <t>CORD PARCH C/RCA</t>
  </si>
  <si>
    <t>CORDONES DE PARCHEO CON CONECTORES RCA MOD-DVD EN AMBOS EXTREMOS, PROBADO Y VERIFICADO POR ETL, UL, CSA, Ó UN LABORATORIO RECONOCIDO POR LAS NORMAS Y ESTÁNDARES DE CABLEADO. ENSAMBLADO EN FÁBRICA CON CONECTORES RCA MOD DVD EN AMBOS EXTREMOS, PROBADOS AL 100 % EN FÁBRICA, DEBERÁ TENER ROTULADO EN LA CUBIERTA EXTERIOR LA MARCA DEL FABRICANTE NO SE ACEPTARAN FABRICADOS EN CAMPO. DE 2.70 A 3.0 MTS (DE 9 A 10 PIES)  MARCA STEREN, SIMILAR O EQUIVALENTE EN CARACTERISTICAS Y CALIDAD.</t>
  </si>
  <si>
    <t>CORD PARCH CAT 6</t>
  </si>
  <si>
    <t>CORDONES DE PARCHEO CATEGORIA. 6 DE COBRE RJ-45 - RJ-45,  PROBADO Y VERIFICADO POR ETL, UL, CSA, Ó UN LABORATORIO RECONOCIDO POR LAS NORMAS Y ESTÁNDARES DE CABLEADO, ENSAMBLADO EN FÁBRICA CON CONECTORES RJ-45 - RJ-45 EN AMBOS EXTREMOS, CON PLUGS DE 8 POSICIONES, 8 CONTACTOS. PROBADOS AL 100 % EN FÁBRICA, DEBERÁ TENER ROTULADO EN LA CUBIERTA EXTERIOR LA MARCA DEL FABRICANTE Y CATEGORÍA, NO SE ACEPTARAN FABRICADOS EN CAMPO. QUE CUMPLAN CON LOS REQUERIMIENTOS DE TRANSMISIÓN DE CATEGORÍA 6 Y SINTONIZADOS CON LAS CARACTERÍSTICAS DE LOS PLUG O DE PRUEBA DE LA NORMA.  DE 2.70 A 3.0 MTS (DE 9 A 10 PIES) MARCA STEREN, SIMILAR O EQUIVALENTE EN CARACTERISTICAS Y CALIDAD.</t>
  </si>
  <si>
    <t>CORD PARCH CAT 6 1</t>
  </si>
  <si>
    <t>CORDONES DE PARCHEO CAT. 6 (jumpers) DE COBRE RJ-45 - RJ-45</t>
  </si>
  <si>
    <t>CORD PARCH CCTV 10M</t>
  </si>
  <si>
    <t>CORDONES DE PARCHEO CAT. 6 (jumpers) DE COBRE RJ-45-RJ-45, PROBADO Y VERIFICADO POR ETL, UL, CSA, Ó UN LABORATORIO RECONOCIDO POR LAS NORMAS Y ESTÁNDARES DE CABLEADO.  ENSAMBLADO EN FÁBRICA CON CONECTORES RJ-45 - RJ-45 EN AMBOS EXTREMOS, CON PLUGS DE 8 POSICIONES, 8 CONTACTOS.  PROBADOS AL 100 % EN FÁBRICA, DEBERÁ TENER ROTULADO EN LA CUBIERTA EXTERIOR LA MARCA DEL FABRICANTE Y CATEGORÍA, NO SE ACEPTARAN FABRICADOS EN CAMPO.  QUE CUMPLAN CON LOS REQUERIMIENTOS DE TRANSMISIÓN DE CATEGORÍA 6 Y SINTONIZADOS CON LAS CARACTERÍSTICAS DE LOS PLUG O DE PRUEBA DE LA NORMA. COMPATIBLE CON LAS CATEGORÍAS EXISTENTES (BACKWARD COMPATIBILITY). LIBERADOR DE ESFUERZO PARA INCREMENTAR LA RETENCIÓN DEL PLUG CON EL CABLE INSERTADO TOTALMENTE EN EL PLUG.  CONDUCTOR MULTIFILAR DE ALTO DESEMPEÑO. CON BOTAS DE PROTECCIÓN PARA FACILITAR LA IDENTIFICACIÓN DE LOS SERVICIOS Y EVITAR RADIOS DE CURVATURA EXCEDIDOS, DEBEN SER DEL  MISMO COLOR EN LOS EXTREMOS. **DE 10.00 MTS. PARA LADO EQUIPO.  MARCA FIBRAIN SIMILAR O EQUIVALENTE EN CARACTERISTICAS Y CALIDAD.</t>
  </si>
  <si>
    <t>CORD PARCH CCTV 3 P</t>
  </si>
  <si>
    <t>CORDONES DE PARCHEO CAT. 6 (jumpers) DE COBRE RJ-45-RJ-45, PROBADO Y VERIFICADO POR ETL, UL, CSA, Ó UN LABORATORIO RECONOCIDO POR LAS NORMAS Y ESTÁNDARES DE CABLEADO.  ENSAMBLADO EN FÁBRICA CON CONECTORES RJ-45 - RJ-45 EN AMBOS EXTREMOS, CON PLUGS DE 8 POSICIONES, 8 CONTACTOS.  PROBADOS AL 100 % EN FÁBRICA, DEBERÁ TENER ROTULADO EN LA CUBIERTA EXTERIOR LA MARCA DEL FABRICANTE Y CATEGORÍA, NO SE ACEPTARAN FABRICADOS EN CAMPO.  QUE CUMPLAN CON LOS REQUERIMIENTOS DE TRANSMISIÓN DE CATEGORÍA 6 Y SINTONIZADOS CON LAS CARACTERÍSTICAS DE LOS PLUG O DE PRUEBA DE LA NORMA. COMPATIBLE CON LAS CATEGORÍAS EXISTENTES (BACKWARD COMPATIBILITY). LIBERADOR DE ESFUERZO PARA INCREMENTAR LA RETENCIÓN DEL PLUG CON EL CABLE INSERTADO TOTALMENTE EN EL PLUG.  CONDUCTOR MULTIFILAR DE ALTO DESEMPEÑO. CON BOTAS DE PROTECCIÓN PARA FACILITAR LA IDENTIFICACIÓN DE LOS SERVICIOS Y EVITAR RADIOS DE CURVATURA EXCEDIDOS, DEBEN SER DEL  MISMO COLOR EN LOS EXTREMOS. **DE 0.90 A 1.20 MTS. (DE 3 A 4 PIES) PARA LADO EQUIPO.  MARCA FIBRAIN SIMILAR O EQUIVALENTE EN CARACTERISTICAS Y CALIDAD.</t>
  </si>
  <si>
    <t>CORD PARCH CCTV 7P</t>
  </si>
  <si>
    <t>CORDONES DE PARCHEO CAT. 6 (jumpers) DE COBRE RJ-45-RJ-45, PROBADO Y VERIFICADO POR ETL, UL, CSA, Ó UN LABORATORIO RECONOCIDO POR LAS NORMAS Y ESTÁNDARES DE CABLEADO.  ENSAMBLADO EN FÁBRICA CON CONECTORES RJ-45 - RJ-45 EN AMBOS EXTREMOS, CON PLUGS DE 8 POSICIONES, 8 CONTACTOS.  PROBADOS AL 100 % EN FÁBRICA, DEBERÁ TENER ROTULADO EN LA CUBIERTA EXTERIOR LA MARCA DEL FABRICANTE Y CATEGORÍA, NO SE ACEPTARAN FABRICADOS EN CAMPO.  QUE CUMPLAN CON LOS REQUERIMIENTOS DE TRANSMISIÓN DE CATEGORÍA 6 Y SINTONIZADOS CON LAS CARACTERÍSTICAS DE LOS PLUG O DE PRUEBA DE LA NORMA. COMPATIBLE CON LAS CATEGORÍAS EXISTENTES (BACKWARD COMPATIBILITY). LIBERADOR DE ESFUERZO PARA INCREMENTAR LA RETENCIÓN DEL PLUG CON EL CABLE INSERTADO TOTALMENTE EN EL PLUG.  CONDUCTOR MULTIFILAR DE ALTO DESEMPEÑO. CON BOTAS DE PROTECCIÓN PARA FACILITAR LA IDENTIFICACIÓN DE LOS SERVICIOS Y EVITAR RADIOS DE CURVATURA EXCEDIDOS, DEBEN SER DEL  MISMO COLOR EN LOS EXTREMOS. **DE 1.80 A 2.70 MTS. (DE 6 A 9 PIES) PARA LADO EQUIPO.  MARCA FIBRAIN SIMILAR O EQUIVALENTE EN CARACTERISTICAS Y CALIDAD.</t>
  </si>
  <si>
    <t>CORD PARCH P/COAX</t>
  </si>
  <si>
    <t>CORD PARCH TELENSÑ</t>
  </si>
  <si>
    <t>CORDONES DE PARCHEO CAT. 6A (jumpers) DE COBRE RJ-45 - RJ-45, PROBADO Y VERIFICADO POR ETL, UL, CSA, Ó UN LABORATORIO RECONOCIDO POR LAS NORMAS Y ESTÁNDARES DE CABLEADO. ENSAMBLADO EN FÁBRICA CON CONECTORES RJ-45 - RJ-45 CATEGORÍA 6A, EN AMBOS EXTREMOS, CON PLUGS DE 8 POSICIONES, 8 CONTACTOS. PROBADOS AL 100 % EN FÁBRICA, DEBERÁ TENER ROTULADO EN LA CUBIERTA EXTERIOR LA MARCA DEL FABRICANTE Y CATEGORÍA, NO SE ACEPTARAN FABRICADOS EN CAMPO. QUE CUMPLAN CON LOS REQUERIMIENTOS DE TRANSMISIÓN DE CATEGORÍA 6A Y SINTONIZADOS CON LAS CARACTERÍSTICAS DE LOS PLUG O DE PRUEBA DE LA NORMA. CON CARACTERÍSTICAS DE TRANSMISIÓN DESDE 1 HASTA 550 MHZ, MÍNIMO.  COMPATIBLE CON LAS CATEGORÍAS EXISTENTES (BACKWARD COMPATIBILITY).  LIBERADOR DE ESFUERZO PARA INCREMENTAR LA RETENCIÓN DEL PLUG CON EL CABLE INSERTADO TOTALMENTE EN EL PLUG.  CONDUCTOR MULTIFILAR DE ALTO DESEMPEÑO.  CON BOTAS DE PROTECCIÓN PARA FACILITAR LA IDENTIFICACIÓN DE LOS SERVICIOS Y EVITAR RADIOS DE CURVATURA EXCEDIDOS, DEBEN SER DEL  MISMO COLOR EN LOS EXTREMOS. MARCA FIBRAIN, SIMILAR O EQUIVALENTE EN CARACTERISTICAS Y CALIDAD.  DE 0.90 A 1.20 MTS. (DE 3 A 4 PIES) PARA LADO EQUIPO. MARCA FIBRAIN, SIMILAR O EQUIVALENTE EN CARACTERISTICAS Y CALIDAD.</t>
  </si>
  <si>
    <t>CORDON UTPOSP7Y</t>
  </si>
  <si>
    <t>CORDONES DE PARCHEO CAT. 6 (jumpers) DE COBRE RJ-45 - RJ-45, PROBADO Y VERIFICADO POR ETL, UL, CSA, Ó UN LABORATORIO RECONOCIDO POR LAS NORMAS Y ESTÁNDARES DE CABLEADO.  ENSAMBLADO EN FÁBRICA CON CONECTORES RJ-45 - RJ-45 EN AMBOS EXTREMOS, CON PLUGS DE 8 POSICIONES, 8 CONTACTOS. PROBADOS AL 100 % EN FÁBRICA, DEBERÁ TENER ROTULADO EN LA CUBIERTA EXTERIOR LA MARCA DEL FABRICANTE Y CATEGORÍA, NO SE ACEPTARAN FABRICADOS EN CAMPO.  QUE CUMPLAN CON LOS REQUERIMIENTOS DE TRANSMISIÓN DE CATEGORÍA 6 Y SINTONIZADOS CON LAS CARACTERÍSTICAS DE LOS PLUG O DE PRUEBA DE LA NORMA.  COMPATIBLE CON LAS CATEGORÍAS EXISTENTES (BACKWARD COMPATIBILITY). LIBERADOR DE ESFUERZO PARA INCREMENTAR LA RETENCIÓN DEL PLUG CON EL CABLE INSERTADO TOTALMENTE EN EL PLUG.  CONDUCTOR MULTIFILAR DE ALTO DESEMPEÑO. CON BOTAS DE PROTECCIÓN PARA FACILITAR LA IDENTIFICACIÓN DE LOS SERVICIOS Y EVITAR RADIOS DE CURVATURA EXCEDIDOS, DEBEN SER DEL  MISMO COLOR EN LOS EXTREMOS. MARCA FIBRAIN, SIMILAR O EQUIVALENTE EN CARACTERISTICAS Y CALIDAD. DE 10.00MTS. PARA LADO EQUIPO.</t>
  </si>
  <si>
    <t>CORDON UTPSP10Y</t>
  </si>
  <si>
    <t>CORDONES DE LINEA CAT. 6 (jumpers) DE COBRE RJ-45 - RJ-45, PROBADO Y VERIFICADO POR ETL, UL, CSA, Ó UN LABORATORIO RECONOCIDO POR LAS NORMAS Y ESTÁNDARES DE CABLEADO. ENSAMBLADO EN FÁBRICA CON CONECTORES RJ-45 - RJ-45 EN AMBOS EXTREMOS, CON PLUGS DE 8 POSICIONES, 8 CONTACTOS. PROBADOS AL 100 % EN FÁBRICA, DEBERÁ TENER ROTULADO EN LA CUBIERTA EXTERIOR LA MARCA DEL FABRICANTE Y CATEGORÍA, NO SE ACEPTARAN FABRICADOS EN CAMPO. QUE CUMPLAN CON LOS REQUERIMIENTOS DE TRANSMISIÓN DE CATEGORÍA 6 Y SINTONIZADOS CON LAS CARACTERÍSTICAS DE LOS PLUG O DE PRUEBA DE LA NORMA. COMPATIBLE CON LAS CATEGORÍAS EXISTENTES (BACKWARD COMPATIBILITY).  LIBERADOR DE ESFUERZO PARA INCREMENTAR LA RETENCIÓN DEL PLUG CON EL CABLE INSERTADO TOTALMENTE EN EL PLUG.  CONDUCTOR MULTIFILAR DE ALTO DESEMPEÑO. CON BOTAS DE PROTECCIÓN PARA FACILITAR LA IDENTIFICACIÓN DE LOS SERVICIOS Y EVITAR RADIOS DE CURVATURA EXCEDIDOS, DEBEN SER DEL  MISMO COLOR EN LOS EXTREMOS. MARCA FIBRAIN, SIMILAR O EQUIVALENTE EN CARACTERISTICAS Y CALIDAD.  DE 0.90 A 1.20 MTS. (DE 3 A 4 PIES) PARA LADO EQUIPO.</t>
  </si>
  <si>
    <t>CPVC25</t>
  </si>
  <si>
    <t>Codo Conduit Pvc Pesado De 90°X25Mm</t>
  </si>
  <si>
    <t>CRIS -CANT 19</t>
  </si>
  <si>
    <t>CANTOS PULIDOS 19 MM</t>
  </si>
  <si>
    <t>CRIS-12MM  TEMP</t>
  </si>
  <si>
    <t>CRISTAL  12MM TEMPLADO</t>
  </si>
  <si>
    <t>CRIS-19 MM TEM</t>
  </si>
  <si>
    <t>CRISTAL DE 19 MM TEMPLADO</t>
  </si>
  <si>
    <t>CRIS-9MM</t>
  </si>
  <si>
    <t>CRISTAL TEMPLADO DE 9MM</t>
  </si>
  <si>
    <t>CRIS-BARRENO 9MM</t>
  </si>
  <si>
    <t>BARRENOS 9MM</t>
  </si>
  <si>
    <t>CRIS-CANT 12 MM</t>
  </si>
  <si>
    <t>CANTO PULIDO 12MM</t>
  </si>
  <si>
    <t>CRIS-CANTO 9MM</t>
  </si>
  <si>
    <t>CANTO PULIDO 9MM</t>
  </si>
  <si>
    <t>CRIS-SAQUES 12MM</t>
  </si>
  <si>
    <t>SAQUES 12 MM</t>
  </si>
  <si>
    <t>CROMATO ZING PT 195</t>
  </si>
  <si>
    <t>Primer Anticorrosivo Cromato De Zinc  Pt 195 Mca. Comex</t>
  </si>
  <si>
    <t>CUBMARFIORITO</t>
  </si>
  <si>
    <t>Cubierta de marmol de hasta 2 cm. de espesor, Travertino fiorito  Faldon y zoclo de hasta 15 cm. De peralte</t>
  </si>
  <si>
    <t>CURAF</t>
  </si>
  <si>
    <t>Curafest</t>
  </si>
  <si>
    <t>CURV H 90° 30CM</t>
  </si>
  <si>
    <t>CURVA HORIZONTAL DE 90° POR 30. CM. DE ANCHO, 40.6 CM DE RADIO, 67 DE LONG. DE CURVA.</t>
  </si>
  <si>
    <t>CVAV-05-001</t>
  </si>
  <si>
    <t>CAJA DE VOLUMEN DE AIRE VARIABLE DE DUCTO SENCILLO SIN CONTROLES, MARCA TUTTLE &amp; BAILEY, INLCUYE: SENSOR DE PRESIÓN DIFERENCIAL, COMPUERTA Y AISLAMIENTO INTERIOR DE FIBRA DE VIDRIO 1/" DE DOBLE DENSIDAD PARA UMA-05; CLAVE: CVAV-05-01, MARCA: TUTTLE &amp; BAILEY, MODELO: SDV-12; FLUJO DE AIRE: MIN. 420 PCM, MAX. 1640 PCM. SERVICIO: FLUIDO TERAPIA, CIRCULACION</t>
  </si>
  <si>
    <t>CVAV-05-002</t>
  </si>
  <si>
    <t>DE CAJA DE VOLUMEN DE AIRE VARIABLE DE DUCTO SENCILLO SIN CONTROLES, MARCA TUTTLE &amp; BAILEY, INLCUYE: SENSOR DE PRESIÓN DIFERENCIAL, COMPUERTA Y AISLAMIENTO INTERIOR DE FIBRA DE VIDRIO 1/" DE DOBLE DENSIDAD PARA UMA-05; CLAVE: CVAV-05-02, MARCA: TUTTLE &amp; BAILEY, MODELO: SDV-10; FLUJO DE AIRE: MIN. 290 PCM, MAX. 1210 PCM. SERVICIO: TRATAMIENTO DE AGUA. MIEMBRO INF. Y SUP.</t>
  </si>
  <si>
    <t>CVAV-05-003</t>
  </si>
  <si>
    <t>CAJA DE VOLUMEN DE AIRE VARIABLE DE DUCTO SENCILLO SIN CONTROLES, MARCA TUTTLE &amp; BAILEY, INLCUYE: SENSOR DE PRESIÓN DIFERENCIAL, COMPUERTA Y AISLAMIENTO INTERIOR DE FIBRA DE VIDRIO 1/" DE DOBLE DENSIDAD PARA UMA-05; CLAVE: CVAV-05-03, MARCA: TUTTLE &amp; BAILEY, MODELO: SDV-08; FLUJO DE AIRE: MIN. 185 PCM, MAX. 750 PCM. SERVICIO: MINITINA HUBARD.</t>
  </si>
  <si>
    <t>CVAV-05-004</t>
  </si>
  <si>
    <t>CAJA DE VOLUMEN DE AIRE VARIABLE DE DUCTO SENCILLO SIN CONTROLES, MARCA TUTTLE &amp; BAILEY, INLCUYE: SENSOR DE PRESIÓN DIFERENCIAL, COMPUERTA Y AISLAMIENTO INTERIOR DE FIBRA DE VIDRIO 1/" DE DOBLE DENSIDAD PARA UMA-05; CLAVE: CVAV-05-04, MARCA: TUTTLE &amp; BAILEY, MODELO: SDV-10; FLUJO DE AIRE: MIN. 290 PCM, MAX. 1150 PCM. SERVICIO: ELECTROTERAPIA GUARDA.</t>
  </si>
  <si>
    <t>CVAV-05-005</t>
  </si>
  <si>
    <t>CAJA DE VOLUMEN DE AIRE VARIABLE DE DUCTO SENCILLO SIN CONTROLES, MARCA TUTTLE &amp; BAILEY, INLCUYE: SENSOR DE PRESIÓN DIFERENCIAL, COMPUERTA Y AISLAMIENTO INTERIOR DE FIBRA DE VIDRIO 1/" DE DOBLE DENSIDAD PARA UMA-05; CLAVE: CVAV-05-05, MARCA: TUTTLE &amp; BAILEY, MODELO: SDV-14; FLUJO DE AIRE: MIN. 580 PCM, MAX. 2360 PCM. SERVICIO: GIMNASIO.</t>
  </si>
  <si>
    <t>CVAV-23-001</t>
  </si>
  <si>
    <t>CAJA DE VOLUMEN DE AIRE VARIABLE DE DUCTO SENCILLO SIN CONTROLES, MARCA TUTTLE &amp; BAILEY, INLCUYE: SENSOR DE PRESIÓN DIFERENCIAL, COMPUERTA Y AISLAMIENTO INTERIOR DE FIBRA DE VIDRIO 1/" DE DOBLE DENSIDAD PARA UMA-23; CLAVE: CVAV-23-01, MARCA: TUTTLE &amp; BAILEY, MODELO: SDV-12; FLUJO DE AIRE: MIN. 420 PCM, MAX. 1570 PCM. SERVICIO: CIRCULACION, JEFE DE SERVICIO.</t>
  </si>
  <si>
    <t>CVAV-23-002</t>
  </si>
  <si>
    <t>CAJA DE VOLUMEN DE AIRE VARIABLE DE DUCTO SENCILLO SIN CONTROLES, MARCA TUTTLE &amp; BAILEY, INLCUYE: SENSOR DE PRESIÓN DIFERENCIAL, COMPUERTA Y AISLAMIENTO INTERIOR DE FIBRA DE VIDRIO 1/" DE DOBLE DENSIDAD PARA UMA-23; CLAVE: CVAV-23-02, MARCA: TUTTLE &amp; BAILEY, MODELO: SDV-14; FLUJO DE AIRE: MIN. 580 PCM, MAX. 2540 PCM. SERVICIO: RECUPERACION POST PARTO, ANESTESIA.</t>
  </si>
  <si>
    <t>CVAV-23-003</t>
  </si>
  <si>
    <t>CAJA DE VOLUMEN DE AIRE VARIABLE DE DUCTO SENCILLO SIN CONTROLES, MARCA TUTTLE &amp; BAILEY, INLCUYE: SENSOR DE PRESIÓN DIFERENCIAL, COMPUERTA Y AISLAMIENTO INTERIOR DE FIBRA DE VIDRIO 1/" DE DOBLE DENSIDAD PARA UMA-23; CLAVE: CVAV-23-03, MARCA: TUTTLE &amp; BAILEY, MODELO: SDV-14; FLUJO DE AIRE: MIN. 580 PCM, MAX. 2520 PCM. SERVICIO: LABOR DE PARTO</t>
  </si>
  <si>
    <t>CVAV-31-001</t>
  </si>
  <si>
    <t>CAJA DE VOLUMEN DE AIRE VARIABLE DE DUCTO SENCILLO SIN CONTROLES, MARCA TUTTLE &amp; BAILEY, INLCUYE: SENSOR DE PRESIÓN DIFERENCIAL, COMPUERTA Y AISLAMIENTO INTERIOR DE FIBRA DE VIDRIO 1/" DE DOBLE DENSIDAD PARA UMA-31; CLAVE: CVAV-31-01, MARCA: TUTTLE &amp; BAILEY, MODELO: SDV-14; FLUJO DE AIRE: MIN. 580 PCM, MAX. 2030 PCM. SERVICIO: CIRCULACION, JEFE DE SERVICIO.</t>
  </si>
  <si>
    <t>CVAV-31-002</t>
  </si>
  <si>
    <t>CAJA DE VOLUMEN DE AIRE VARIABLE DE DUCTO SENCILLO SIN CONTROLES, MARCA TUTTLE &amp; BAILEY, INLCUYE: SENSOR DE PRESIÓN DIFERENCIAL, COMPUERTA Y AISLAMIENTO INTERIOR DE FIBRA DE VIDRIO 1/" DE DOBLE DENSIDAD PARA UMA-31; CLAVE: CVAV-31-02, MARCA: TUTTLE &amp; BAILEY, MODELO: SDV-12; FLUJO DE AIRE: MIN. 420 PCM, MAX. 1800 PCM. SERVICIO: RECUPERACION, ANESTESIA, TRANSFER</t>
  </si>
  <si>
    <t>CVAV-37-001</t>
  </si>
  <si>
    <t>CAJA DE VOLUMEN DE AIRE VARIABLE DE DUCTO SENCILLO SIN CONTROLES, MARCA TUTTLE &amp; BAILEY, INLCUYE: SENSOR DE PRESIÓN DIFERENCIAL, COMPUERTA Y AISLAMIENTO INTERIOR DE FIBRA DE VIDRIO 1/" DE DOBLE DENSIDAD PARA UMA-37; CLAVE: CVAV-37-01, MARCA: TUTTLE &amp; BAILEY, MODELO: SDV-08; FLUJO DE AIRE: MIN. 185 PCM, MAX. 710 PCM. SERVICIO: CONCESION 1 Y 2.</t>
  </si>
  <si>
    <t>CVAV-37-002</t>
  </si>
  <si>
    <t>CAJA DE VOLUMEN DE AIRE VARIABLE DE DUCTO SENCILLO SIN CONTROLES, MARCA TUTTLE &amp; BAILEY, INLCUYE: SENSOR DE PRESIÓN DIFERENCIAL, COMPUERTA Y AISLAMIENTO INTERIOR DE FIBRA DE VIDRIO 1/" DE DOBLE DENSIDAD PARA UMA-37; CLAVE: CVAV-37-02, MARCA: TUTTLE &amp; BAILEY, MODELO: SDV-08; FLUJO DE AIRE: MIN. 185 PCM, MAX. 900 PCM. SERVICIO: CAFETERIA</t>
  </si>
  <si>
    <t>CVAV-37-003</t>
  </si>
  <si>
    <t>CAJA DE VOLUMEN DE AIRE VARIABLE DE DUCTO SENCILLO SIN CONTROLES, MARCA TUTTLE &amp; BAILEY, INLCUYE: SENSOR DE PRESIÓN DIFERENCIAL, COMPUERTA Y AISLAMIENTO INTERIOR DE FIBRA DE VIDRIO 1/" DE DOBLE DENSIDAD PARA UMA-37; CLAVE: CVAV-37-03, MARCA: TUTTLE &amp; BAILEY, MODELO: SDV-12; FLUJO DE AIRE: MIN. 420 PCM, MAX. 2040 PCM. SERVICIO: AULA 1 Y 2.</t>
  </si>
  <si>
    <t>CVAV-37-004</t>
  </si>
  <si>
    <t>CAJA DE VOLUMEN DE AIRE VARIABLE DE DUCTO SENCILLO SIN CONTROLES, MARCA TUTTLE &amp; BAILEY, INLCUYE: SENSOR DE PRESIÓN DIFERENCIAL, COMPUERTA Y AISLAMIENTO INTERIOR DE FIBRA DE VIDRIO 1/" DE DOBLE DENSIDAD PARA UMA-37; CLAVE: CVAV-37-04, MARCA: TUTTLE &amp; BAILEY, MODELO: SDV-12; FLUJO DE AIRE: MIN. 420 PCM, MAX. 2040 PCM. SERVICIO: AULA 3 Y 4</t>
  </si>
  <si>
    <t>CVAV-47-001</t>
  </si>
  <si>
    <t>CAJA DE VOLUMEN DE AIRE VARIABLE DE DUCTO SENCILLO SIN CONTROLES, MARCA TUTTLE &amp; BAILEY, INLCUYE: SENSOR DE PRESIÓN DIFERENCIAL, COMPUERTA Y AISLAMIENTO INTERIOR DE FIBRA DE VIDRIO 1/" DE DOBLE DENSIDAD PARA UMA-47; CLAVE: CVAV-47-01, MARCA: TUTTLE &amp; BAILEY, MODELO: SDV-12; FLUJO DE AIRE: MIN. 420 PCM, MAX. 1880 PCM. SERVICIO: TOMOGRAFO</t>
  </si>
  <si>
    <t>CVAV-47-002</t>
  </si>
  <si>
    <t>CAJA DE VOLUMEN DE AIRE VARIABLE DE DUCTO SENCILLO SIN CONTROLES, MARCA TUTTLE &amp; BAILEY, INLCUYE: SENSOR DE PRESIÓN DIFERENCIAL, COMPUERTA Y AISLAMIENTO INTERIOR DE FIBRA DE VIDRIO 1/" DE DOBLE DENSIDAD PARA UMA-47; CLAVE: CVAV-47-02, MARCA: TUTTLE &amp; BAILEY, MODELO: SDV-04; FLUJO DE AIRE: MIN. 45 PCM, MAX. 220 PCM. SERVICIO: PREPARACION, CONTROL</t>
  </si>
  <si>
    <t>CVAV-47-003</t>
  </si>
  <si>
    <t>CAJA DE VOLUMEN DE AIRE VARIABLE DE DUCTO SENCILLO SIN CONTROLES, MARCA TUTTLE &amp; BAILEY, INLCUYE: SENSOR DE PRESIÓN DIFERENCIAL, COMPUERTA Y AISLAMIENTO INTERIOR DE FIBRA DE VIDRIO 1/" DE DOBLE DENSIDAD PARA UMA-47; CLAVE: CVAV-47-03, MARCA: TUTTLE &amp; BAILEY, MODELO: SDV-06; FLUJO DE AIRE: MIN. 100 PCM, MAX. 480 PCM. SERVICIO: CUARTO DE EQUIPO</t>
  </si>
  <si>
    <t>CVAV-49-001</t>
  </si>
  <si>
    <t>CAJA DE VOLUMEN DE AIRE VARIABLE DE DUCTO SENCILLO SIN CONTROLES, MARCA TUTTLE &amp; BAILEY, INLCUYE: SENSOR DE PRESIÓN DIFERENCIAL, COMPUERTA Y AISLAMIENTO INTERIOR DE FIBRA DE VIDRIO 1/" DE DOBLE DENSIDAD PARA UMA-49; CLAVE: CVAV-49-01, MARCA: TUTTLE &amp; BAILEY, MODELO: SDV-06; FLUJO DE AIRE: MIN. 100 PCM, MAX. 440 PCM. SERVICIO: PAPELERIA, SECRETARIA</t>
  </si>
  <si>
    <t>CVAV-49-002</t>
  </si>
  <si>
    <t>CAJA DE VOLUMEN DE AIRE VARIABLE DE DUCTO SENCILLO SIN CONTROLES, MARCA TUTTLE &amp; BAILEY, INLCUYE: SENSOR DE PRESIÓN DIFERENCIAL, COMPUERTA Y AISLAMIENTO INTERIOR DE FIBRA DE VIDRIO 1/" DE DOBLE DENSIDAD PARA UMA-49; CLAVE: CVAV-49-02, MARCA: TUTTLE &amp; BAILEY, MODELO: SDV-06; FLUJO DE AIRE: MIN. 100 PCM, MAX. 430 PCM. SERVICIO: AULA</t>
  </si>
  <si>
    <t>CVAV-49-003</t>
  </si>
  <si>
    <t>CAJA DE VOLUMEN DE AIRE VARIABLE DE DUCTO SENCILLO SIN CONTROLES, MARCA TUTTLE &amp; BAILEY, INLCUYE: SENSOR DE PRESIÓN DIFERENCIAL, COMPUERTA Y AISLAMIENTO INTERIOR DE FIBRA DE VIDRIO 1/" DE DOBLE DENSIDAD PARA UMA-49; CLAVE: CVAV-49-03, MARCA: TUTTLE &amp; BAILEY, MODELO: SDV-12; FLUJO DE AIRE: MIN. 420 PCM, MAX. 1940 PCM. SERVICIO: CUARTO ELECTRICO 5.</t>
  </si>
  <si>
    <t>CVAV-49-004</t>
  </si>
  <si>
    <t>CAJA DE VOLUMEN DE AIRE VARIABLE DE DUCTO SENCILLO SIN CONTROLES, MARCA TUTTLE &amp; BAILEY, INLCUYE: SENSOR DE PRESIÓN DIFERENCIAL, COMPUERTA Y AISLAMIENTO INTERIOR DE FIBRA DE VIDRIO 1/" DE DOBLE DENSIDAD PARA UMA-49; CLAVE: CVAV-49-04, MARCA: TUTTLE &amp; BAILEY, MODELO: SDV-06; FLUJO DE AIRE: MIN. 100 PCM, MAX. 370 PCM. SERVICIO: CUARTO AZUL</t>
  </si>
  <si>
    <t>CVAV-49-005</t>
  </si>
  <si>
    <t>CAJA DE VOLUMEN DE AIRE VARIABLE DE DUCTO SENCILLO SIN CONTROLES, MARCA TUTTLE &amp; BAILEY, INLCUYE: SENSOR DE PRESIÓN DIFERENCIAL, COMPUERTA Y AISLAMIENTO INTERIOR DE FIBRA DE VIDRIO 1/" DE DOBLE DENSIDAD PARA UMA-49; CLAVE: CVAV-49-05, MARCA: TUTTLE &amp; BAILEY, MODELO: SDV-14; FLUJO DE AIRE: MIN. 580 PCM, MAX. 2290 PCM. SERVICIO: CIRCULACION CONTROL</t>
  </si>
  <si>
    <t>CVAV-49-006</t>
  </si>
  <si>
    <t>CAJA DE VOLUMEN DE AIRE VARIABLE DE DUCTO SENCILLO SIN CONTROLES, MARCA TUTTLE &amp; BAILEY, INLCUYE: SENSOR DE PRESIÓN DIFERENCIAL, COMPUERTA Y AISLAMIENTO INTERIOR DE FIBRA DE VIDRIO 1/" DE DOBLE DENSIDAD PARA UMA-49; CLAVE: CVAV-49-06, CLAVE: CVAV-49-07, CLAVE: CVAV-49-08, MARCA: TUTTLE &amp; BAILEY, MODELO: SDV-08; FLUJO DE AIRE: MIN. 185 PCM, MAX. 750 PCM. SERVICIO: S. EST. ESPECIAL, CONTROL</t>
  </si>
  <si>
    <t>CVAV-49-009</t>
  </si>
  <si>
    <t>CAJA DE VOLUMEN DE AIRE VARIABLE DE DUCTO SENCILLO SIN CONTROLES, MARCA TUTTLE &amp; BAILEY, INLCUYE: SENSOR DE PRESIÓN DIFERENCIAL, COMPUERTA Y AISLAMIENTO INTERIOR DE FIBRA DE VIDRIO 1/" DE DOBLE DENSIDAD PARA UMA-49; CLAVE: CVAV-49-09, MARCA: TUTTLE &amp; BAILEY, MODELO: SDV-10; FLUJO DE AIRE: MIN. 290 PCM, MAX. 1020 PCM. SERVICIO: MASTOGRAFIA</t>
  </si>
  <si>
    <t>CVAV-50-001</t>
  </si>
  <si>
    <t>CAJA DE VOLUMEN DE AIRE VARIABLE DE DUCTO SENCILLO SIN CONTROLES, MARCA TUTTLE &amp; BAILEY, INLCUYE: SENSOR DE PRESIÓN DIFERENCIAL, COMPUERTA Y AISLAMIENTO INTERIOR DE FIBRA DE VIDRIO 1/" DE DOBLE DENSIDAD PARA UMA-50; CLAVE: CVAV-50-01, MARCA: TUTTLE &amp; BAILEY, MODELO: SDV-05; FLUJO DE AIRE: MIN. 70 PCM, MAX. 200 PCM. SERVICIO: VIGILANCIA, OPERADORAS</t>
  </si>
  <si>
    <t>CVAV-50-002</t>
  </si>
  <si>
    <t>CAJA DE VOLUMEN DE AIRE VARIABLE DE DUCTO SENCILLO SIN CONTROLES, MARCA TUTTLE &amp; BAILEY, INLCUYE: SENSOR DE PRESIÓN DIFERENCIAL, COMPUERTA Y AISLAMIENTO INTERIOR DE FIBRA DE VIDRIO 1/" DE DOBLE DENSIDAD PARA UMA-50; CLAVE: CVAV-50-02, MARCA: TUTTLE &amp; BAILEY, MODELO: SDV-16; FLUJO DE AIRE: MIN. 740 PCM, MAX. 3730 PCM. SERVICIO: CTO. RDA, RACKS DE DIST</t>
  </si>
  <si>
    <t>CVB</t>
  </si>
  <si>
    <t>Conector De Ojillo De Cobre Para Tierra De 1/0 Awg</t>
  </si>
  <si>
    <t>CVCL-VHZB-06R890-2A</t>
  </si>
  <si>
    <t>Curva horizontal para charola de aluminio de 90ª x 15 cm marca cross line cat.vhzb-06r890-2a</t>
  </si>
  <si>
    <t>CVCL-VHZB-12R890-2A</t>
  </si>
  <si>
    <t>Curva horizontal para charola de aluminio de 90ª x 30 cm marca cross line cat.vhzb-12r890-2a</t>
  </si>
  <si>
    <t>CZCL-AZ-2A</t>
  </si>
  <si>
    <t>Conector tipo z de aluminio para charola con tornilo, tuerca y rondana para charola cat.az-2a</t>
  </si>
  <si>
    <t>D03-043</t>
  </si>
  <si>
    <t>COMPRESOR PORTATIL INGRESOLL-RAND 250 PCM 105 HP, INC. PISTOLA, MANGUERAS Y ACCESORIOS</t>
  </si>
  <si>
    <t>EQ</t>
  </si>
  <si>
    <t>DEL-096</t>
  </si>
  <si>
    <t>Manómetro marca metron o similar, formado por cople de acero de 1/2" soldado a la tubería de acero, niple 1/2 x 2", válvula  bronce de 1/2" de diámetro, reducción fo.no. de 1/2 a 1/4", cola de cochino de 1/4", cople 1/4", manómetro de glicerina con rango de 0 a 11 kgs/cm² con carátula circular de 2 1/2", conexión inferior de 1/4".</t>
  </si>
  <si>
    <t>DEL-097</t>
  </si>
  <si>
    <t>Manómetro marca metron o similar, formado por cople de acero de 1/2" soldado a la tubería de acero, niple 1/2 x 2", válvula  bronce de 1/2" de diámetro, reducción fo.no.de 1/2 a 1/4", cola de cochino de 1/4", cople 1/4", manómetro de glicerina con rango de 0 a 7 kgs/cm² con carátula circular de 2 1/2", conexión inferior de 1/4".</t>
  </si>
  <si>
    <t>DEL-098</t>
  </si>
  <si>
    <t>Manóvacuometro marca metron o similar, formado por cople de acero de 1/2" soldado a la tubería de acero, niple 1/2 x 2", válvula  bronce de 1/2" de diámetro, reducción fo.no.de 1/2 a 1/4", cola de cochino de 1/4", cople 1/4", manómetro de glicerina con rango de menos 1  a   7 kgs/cm² con carátula circular de 2 1/2", conexión inferior de 1/4".</t>
  </si>
  <si>
    <t>DEL-099</t>
  </si>
  <si>
    <t>Termómetro marca trerice o similar, con una   escala - 40 a + 40 °f formado por cople de acero de 3/4" soldado a la tubería de acero y termopozo</t>
  </si>
  <si>
    <t>DEL-100</t>
  </si>
  <si>
    <t>Termómetro marca trerice o similar,  con una escala de 0 a 110 ° f  formado por cople de acero de 3/4" soldado a la tubería de acero y termopozo</t>
  </si>
  <si>
    <t>DESC100</t>
  </si>
  <si>
    <t>Desconectador de Tierra Bimeta mca. Ampasa</t>
  </si>
  <si>
    <t>DESP PAPEL</t>
  </si>
  <si>
    <t>DESPACHADOR DE PAPEL SANITARIO</t>
  </si>
  <si>
    <t>DESP TOALL</t>
  </si>
  <si>
    <t>DESPACHADOR DE TOALLAS</t>
  </si>
  <si>
    <t>DI-100-1</t>
  </si>
  <si>
    <t>CABLE 2X16 AWG. FORMADO POR 26 HILOS CALIBRE 30 AWG. GRAN FLEXIBILIDAD. FÁCIL IDENTIFICACIÓN DE POLARIDAD POR TENER UN CONDUCTOR ESTAÑADO Y OTRO SIN ESTAÑAR. VOLTAJE MÁXIMO 300 VOLTS. TEMPERATURA MÁXIMA 60°C.</t>
  </si>
  <si>
    <t>DI-101-1</t>
  </si>
  <si>
    <t>CABLE 2X14 AWG. FORMADO POR 41 HILOS CALIBRE 30 AWG. GRAN FLEXIBILIDAD. FÁCIL IDENTIFICACIÓN DE POLARIDAD POR TENER UN CONDUCTOR ESTAÑADO Y OTRO SIN ESTAÑAR. VOLTAJE MÁXIMO 300 VOLTS. TEMPERATURA MÁXIMA 60°C.</t>
  </si>
  <si>
    <t>DI-102-1</t>
  </si>
  <si>
    <t>CABLE  2X18 AWG, CABLE/ALAMBRE TRENZADO, FPL, DE BAJA CAPACITANCIA, AISLAMIENTO DEPOLIETHILENO A  BASE DE ESPUMA  DE ALTA DENSIDAD,  PARA LAZO  DE AUDIO ,  MARCA BELDEN  MODELO 5320UJ.</t>
  </si>
  <si>
    <t>DI-103-1</t>
  </si>
  <si>
    <t>DETECTOR FOTOELECTRICO INTELIGENTE CON SENSOR DE MEDIA ANÁLOGA CON DIRECCIONAMIENTO PARA COMUNICACIÓN DIGITAL CON EL TABLERO DE CONTROL, BASE DE MONTAJE PARA INSTALARSE EN LECHO BAJO DE FALSO PLAFOND Y/O TECHO, CON LAS SIGUIENTES CARACTERISTICAS: SIETE NIVELES DE SENSIBILIDAD EN UN RANGO DE 0.2% A 3.7% POR PIE DE OBSCURECIMIENTO POR HUMO, FUENTE DE LUZ INDICADA CON LED INFRARROJO Y PULSANTE, FOTODIODO RECEPTOR DE SILICON, CABEZA DE SENSOR DE 360°, DE CAPTACION DE HUMO PARA OPTIMA RESPUESTA A LA PRESENCIA DE HUMO DESDE CUALQUIER DIRECCION.</t>
  </si>
  <si>
    <t>DI-104-1</t>
  </si>
  <si>
    <t>MULTISENSOR DE MEDIDA ANALÓGICA CON DIRECCIONAMIENTO PARA COMUNICACIÓN DIGITAL CON EL TABLERO DE CONTROL. MULTISENSOR SE ADAPTA A CAMBIOS A LARGO PLAZO CAUSADAS POR POLVO, HUMEDAD, ENVEJECIMIENTO, INCLUSIVE COMPENSA POR PEQUEÑAS CANTIDADES DE HUMO EN AMBIENTE NORMAL, DISTINGUE ENTRE UN BENIGNO SOPLO DE POLVO DE YESO Y EL POTENCIAL DESASTRE DE UN SILLON ACOLCHONADO HUMEANTE, ELIMINA LAS FALSAS ALARMAS, MULTISENSOR QUE COMBINA SENSORES DE TEMPERATURA, IONIZACION Y FOTOELECTRICO EN USO SOLO Y LES AÑADE UNA DIMENSION CRITICA: EL TIEMPO, BASE DE MONTAJE PARA INSTALARSE EN LECHO BAJO FALSO PLAFOND Y/O TECHO.</t>
  </si>
  <si>
    <t>DI-105-1</t>
  </si>
  <si>
    <t>DETECTOR MULTIPLE INTELIGENTE CON DOBLE SENSOR DE MEDIDA ANALÓGICA CON DIRECCIONAMIENTO PARA COMUNICACIÓN DIGITAL CON EL TABLERO DE CONTROL, DOBLE SENSOR SE ADAPTA A CAMBIOS A LARGO PLAZO CAUSADAS POR POLVO, HUMEDAD, ENVEJECIMIENTO. ELIMINA LAS FALSAS ALARMAS. MULTISENSOR  QUE COMBINA SENSOR DE TEMPERATURA Y FOTOELECTRICO EN UNO SOLO Y LES AÑADE UNA DIMENSION CRITICA: EL TIEMPO</t>
  </si>
  <si>
    <t>DI-106-1</t>
  </si>
  <si>
    <t>ESTACION MANUAL DE DOBLE ACCION ETAPA SIMPLE CON SUMINISTRO DE PODER Y COMUNICACIÓN DE DATOS DIRECCIONABLE  A TRAVÉS DE UN SIMPLE PAR DE HILOS, CALIBRE 18 Ó 16 AWG. HASTA 3,048 M DE DISTANCIA DEL TABLERO DE CONTROL. FUENTE DE LUZ INDICADA CON 2 LED'S INFRARROJOS Y PULSANTES (VERDE ESTADO NORMAL, ROJO ALARMA), VOLTAJE DE OPERACION DE 19 Vcd. NOMINAL, RANGO DE TEMPERATURA DE OPERACIÓN, DE 0° A 49°C., RANGO DE HUMEDAD DE 0%  HASTA 93%, CON GABINETE NEMA 2, PARA MINIMA INFILTRACION DE POLVO, FABRICACION EN MATERIAL DE POLICARBONATO RESISTENTE AL ALTO IMPACTO PARA INSTALACION EN MURO DE MANERA APARENTE O SEMIEMPOTRADA EN CAJA DE 4" CON PROFUNDIDAD MINIMA DE 54 mm.</t>
  </si>
  <si>
    <t>DI-107-1</t>
  </si>
  <si>
    <t>ALARMAS AUDIO VISUALES MARCA NOTIFIER MODELO AS-241575W-FR, MÓDULO DE ALERTA AUDIO/VISUAL PARA NOTIFICACIÓN DE INCENDIO, INTEGRADA POR ESTROBOSCOPIO DE XENÓN CON VOLTAJE DE OPERACIÓN DE 24 V.C.D. CON UNA INTENSIDAD LUMINOSA DE 75/90 CANDELAS CON DIODO DE ENTRADA POLARIZADO PARA CONEXIÓN DE INVERSIÓN DE POLARIDAD Y SUPERVISIÓN DEL CIRCUITO E INCLUIRÁ FUENTE A 24 VDC.Y BOCINA CIRCULAR EN COLOR BLANCO MATE Y DEBERÁ CONTAR CON TERMINALES MÚLTIPLES PARA SELECCIÓN DE POTENCIA DE 1/4, 1/2, 1 Y 2 WATTS CON TRANSFORMADOR DE 25 Ó 70 VOLTIOS Y CONO DE 4". ADICIONALMENTE INCLUIRÁ UN CAPACITOR DE ENTRADA PARA LA SUPERVISIÓN DEL CIRCUITO MONTAJE EN CAJA STANDARD DE 4 PULGADAS,  EL SONIDO SUGERIDO PARA CADA ZONA DE SEÑALIZACIÓN ES DE 90 DECIBELES ARRIBA DEL SONIDO AMBIENTAL COMO MÍNIMO, EN ZONAS QUE NO EXCEDAN DE 105 DECIBELES, Y LA ILUMINACIÓN DEBE SER DE 75 CANDELAS.  PARA SU DIRECCIONAMIENTO Y CONTROL, SE CONSIDERO UN MODULO DE CONTROL, POR NIVEL, EL CUAL SE ALIMENTA ELÉCTRICAMENTE DESDE EL TABLERO PRINCIPAL, Y CADA MÓDULO, CONTROLA LAS ALARMAS DE CADA NIVEL.</t>
  </si>
  <si>
    <t>DI-108-1</t>
  </si>
  <si>
    <t>DETECTOR DE HUMO EN DUCTO DE AIRE ACONDICIONADO TIPO CAJA DE ANALlSIS EFECTO VENTURI PARA LA DETECCION DE HUMO EN LOS CONDUCTOS DE AIRE ACONDICIONADO (AA ), CON TAPA FRONTAL DE PLASTICO TRANSPARENTE PARA PERMITIR VER DESDE EL EXTERIOR EL LED DE INDICACION DE ALARMA, BASE B501 Y SALIDA PARA INDICADOR REMOTO CON TUBO DE ASPIRACION y DETECTOR SDX-751 EM y SE UBICARA EN EL RETORNO DEL SISTEMA EL GABINETE DEBE DE PERMITIR UNA EFICIENTE TOMA DE MUESTRA DEL AIRE QUE CIRCULA POR LOS CONDUCTOS DE AEREACION y DETECTAR CONDICIONES POTENCIALES PELIGROSAS. SIETE NIVELES DE SENSIBILIDAD: RANGO DE -0.67 A 3.77%. LED BICOLOR VISIBLE QUE PARPADEA EN VERDE CADA VEZ QUE EL DETECTOR ES DIRECCIONADO E ILUMINA EN ROJO CONSTANTE CUANDO ES ALARMA. SELLADO CONTRA REGRESO DE PRESION. DIRECCION EXCLUSIVA DE COMUNICACION y SUPERVISION. PRUEBA REMOTA DESDE EL PANEL DE CONTROL. MEDIDA PLASTICA DE FLAMABILlDAD 94-5V. RANGO DE HUMEDAD: 10 A 95% RH. DEBE COMPLEMENTARSE CON LOS TUBOS DE ASPIRACION, CUBIERTA TRANSPARENTE, FILTROS DE LOS TUBOS Y LA INMUNIDAD DEL DETECTOR.</t>
  </si>
  <si>
    <t>DI-110-1</t>
  </si>
  <si>
    <t>PANEL DE CONTROL INTELIGENTE CENTRAL PARA DETECCION DE INCENDIO CON UNA CAPACIDAD INICIAL DE (1283 PUNTOS) 1073 DETECTORES DE HUMO INTELIGENTES, 58 ESTACIONES DE ALARMA DE DOBLE ACCION, 58 ALARMAS AUDIOVISUALES (BOCINA CON ESTROBO), 94 PUNTOS DE MODULOS DE CONTROL INTELIGENTE (AUDIOVISUALES Y EQUIPO DE AIRE) Y UN CRECIMIENTO DE DETECTORES DE HUMO INTELIGENTES Y DE MODULOS DE CONTROL, POR MEDIO DE TARJETAS DE CONTROL Y CON SUS MODULOS DE INTERFACE PARA RED, IMPRESION Y MODEM CON PANTALLA DE CRISTAL LIQUIDO ERGONOMICO (LCD) DE 80 CARACTERES CON UNA ILUMINACION DE FONDO PARA DISPLAY DE ALARMAS CON UNA AMPLIACION HASTA 640 CARACTERES, INDICADOR DE SERVICIO DEDICADO DE SUPERVISION, MEMORIA NO VOLATIL Y SUPERVISION DE CARGA DE BATERIAS. EL PANEL DE CONTROL CENTRAL DEBERA TENER LA CAPACIDAD DE MANEJAR DESDE 1 HASTA 2 LAZOS INTELIGENTES DE SEÑALIZACION Y QUE SOPORTE HASTA 636 DISPOSITIVOS INTELIGENTES POR CADA PANEL O NODO DE RED. DEBE MANDAR 3 SEÑALES DIFERENTES DE ALARMA 2 SALIDAS RS232 PARA IMPRESORA Y PC., 2 SALIDAS  RS485 PARA ANUNCIADORES REMOTOS, RELES Y FUENTE DE PODER EN MODO SWITCH DE 6.0 AMP Y SALIDA RJ-11 PARA TELEFONO A BOMBEROS Y RJ-45   PARA RED LAN, SOFTWARE MEDIANO PARA MEDIANOS Y GRANDES ALCANCES, TEST DE AUTO-PRUEBA, 4 NIVELES ACCESO DE OPERACION, MENSAJE POR EVENTO DE RUTA, ANUNCIADORES REMOTOS Y GRAFICOS Y ARCHIVO DE HISTORIAL DE 4000 EVENTOS EN MEMORIA NO VOLATIL MAS ARCHIVO SEPARADO SOLO ALARMA DE 1000 EVENTOS. AJUSTE MANUAL DE SENSIBILIDAD EN 9 NIVELES, 9 NIVELES DE PREALARMA, AJUSTE AUTOMATICO DE SENSIBILIDAD DIA/NOCHE, PRUEBA AUTOMATICA DE DETECTORES Y UNIDADES DE CONTROL. EL PANEL DE CONTROL REQUIERE DE SUMINISTRO DE 6 AMPERES A 127VOLTS, 4.75 DISPONIBLE PARA USO EXTERNO Y TRANSFORMADOR INTERNO DE 127Vca, A 24Vcd, CON BANCO DE BATERIAS DE RESPALDO, MARCA NOTIFIER, MODELO NFS-3030 SERIE ONYX, SIMILAR O EQUIVALENTE EN CARACTERISTICAS Y CALIDAD.</t>
  </si>
  <si>
    <t>DI-111-1</t>
  </si>
  <si>
    <t>RESISTENCIA FIN DE LINEA PARA LUZ ESTROBOSCOPICA DONDE TERMINA EL CABLEADO DE ALIMENTACION DE 24Vcd, INSTALADO EN REGISTRO DEL MODULO AUDIOVISUAL, MARCA NOTIFER, SIMILAR O EQUIVALENTE   EN CARACTERISTICAS  Y CALIDAD.</t>
  </si>
  <si>
    <t>DI-112-1</t>
  </si>
  <si>
    <t>MODULO Y/O BASE AISLADORA (A) DE CONTROL DE FALLAS, COLOCADAS EN DIFERENTES PUNTOS DEL LAZO INTELIGENTE (SLC) DEL CIRCUITO "A" ENTRE GRUPOS DE 25 A 30 DISPOSITIVOS INTELIGENTES Y SU FUNCION PRINCIPAL ES AISLAR SECCIONES QUE SE ENCUENTRAN EN CORTO Y PERMITE QUE LAS OTRAS SECCIONES PUEDAN CONTINUAR CON SU OPERACION NORMAL, ESTA BASE Y/O MODULO NO REQUIERE DE REGISTRO VA EN EL MISMO DEL DETECTOR, MARCA NOTIFER, SIMILAR O EQUIVALENTE   EN CARACTERISTICAS  Y CALIDAD.</t>
  </si>
  <si>
    <t>DI-113-1</t>
  </si>
  <si>
    <t>MODULO DE CONTROL INTELIGENTE PARA INSTALARSE EN MURO A h=1.50 Y/ O EN EQUIPOS DE AIRE ACONDICIONADO MODULO DE ACTIVACION DE SEÑALES PREGRABADAS DE EVACUACION, TELEFONIA DE EMERGENCIA, ALIMENTACION A LOS CIRCUITOS, BOCINAS Y ESTROBOS, MARCA NOTIFIER, MODELO FTM-1 SIMILAR O EQUIVALENTE EN CARACTERISTICAS Y CALIDAD.</t>
  </si>
  <si>
    <t>DI-114-1</t>
  </si>
  <si>
    <t>FUENTE AUXILIAR DE ENERGIA DE 6 AMPERES FUENTE/ CARGADOR; CORRIENTE DE ENTRADA 120 Vac/ 50,60Hz; INTERRUPTOR DE SALIDA 12Vdc O 24Vdc SELECCIONABLE, SALIDAS FILTRADAS Y ELECTRONICAMENTE REGULADAS; PARA 16 VIAS DE SALIDA SELECCIONABLES; INTERRUPTOR AUTOMATICO DE CARGA DE BATERIA, SUPERVISADO CUANDO LA C.A. FALLA, INDICADORES DE ENTRADA DE LA C.A. Y DE LA SALIDA SALIDA LED DE LA C.C.: SUPERVISION DE FALLA DE LOS CONTACTOS DE LA C.A. (DE LA FORMA "C"); SUPERVISION DE BATERIA BAJA CONTACTO (DE LA FORMA "C"); CIRCUITO DE CORTO Y PROTECCION TERMAL DE LA SOBRECARGA; EN GABINETE CERRADO CON CERRADURA; TRANSFORMADOR DE 24VOLTS 85 VA; BATERIA DE 12 VOLTS, 6 AMPERES HORA, SELLADA DE TIPO ACIDO O GEL DE PLOMO, MARCA NOTIFIER, MODELO ACPS-2406, SIMILAR O EQUIVALENTE EN CARACTERISTICAS Y CALIDAD.</t>
  </si>
  <si>
    <t>DI-115-1</t>
  </si>
  <si>
    <t>AMPLIFICADOR PARA  EL SISTEMA DE VOCEO h= 1.50m PARA ALIMENTAR LAS BOCINAS DE LOS MODULOS AUDIOVISUALES CON  CUATRO CIRCUITOS DE DISPOSITIVOS INDICADORES Y DOS CIRCUITOS DE DISPOSITIVOS DE NOTIFICACION, MARCA NOTIFIER, SIMILAR O EQUIVALENTE EN CARACTERISTICAS Y CALIDAD.</t>
  </si>
  <si>
    <t>DI-116-1</t>
  </si>
  <si>
    <t>COMPUTADORA P.C. MARCA HEWLETT PACKARD, WORKSTATION HP Z800 (LK664LA), SIMILAR O EQUIVALENTE EN CARACTERÍSTICAS Y CALIDAD. TIPO DE PROCESADOR, PROCESADOR INTEL XEÓN QUAD-CORE E5506 (2.13 GHZ, 4 MB DE CACHE, MEMORIA DE 800 MHZ),  SISTEMA OPERATIVO: WINDOWS 7 PROFESIONAL ORIGINAL 32 BIT CON SU LICENCIA Y PERMISO RESPECTIVO, MEMORIA DE SERIE: RAM SIN BÚFER ECC DDR3 3 GB, 1333 MHZ.  RANURAS DE MEMORIA: 12 RANURAS DIMM, CHIPSET: DUAL INTEL 5520 FACTOR DE FORMA: MINI-TORRE MONTABLE EN BASTIDOR UNIDADES ÓPTICAS: GRABADOR DE DVD SATA SUPER-MULTI CON TECNOLOGÍA LIGHT-SCRIBE.  GRÁFICOS: ATI FIREPRO V5800 Y/O NVIDIA,  MONITOR: LCD Y/O LED DE 23" O SIMILAR. ALMACENAMIENTO DE DATOS: 4 COMPARTIMIENTOS PARA UNIDADES INTERNAS DE 3.5", 3 BAHÍAS DE UNIDAD EXTERNA DE 5.25", UNIDADES INTERNAS SATA DE (7.200RPM DESDE 160GB HASTA 2 TB, SATA DE (10,000RPM DESDE 160GB HASTA 600 GB,  CONTROLADOR DE ALMACENAMIENTO: RAID ROC SAS LSI MEGA RAID 9260-8I DE 6 GB/S,  PUERTOS: 9 USB 2.0, 1 ENTRADA DE AUDIO, 1 SALIDA DE AUDIO, 1 SALIDA PARA AUDÍFONO, 2 ENTRADAS PARA MICRÓFONO, 2 RJ-45 A LAN GIGABIT INTEGRADA, 1 EN SERIE, 2 IEEE 1394A.  RANURAS: 2 PCIE GEN2 X16, 2 PCIE GEN2 X8, 1 PCIE GEN2 X4, 1 PCIE GEN1 X4, 1 PCI,  COMUNICACIÓN: INTERFAZ DE RED: BROADCOM 5764 INTEGRADA DUAL, CONTROLADOR TPM 1.2,  AUDIO: SISTEMA DE SONIDO INTEGRADO DE ALTA DEFINICIÓN REALTEK ALC262, TARJETA DE SONIDO CREATIVE X-FI TITANIUM PCIE, ALTAVOCES OPCIONALES HP THIN CON ALIMENTACIÓN USB,  REQUISITOS DE ALIMENTACIÓN: CORRECCIÓN DE FACTOR DE POTENCIA DE GRAN ALCANCE DE 850 O 1110 WATTS Y FUENTES DE ALIMENTACIÓN DE CONEXIÓN DIRECTA.  DIMENSIONES DEL PRODUCTO (ANCHO X PROFUND. X ALTO): 45 X 20 X 53 CM.  PESO: 21 KG. GARANTÍA: BÁSICA DE 3 AÑOS, SIGUIENTE DÍA LABORABLE, EN PIEZAS Y MANO DE OBRA Y SOPORTE TELEFÓNICO 8X5 GESTIÓN DE SEGURIDAD: CABLE DE SEGURIDAD CON BLOQUEO KENSINGTON, SENSOR HP SOLENOID HOOD LOCK &amp; HOOD. PARA ADMINISTRACION DEL SISTEMA DE DETECCION DE INCENDIO.</t>
  </si>
  <si>
    <t>DI-117-1</t>
  </si>
  <si>
    <t>IMPRESORA ESCLAVA (DE TECNOLOGÍA DE IMPRESIÓN LÁSER MONOCROMO), VELOCIDAD DE IMPRESIÓN EN NEGRO (NORMAL, A4) HASTA 35 PPM,  CALIDAD DE IMPRESIÓN EN NEGRO (OPTIMA) HASTA 1200X1200 DPI, CICLO DE TRABAJO (MENSUAL, A4) HASTA 50,000 PÁGINAS, CONECTIVIDAD ESTÁNDAR: PUERTO USB 2.0 DE ALTA VELOCIDAD,  PUERTO PARALELO HOMOLOGADO IEEE 1284,  CAPACIDAD DE REDES 10/100/1000 GIGABIT. MEMORIA DE SERIE: MÁXIMA 128 MB,  VOLUMEN DE PÁGINAS MENSUALES DE 750 A 3000,  VELOCIDAD DEL PROCESADOR 800 MHZ,  IDIOMAS ESTÁNDAR DE IMPRESORA HP PCL 5E, HP PCL 6.  MANEJO DE PAPEL ESTÁNDAR/ENTRADA DE 250 HOJAS, MANEJO DE PAPEL ESTÁNDAR SALIDA DE 150 HOJAS,  PROTOCOLO DE RED TCP/IP, IPV4, IPV6,  SEGURIDAD DE MANEJO DE PASSWORD CON SNMPV2/V3, 802.1X, SSL, FIREWALL Y LISTA DE CONTROLES DE ACCESO,  CONSUMO DE ENERGÍA (ACTIVO) 570 WATTS, CONSUMO DE ENERGÍA (EN ESPERA) 7 WATTS,  CONSUMO DE ENERGÍA (DORMIDA) 6.2 WATTS TEMPERATURA DE OPERACIÓN DE 15 A 32.5°C.  PARA  APOYO AL EQUIPO DE ADMINISTRACION DEL SISTEMA DE DETECCION DE INCENDIO</t>
  </si>
  <si>
    <t>DIESEL</t>
  </si>
  <si>
    <t>Diesel</t>
  </si>
  <si>
    <t>DIF SUCC 3X3</t>
  </si>
  <si>
    <t>Difusor de succión de  3" x 3" marca bell &amp; gossett mod.dd - 3</t>
  </si>
  <si>
    <t>DIF SUCC HG-3X/HG-3Z</t>
  </si>
  <si>
    <t>DIFUSOR DE SUCCION MARCA BELL &amp; GOSSETT MODELO HG-3X/HG-3Z DE 8" (BAH-01-02-03)</t>
  </si>
  <si>
    <t>DIF SUCC HH-3X/HH-3Z</t>
  </si>
  <si>
    <t>DIFUSOR DE SUCCION MARCA BELL &amp; GOSSETT MODELO HH-3X/HH-3Z DE 8" (BAH-04-05-06)</t>
  </si>
  <si>
    <t>DIF SUCC JH-3X/JH-3Z</t>
  </si>
  <si>
    <t>DIFUSOR DE SUCCION MARCA BELL &amp; GOSSETT MODELO JH-3X/JH-3Z DE 10" (BACO-01-02-03)</t>
  </si>
  <si>
    <t>DIFUSOR INY 001</t>
  </si>
  <si>
    <t>Difusor d/ iny de aire  mca.  innes mod. sfra 6 x 6 " de 3 vías</t>
  </si>
  <si>
    <t>DIFUSOR INY 002</t>
  </si>
  <si>
    <t>Difusor d/ iny de aire  mca.  innes mod. sfra 6 x 6 " de 3 vías con cuello de 4"</t>
  </si>
  <si>
    <t>DIFUSOR INY 003</t>
  </si>
  <si>
    <t>Difusor d/ iny de aire  mca.  innes mod. sfra  6 x 6 " de 4 vías</t>
  </si>
  <si>
    <t>DIFUSOR INY 004</t>
  </si>
  <si>
    <t>Difusor d/ iny de aire  mca.  innes mod. sfra  6 x 9 " de 4 vías</t>
  </si>
  <si>
    <t>DIFUSOR INY 005</t>
  </si>
  <si>
    <t>Difusor d/ iny de aire  mca.  innes mod. sfra 6 x 9 " de 3 vías</t>
  </si>
  <si>
    <t>DIFUSOR INY 006</t>
  </si>
  <si>
    <t>Difusor d/ iny de aire  mca.  innes mod. sfra 6 x 9 " de 3 vías con cuello de 4"</t>
  </si>
  <si>
    <t>DIFUSOR INY 007</t>
  </si>
  <si>
    <t>Difusor d/ iny de aire  mca.  innes mod. sfra 6 x 9 " de 3 vías con cuello de 6"</t>
  </si>
  <si>
    <t>DIFUSOR INY 008</t>
  </si>
  <si>
    <t>Difusor d/ iny de aire  mca.  innes mod. sfra  6 x 9 " de 4 vías con cuello de 6"</t>
  </si>
  <si>
    <t>DIFUSOR INY 009</t>
  </si>
  <si>
    <t>DIFUSOR INY 010</t>
  </si>
  <si>
    <t>Difusor d/ iny de aire  mca.  innes mod. sfra 9 x 9 " de 4 vías</t>
  </si>
  <si>
    <t>DIFUSOR INY 011</t>
  </si>
  <si>
    <t>Difusor d/ iny de aire  mca.  innes mod. sfra 9 x 9 " de 3 vías con cuello de 6"</t>
  </si>
  <si>
    <t>DIFUSOR INY 012</t>
  </si>
  <si>
    <t>Difusor d/ iny de aire  mca.  innes mod. sfra 9 x 9 " de 4 vías con cuello de 6"</t>
  </si>
  <si>
    <t>DIFUSOR INY 013</t>
  </si>
  <si>
    <t>Difusor d/ iny de aire  mca.  innes mod. sfra  9 x 12 " de 3 vías</t>
  </si>
  <si>
    <t>DIFUSOR INY 014</t>
  </si>
  <si>
    <t>Difusor d/ iny de aire  mca.  innes mod. sfra 9 x 12 " de 4 vías</t>
  </si>
  <si>
    <t>DIFUSOR INY 015</t>
  </si>
  <si>
    <t>Difusor d/ iny de aire  mca.  innes mod. sfra 9 x 12 " de 4 vías con cuello de 6"</t>
  </si>
  <si>
    <t>DIFUSOR INY 016</t>
  </si>
  <si>
    <t>Difusor d/ iny de aire  mca.  innes mod. sfra 9 x 12 " de 4 vías con cuello de 8"</t>
  </si>
  <si>
    <t>DIFUSOR INY 017</t>
  </si>
  <si>
    <t>Difusor d/ iny de aire  mca.  innes mod. sfra 9 x 12 " de 4 vías con cuello de 10"</t>
  </si>
  <si>
    <t>DIFUSOR INY 018</t>
  </si>
  <si>
    <t>Difusor d/ iny de aire  mca.  innes mod. sfra 12 x 12 " de 3 vías</t>
  </si>
  <si>
    <t>DIFUSOR INY 019</t>
  </si>
  <si>
    <t>Difusor d/ iny de aire  mca.  innes mod. sfra 12 x 12 " de 4 vías</t>
  </si>
  <si>
    <t>DIFUSOR INY 020</t>
  </si>
  <si>
    <t>Difusor d/ iny de aire  mca.  innes mod. sfra 12 x 12 " de 4 vías con cuello de 8"</t>
  </si>
  <si>
    <t>DIFUSOR INY 021</t>
  </si>
  <si>
    <t>Difusor d/ iny de aire  mca.  innes mod. sfra 12 x 15 " de 3 vías</t>
  </si>
  <si>
    <t>DIFUSOR INY 022</t>
  </si>
  <si>
    <t>Difusor d/ iny de aire  mca.  innes mod. sfra 12 x 15 " de 4 vías</t>
  </si>
  <si>
    <t>DIFUSOR INY 023</t>
  </si>
  <si>
    <t>Difusor d/ iny de aire  mca.  innes mod. sfra 15 x 15 " de 3 vías</t>
  </si>
  <si>
    <t>DIFUSOR INY 024</t>
  </si>
  <si>
    <t>Difusor d/ iny de aire  mca.  innes mod. sfra 15 x 15 " de 4 vías</t>
  </si>
  <si>
    <t>DIFUSOR INY 025</t>
  </si>
  <si>
    <t>Difusor d/ iny de aire  mca.  innes mod. sfra 15 x 15 " de 4 vías con cuello de 10"</t>
  </si>
  <si>
    <t>DIFUSOR INY 026</t>
  </si>
  <si>
    <t>Difusor d/ iny de aire  mca.  innes mod. sfra 15 x 18 " de 4 vías con cuello de 10"</t>
  </si>
  <si>
    <t>DIFUSOR INY 027</t>
  </si>
  <si>
    <t>Difusor d/ iny de aire  mca.  innes mod. sfra 15 x 18 " de 4 vías con cuello de 12"</t>
  </si>
  <si>
    <t>DIFUSOR INY 028</t>
  </si>
  <si>
    <t>Difusor d/ iny de aire  mca.  innes mod. sfra 16 x 16 " de 3 vías .</t>
  </si>
  <si>
    <t>DIFUSOR INY 029</t>
  </si>
  <si>
    <t>Difusor d/ iny de aire  mca.  innes mod. sfra 16 x 16 " de 4 vías .</t>
  </si>
  <si>
    <t>DIFUSOR INY 030</t>
  </si>
  <si>
    <t>Difusor d/ iny de aire  mca.  innes mod. sfra 18 x 18 " de 3 vías .</t>
  </si>
  <si>
    <t>DIFUSOR INY 031</t>
  </si>
  <si>
    <t>Difusor d/ iny de aire  mca.  innes mod. sfra 18 x 18 " de 4 vías .</t>
  </si>
  <si>
    <t>DIFUSOR INY 032</t>
  </si>
  <si>
    <t>Difusor d/ iny de aire  mca.  innes mod. sfra 21 x 21 " de 3 vías .</t>
  </si>
  <si>
    <t>DIFUSOR INY 033</t>
  </si>
  <si>
    <t>Difusor d/ iny de aire  mca  innes mod  sfra 21x21 de 4 vías</t>
  </si>
  <si>
    <t>DIFUSOR INY 034</t>
  </si>
  <si>
    <t>Difusor  lineal d/ ret de aire    marca. innes mod. car de 4 ranuras de 23 m</t>
  </si>
  <si>
    <t>DIFUSOR INY 035</t>
  </si>
  <si>
    <t>Difusor  lineal d/ ret de aire    marca. innes mod. car de 4 ranuras de 11.20 m</t>
  </si>
  <si>
    <t>DIMA-067</t>
  </si>
  <si>
    <t>Pegamento blanco resistol 850 presentación de 4 kg.</t>
  </si>
  <si>
    <t>DIS DESB 7"</t>
  </si>
  <si>
    <t>Disco de desbaste 7" P/Metal</t>
  </si>
  <si>
    <t>DISC ABRAZ2</t>
  </si>
  <si>
    <t>DISCO DE DESBASTE LAMINADO GRANO 60</t>
  </si>
  <si>
    <t>DISC CORTE 6"</t>
  </si>
  <si>
    <t>Disco de Corte 6" P/Metal</t>
  </si>
  <si>
    <t>DISCO ABRAZ1</t>
  </si>
  <si>
    <t>DISCO DE CORTE DE 4 1/2" DE 1/8"</t>
  </si>
  <si>
    <t>DISEÑO DE PROY</t>
  </si>
  <si>
    <t>Diseño del Proyecto Para la implementación del sistema de transporte neumático y logística intra-hospitalaria AEROCOM AC-3000 se configura de acuerdo a las necesidades de cada institución y de acuerdo a los procesos operativos y administrativos con los que operan las instituciones de salud a nivel internacional basados en criterios de operación, calidad y seguridad intra-hospitalaria</t>
  </si>
  <si>
    <t>DISPOL</t>
  </si>
  <si>
    <t>Dispositivo para sensar impactos de rayo mediante campo magnetico cat. TME-OO1G TEMESA</t>
  </si>
  <si>
    <t>DIVISORTV-1X2</t>
  </si>
  <si>
    <t>DIVISOR TIPO T DE UNA ENTRADA Y 2 SALIDAS DE ALTO RENDIMEINTO DE 75 OHMS MARCA STEREN</t>
  </si>
  <si>
    <t>DIVISORTV-1X3</t>
  </si>
  <si>
    <t>DIVISOR TIPO T DE UNA ENTRADA Y 3 SALIDAS DE ALTO RENDIMEINTO DE 75 OHMS MARCA ESTEREN</t>
  </si>
  <si>
    <t>DIVISORTV-1X5</t>
  </si>
  <si>
    <t>DIVISOR TIPO T DE UNA ENTRADA Y 5 SALIDAS DE ALTO RENDIMIENTO DE 75 OHMS MARCA STEREN</t>
  </si>
  <si>
    <t>DOBL LAM ANTID</t>
  </si>
  <si>
    <t>Doblado de Lamina</t>
  </si>
  <si>
    <t>DOBL TUBO A.INOX-51</t>
  </si>
  <si>
    <t>Doblado de Tubo de Acero Inoxidable de 3/4" a 2 1/2"</t>
  </si>
  <si>
    <t>DOBL-TUBO</t>
  </si>
  <si>
    <t>Doblado de tubo p/dar forma  del barandal</t>
  </si>
  <si>
    <t>Kg</t>
  </si>
  <si>
    <t>DOMO 1179X913</t>
  </si>
  <si>
    <t>DOMO TRAPEZOIDAL DE 11.79 A 9.13  X 1.20 M. FABRICADO A BASE DE CRISTAL CLARO TEMPLADO DE 6 MM. DE ESPESOR CON PELICULA DE SEGURIDAD, FIJO A PTR DE 4" X 2"</t>
  </si>
  <si>
    <t>DOMO 157X120</t>
  </si>
  <si>
    <t>DOMO DE 1.57 X 1.20 M. FABRICADO A BASE DE CRISTAL CLARO TEMPLADO DE 6 MM. DE ESPESOR CON PELICULA DE SEGURIDAD, FIJO A PTR DE 4" X 2"</t>
  </si>
  <si>
    <t>DOMO 241X84</t>
  </si>
  <si>
    <t>DOMO EN FORMA DE CRUZ DE 2.41 X 2.49 X 0.84 M.  FABRICADO A BASE DE CRISTAL CLARO TEMPLADO DE 6 MM. DE ESPESOR CON PELICULA DE SEGURIDAD, FIJO A PTR DE 4" X 2"</t>
  </si>
  <si>
    <t>DOMO 249X120</t>
  </si>
  <si>
    <t>DOMO DE 2.49 X 1.20 M. FABRICADO A BASE DE CRISTAL CLARO TEMPLADO DE 6 MM. DE ESPESOR CON PELICULA DE SEGURIDAD, FIJO A PTR DE 4" X 2"</t>
  </si>
  <si>
    <t>DOMO 251X84</t>
  </si>
  <si>
    <t>DOMO EN FORMA DE CRUZ DE 2.51 X 2.51 X 0.84 M.  FABRICADO A BASE DE CRISTAL CLARO TEMPLADO DE 6 MM. DE ESPESOR CON PELICULA DE SEGURIDAD, FIJO A PTR DE 4" X 2"</t>
  </si>
  <si>
    <t>DOMO 268X234</t>
  </si>
  <si>
    <t xml:space="preserve"> DOMO DE TRAPEZOIDAL  DE 2.93 A 2.68 X 2.34 M.  FABRICADO A BASE DE CRISTAL CLARO TEMPLADO DE 6 MM. DE ESPESOR CON PELICULA DE SEGURIDAD, FIJO A PTR DE 4" X 2"</t>
  </si>
  <si>
    <t>DOMO 604X120</t>
  </si>
  <si>
    <t>DOMO DE 6.04 X 1.20 M. FABRICADO A BASE DE CRISTAL CLARO TEMPLADO DE 6 MM. DE ESPESOR CON PELICULA DE SEGURIDAD, FIJO A PTR DE 4" X 2"</t>
  </si>
  <si>
    <t>DOMO 606X120</t>
  </si>
  <si>
    <t>DOMO TRAPEZOIDAL DE 6.06 A 5.98  X 1.20 M. FABRICADO A BASE DE CRISTAL CLARO TEMPLADO DE 6 MM. DE ESPESOR CON PELICULA DE SEGURIDAD, FIJO A PTR DE 4" X 2"</t>
  </si>
  <si>
    <t>DOMO 637X343</t>
  </si>
  <si>
    <t xml:space="preserve"> DOMO DE CRISTAL DE TRIANGULAR DE 6.37 X 3.43 M. FABRICADO A BASE DE CRISTAL CLARO TEMPLADO DE 6 MM. DE ESPESOR CON PELICULA DE SEGURIDAD, FIJO A PTR DE 4" X 2"</t>
  </si>
  <si>
    <t>DOMO 685X120</t>
  </si>
  <si>
    <t>DOMO TRAPEZOIDAL DE 6.96 A 6.85  X 1.20 M. FABRICADO A BASE DE CRISTAL CLARO TEMPLADO DE 6 MM. DE ESPESOR CON PELICULA DE SEGURIDAD, FIJO A PTR DE 4" X 2"</t>
  </si>
  <si>
    <t>DOMO 738X120</t>
  </si>
  <si>
    <t>DOMO DE 7.38 X 1.20 M. FABRICADO A BASE DE CRISTAL CLARO TEMPLADO DE 6 MM. DE ESPESOR CON PELICULA DE SEGURIDAD, FIJO A PTR DE 4" X 2"</t>
  </si>
  <si>
    <t>DOMO 775X120</t>
  </si>
  <si>
    <t>DOMO DE 7.75 X 1.20 M. FABRICADO A BASE DE CRISTAL CLARO TEMPLADO DE 6 MM. DE ESPESOR CON PELICULA DE SEGURIDAD, FIJO A PTR DE 4" X 2"</t>
  </si>
  <si>
    <t>DOMO 845X120</t>
  </si>
  <si>
    <t>DOMO DE 8.45 X 1.20 M. FABRICADO A BASE DE CRISTAL CLARO TEMPLADO DE 6 MM. DE ESPESOR CON PELICULA DE SEGURIDAD, FIJO A PTR DE 4" X 2"</t>
  </si>
  <si>
    <t>DOMO 874X1866</t>
  </si>
  <si>
    <t>DOMO EN FORMA IRREGULAR DE  8.74 X 18.66 CON 40 CRISTALES FIJOS DE FORMA IRREGULAR,  FABRICADO A BASE DE CRISTAL CLARO TEMPLADO DE 6 MM. DE ESPESOR CON PELICULA DE SEGURIDAD, FIJO A PTR DE 4" X 2</t>
  </si>
  <si>
    <t>DOMO922X120</t>
  </si>
  <si>
    <t>DOMO TRAPEZOIDAL DE 9.4 A 9.22  X 1.20 M. FABRICADO A BASE DE CRISTAL CLARO TEMPLADO DE 6 MM. DE ESPESOR CON PELICULA DE SEGURIDAD, FIJO A PTR DE 4" X 2"</t>
  </si>
  <si>
    <t>DUCT FLEX 100</t>
  </si>
  <si>
    <t>Ducto flexible con aislaminto termico. de 100 mm</t>
  </si>
  <si>
    <t>DUCT FLEX 150</t>
  </si>
  <si>
    <t>Ducto flexible con aislaminto termico. de 150 mm</t>
  </si>
  <si>
    <t>DUCT FLEX 200</t>
  </si>
  <si>
    <t>Ducto flexible con aislaminto termico. de 200 mm</t>
  </si>
  <si>
    <t>DUCT FLEX 250</t>
  </si>
  <si>
    <t>Ducto flexible con aislaminto termico. de 250 mm</t>
  </si>
  <si>
    <t>DUCT FLEX 300</t>
  </si>
  <si>
    <t>Ducto flexible con aislaminto termico. de 300 mm</t>
  </si>
  <si>
    <t>DUCT FLEX 350</t>
  </si>
  <si>
    <t>Ducto flexible con aislaminto termico. de 350 mm</t>
  </si>
  <si>
    <t>DUCT R/SUCIA</t>
  </si>
  <si>
    <t>DUCTO PARA SISTEMA  Y CONTROL DE ROPA SUCIA</t>
  </si>
  <si>
    <t>DUELA3/4</t>
  </si>
  <si>
    <t>Duela de 3/4 de espesor</t>
  </si>
  <si>
    <t>DUROCK</t>
  </si>
  <si>
    <t>Durock de 1.22 x 2.44 m</t>
  </si>
  <si>
    <t>E13119-2</t>
  </si>
  <si>
    <t>Manija Para Molde De Grafito, Cat. L160, Marca Cadweld</t>
  </si>
  <si>
    <t>E13119-3</t>
  </si>
  <si>
    <t>Chispero Cat. T320, Marca Cadweld</t>
  </si>
  <si>
    <t>ECOCR</t>
  </si>
  <si>
    <t>Ecocreto</t>
  </si>
  <si>
    <t>ELEC-072</t>
  </si>
  <si>
    <t>Químico Intensificador Para Bajar La Resistencia Del Terreno (Gap), Con 20 Kgs De (Gap)</t>
  </si>
  <si>
    <t>ELECTROIMAN</t>
  </si>
  <si>
    <t>ELECTROIMAN PARA 600 LIBRAS (272.1 KG), SENCILLO Y DOBLE  PARA BLOQUEO DE PUERTA PARA INTERIOR</t>
  </si>
  <si>
    <t>ELIM VIB 13/8</t>
  </si>
  <si>
    <t>Eliminador de vibracion de mfev 10 de 1.3/8" de diametro x 36 cm. de longitud</t>
  </si>
  <si>
    <t>ELIM VIB 5/8</t>
  </si>
  <si>
    <t>Eliminador de vibracion de mfev 5 de 5/8 de diam x 25 cm. de longitud.</t>
  </si>
  <si>
    <t>EMP RA ES</t>
  </si>
  <si>
    <t>Empalme rapido para escalerilla</t>
  </si>
  <si>
    <t>EMPAQUE E-2609</t>
  </si>
  <si>
    <t>VINIL CRISTAL</t>
  </si>
  <si>
    <t>EMPAQUE E-2615</t>
  </si>
  <si>
    <t>EMPAQUE RESPALDO</t>
  </si>
  <si>
    <t>ENF MUEST CALD</t>
  </si>
  <si>
    <t>ENFRIADOR DE MUESTRAS</t>
  </si>
  <si>
    <t>ENLACE</t>
  </si>
  <si>
    <t>EQIP. COMP PERSONAL</t>
  </si>
  <si>
    <t>EQUIPO COMPUTO PERSONAL, ULTIMA GENERACION CON TARJETA DE CONEXIÓN QUE PERMITA OPERAR EN RED LAN FAST ETHERNET Y STAND-ALONE, CON SISTEMA OPERATIVO INSTALADO: WINDOWS 7 PROFESIONAL ORIGINAL 32 BIT, PROCESADOR: INTEL XEON QUAD-CORE E5506 (2.13GHz, 4MB DE CACHE MEMORIA DE 800MHz, CHIPSET: DUAL INTEL 5520</t>
  </si>
  <si>
    <t>EQU DESMINERALIZ</t>
  </si>
  <si>
    <t xml:space="preserve"> equipo desmineralizador de agua de operacion manual mca. Aqua plus de Industrias Mass mod. Sm-152 con capacidad de 152,000 granos para un gasto de 92 lpm con conexión de entrada y salida de 38 mm</t>
  </si>
  <si>
    <t>EQU DOSIF CHIM</t>
  </si>
  <si>
    <t>EQUIPO DOSIFICADOR DE PRODUCTO QUIMICO</t>
  </si>
  <si>
    <t>EQU PL TR</t>
  </si>
  <si>
    <t>Equipo mecánico planta de tratamiento</t>
  </si>
  <si>
    <t>1'882,635.85</t>
  </si>
  <si>
    <t>EQU PPAL FOM SAL</t>
  </si>
  <si>
    <t>EQU PROF INA TELENSÑ</t>
  </si>
  <si>
    <t>EQUIPO PROFESIONAL INALÁMBRICO UHF DE MANO, CON MICRÓFONO QUE PERMITE UTILIZAR HASTA 4 EQUIPOS AL MISMO TIEMPO, SIN INTERFERENCIA ENTRE ELLOS. RECEPTOR CON INDICADOR DE OPERACIONES DEL MICRÓFONO (A/B). CONTROL DE VOLUMEN Y ALCANCE DE 60 A 1000M. ELIMINACIÓN DE RUIDOS. RESPUESTA DE FRECUENCIA DE 50HZ-15KHZ. SENSIBILIDAD DE 3MV 20DB. MODULACIÓN FM. CABEZA ESFÉRICA. RANGO DE FRECUENCIA PORTADORA DE BANDA UHF DE 780 A 960 MHZ ESTABILIDAD DE FRECUENCIA DE &lt;±0.005%. DESVIACIÓN MÁXIMA DE ±40/50KHZ. RANGO DINÁMICO DE &gt;100 DBM. DISTORSIÓN ARMÓNICA TOTAL DE &lt;0.6%. RECEPTOR CON DOBLE ANTENA. CONECTOR DE SALIDA JACK 6.3MM DES BALANCEADO. ADAPTADOR DE PLUG DE 6.3MM A 3.5MM. DIMENSIONES DEL RECEPTOR DE: 22 X 11.2 X 3.6CM.  MARCA BOGEN, MODELO UDMS 16HH, SIMILAR O EQUIVALENTE EN CARACTERISTICAS Y CALIDAD.</t>
  </si>
  <si>
    <t>EQUIPOO</t>
  </si>
  <si>
    <t>Equipo Minirigo con boquilla mínimo de 2.5 mm y máximo de 3.00 mm y la válvula superior abierta.</t>
  </si>
  <si>
    <t>ESC SIL 6</t>
  </si>
  <si>
    <t>Tubo de escape de la planta de mergencia con silenciador marca nelson tipo hospital</t>
  </si>
  <si>
    <t>ESCUADRAS</t>
  </si>
  <si>
    <t>ESCUADRAS ARMADO</t>
  </si>
  <si>
    <t>ESP BI 120X040</t>
  </si>
  <si>
    <t>Espejo biselado de 6 mm</t>
  </si>
  <si>
    <t>EST BL</t>
  </si>
  <si>
    <t>Estopa blanca</t>
  </si>
  <si>
    <t>EST PAS MEJORADA</t>
  </si>
  <si>
    <t>EST REG PERSONAL</t>
  </si>
  <si>
    <t>EST TIPO TRAMPA</t>
  </si>
  <si>
    <t xml:space="preserve"> ESTACIONES TIPO TRAMPA-VÁLVULAS</t>
  </si>
  <si>
    <t>EST-1</t>
  </si>
  <si>
    <t>ESTACION DE TRABAJO DEDICADA ESPECIAL PARA CCTV MARCA DELL MODELO OPTILEX960T</t>
  </si>
  <si>
    <t>EST. MED. GUARDIA</t>
  </si>
  <si>
    <t>ESTAC TIPO TRAMPA</t>
  </si>
  <si>
    <t>ESTACIÓN TIPO TRAMPA-VÁLVULAS MODELO TVS-811-SCV-BD AISI,ORIFICIO DE 1/8" CONEXION ROSCADA DE 3/4" NPT,EN HIERRO ASTM A48 CLASE 30, INTERNOS EN ACERO INOXIDABLE 304,ASIENTO Y VALVULA DE ACERO INOXIDABLELA 17-4PH ENDURECIDO TERMICAMENTE</t>
  </si>
  <si>
    <t>ESTACION AUTOMATICA</t>
  </si>
  <si>
    <t>stación automática de recepción y envío de cápsulas Tipo (MEGA, GIGA (NORYL Y/O ACERO INOXIDABLE), EWS, TITAN, OES, DESLIZABLE) o 4 señales luminosas del estado de la operación de sistema y señales luminosas o sonoras para indicar el arribo de cápsulas a un determinado. o 4 señales luminosas del estado de la operación de sistema y señales luminosas o sonoras para indicar el arribo de cápsulas a un determinado. o Panel de control digital con teclas de membrana para mayor facilidad en la selección de la clave de destino de la cápsula, además de contar con un display de matriz de puntos con 2 líneas de 24 caracteres alfa-numérico tipo LCD, La estación tiene la capacidad para marcación rápida (Quick dialing) para facilidad de operación de los usuarios. o Sistema de banda dentada de precisión y control de posición a base de codificador de incrementos para mover y colocar el brazo de la estación que efectúa el acoplamiento de la estación y el ducto. Incluye: Canastilla metálica para recepción y rack de almacenaje para cápsulas fabricados en Acero.</t>
  </si>
  <si>
    <t>ESTAMP ASME</t>
  </si>
  <si>
    <t>ESTAMPADO ASME, SUPERVISION DE CALDERA POR INSPECTOR EXTERNO, AUTORIZADO POR EL CODIGO ASME DE USA.</t>
  </si>
  <si>
    <t>ESTOPA</t>
  </si>
  <si>
    <t>Estopa Blanca</t>
  </si>
  <si>
    <t>ETIQ VINIL</t>
  </si>
  <si>
    <t>ETIQUETA DE VINIL "ABRASE EN CASO DE INCENDIO"</t>
  </si>
  <si>
    <t>EXTINT</t>
  </si>
  <si>
    <t>EXTINTOR TIPO ABC</t>
  </si>
  <si>
    <t>EXTINTOR 4.5 C02</t>
  </si>
  <si>
    <t>EXTINTOR DE C02 DE 4.5 KG</t>
  </si>
  <si>
    <t>EXTINTOR ABC 9.5 KG</t>
  </si>
  <si>
    <t>Extinguidor de incendios a base de polvo quimico seco de 9.15 kgs. marca walter kidde</t>
  </si>
  <si>
    <t>EXTSPL-RJ45-VGA</t>
  </si>
  <si>
    <t>EXTENSOR SPLITTER CON UN PUERTO RJ-45 (UTP CAT 6) Y UN PUERTO VGA CONSTRUIDO EN CARCASA METALICA, TRANSFIERE UNA ENTRADA VGA A UNA SALIDA RJ-45 VIA UTP CAT 6 CON UN ALCANCE MAXIMO DE 110M, CADA UNA, SOPORTA UNA RESOLUCIÓN MÁXXIMA DE 1920x1080 A 60HZ, MANDA SEÑAL REMOTA DE VIDEO, REQUIERE RECEPTORES REMOTOS PARA LA CONEXIÓN A LA TELEVISIÓN Y/O VIDEO PROYECTOR, FUENTE DE ALIMENTACIÓN POR USB DE DIMENSIONES 89x46x25.3MM, MARCA MINICOM MODELO VGA EXTENDER</t>
  </si>
  <si>
    <t>FAB-ARM-HERR-A36</t>
  </si>
  <si>
    <t>Fabricación y Habilitado en obra o taller de Herrería Metálica a base de perfiles A-36</t>
  </si>
  <si>
    <t>FAB-ARM-TUB.C-40-51</t>
  </si>
  <si>
    <t>Fabricación y Habilitado en obra o taller de Herrería Metálica a base de Tubo Cédula 40</t>
  </si>
  <si>
    <t>FAB-ARM-TUB.INOX..DB</t>
  </si>
  <si>
    <t>Fabricación y Habilitado de Herrería Metálica a base de Tubo de Acero Inoxidable-51, Calibre 16; Doblado</t>
  </si>
  <si>
    <t>FAB.HERR.LAM.NEG</t>
  </si>
  <si>
    <t>Fabricación y Habilitado en obra o taller de Herrería metálica a base de lámina negra Cal. 3/16"</t>
  </si>
  <si>
    <t>FACE-PLATE1P</t>
  </si>
  <si>
    <t>FACE PLATE DE 1 PUERTO</t>
  </si>
  <si>
    <t>FEST 04.5 MMH</t>
  </si>
  <si>
    <t>FESTERMIP APP-PS HOJUELA</t>
  </si>
  <si>
    <t>FESTE</t>
  </si>
  <si>
    <t>Festegral</t>
  </si>
  <si>
    <t>FGT1.2</t>
  </si>
  <si>
    <t>Caja registro tipo telefonico de lamina galv.  cal 18  y dimensiones  1.20 x 1.20 x 30  con fondo de madera y puerta con chapa</t>
  </si>
  <si>
    <t>FILT DES 053 S</t>
  </si>
  <si>
    <t>Filtro deshidratador modelo td-053 s marca valycontrol</t>
  </si>
  <si>
    <t>FILT DES 165 S</t>
  </si>
  <si>
    <t>Filtro deshidratador modelo td-165 s marca valycontrol</t>
  </si>
  <si>
    <t>FILTRO Y 2 1/2</t>
  </si>
  <si>
    <t>FILTRO TIPO “Y” CONEXIÓN BRIDADA FLG 125# EN 2- ½” FABRICADO EN HIERRO FUNDIDO ASTM A48 CLASE 30 Y MALLA EN ACERO INOXIDABLE 304. MALLA FINA DE 100X100 CON RETENCIÓN DE PARTÍCULA DE 0.0055”.</t>
  </si>
  <si>
    <t>FIT-01</t>
  </si>
  <si>
    <t>MEDIDOR DE FLUJO TIPO VORTEX CON TECNOLOGÍA ADSP (PROCESAMIENTO DIGITAL DE LA SEÑAL TIPO ADAPTIVO) SERIE 8800D MCA. ROSEMOUNT, CON RUTINAS CONTINUAS DE AUTO-DIAGNOSTICO QUE SE REPORTARA VIA INALAMBRICA COM ADAPTADOR THUM WIRELESS HART, RANGO DE TEMPERATURA DESDE -40 A 427 °C, INDICACIÓN DE FLUJO TOTALIZADO Y FLUJO NORMAL, SALIDAS DE ALARMA, EXACTITUD 1% DE LA LECTURA, SALIDA DE 4-20MA CON PROTOCOLO HART Y DE PULSOS, CONSTRUIDO DE UNA SOLA PIEZA SIN EMPAQUES CON SENSOR DE TEMPERATURA INTEGRADO TIPO TERMOPAR, MATERIAL DEL CUERPO ACERO INOXIDABLE 316L DISTANCIA ENTRE BRIDAS PARA PREPARACIÓN EN LINEA DE MONTAJE DE 234 MM, ALIMENTACIÓN ELECTRICA 10,8 A 42 V CC CON CABLE DE SEÑAL APANTALLADO 24 AWG, CONSUMO DE ENERGIA 1 WATT, DIAMETRO DE 3 PULGADAS BRIDAS ANSI 150# Y ELECTRONICA REMOTA 3 MTS CON PEDESTAL PARA MONTAJE EN PARED O TUBERIA DE 2 PULGADAS.</t>
  </si>
  <si>
    <t>FIT-02</t>
  </si>
  <si>
    <t>MEDIDOR DE FLUJO TIPO VORTEX CON TECNOLOGÍA ADSP (PROCESAMIENTO DIGITAL DE LA SEÑAL TIPO ADAPTIVO) SERIE 8800D MCA. ROSEMOUNT,CON RUTINAS CONTINUAS DE AUTO-DIAGNOSTICO QUE SE REPORTARA VIA INALAMBRICA COM ADAPTADOR THUM WIRELESS HART, RANGO DE TEMPERATURA DESDE -40 A 427 °C, INDICACIÓN DE FLUJO TOTALIZADO Y FLUJO NORMAL, SALIDAS DE ALARMA, EXACTITUD 1% DE LA LECTURA, SALIDA DE 4-20MA CON PROTOCOLO HART Y DE PULSOS, CONSTRUIDO DE UNA SOLA PIEZA SIN EMPAQUES CON SENSOR DE TEMPERATURA INTEGRADO TIPO TERMOPAR, MATERIAL DEL CUERPO ACERO INOXIDABLE 316L DISTANCIA ENTRE BRIDAS PARA PREPARACIÓN EN LINEA DE MONTAJE DE 234 MM, ALIMENTACIÓN ELECTRICA 10,8 A 42 V CC CON CABLE DE SEÑAL APANTALLADO 24 AWG, CONSUMO DE ENERGIA 1 WATT, DIAMETRO DE 2 PULGADAS BRIDAS ANSI 150# Y ELECTRONICA REMOTA 3 MTS CON PEDESTAL PARA MONTAJE EN PARED O TUBERIA DE 2 PULGADAS.</t>
  </si>
  <si>
    <t>FIT-03</t>
  </si>
  <si>
    <t>MEDIDOR DE FLUJO TIPO VORTEX CON TECNOLOGÍA ADSP ( PROCESAMIENTO DIGITAL DE LA SEÑAL TIPO ADAPTIVO) SERIE 8800D MCA. ROSEMOUNT, CON RUTINAS CONTINUAS DE AUTO-DIAGNOSTICO QUE SE REPORTARA VIA INALAMBRICA COM ADAPTADOR THUM WIRELESS HART, RANGO DE TEMPERATURA DESDE -40 A 427 °C, INDICACIÓN DE FLUJO TOTALIZADO Y FLUJO NORMAL, SALIDAS DE ALARMA, EXACTITUD 1% DE LA LECTURA, SALIDA DE 4-20MA CON PROTOCOLO HART Y DE PULSOS, CONSTRUIDO DE UNA SOLA PIEZA SIN EMPAQUES, MATERIAL DEL CUERPO ACERO INOXIDABLE 316L DISTANCIA ENTRE BRIDAS PARA PREPARACIÓN EN LÍNEA DE MONTAJE 1 IN DE 208MM, ALIMENTACIÓN ELÉCTRICA 10,8 A 42 V CC CON CABLE DE SEÑAL APANTALLADO 24 AWG, CONSUMO DE ENERGÍA 1 WATT, DIAMETRO DE 1.5 PULGADA BRIDAS  ANSI 150#</t>
  </si>
  <si>
    <t>FIT-04</t>
  </si>
  <si>
    <t>MEDIDOR DE FLUJO TIPO VORTEX CON TECNOLOGÍA ADSP (PROCESAMIENTO DIGITAL DE LA SEÑAL TIPO ADAPTIVO) SERIE 8800D MCA. ROSEMOUNT, CON RUTINAS CONTINUAS DE AUTO-DIAGNOSTICO QUE SE REPORTARA VIA INALAMBRICA COM ADAPTADOR THUM WIRELESS HART, RANGO DE TEMPERATURA DESDE -40 A 427 °C, INDICACIÓN DE FLUJO TOTALIZADO Y FLUJO NORMAL, SALIDAS DE ALARMA, EXACTITUD 1% DE LA LECTURA, SALIDA DE 4-20MA CON PROTOCOLO HART Y DE PULSOS, CONSTRUIDO DE UNA SOLA PIEZA SIN EMPAQUES, MATERIAL DEL CUERPO ACERO INOXIDABLE 316L DISTANCIA ENTRE BRIDAS PARA PREPARACIÓN EN LINEA DE MONTAJE DE 173 MM, ALIMENTACIÓN ELECTRICA 10,8 A 42 V CC CON CABLE DE SEÑAL APANTALLADO 24 AWG, DIAMETRO DE 0.5” BRIDAS ANSI 150#</t>
  </si>
  <si>
    <t>FIT-05</t>
  </si>
  <si>
    <t xml:space="preserve">MEDIDOR DE FLUJO TIPO VORTEX CON TECNOLOGÍA ADSP (PROCESAMIENTO DIGITAL DE LA SEÑAL TIPO ADAPTIVO) SERIE 8800D MCA. ROSEMOUNT, CON RUTINAS CONTINUAS DE AUTO-DIAGNOSTICO QUE SE REPORTARA VIA INALAMBRICA CON ADAPTADOR THUM WIRELESS HART, RANGO DE TEMPERATURA DESDE -40 A 427 °C, INDICACIÓN DE FLUJO TOTALIZADO Y FLUJO NORMAL, SALIDAS DE ALARMA, EXACTITUD 1% DE LA LECTURA, SALIDA DE 4-20MA CON PROTOCOLO HART Y DE PULSOS, CONSTRUIDO DE UNA SOLA PIEZA SIN EMPAQUES, MATERIAL DEL CUERPO ACERO INOXIDABLE 316L DISTANCIA ENTRE BRIDAS PARA PREPARACIÓN MONTAJE EN LINEA DE 0.5 IN DE 173 MM, ALIMENTACIÓN ELECTRICA 10,8 A 42 V CC CON CABLE DE SEÑAL APANTALLADO 24 AWG, DIAMETRO DE 0.5” BRIDAS ANSI 150# </t>
  </si>
  <si>
    <t>NOTA: LA TUBERIA ES ¾ “ EL MEDIDOR ES DE ½ “</t>
  </si>
  <si>
    <t>FIT-06</t>
  </si>
  <si>
    <t>MEDIDOR DE FLUJO TIPO VORTEX PARA OXIDO NITROSO DE 25 MM DE DIAMETRO</t>
  </si>
  <si>
    <t>FIT-07</t>
  </si>
  <si>
    <t>MEDIDOR DE FLUJO TIPO VORTEX CON TECNOLOGÍA ADSP (PROCESAMIENTO DIGITAL DE LA SEÑAL TIPO ADAPTIVO) SERIE 8800D MCA. ROSEMOUNT, CON RUTINAS CONTINUAS DE AUTO-DIAGNOSTICO QUE SE REPORTARA VIA INALAMBRICA COM ADAPTADOR THUM WIRELESS HART, RANGO DE TEMPERATURA DESDE -40 A 427 °C, INDICACIÓN DE FLUJO TOTALIZADO Y FLUJO NORMAL, SALIDAS DE ALARMA, EXACTITUD 1% DE LA LECTURA, SALIDA DE 4-20MA CON PROTOCOLO HART Y DE PULSOS, CONSTRUIDO DE UNA SOLA PIEZA SIN EMPAQUES, MATERIAL DEL CUERPO ACERO INOXIDABLE 316L DISTANCIA ENTRE BRIDAS PARA PREPARACIÓN EN LINEA DE MONTAJE DE 208 MM, ALIMENTACIÓN ELECTRICA 10,8 A 42 V CC CON CABLE DE SEÑAL APANTALLADO 24 AWG, DIAMETRO DE 1.5” BRIDAS  ANSI 150#</t>
  </si>
  <si>
    <t>FIT-08</t>
  </si>
  <si>
    <t>MEDIDOR DE FLUJO TIPO VORTEX CON TECNOLOGÍA ADSP (PROCESAMIENTO DIGITAL DE LA SEÑAL TIPO ADAPTIVO) SERIE 8800D MCA. ROSEMOUNT, CON RUTINAS CONTINUAS DE AUTO-DIAGNOSTICO QUE SE REPORTARA VIA INALAMBRICA COM ADAPTADOR THUM WIRELESS HART, RANGO DE TEMPERATURA DESDE -40 A 427 °C, INDICACIÓN DE FLUJO TOTALIZADO Y FLUJO NORMAL, SALIDAS DE ALARMA, EXACTITUD 1% DE LA LECTURA, SALIDA DE 4-20MA CON PROTOCOLO HART Y DE PULSOS, CONSTRUIDO DE UNA SOLA PIEZA SIN EMPAQUES, MATERIAL DEL CUERPO ACERO INOXIDABLE 316L DISTANCIA ENTRE BRIDAS PARA PREPARACIÓN EN LINEA DE MONTAJE DE 208 MM, ALIMENTACIÓN ELECTRICA 10,8 A 42 V CC CON CABLE DE SEÑAL APANTALLADO 24 AWG, DIAMETRO DE 1.5” BRIDAS ANSI 150#</t>
  </si>
  <si>
    <t>FIT-09</t>
  </si>
  <si>
    <t>MEDIDOR DE FLUJO TIPO VORTEX CON TECNOLOGÍA ADSP (PROCESAMIENTO DIGITAL DE LA SEÑAL TIPO ADAPTIVO) SERIE 8800D MCA. ROSEMOUNT, CON RUTINAS CONTINUAS DE AUTO-DIAGNOSTICO QUE SE REPORTARA VIA INALAMBRICA COM ADAPTADOR THUM WIRELESS HART, RANGO DE TEMPERATURA DESDE -40 A 427 °C, INDICACIÓN DE FLUJO TOTALIZADO Y FLUJO NORMAL, SALIDAS DE ALARMA, EXACTITUD 1% DE LA LECTURA, SALIDA DE 4-20MA CON PROTOCOLO HART Y DE PULSOS, CONSTRUIDO DE UNA SOLA PIEZA SIN EMPAQUES, MATERIAL DEL CUERPO ACERO INOXIDABLE 316L DISTANCIA ENTRE BRIDAS PARA PREPARACIÓN MONTAJE EN LÍNEA DE 295 MM, ALIMENTACIÓN ELÉCTRICA 10,8 A 42 V CC CON CABLE DE SEÑAL APANTALLADO 24 AWG,   BRIDAS DE 6” ANSI 150#</t>
  </si>
  <si>
    <t>FIT-10</t>
  </si>
  <si>
    <t>MEDIDOR DE FLUJO TIPO VORTEX CON TECNOLOGÍA ADSP (PROCESAMIENTO DIGITAL DE LA SEÑAL TIPO ADAPTIVO) SERIE 8800D MCA. ROSEMOUNT, CON RUTINAS CONTINUAS DE AUTO-DIAGNOSTICO QUE SE REPORTARA VIA INALAMBRICA COM ADAPTADOR THUM WIRELESS HART, RANGO DE TEMPERATURA DESDE -40 A 427 °C, INDICACIÓN DE FLUJO TOTALIZADO Y FLUJO NORMAL, SALIDAS DE ALARMA, EXACTITUD 1% DE LA LECTURA, SALIDA DE 4-20MA CON PROTOCOLO HART Y DE PULSOS, CONSTRUIDO DE UNA SOLA PIEZA SIN EMPAQUES, MATERIAL DEL CUERPO ACERO INOXIDABLE 316L DISTANCIA ENTRE BRIDAS PARA PREPARACIÓN MONTAJE EN LÍNEA DE 295 MM, ALIMENTACIÓN ELÉCTRICA 10,8 A 42 V CC CON CABLE DE SEÑAL APANTALLADO 24 AWG, BRIDAS DE 6”  ANSI 150#</t>
  </si>
  <si>
    <t>FIT-11</t>
  </si>
  <si>
    <t xml:space="preserve">MEDIDOR DE FLUJO TIPO CORIOLIS CON TECNOLOGÍA TUBO DUAL EN FORMA DE “U” Y SMART METER VERIFICATION SERIE CMF MCA. MICROMOTION, QUE PROPORCIONA UN OPTIMO DESEMPEÑO FRENTE A CONDICION DE RUIDO DE PROCESO, Y QUE EFECTUA RUTINAS CONTINUAS DE AUTO-DIAGNOSTICO QUE SE REPORTARA VIA INALAMBRICA COM ADAPTADOR THUM WIRELESS HART, LAS CUALES PERMITEN IDENTIFICAR DE INMEDIATO LA SALUD DE LA ELECTRÓNICA Y LOS CAMBIOS EN LAS CONDICIONES DE PROCESO, INDICACIÓN DE FLUJO TOTALIZADO Y FLUJO NORMAL, SALIDAS DE ALARMA, EXACTITUD 0,05% DE LA LECTURA, SALIDA DE 12-20MA HART Y ALIMENTACIÓN ELECTRICA  17-36 VDC  CON DOS HILOS SOLAMENTE, CONSTRUIDO DE UNA SOLA PIEZA SIN EMPAQUES, MATERIAL DEL CUERPO ACERO INOXIDABLE 316L,  , CONSUMO DE ENERGIA 1 WATT, DIAMETRO DE 0.5” BRIDAS ANSI 150# </t>
  </si>
  <si>
    <t>FIT-12</t>
  </si>
  <si>
    <t>MEDIDOR DE FLUJO TIPO CORIOLIS CON TECNOLOGÍA TUBO DUAL EN FORMA DE “U” Y SMART METER VERIFICATION SERIE CMF MCA. MICROMOTION, QUE PROPORCIONA UN OPTIMO DESEMPEÑO FRENTE A CONDICION DE RUIDO DE PROCESO, Y QUE EFECTUA RUTINAS CONTINUAS DE AUTO-DIAGNOSTICO QUE SE REPORTARA VIA INALAMBRICA COM ADAPTADOR THUM WIRELESS HART, LAS CUALES PERMITEN IDENTIFICAR DE INMEDIATO LA SALUD DE LA ELECTRÓNICA Y LOS CAMBIOS EN LAS CONDICIONES DE PROCESO, INDICACIÓN DE FLUJO TOTALIZADO Y FLUJO NORMAL, SALIDAS DE ALARMA, EXACTITUD 0,05% DE LA LECTURA, SALIDA DE 12-20MA HART Y ALIMENTACIÓN ELECTRICA  17-36 VDC  CON DOS HILOS SOLAMENTE, CONSTRUIDO DE UNA SOLA PIEZA SIN EMPAQUES, MATERIAL DEL CUERPO ACERO INOXIDABLE 316L,  , CONSUMO DE ENERGIA 1 WATT, DIAMETRO DE 0.5” BRIDAS  ANSI 150#</t>
  </si>
  <si>
    <t>FIT-13</t>
  </si>
  <si>
    <t>MEDIDOR DE FLUJO TIPO VORTEX CON TECNOLOGÍA ADSP (PROCESAMIENTO DIGITAL DE LA SEÑAL TIPO ADAPTIVO) SERIE 8800D MCA. ROSEMOUNT, CON RUTINAS CONTINUAS DE AUTO-DIAGNOSTICO QUE SE REPORTARA VIA INALAMBRICA COM ADAPTADOR THUM WIRELESS HART, RANGO DE TEMPERATURA DESDE -40 A 427 °C, INDICACIÓN DE FLUJO TOTALIZADO Y FLUJO NORMAL, SALIDAS DE ALARMA, EXACTITUD 1% DE LA LECTURA, SALIDA DE 4-20MA CON PROTOCOLO HART Y DE PULSOS, CONSTRUIDO DE UNA SOLA PIEZA SIN EMPAQUES, MATERIAL DEL CUERPO ACERO INOXIDABLE 316L DISTANCIA ENTRE BRIDAS PARA PREPARACIÓN MONTAJE EN LÍNEA DE 262MM, ALIMENTACIÓN ELÉCTRICA 10,8 A 42 V CC CON CABLE DE SEÑAL APANTALLADO 24 AWG, BRIDAS DE 4”  ANSI 150#</t>
  </si>
  <si>
    <t>FLET PISO VINILICO</t>
  </si>
  <si>
    <t>Flete para pisos vinilicos</t>
  </si>
  <si>
    <t>FLUJOMETRO OXIG</t>
  </si>
  <si>
    <t>FLUX MING ELECT</t>
  </si>
  <si>
    <t>FLUXOMETRO DE SENSOR ELECTRICO DE BATERIAS Y ENTRADA SUPERIOR PARA SPUD DE 38 MM. MOD. FB-185-19- 0.5 MAC. HELVEX</t>
  </si>
  <si>
    <t>FLUX PED MING</t>
  </si>
  <si>
    <t>FLUXOMETRO DE PEDAL PARA MINGITORIO MODELO 310-19-0.5</t>
  </si>
  <si>
    <t>FLUX PED WC</t>
  </si>
  <si>
    <t>FLUXOMETRO DE PEDAL PARA WC DESCARGA 4.8 LTS, CROMO HELVEX MODELO 310-WC-4.8</t>
  </si>
  <si>
    <t>FLUX PEDAL MING HELV</t>
  </si>
  <si>
    <t>MINGITORIO DE HELVEX MODEO FERRY</t>
  </si>
  <si>
    <t>FLUX WC FB110</t>
  </si>
  <si>
    <t>FLUXOMETRO ELECTRONICO DE BATERIAS PARA SPUD DE 38 MM MOD FB-110-WC-4.8</t>
  </si>
  <si>
    <t>FORRO ACERO INOX</t>
  </si>
  <si>
    <t>FORRO TROPICO DE CALDERA EN ACERO INOXIDABLE T430</t>
  </si>
  <si>
    <t>FUENTE DE ALIMENTACI</t>
  </si>
  <si>
    <t>FUENTE DE ALIMENTACION PARA MODULOS ACX 5720 DE 24VCA, TRANSFORMADOR DE ALIMENTACIÓN ELÉCTRICA DE 115 VAC 60HZ (1AMP) DE ENTRADA Y 24VAC/100VA (4AMP) A 28VAC/100VA (3.5AMP) PARA CONTROLADOR ACX. MARCA ALTRONIX,</t>
  </si>
  <si>
    <t>FUENTE DE RESPALDO</t>
  </si>
  <si>
    <t>FUENTE PODER 2.5A</t>
  </si>
  <si>
    <t>FUENTE AUXILIAR DE ENERGIA (PARA MODULOS ACX 5740 DE 24VCA), 8 VIAS DE SALIDA SELECCIONABLE, CORRIENTE DE ENTRA DA: 120VAC, 50/60 Hz, INTERRUPTOR DE SALIDA: 12 ó 24 VDC,</t>
  </si>
  <si>
    <t>FUSIBLE30</t>
  </si>
  <si>
    <t>Fusible de 30 Amps tipo cartucho Clase H 250Volts Mercury</t>
  </si>
  <si>
    <t>FUSIBLE60</t>
  </si>
  <si>
    <t>Fusible de 60 Amps  tipo cartucho Clase H 250Volts Mercury</t>
  </si>
  <si>
    <t>G PORTAMUL</t>
  </si>
  <si>
    <t>GANCHO PORTAMULETAS MOD 266</t>
  </si>
  <si>
    <t>GAB KIT DE SEG</t>
  </si>
  <si>
    <t>Gabinete Con Kit De Seguridad Conteniendo, Guantes, Casco, Botas, Pertiga Para Reposición De Fusibles, Para Operar A 25 Kv</t>
  </si>
  <si>
    <t>GAB TELENSÑ</t>
  </si>
  <si>
    <t>GABINETE METÁLICO DE PISO DE 4 PIES POR 19 PULGADAS DE ANCHO  DE ALTURA MOVIL, CON PATRÓN EIA,  PARA 26 UNIDADES RACK. CON CHAROLAS PARA SOPORTE DE LOS EQUIPOS. GABINETE METÁLICO CON PUERTA FRONTAL DE ACRÍLICO, PUERTAS FRONTAL Y POSTERIOR CON CHAPA DE LLAVE Y PUERTAS LATERALES DESMONTABLES.  EL GABINETE DEBERÁ DE VENIR EQUIPADO CON LOS HERRAJES NECESARIOS PARA LA INSTALACIÓN DE LOS PANELES DE PARCHEO TANTO DE CABLEADO DE COBRE COMO DE FIBRA ÓPTICA.  EL GABINETE DEBE TENER TIRA DE CONTACTOS POLARIZADOS CON UN MÍNIMO DE 10 CONTACTOS Y CON CONEXIÓN A TIERRA. RECEPTÁCULOS NEMA 5-15R 15 AMPS/125VAC. CON INTERRUPTOR DE 16 AMPS/125 VAC. DERMOPROTECTOR A 15 AMPS.  REESTABLECIBLE ESTÁNDAR UL 1077. CON CABLE TOMA CORRIENTE SJT 3X14 AWG 105º 300V.  DEBERÁ CONSIDERAR LA INSTALACIÓN ELÉCTRICA A PARTIR DE LOS TABLEROS GENERALES MÁS CERCANOS CON QUE CUENTEN LOS INMUEBLES, ASÍ COMO EL INTERRUPTOR TERMO MAGNÉTICO APROPIADO PARA SOPORTAR LA CARGA TOTAL DE LOS EQUIPOS ACTIVOS AHÍ INSTALADOS.  EL GABINETE DEBERÁ TRAER SISTEMA DE VENTILACIÓN. EL GABINETE DEBERÁ CONSIDERAR SUS DOS ORGANIZADORES DE CABLEADO DE 4 PIES MONTADOS VERTICALES.  LA ESTRUCTURA DEBE ESTAR CONSTRUIDA DE ACERO DE ALTA RESISTENCIA O ALUMINIO,  CON UNA SEPARACIÓN DE 19” (48.26 CM.) CON UN PATRÓN DE AGUJEROS DE MONTAJE EN INCREMENTOS DE 1 UNIDAD DE RACK PARA FIJACIÓN DE EQUIPOS.  CON ORGANIZADOR SUPERIOR CON RADIO DE CURVATURA PARA CATEGORIA 6A.  SUPERFICIE CON ACABADO RESISTENTE A LA CORROSIÓN, DE ACUERDO A LO ESTIPULADO EN LA NORMA OFICIAL MEXICANA NOM-001-SEDE-2005.  DEBE PONERSE A TIERRA DE ACUERDO A LO INDICADO EN EL ARTÍCULO 250 DE LA NORMA OFICIAL MEXICANA NOM-001-SEDE-2005.  PROBADO Y VERIFICADO POR ETL, UL, CSA, Ó UN LABORATORIO RECONOCIDO POR LAS NORMAS Y ESTÁNDARES DE CABLEADO. MARCA FIBRAIN, SIMILAR O EQUIVALENTE EN CARACTERISTICAS Y CALIDAD.</t>
  </si>
  <si>
    <t>GABPCI</t>
  </si>
  <si>
    <t>Gabinete de protección contra incendio fabricado de lamina cal.20 con puerta de cristal de 3mm de espesor embisagrado con cerradura dimensiones de 24"x36"x6 1/4" con pintura anticorrosiva y pintura final según codigo de normas, incluye: manguera de neopreno y poliéster de 38mm de diámetro y 30 mt. de largo dividida en tramos de 15 mt. acoplados con coples giratorios embalados de 38mm t montada en pliegues sobre un soporte automatico para manguera,válvula angular de laton pulido de 50mm,extintor de polvo químico tipo a,b,c</t>
  </si>
  <si>
    <t>GANCHO DOB</t>
  </si>
  <si>
    <t>GANCHO DOBLE CROMADO HELVEX</t>
  </si>
  <si>
    <t>GARANTIA1</t>
  </si>
  <si>
    <t>Extension de garantia Deteccion de incendios</t>
  </si>
  <si>
    <t>GARANTIA2</t>
  </si>
  <si>
    <t>Extension de garantia control de acceso</t>
  </si>
  <si>
    <t>GARANTIA3</t>
  </si>
  <si>
    <t>Extension de garantia sonido</t>
  </si>
  <si>
    <t>GARANTIA4</t>
  </si>
  <si>
    <t>Extension de garantia Television</t>
  </si>
  <si>
    <t>GARANTIA5</t>
  </si>
  <si>
    <t>Extension de garantia Telemedicina</t>
  </si>
  <si>
    <t>GARANTIA6</t>
  </si>
  <si>
    <t>Extension de garantia Telefonia</t>
  </si>
  <si>
    <t>GARANTIA7</t>
  </si>
  <si>
    <t>Extension de garantia Informatica</t>
  </si>
  <si>
    <t>GARANTIA8</t>
  </si>
  <si>
    <t>Extension de Circuito Cerrado de Television</t>
  </si>
  <si>
    <t>GASOLINA</t>
  </si>
  <si>
    <t>Gasolina</t>
  </si>
  <si>
    <t>GASTOS TALLER</t>
  </si>
  <si>
    <t>Gastos de Taller</t>
  </si>
  <si>
    <t>(%)m</t>
  </si>
  <si>
    <t>GEN VAP 80 CC</t>
  </si>
  <si>
    <t>Generador de vapor de 200 hp caldera marca powermaster</t>
  </si>
  <si>
    <t>1'450,900.00</t>
  </si>
  <si>
    <t>GK-20</t>
  </si>
  <si>
    <t>CONTRA SIMPLE CERRADURA MOD. GK-20 LINEA ARCOS MARCA DORMA</t>
  </si>
  <si>
    <t>GN-147</t>
  </si>
  <si>
    <t>PIVOTE DESCENTRADO</t>
  </si>
  <si>
    <t>GRANZ</t>
  </si>
  <si>
    <t>Granzón</t>
  </si>
  <si>
    <t>GRASA</t>
  </si>
  <si>
    <t>Grasa</t>
  </si>
  <si>
    <t>GRAVA</t>
  </si>
  <si>
    <t>Grava</t>
  </si>
  <si>
    <t>HERR-6320</t>
  </si>
  <si>
    <t>HERRAJE PIPETA 6320 KINETIC</t>
  </si>
  <si>
    <t>HIDROPRIMER</t>
  </si>
  <si>
    <t>Hidroprimer</t>
  </si>
  <si>
    <t>HIJ1</t>
  </si>
  <si>
    <t>Equipo Electromecanico Hibrido Para Sistema De Calidad De Energia Tipo Smartvar Mca. Arteche-Inelap,Para Compensacion De Energia Reactiva Y Armonicas, Diseñado Con Celdas Capacitivas Monofasicas De Polipropileno Metalizado En Zinc, 80°C. Continuos, Arreglo En Estrella L , 3F, 480 V., 600 V., Perdidas Maximas, 0.4 W/Kvar., Con Int. De Presion Antiexplosion, Conmutacion Mediante Arreglo De Tiristores Con Tecnologia Smart-Noch, Libre De Transitorios, Operacion Automatica Ultrarrapida Con Vel. De Respuesta No Mayor A 16 Milisegundos, Reactores Sincronizados Con Inductancia Constante Al 150% De La Corriente Nominal, Instalado En Gabinete Nema 1, De 125 Kvar.para TR-1N DE  1250kva</t>
  </si>
  <si>
    <t>HIJ3</t>
  </si>
  <si>
    <t>Equipo Electromecanico Hibrido Para Sistema De Calidad De Energia Tipo Smartvar Mca. Arteche-Inelap,Para Compensacion De Energia Reactiva Y Armonicas, Diseñado Con Celdas Capacitivas Monofasicas De Polipropileno Metalizado En Zinc, 80°C. Continuos, Arreglo En Estrella L , 3F, 480 V., 600 V., Perdidas Maximas, 0.4 W/Kvar., Con Int. De Presion Antiexplosion, Conmutacion Mediante Arreglo De Tiristores Con Tecnologia Smart-Noch, Libre De Transitorios, Operacion Automatica Ultrarrapida Con Vel. De Respuesta No Mayor A 16 Milisegundos, Reactores Sincronizados Con Inductancia Constante Al 150% De La Corriente Nominal, Instalado En Gabinete Nema 1, De 100 Kvar.para TR-2E DE  1000kva</t>
  </si>
  <si>
    <t>HJI02</t>
  </si>
  <si>
    <t>Equipo Electromecanico Hibrido Para Sistema De Calidad De Energia Tipo Smartvar Mca. Arteche-Inelap,Para Compensacion De Energia Reactiva Y Armonicas, Diseñado Con Celdas Capacitivas Monofasicas De Polipropileno Metalizado En Zinc, 80°C. Continuos, Arreglo En Estrella L , 3F, 480 V., 600 V., Perdidas Maximas, 0.4 W/Kvar., Con Int. De Presion Antiexplosion, Conmutacion Mediante Arreglo De Tiristores Con Tecnologia Smart-Noch, Libre De Transitorios, Operacion Automatica Ultrarrapida Con Vel. De Respuesta No Mayor A 16 Milisegundos, Reactores Sincronizados Con Inductancia Constante Al 150% De La Corriente Nominal, Instalado En Gabinete Nema 1, De 100 Kvar.para TR-1E DE  1000kva</t>
  </si>
  <si>
    <t>IDE CA</t>
  </si>
  <si>
    <t>Identificador de cableado</t>
  </si>
  <si>
    <t>ILIQ VV 1L38S</t>
  </si>
  <si>
    <t>Indicador de liquido de humedad  ilh-38-s, para refrigerante r.22.</t>
  </si>
  <si>
    <t>ILIQ VV 1L58S</t>
  </si>
  <si>
    <t>Indicador de liquido de humedad  ilh-58-s, para refrigerante r.22</t>
  </si>
  <si>
    <t>IMPRES CCTV</t>
  </si>
  <si>
    <t>IMPRESORA ESCLAVA (DE TECNOLOGIA DE IMPRESIÓN LASER MONOCROMO) HASTA 35 PPM,  VELOCIDAD DE IMPRESIÓN EN NEGRO (NORMAL, A4) HASTA 35 PPM, CALIDAD DE IMPRESIÓN EN NEGRO (OPTIMA) HASTA 1200X1200 DPI, (SALIDA EFECTIVA DE 1200DPI) CICLO DE TRABAJO (MENSUAL, A4) HASTA 50,000 PÁGINAS, CONECTIVIDAD ESTÁNDAR, PUERTO USB 2.0 DE ALTA VELOCIDAD, PUERTO  ETHERNET 10/100/1000 GIGABIT, MEMORIA  MÁXIMA 128 MB, VELOCIDAD DEL PROCESADOR 8000 MHZ, IDIOMA ESTÁNDAR DE LA IMPRESORA HP PCL 6, HP PCL 5E, PROTOCOLOS DE RED TCP/IP, IPV4, IPV6, SEGURIDAD DE MANEJO DE PASSWORD CON SNMPV2/V3, 802.1X, SSL, FIREWALL Y LISTA DE CONTROLES DE ACCESO, VOLUMEN DE PÁGINAS MENSUALES DE 750 A 3000, MANEJO DE PAPEL ESTÁNDAR/ENTRADA DE 250 HOJAS, MANEJO DE PAPEL ESTÁNDAR SALIDA DE 150 HOJAS, CONSUMO DE ENERGÍA (ACTIVO) 570 WATTS, CONSUMO DE ENERGÍA (DORMIDA) 6.2 WATTS, CONSUMO DE ENERGÍA (EN ESPERA) 7 WATTS,  DE DIMENSIONES DE 36.46CM X 36.80CM X 26.7CM. PESO DE 10.1 KG. TEMPERATURA DE OPERACIÓN DE 15 A 32.5°C. HUMEDAD RELATIVA DE 10% A 80%., MARCA HEWLETT PACKARD MODELO COLOR LASER JET M401n (CZ195A), SIMILAR O EQUIVALENTE EN CARACTERISTICAS Y CALIDAD.</t>
  </si>
  <si>
    <t>IMPRESORA EXCLAVA</t>
  </si>
  <si>
    <t>IMPRESORA ESCLAVA (DE TECNOLOGÍA DE IMPRESIÓN LÁSER MONOCROMO), VELOCIDAD DE IMPRESIÓN EN NEGRO (NORMAL, A4) HASTA 35 PPM</t>
  </si>
  <si>
    <t>INFOR-101-1</t>
  </si>
  <si>
    <t>SWITCH BLADE BACKBONE x 8112 Redundant Controller Chassis Bundle SBx8112 1 PZA.Incluye :Chassis 12 Slots  Mod. 8112, Redundant, 1 PZA.Controller Card + Base L3 Enterprise SW, 2 PZA.1500w AC POE Power Supply,2 PZA6 Port 10G SFP+ Module, 4 PZA</t>
  </si>
  <si>
    <t>INFOR-101A-1</t>
  </si>
  <si>
    <t>SWITCH BLADE BACKBONE 24 Port 1G POE+ Module</t>
  </si>
  <si>
    <t>INFOR-101B-1</t>
  </si>
  <si>
    <t>SWITCH BLADE BACKBONE 1500w AC POE Power Supply, 2PZA</t>
  </si>
  <si>
    <t>INFOR-102-1</t>
  </si>
  <si>
    <t>SWITCH BLADE BACKBONE Alliedware Plus, Advanced Layer 3 license for AT-SBx8112</t>
  </si>
  <si>
    <t>INFOR-103-1</t>
  </si>
  <si>
    <t>SWITCH BLADE BACKBONE 850nm Multi-mode Fiber 10GbE SFP+ - Hot Swappable</t>
  </si>
  <si>
    <t>INFOR-104-1</t>
  </si>
  <si>
    <t>SWITCH DE DISTRIBUCIÓN EXPANDIBLE DE L3 x610 10/100/1000 24-Port Gigabit Advanced Layer 3 Switch w/ 4 Combo SFP, and 2 x XFP Uplinks</t>
  </si>
  <si>
    <t>INFOR-105-1</t>
  </si>
  <si>
    <t>SWITCH DE DISTRIBUCIÓN EXPANDIBLE DE L3 x610 10/100/1000 48 x 10/100/1000BASE-T (RJ-45) copper ports Power over Ethernet (802.3at) 2 x 1000BASE-X SFP combo ports 2 x SFP+ ports</t>
  </si>
  <si>
    <t>INFOR-106-1</t>
  </si>
  <si>
    <t>SWITCH DE DISTRIBUCIÓN EXPANDIBLE DE L3 x610 10/100/1000 48 x 10/100/1000BASE-T (RJ-45) copper ports Power over Ethernet (802.3at) 4 x 1000BASE-X SFP combo ports 1 x expansion bay</t>
  </si>
  <si>
    <t>INFOR-107-1</t>
  </si>
  <si>
    <t>SWITCH DE DISTRIBUCIÓN EXPANDIBLE DE L3 x610 10/100/1000 24 x 10/100/1000BASE-T (RJ-45) copper ports with Power over Ethernet (802.3at) 4 x 1000BASE-X SFP combo ports 1 x expansion bay</t>
  </si>
  <si>
    <t>INFOR-108-1</t>
  </si>
  <si>
    <t>SWITCH DE DISTRIBUCIÓN EXPANDIBLE DE L3 x610 10/100/1000 800w AC POE Power Supply</t>
  </si>
  <si>
    <t>INFOR-109-1</t>
  </si>
  <si>
    <t>SWITCH DE DISTRIBUCIÓN EXPANDIBLE DE L3 x610 10/100/1000 850nm Multi-mode Fiber 10GbE SFP+ - Hot Swappable</t>
  </si>
  <si>
    <t>INFOR-110-1</t>
  </si>
  <si>
    <t>SWITCH DE DISTRIBUCIÓN EXPANDIBLE DE L3 x610 10/100/1000 Advancer license plus routers</t>
  </si>
  <si>
    <t>INFOR-111-1</t>
  </si>
  <si>
    <t>SWITCH DE DISTRIBUCIÓN EXPANDIBLE DE L3 x610 10/100/1000 Stack Module for STACKXG/0.5-00 cable</t>
  </si>
  <si>
    <t>INFOR-112-1</t>
  </si>
  <si>
    <t>SWITCH DE DISTRIBUCIÓN EXPANDIBLE DE L3 x610 10/100/1000 Stacking cable 1 meter</t>
  </si>
  <si>
    <t>INFOR-113-1</t>
  </si>
  <si>
    <t>RUTEADOR (BRIDGE/ROUTER) MULTIPROTOCOLO DE ALTA SEGURIDAD Secure VPN Router, 7x 10/100 LAN / WAN, 1x Async, 2x PIC slot</t>
  </si>
  <si>
    <t>INFOR-114-1</t>
  </si>
  <si>
    <t>RUTEADOR (BRIDGE/ROUTER) MULTIPROTOCOLO DE ALTA SEGURIDAD T1/PRI w/ Integrated CSU/DSU Port Interface Card (PIC), 1 port, speeds up to 2.048Mbps for AR400/AR740</t>
  </si>
  <si>
    <t>INFOR-116-1</t>
  </si>
  <si>
    <t>SOFTWARE DE ADMINISTRACIÓN License key for NMS Enterprise Edition 100 Starter. Supports 100 managed nodes (or subscriber CPEs</t>
  </si>
  <si>
    <t>INFOR-117-1</t>
  </si>
  <si>
    <t>ACCESS POINT 802.11 a/b/g Dual Radio Enterprise Access Point</t>
  </si>
  <si>
    <t>INFOR-117A-1</t>
  </si>
  <si>
    <t>ACCESS POINT Base montar AP</t>
  </si>
  <si>
    <t>INFOR-118-1</t>
  </si>
  <si>
    <t>SISTEMAS DE RESPALDO DE ENERGIA UPS NO BREAK</t>
  </si>
  <si>
    <t>INFOR-119-1</t>
  </si>
  <si>
    <t>SERVIDOR DE ARCHIVOS  para 450 Usuarios incluye 2 Gabinetes</t>
  </si>
  <si>
    <t>INOD HELVEX TZF-1</t>
  </si>
  <si>
    <t>WC MARCA HELVEX MOD NAO TZF-1</t>
  </si>
  <si>
    <t>INOD HELVEX TZF-17</t>
  </si>
  <si>
    <t>WC MARCA HELVEX MODELO NAO TZF-17</t>
  </si>
  <si>
    <t>INST. SIST. NEUMATIC</t>
  </si>
  <si>
    <t>Suministro e Instalación de un Sistema de Transporte Neumático de Envíos Marca AEROCOM AC-3000</t>
  </si>
  <si>
    <t>INT CAL</t>
  </si>
  <si>
    <t>INTERCAMBIADOR DE CALOR 150 LTS</t>
  </si>
  <si>
    <t>INT PAQ DUPLEX POT</t>
  </si>
  <si>
    <t>INTEGRACION DE EQUIPO DE BOMBEO SOBRE BASE DE ESTRUCTURA CON CABEZAL DE SUCCION Y DESCARGA DE 3" DE DIAMETRO</t>
  </si>
  <si>
    <t>INTEG CUADRUPLEX</t>
  </si>
  <si>
    <t>INTEGRACION TIPO PAQUETE SOBRE BASE DE ACERO, CON CABEZAL DE SUCCION DE 6" Y DESCARGA DE 4"</t>
  </si>
  <si>
    <t>INTEG EQ AGUA TRAT</t>
  </si>
  <si>
    <t>INTEGRACION DE EQUIPOS A BASE DE ESTRUCTURA METALICA CON CABEZAL DE 3" DE SUCCION Y DESCARGA</t>
  </si>
  <si>
    <t>INTSEG3R230</t>
  </si>
  <si>
    <t xml:space="preserve"> Interruptor,De Seguridad De 2 X 30 Amps., 240 V.C.A., 100 Ka. C .I., Nema-3R, Con Portafusiles Y Fusibles.</t>
  </si>
  <si>
    <t>INTSEG3R330</t>
  </si>
  <si>
    <t xml:space="preserve"> Interruptor,De Seguridad De 3 X 30 Amps., 240 V.C.A., 100 Ka. C.I., Nema-1, Con Portafusiles Y Fusibles.</t>
  </si>
  <si>
    <t>INTSEG3R360</t>
  </si>
  <si>
    <t xml:space="preserve"> Interruptor,De Seguridad De 3 X 60 Amps., 240 V.C.A., 100 Ka. C.I., Nema-3R, Con Portafusiles Y Fusibles.</t>
  </si>
  <si>
    <t>INTY01</t>
  </si>
  <si>
    <t>Interruptor Termomagnetico  3x150 en  Gabinete 134 Mca. General Electric</t>
  </si>
  <si>
    <t>INTY02</t>
  </si>
  <si>
    <t>INTY03</t>
  </si>
  <si>
    <t>Interruptor Termomagnetico  3x600 en  Gabinete 134 Mca. General Electric</t>
  </si>
  <si>
    <t>INTY04</t>
  </si>
  <si>
    <t>Interruptor Termomagnetico  2x30 en  Gabinete 134 Mca. General Electric</t>
  </si>
  <si>
    <t>INTY05</t>
  </si>
  <si>
    <t>Interruptor Termomagnetico  3x400 en  Gabinete 134 Mca. General Electric</t>
  </si>
  <si>
    <t>INTY06</t>
  </si>
  <si>
    <t>Interruptor Termomagnetico  3X150 en  Gabinete 134 Mca. General Electric</t>
  </si>
  <si>
    <t>INTY07</t>
  </si>
  <si>
    <t>Interruptor Termomagnetico  3X50 en  Gabinete 134 Mca. General Electric</t>
  </si>
  <si>
    <t>INTY08</t>
  </si>
  <si>
    <t>Interruptor Termomagnetico  3X125 en  Gabinete 134 Mca. General Electric</t>
  </si>
  <si>
    <t>INTY09</t>
  </si>
  <si>
    <t>Interruptor Termomagnetico  3X100 en  Gabinete 134 Mca. General Electric</t>
  </si>
  <si>
    <t>INTY10</t>
  </si>
  <si>
    <t>INTY11</t>
  </si>
  <si>
    <t>INTY12</t>
  </si>
  <si>
    <t>INTY13</t>
  </si>
  <si>
    <t>Interruptor Termomagnetico  3X15 en  Gabinete 134 Mca. General Electric</t>
  </si>
  <si>
    <t>INTY14</t>
  </si>
  <si>
    <t>INTY15</t>
  </si>
  <si>
    <t>INTY16</t>
  </si>
  <si>
    <t>INTY17</t>
  </si>
  <si>
    <t>Interruptor Termomagnetico  3X225 en  Gabinete 134 Mca. General Electric</t>
  </si>
  <si>
    <t>INTY18</t>
  </si>
  <si>
    <t>INTY19</t>
  </si>
  <si>
    <t>Interruptor Termomagnetico  3X30 en  Gabinete 134 Mca. General Electric</t>
  </si>
  <si>
    <t>INTY20</t>
  </si>
  <si>
    <t>INTY21</t>
  </si>
  <si>
    <t>Interruptor Termomagnetico  3X40 en  Gabinete 134 Mca. General Electric</t>
  </si>
  <si>
    <t>INTY22</t>
  </si>
  <si>
    <t>INTY23</t>
  </si>
  <si>
    <t>INTY24</t>
  </si>
  <si>
    <t>INTY25</t>
  </si>
  <si>
    <t>INTY26</t>
  </si>
  <si>
    <t>INTY27</t>
  </si>
  <si>
    <t>Interruptor Termomagnetico  3X70 en  Gabinete 134 Mca. General Electric</t>
  </si>
  <si>
    <t>INTY28</t>
  </si>
  <si>
    <t>INTY29</t>
  </si>
  <si>
    <t>INTY30</t>
  </si>
  <si>
    <t>INTY31</t>
  </si>
  <si>
    <t>INTY32</t>
  </si>
  <si>
    <t>Interruptor Termomagnetico  3X20 en  Gabinete 134 Mca. General Electric</t>
  </si>
  <si>
    <t>INTY33</t>
  </si>
  <si>
    <t>Interruptor Termomagnetico  3x125 en  Gabinete 134 Mca. General Electric</t>
  </si>
  <si>
    <t>INTY34</t>
  </si>
  <si>
    <t>INTY35</t>
  </si>
  <si>
    <t>INTY36</t>
  </si>
  <si>
    <t>INTY37</t>
  </si>
  <si>
    <t>Interruptor Termomagnetico  3x30 en  Gabinete 134 Mca. General Electric</t>
  </si>
  <si>
    <t>INTY38</t>
  </si>
  <si>
    <t>INTY39</t>
  </si>
  <si>
    <t>INTY40</t>
  </si>
  <si>
    <t>Tablero Spectra Plug-in Av2  con Interruptor Principal de 3px 1600 Amps e Interruptores Derivados ( de Acuerdo al Diagrama Unifilar ) Mca. General Electric</t>
  </si>
  <si>
    <t>INTY41</t>
  </si>
  <si>
    <t>INTY42</t>
  </si>
  <si>
    <t>INTY43</t>
  </si>
  <si>
    <t>INTY44</t>
  </si>
  <si>
    <t>INTY45</t>
  </si>
  <si>
    <t>INTY46</t>
  </si>
  <si>
    <t>INTY47</t>
  </si>
  <si>
    <t>INTY48</t>
  </si>
  <si>
    <t>INTYIOP</t>
  </si>
  <si>
    <t>Interruptor Sencillo Tipo Toggle 1P-15A, 127Vca, 1F-2H+ Pt+Pta, 60Hz, Catalogo 5731 Y Placa De Aluminio Catalogo Al-83001,</t>
  </si>
  <si>
    <t>JAB EMP</t>
  </si>
  <si>
    <t>JABONERA DE EMPOTRAR CON AGARRADERA</t>
  </si>
  <si>
    <t>JAB LIQ</t>
  </si>
  <si>
    <t>JABONERA LIQUIDA DE SOBREPONER</t>
  </si>
  <si>
    <t>JACK 6S CJ688TGIW</t>
  </si>
  <si>
    <t>JACK O CONECTOR CATEGORÍA 6 (SALIDA DE TELECOMUNICACIONES),   MARCA PANDUIT NO. DE PARTE CJ688TGIW</t>
  </si>
  <si>
    <t>JACK CAM TELENSÑ</t>
  </si>
  <si>
    <t xml:space="preserve"> JACK O CONECTORES CON PLACA FRONTAL PROPIETARIOS, CARACTERISTICAS Y CALIDAD,  PARA  LAS CÁMARAS (PTZ), MARCA POLYCOM,</t>
  </si>
  <si>
    <t>JACK MIC TELENSÑ</t>
  </si>
  <si>
    <t xml:space="preserve"> JACK O CONECTORES CON PLACA FRONTAL PROPIETARIOS. MARCA POLYCOM, SIMILAR O EQUIVALENTE EN CARACTERISTICAS Y CALIDAD. PARA MICRÓFONOS DE CENTRO.  MARCA POLYCOM, SIMILAR O EQUIVALENTE EN CARACTERISTICAS Y CALIDAD.</t>
  </si>
  <si>
    <t>JACK TELENSÑ</t>
  </si>
  <si>
    <t>JACK O CONECTOR CATEGORIA 6A, MARCADO EN LA PARTE FRONTAL DEL JACK Y PROBADO Y VERIFICADO POR ETL, UL, CSA, Ó UN LABORA TORIO RECONOCIDO POR LAS NORMAS Y ES TÁNDARES DE CABLEA DO, CONECTOR TIPO RJ-45 CATEGORÍA 6A. ETI QUETA CON CÓDIGO UNIVERSAL DE COLORES PARA CONFIGURARSE COMO 568 A O B. 8 POSI CIONES, 8  CONDUCTO RES. COMPATIBLE CON CATEGORÍAS ANTERIO RES (3, 5, 5E Y 6). CON CARACTERÍSTICAS DE TRANSMISIÓN DESDE 1 HASTA 550 MHZ, MÍNIMO. 750 CICLOS DE INSER CIÓN COMO MÍNIMO DE VIDA ÚTIL ENTRE PLUG Y JACK. 100 GRAMOS DE FUERZA DE RETENCIÓN EN EL PLUG. DIMENSIO NES DE 18.5 MM ANCHO POR 23.3 MM DE ALTO. FABRICADOS EN PLÁSTICO DE ALTO IMPACTO, RETARDANTE A LA FLAMA SEGÚN UL94V-0. CON CIRCUITO IMPRESO TOTALMENTE PROTEGIDO LOS BORNES DE CONEXIÓN DEBERÁN SER IDC (CONTACTO POR DESPLAZAMIENTO DE AISLANTE).</t>
  </si>
  <si>
    <t>JACK TV TELENSÑ</t>
  </si>
  <si>
    <t xml:space="preserve"> JACK O CONECTORES CON PLACA FRONTAL PROPIETARIOS. CARACTERISTICAS Y CALIDAD. PARA TELEVISIONES Y PROYECTORES. MARCA POLYCOM, SIMILAR O EQUIVALENTE EN CARACTERISTICAS Y CALIDAD.</t>
  </si>
  <si>
    <t>JACK-RJ45 CAT 6</t>
  </si>
  <si>
    <t>CONECTOR JACK RJ-45 CAT 6</t>
  </si>
  <si>
    <t>JGO 6 LL CA 11.00</t>
  </si>
  <si>
    <t>Jgo. 6 llantas p/camión, med. 11.00-20, 12</t>
  </si>
  <si>
    <t>JGO 6 LL MO</t>
  </si>
  <si>
    <t>Jgo. de 6 llantas p/motoconf.12-g med. 13-0-24 (g-2)</t>
  </si>
  <si>
    <t>JGO 6 LL P/CA</t>
  </si>
  <si>
    <t>JGO. 6 LLANTAS 900X20 PXN 12 CAPAS P/CAMION</t>
  </si>
  <si>
    <t>JGO AM RE 08</t>
  </si>
  <si>
    <t>Juego de Amortiguadores de Resorte J (8 PZAS)</t>
  </si>
  <si>
    <t>JGO. 6 LLANTAS GRUA</t>
  </si>
  <si>
    <t>JGO. 6 LLANTAS P/GRÚA DEPATIO MED. 9 X 20 X 10</t>
  </si>
  <si>
    <t>MAQI</t>
  </si>
  <si>
    <t>JUNIOR OFFICE CLASSI</t>
  </si>
  <si>
    <t>CHAPA Junior Office Classic DORMA</t>
  </si>
  <si>
    <t>JUNT EXP CHAR</t>
  </si>
  <si>
    <t>JUNTA DE EXPANSION PARA CHAROFIL</t>
  </si>
  <si>
    <t>JUNTA PROHEL</t>
  </si>
  <si>
    <t>Junta prohel grande pulkesa</t>
  </si>
  <si>
    <t>KIT 3TT POL</t>
  </si>
  <si>
    <t>Kit De 3 Terminales Termocontractiles De Polimeroreticulado Antitraking. Clase I De Acuerdo A La Norma Ieee-48-1990, Con Distancia De Fuga, Mayor A 50 Mm/Kv,Para Cables De Energia De 25 Kv, Con Aislamiento Solido 133%( Xlpe ), Calibre 2/0 Awg. Catalogo Hvt-152-G., Con Conector Zapata Clase A-2</t>
  </si>
  <si>
    <t>KIT FOTOHJ</t>
  </si>
  <si>
    <t>Sistema fotovoltaico con luminario cobra head leds de 1000w  incluye: luminario nl cat. Schx5/100</t>
  </si>
  <si>
    <t>KOLORINES</t>
  </si>
  <si>
    <t>Mosaico veneciano tipo akua vario colores de 2 x 2 cm marca kolorines</t>
  </si>
  <si>
    <t>LAD 015X125X235</t>
  </si>
  <si>
    <t>Ladrillo de 1.5 x 12.5 x 23.5 cm.</t>
  </si>
  <si>
    <t>MILLAR</t>
  </si>
  <si>
    <t>LAM LO C-22 HE</t>
  </si>
  <si>
    <t>Lámina losacero cal. 22 heliopuerto</t>
  </si>
  <si>
    <t>LAM PL 020</t>
  </si>
  <si>
    <t>Lámina de plomo espesor de acuerdo a especificaciones</t>
  </si>
  <si>
    <t>LAMIN</t>
  </si>
  <si>
    <t>plástico laminado ralph wilson mod. 1807-45 wenge</t>
  </si>
  <si>
    <t>LAMINA NEGRA 18</t>
  </si>
  <si>
    <t>Lámina negra cal. 18</t>
  </si>
  <si>
    <t>LAMINA PLOMO 1.6MM</t>
  </si>
  <si>
    <t>Lámina de plomo de 1.6 mm</t>
  </si>
  <si>
    <t>LAMP. PASILLO</t>
  </si>
  <si>
    <t>LAV CUAD AMER STAD</t>
  </si>
  <si>
    <t>LAVABO RECTANGULAR BAJO CUBIERTA GRANDE, COLOR BLANCO, MCA. AMERICAN STANDAR,  STUDIO BASICA, 0618000</t>
  </si>
  <si>
    <t>LAV VITROMEX</t>
  </si>
  <si>
    <t>LAVABO  MCA. AMERICAN STANDAR  MODELO VERACRUZ COLOR BLANCO</t>
  </si>
  <si>
    <t>LCD 32 TELENSÑ</t>
  </si>
  <si>
    <t>PANTALLA LCD-TFT DE 32 PULGADAS DIAGONALES CON INTERFAZ DE RED IP, SALIDA DE LUMINANCIA 400 CD/M ²(TIP.), RELACIÓN DE CONTRASTE 1000:1 (TÍP.), 80,000:1 (MÁX., CONTRASTE DINÁMICO ACTIVADO), CONTRALUZ SISTEMA DE TIPO 7 CCFL U, TIEMPO DE RESPUESTA PANEL TÍPICO 6 MS (GRIS A GRIS)/16MS TÍPICO (NEGRO A BLANCO), GAMA CROMÁTICA 110% TÍPICO. MARCA DELL, MODELO 1080P HD LCD SIMILAR O EQUIVALENTE EN CARACTERISTICAS Y CALIDAD.</t>
  </si>
  <si>
    <t>LECTORA DE PROXIMIDA</t>
  </si>
  <si>
    <t>LECTORA DE PROXIMIDAD, LECTORA DE TARJETAS INTELIGENTES SIN CONTACTO DE 13.56 MHz, DE ALTA SEGURIDAD</t>
  </si>
  <si>
    <t>LET LU</t>
  </si>
  <si>
    <t>Letreros Luminosos</t>
  </si>
  <si>
    <t>LIC-CAMP</t>
  </si>
  <si>
    <t>LICENCIA DS CAMARA LICENSE FEE FOR IP CAMERA</t>
  </si>
  <si>
    <t>LIJ RO 038</t>
  </si>
  <si>
    <t>LIJA EN ROLLO DE 38 MM. PARA COBRE.</t>
  </si>
  <si>
    <t>LIJA ROLLO 038</t>
  </si>
  <si>
    <t>Lija en rollo de 38 mm. para cobre.</t>
  </si>
  <si>
    <t>LIMK</t>
  </si>
  <si>
    <t>Luminario nl cat. Nleimav30-232t8-127e-k23. Modelo integra ii aph sellada con marco abatible embisagrado de empotrar en plafon tablaroca. Dimensiones. 122x30x12cms, fabricado en lamina calibre 22, marco integral biselado de una sola pieza calibre 20 de 2" de ancho, gabinete tropicalizado, esmaltado con pintura en polvo poliester blanco, con reflectancia del 94%. Con 2 lf 32w t8 4100 k philips, 2 juegos de bases leviton, balastro electronico 2x32w 127v a.f.p., encendido rapido lumicon advance, difusor acrilico 100% puro k23 de 125" de espesor con sello 3m cat. 27824 doble adhesivo (ambas caras) alta resistencia y alta densidad (110 long), sello de espuma de poliuretano autoadherible en el asiento de marco. 2 tornillos allen de 3/16" de diametro por 1 ½" de largo para fijacion del marco abatible, clips para sujetar el marco,hule neopreno alrededor del marco integral para sellar al plafond.</t>
  </si>
  <si>
    <t>LIMPVC</t>
  </si>
  <si>
    <t>Limpiador p/tuberia pvc</t>
  </si>
  <si>
    <t>BOTE</t>
  </si>
  <si>
    <t>familia</t>
  </si>
  <si>
    <t>LLA VI</t>
  </si>
  <si>
    <t>Llanta para vibrocompactador</t>
  </si>
  <si>
    <t>LLANTAS P/CAMION</t>
  </si>
  <si>
    <t>Llantas p/camión</t>
  </si>
  <si>
    <t>LLANTAS P/CARGADOR</t>
  </si>
  <si>
    <t>LLANTAS P/CARGADOR FRONTAL 966-F</t>
  </si>
  <si>
    <t>LLAV ELECT TV400</t>
  </si>
  <si>
    <t>LLAVE ELECTRONICA DE BATERIAS HELVEX MODELO TV-400</t>
  </si>
  <si>
    <t>LLAV RET ANG</t>
  </si>
  <si>
    <t>LLAVE DE RETENCION ANGULAR</t>
  </si>
  <si>
    <t>LLAV UNIV</t>
  </si>
  <si>
    <t>LLAVE UNIVERSAL PARA GABINETE VS INCENDIO</t>
  </si>
  <si>
    <t>LOS INT 15/15</t>
  </si>
  <si>
    <t>Loseta ceramica tipo pulido y brillado color Gris oQ85 de 15 x 15 cm marca Daltile</t>
  </si>
  <si>
    <t>LOS INT 30X30</t>
  </si>
  <si>
    <t>Loseta ceramica tipo vitrestone designer colors color blanco DC 15 de 30 x 30 cm marca Daltile,</t>
  </si>
  <si>
    <t>LOS INT 30X60</t>
  </si>
  <si>
    <t>Loseta ceramica tipo spa color white matte de 31.5 x 60 cm marca interceramic</t>
  </si>
  <si>
    <t>LOS INT 31.5X31.5</t>
  </si>
  <si>
    <t>Loseta de ceramica tipo asia color singapur 31.5 x 31.5 cm marca interceramic</t>
  </si>
  <si>
    <t>LOSCOTA2</t>
  </si>
  <si>
    <t>Loseta ceramica tipo asia color singapur de 20 x 30 cm marca interceramic</t>
  </si>
  <si>
    <t>LOSCOTA4</t>
  </si>
  <si>
    <t>Loseta ceramica color blanco de 20 x 30 cm tipo astratto marca interceramic</t>
  </si>
  <si>
    <t>LOSETA.P8</t>
  </si>
  <si>
    <t>Loseta ceramica color green de 33 x 33 cm tipo sunset marca interceramic</t>
  </si>
  <si>
    <t>LUB P TUB</t>
  </si>
  <si>
    <t>Lubricante p/tubería de PVC en lata de 130 grs.</t>
  </si>
  <si>
    <t>LUM100W</t>
  </si>
  <si>
    <t>Luminario de 100w con proteccion mecanica (para elevadores según requerimientos del proveedor</t>
  </si>
  <si>
    <t>M.O LIMPIEZA</t>
  </si>
  <si>
    <t>TINHER Y ESTOPA PARA LIMPIEZA</t>
  </si>
  <si>
    <t>M1N-001</t>
  </si>
  <si>
    <t>M1N-01 BARRA ESCRITORIO TRABAJO SOCIAL ENTREVISTAS..</t>
  </si>
  <si>
    <t>M1N-02A</t>
  </si>
  <si>
    <t>M1N 2A GUARDA ROPA ADMISION CONTROL (HOSP. GINECO)..</t>
  </si>
  <si>
    <t>M2N-001</t>
  </si>
  <si>
    <t>M2N-01 CAMBIO DE BOTAS CIRUGIA..</t>
  </si>
  <si>
    <t>M2N-002</t>
  </si>
  <si>
    <t>M2N-02 CONTROL TRANSFER CIRUGIA..</t>
  </si>
  <si>
    <t>M2N-003</t>
  </si>
  <si>
    <t>M2N-03 CLOSET CONTROL CIRUGIA..</t>
  </si>
  <si>
    <t>M2N-004</t>
  </si>
  <si>
    <t>M2N-04 GUARDA MEDICAMENTOS RECUPERACION-.</t>
  </si>
  <si>
    <t>M2N-005</t>
  </si>
  <si>
    <t>M2N-05 TRABAJO ENFERMERAS RECUPERACION..</t>
  </si>
  <si>
    <t>M2N-006</t>
  </si>
  <si>
    <t>M2N-06 TRABAJO DE MEDICOS ENDOSCOPIAS..</t>
  </si>
  <si>
    <t>M2N-007</t>
  </si>
  <si>
    <t>M2N-07 GUARDA DE ROPA LIMPIA RECUPERACION CIRUIGIA..</t>
  </si>
  <si>
    <t>M2N-008</t>
  </si>
  <si>
    <t>M2N-08 CUBIERTA C.E.Y.E..</t>
  </si>
  <si>
    <t>M2N-009</t>
  </si>
  <si>
    <t>M2N-09 C.E.Y.E. ENTREGA MATERIAL LIMPIO QUIRÓFANOS..</t>
  </si>
  <si>
    <t>M2N-010</t>
  </si>
  <si>
    <t>M2N-10 C.E.Y.E. RECIBO MATERIAL SUCIO HOSPITALIZACIÓN..</t>
  </si>
  <si>
    <t>M2N-011</t>
  </si>
  <si>
    <t>M2N-11 C.E.Y.E.  ENTREGA DE MATERIAL HOSPITALIZACION..</t>
  </si>
  <si>
    <t>M2N-012</t>
  </si>
  <si>
    <t>M2N-12 CENTRAL ENFERMERAS ENCAMADOS CIRUGIA..</t>
  </si>
  <si>
    <t>M2N-013</t>
  </si>
  <si>
    <t>M2N-13 GURDA LIMPIA CIRUGIA AMBULATORIA CLOSET 1.06..</t>
  </si>
  <si>
    <t>M2N-014</t>
  </si>
  <si>
    <t>M2N-14 GUARDA DE MEDICAMENTOS CIRUGIA AMBULATORIA ..</t>
  </si>
  <si>
    <t>M2N-015</t>
  </si>
  <si>
    <t>MN2-15  UTRABAJO DE ENFERMERAS CIRUGIA AMBULATORIA..</t>
  </si>
  <si>
    <t>M2N-016</t>
  </si>
  <si>
    <t>M2N-16 ROPA DE CALLE CONTRO CIRUGIA AMBULATORIA CLOSET 1.97..</t>
  </si>
  <si>
    <t>M2N-017</t>
  </si>
  <si>
    <t>M2N-17 CONTROL CIRUGIA AMBULATORIA..</t>
  </si>
  <si>
    <t>M2N-018</t>
  </si>
  <si>
    <t>M2N-18 GUARDA MEDICAMENTOS ENDOSCOPIAS 1.20 CLOSET..</t>
  </si>
  <si>
    <t>M2N-019</t>
  </si>
  <si>
    <t>M2N19 ROPA LIMPIA PREPARACION ENDOSCOPIAS..</t>
  </si>
  <si>
    <t>M2N-020</t>
  </si>
  <si>
    <t>M2N-20  TRABAJO ENFERMERAS  RECUPERACION ENDOSCOPIAS..</t>
  </si>
  <si>
    <t>M2N-021</t>
  </si>
  <si>
    <t>M2N-21 GUARDA MEDICAMNETOS U.C.I. (0.90)..</t>
  </si>
  <si>
    <t>M2N-022</t>
  </si>
  <si>
    <t>M2N-22 TELEFONOS PUBLICOS (CIRUGIA AMBULATORIA)..</t>
  </si>
  <si>
    <t>M2N-023</t>
  </si>
  <si>
    <t>M2N-23 CENTRAL DE ENFERMERAS ENCAMADOS (CIRUGIA)..</t>
  </si>
  <si>
    <t>M2N-024</t>
  </si>
  <si>
    <t>M2N-24 ROPA DE CALLE CONTROL (HOSPITALIZACION CIRUGIA)..</t>
  </si>
  <si>
    <t>M2N-025</t>
  </si>
  <si>
    <t>M2N-25 CONTROL (TOCOCIRUGIA)..</t>
  </si>
  <si>
    <t>M2N-026</t>
  </si>
  <si>
    <t>M2N-26 CENTRAL ENFERMERAS ENCAMADOS HOSP. CIRUGIA..</t>
  </si>
  <si>
    <t>M2N-027</t>
  </si>
  <si>
    <t>M2N-27 GUARDA ROPA LIMPIA (HOSPITALIZACION CIRUGIA)..</t>
  </si>
  <si>
    <t>M2N-028</t>
  </si>
  <si>
    <t>M2N-28 DESCANSO Y TRABAJO DE MEDICOS (HOSP. CIRUGIA)..</t>
  </si>
  <si>
    <t>M2N-029</t>
  </si>
  <si>
    <t>M2N-29 CENTRAL DE ENFERMERAS ENCAMADOS(HOSP.CIRUGIA)..</t>
  </si>
  <si>
    <t>M2N-030</t>
  </si>
  <si>
    <t>M2N-30 MUEBLES TELEFONOS PUBLICOS..</t>
  </si>
  <si>
    <t>M2N-031</t>
  </si>
  <si>
    <t>M2N-31 TRABAJO ENFERMERAS HOSPITALIZACION CIRUGIAS..</t>
  </si>
  <si>
    <t>M2N-032</t>
  </si>
  <si>
    <t>M2N-32 TRABAJO ENF. HOSP.CIRUGIA CLOSET ESCUADRA 4.77..</t>
  </si>
  <si>
    <t>M2N-033</t>
  </si>
  <si>
    <t>M2N-33  CONTROL CIRUGIA..</t>
  </si>
  <si>
    <t>M2N-034</t>
  </si>
  <si>
    <t>M2N-34 CENTRAL DE ENF. ENCAMADOS HOSPITALIZACION CIRUGIA..</t>
  </si>
  <si>
    <t>M2N-035</t>
  </si>
  <si>
    <t>M2N-35 MUEBLE DE TELEFONOS PUBLICOS CIRUGIA..</t>
  </si>
  <si>
    <t>M2N-036</t>
  </si>
  <si>
    <t>M2N-36 GUARDA SALA DE JUNTAS (GOBIERNO)..</t>
  </si>
  <si>
    <t>M2N-037</t>
  </si>
  <si>
    <t>M2N-37 CLOSET  DIRECTOR GENERAL (GOBIERNO)..</t>
  </si>
  <si>
    <t>M2N-038</t>
  </si>
  <si>
    <t>M2N-38 BARRA DE APOYO SALA DE JUNTAS..</t>
  </si>
  <si>
    <t>M2N-040</t>
  </si>
  <si>
    <t>M2N-40 CENTRAL ENFERMERAS ENCAMADOS GINECOLOGIA..</t>
  </si>
  <si>
    <t>M2N-041</t>
  </si>
  <si>
    <t>M2N-41 GUARDA MEDICAMENTOS PREMATUROS..</t>
  </si>
  <si>
    <t>M2N-042</t>
  </si>
  <si>
    <t>M2N-42 TRABAJO DE MEDICOS GINECOLOGIA..</t>
  </si>
  <si>
    <t>M2N-043</t>
  </si>
  <si>
    <t>M2N-43 ROPA LIMPIA PREMATUROS..</t>
  </si>
  <si>
    <t>M2N-044</t>
  </si>
  <si>
    <t>M2N-44 ROPA LIMPIA PEDIATRICOS..</t>
  </si>
  <si>
    <t>M2N-045</t>
  </si>
  <si>
    <t>MN2-45 TRABAJO DE ENFERMERAS CUNERO PATOLOGICO..</t>
  </si>
  <si>
    <t>M2N-046</t>
  </si>
  <si>
    <t>M2N-46 GUARDA DE MEDICAMENTOS CUNERO PATOLOGICO..</t>
  </si>
  <si>
    <t>M2N-047</t>
  </si>
  <si>
    <t>M2N-048</t>
  </si>
  <si>
    <t>M2N-48  TRABAJO ENFERM. PREESCOLARES (HOSPITALIZACION PEDIATRIA)..</t>
  </si>
  <si>
    <t>M2N-049</t>
  </si>
  <si>
    <t>M2N-49  TRABAJO ENFERM. LACTANTES PEDIATRIA..</t>
  </si>
  <si>
    <t>M2N-050</t>
  </si>
  <si>
    <t>M2N-50  TRABAJO ENFERM. LACTANTES PEDIATRIA CLOSET ROPA LIMPIA..</t>
  </si>
  <si>
    <t>M2N-051</t>
  </si>
  <si>
    <t>M2N-51  GUARDA DE MEDICOS  TRAB. ENFERM. LACTANTES PEDIATRIA CLOSET..</t>
  </si>
  <si>
    <t>M2N-052</t>
  </si>
  <si>
    <t>M2N-52  MUEBLE TELEFONOS PUBLICO PEDIATRIA..</t>
  </si>
  <si>
    <t>M2N-053</t>
  </si>
  <si>
    <t>M2N-53 CONTROL TOCOCIRUGIA..</t>
  </si>
  <si>
    <t>M2N-054</t>
  </si>
  <si>
    <t>M2N-54 TRABAJO ENFERMERAS LACTANTES PEDIATRIA..</t>
  </si>
  <si>
    <t>M2N-055</t>
  </si>
  <si>
    <t>M2N-55 CONTROL TOCOCIRUGIA..</t>
  </si>
  <si>
    <t>M2N-056</t>
  </si>
  <si>
    <t>M2N56 TELEFONOS PUBLICOS GINECO-PEDIATRIA..</t>
  </si>
  <si>
    <t>M2N-058</t>
  </si>
  <si>
    <t>M2N-58 GUARDA EDUCACION MEDICA E INVESTIGACION CLOSET..</t>
  </si>
  <si>
    <t>M2N-059</t>
  </si>
  <si>
    <t>MN2-59 GUARDA EDUCACION MEDICA E INVESTIGACION CLOSET..</t>
  </si>
  <si>
    <t>M2N-060</t>
  </si>
  <si>
    <t>MN2-60 CONSULTA CENTRO DE DOCUMENTACION EN SALUD..</t>
  </si>
  <si>
    <t>M2N-061</t>
  </si>
  <si>
    <t>MN2-61 CONSULTA CENTRO DE DOCUMENTACION EN SALUD..</t>
  </si>
  <si>
    <t>M3N-001</t>
  </si>
  <si>
    <t>M3N-01 ROPA LIMPIA QUINMIOTERAPIA..</t>
  </si>
  <si>
    <t>M3N-002</t>
  </si>
  <si>
    <t>M3N-02 GUARDA ROPA DE CONTROL HEMODIALISIS..</t>
  </si>
  <si>
    <t>M3N-003</t>
  </si>
  <si>
    <t>M3N-03 TRABAJO ENFERMERAS QUINMIOTERAPIA..</t>
  </si>
  <si>
    <t>M3N-004</t>
  </si>
  <si>
    <t>M3N-04 CONTROL HEMODIALISIS..</t>
  </si>
  <si>
    <t>M3N-005</t>
  </si>
  <si>
    <t>M3N-05 CAMBIO DE BOTAS CIRUGIA..</t>
  </si>
  <si>
    <t>M3N-006</t>
  </si>
  <si>
    <t>M3N-06 TRABAJO DE MEDICOS EMODIALISIS..</t>
  </si>
  <si>
    <t>M3N-007</t>
  </si>
  <si>
    <t>M3N-07 TRABAJO ENFERMERAS HEMODIALISIS..</t>
  </si>
  <si>
    <t>M3N-008</t>
  </si>
  <si>
    <t>M3N-08 GUARDA DE ROPA LIMPIA HEMODIALISIS CLOST 3.05..</t>
  </si>
  <si>
    <t>M3N-009</t>
  </si>
  <si>
    <t>M3N-09 TRABAJO ENFERMERAS HEMODIALISIS..</t>
  </si>
  <si>
    <t>M3N-010</t>
  </si>
  <si>
    <t>M3N-10 TRABAJO DE ENFERMERAS DIALISIS 2.40..</t>
  </si>
  <si>
    <t>M3N-011</t>
  </si>
  <si>
    <t>M3N-11 GUARDA DE MEDICAMENTOSM DIALISIS 1.43 CLOSET..</t>
  </si>
  <si>
    <t>M3N-012</t>
  </si>
  <si>
    <t>M3N-12 ROPA LIMPIA DIALISIS 1.43 CLOSET..</t>
  </si>
  <si>
    <t>M3N-013</t>
  </si>
  <si>
    <t>M3N-13 CENTRAL DE ENFERMERAS ENCAMADOS (HOSP.MEDICINA INTERNA)..</t>
  </si>
  <si>
    <t>M3N-014</t>
  </si>
  <si>
    <t>M3N-14 CENTRAL DE ENFERMREAS ENCAMADSO HOSPIT. MEDICINA INTERNA..</t>
  </si>
  <si>
    <t>M3N-015</t>
  </si>
  <si>
    <t>M3N-15 ROPA DE CALLE (HOSPITALIZACION MED. INTERNA)..</t>
  </si>
  <si>
    <t>M3N-016</t>
  </si>
  <si>
    <t>M3N-16 TRABAJO DE MEDICOS HOSP. MEDICINA INTERNA 3.60..</t>
  </si>
  <si>
    <t>M3N-017</t>
  </si>
  <si>
    <t>M3N-17 CONTROL HOSP. MEDICINA INTERNA..</t>
  </si>
  <si>
    <t>M3N-018</t>
  </si>
  <si>
    <t>M3N-18 TELEFONOS PUBLICOS(HOSP. MEDICINA INTERNA)..</t>
  </si>
  <si>
    <t>M3N-019</t>
  </si>
  <si>
    <t>M3N-19 CONTROL MEDICINA INTERNA..</t>
  </si>
  <si>
    <t>M3N-020</t>
  </si>
  <si>
    <t>M3N-20  TRABAJO ENFERMERAS  RECUPERACION ENDOSCOPIAS 2.50 ESC..</t>
  </si>
  <si>
    <t>M3N-021</t>
  </si>
  <si>
    <t>M3N-21 TRABAJO ENFERMERAS(HOSPITALIZACION MEDICINA INT.)..</t>
  </si>
  <si>
    <t>M3N-022</t>
  </si>
  <si>
    <t>M3N-22 ROPA LIMPIA HOSPITALIZACION MEDICINA INTERNA..</t>
  </si>
  <si>
    <t>M3N-023</t>
  </si>
  <si>
    <t>M3N-23 CENTRAL DE ENFERMERAS ENCAMADOS (MEDICINA INTERNA)..</t>
  </si>
  <si>
    <t>M3N-024</t>
  </si>
  <si>
    <t>M2N-24 CONTROL (MEDICINA INTERNA)..</t>
  </si>
  <si>
    <t>M3N-025</t>
  </si>
  <si>
    <t>MN2-25 ROPA LIMPIA CONSULTA EXTERNA (MEDICINA INTERNA)..</t>
  </si>
  <si>
    <t>M3N-026</t>
  </si>
  <si>
    <t>MN2-26 TELEFONOS PUBLICOS MEDICINA INTERNA..</t>
  </si>
  <si>
    <t>MAAD-018</t>
  </si>
  <si>
    <t>Pegamento de contacto resistol 5000.</t>
  </si>
  <si>
    <t>litro</t>
  </si>
  <si>
    <t>MADERA PINO 3A</t>
  </si>
  <si>
    <t>Madera de pino de 3a.</t>
  </si>
  <si>
    <t>PT</t>
  </si>
  <si>
    <t>MAFI-026</t>
  </si>
  <si>
    <t>Perfil Unicanal U-10 De 4X2"</t>
  </si>
  <si>
    <t>MAL EL 6X6-06/06</t>
  </si>
  <si>
    <t>Malla electrosoldada 6-6 6/6</t>
  </si>
  <si>
    <t>MAL EL 6X6-10/10</t>
  </si>
  <si>
    <t>Malla electrosoldada 6-6 10/10</t>
  </si>
  <si>
    <t>MALLA 6X6-10/10</t>
  </si>
  <si>
    <t>Malla Electrosoldada 6-6 10/10</t>
  </si>
  <si>
    <t>MAM PO MA AL</t>
  </si>
  <si>
    <t>Mampara de acabado porcelanizado con marco de aluminio</t>
  </si>
  <si>
    <t>MAN F 100X0.50</t>
  </si>
  <si>
    <t>Manguera flexible de 100 mm x 0.50 m de ac inox bridado</t>
  </si>
  <si>
    <t>MAN F 150X0.50</t>
  </si>
  <si>
    <t>Manguera flexible de 150 mm x 0.50 m de ac inox bridado</t>
  </si>
  <si>
    <t>MAN TRITON</t>
  </si>
  <si>
    <t>MANERALES LINEA TRITON MOD C-12 MARCA HELVEX CON CHAPETON</t>
  </si>
  <si>
    <t>MANERAL RIVOLI</t>
  </si>
  <si>
    <t>MANERAL RIVOLI GRANDE ACABADO CROMO, MARCA HELVEX MODELO C-16</t>
  </si>
  <si>
    <t>MANG A/INOX 50X13MMØ</t>
  </si>
  <si>
    <t>Manguera flexible de acero inoxidable de 13 mm de diametro por .50 mts de longitud</t>
  </si>
  <si>
    <t>MANG A/INOX 55X19MMØ</t>
  </si>
  <si>
    <t>Manguera flexible de acero inoxidable de 19 mm de diametro por .55 mts de longitud</t>
  </si>
  <si>
    <t>MANG A/INOX 65X25MMØ</t>
  </si>
  <si>
    <t>Manguera flexible de acero inoxidable de 25 mm de diametro por .65 mts de longitud</t>
  </si>
  <si>
    <t>MANG A/INOX 90X38MMØ</t>
  </si>
  <si>
    <t>Manguera flexible de acero inoxidable de 38 mm de diametro por .90 mts de longitud</t>
  </si>
  <si>
    <t>MANG A/INOX 95X51MMØ</t>
  </si>
  <si>
    <t>Manguera flexible de acero inoxidable de 51 mm de diametro por .95 mts de longitud</t>
  </si>
  <si>
    <t>MANG IND 1 1/2</t>
  </si>
  <si>
    <t>MANGUERA TIPO INDUSTRIAL DE 1 1/2" X 30 MTS</t>
  </si>
  <si>
    <t>MANGUER  1.25X100MMØ</t>
  </si>
  <si>
    <t>Manguera flexible de acero inoxidable de 100 mm de dimetro por 1.25 mts de longitud</t>
  </si>
  <si>
    <t>MANGUERAS</t>
  </si>
  <si>
    <t>Mangueras p/compresor neumático</t>
  </si>
  <si>
    <t>MANIFOLD NITROGENO</t>
  </si>
  <si>
    <t>MANIFOLD PARA GASES MEDICINALES SEGÚN NOM-1997-SSA1-2000 Y NFPA 99C-2005, DE NITROGENO, 2 CILINDROS EN USO Y 2 EN RESERVA, DE FUNCIONAMIENTO MANUAL PARA EMPOTRAR EN MURO, MARCA ARAMED, FORMADO POR : 2 BARRAS DE DISTRIBUCIÓN CON VÁLVULA SUPERIOR Y DISCO DE RUPTURA PARA CADA CILINDRO, Y LOS PIGTAILS CON VÁLVULA CHECK EN LOS EXTREMOS, NECESARIOS PARA CONECTAR LOS CILINDROS DE CADA BANCADA; 2 MANÓMETROS PARA ALTA PRESIÓN 0-275 KG/CM2 PARA INDICAR LA PRESIÓN EN CADA BANCADA ; 2 VÁLVULAS DE PASO TIPO REGO PARA ALTA PRESIÓN, ALTO FLUJO CON SEGURIDAD ; 2 REGULADORES DE ALTA PRESIÓN, ALTO FLUJO, PRECALIBRADO ; 2 VÁLVULAS PARA EVITAR EL TRASBASE DE UNA BANCADA A OTRA ; 1 VÁLVULA DE TRES VÍAS ; 1 REGULADOR MC DE LÍNEA PARA AJUSTE DE PRESIÓN DE SALIDA; 1 INTERRUPTOR DE PRESIÓN PARA CONECTARSE A LA ALARMA; 1 MANÓMETRO DE 0-16 KG/CM2 PRESIÓN DE LÍNEA Y UNA VÁLVULA DE ALIVIO PARA DESFOGUE</t>
  </si>
  <si>
    <t>MANIFOLD O/NITROSO</t>
  </si>
  <si>
    <t>MANIFOLD PARA GASES MEDICINALES SEGÚN NOM-1997-SSA1-2000 Y NFPA 99C-2005, DE OXIDO DE NITROSO, 3 CILINDROS EN USO Y 3 EN RESERVA, DE FUNCIONAMIENTO MANUAL PARA EMPOTRAR EN MURO, MARCA ARAMED, FORMADO POR : 2 BARRAS DE DISTRIBUCIÓN CON VÁLVULA SUPERIOR Y DISCO DE RUPTURA PARA CADA CILINDRO, Y LOS PIGTAILS CON VÁLVULA CHECK EN LOS EXTREMOS, NECESARIOS PARA CONECTAR LOS CILINDROS DE CADA BANCADA; 2 MANÓMETROS PARA ALTA PRESIÓN 0-275 KG/CM2 PARA INDICAR LA PRESIÓN EN CADA BANCADA ; 2 VÁLVULAS DE PASO TIPO REGO PARA ALTA PRESIÓN, ALTO FLUJO CON SEGURIDAD ; 2 REGULADORES DE ALTA PRESIÓN, ALTO FLUJO, PRECALIBRADO ; 2 VÁLVULAS PARA EVITAR EL TRASBASE DE UNA BANCADA A OTRA ; 1 VÁLVULA DE TRES VÍAS ; 1 REGULADOR MC DE LÍNEA PARA AJUSTE DE PRESIÓN DE SALIDA; 1 INTERRUPTOR DE PRESIÓN PARA CONECTARSE A LA ALARMA; 1 MANÓMETRO DE 0-16 KG/CM2 PRESIÓN DE LÍNEA Y UNA VÁLVULA DE ALIVIO PARA DESFOGUE,</t>
  </si>
  <si>
    <t>MANIFOLD OXIGENO</t>
  </si>
  <si>
    <t>MANIFOLD PARA GASES MEDICINALES SEGÚN NOM-1997-SSA1-2000 Y NFPA 99C-2005, DE OXIGENO, 10 CILINDROS EN USO Y 10 EN RESERVA, DE FUNCIONAMIENTO MANUAL PARA EMPOTRAR EN MURO, MARCA ARAMED, FORMADO POR : 2 BARRAS DE DISTRIBUCIÓN CON VÁLVULA SUPERIOR Y DISCO DE RUPTURA PARA CADA CILINDRO, Y LOS PIGTAILS CON VÁLVULA CHECK EN LOS EXTREMOS, NECESARIOS PARA CONECTAR LOS CILINDROS DE CADA BANCADA; 2 MANÓMETROS PARA ALTA PRESIÓN 0-275 KG/CM2 PARA INDICAR LA PRESIÓN EN CADA BANCADA ; 2 VÁLVULAS DE PASO TIPO REGO PARA ALTA PRESIÓN, ALTO FLUJO CON SEGURIDAD ; 2 REGULADORES DE ALTA PRESIÓN, ALTO FLUJO, PRECALIBRADO ; 2 VÁLVULAS PARA EVITAR EL TRASBASE DE UNA BANCADA A OTRA ; 1 VÁLVULA DE TRES VÍAS ; 1 REGULADOR MC DE LÍNEA PARA AJUSTE DE PRESIÓN DE SALIDA; 1 INTERRUPTOR DE PRESIÓN PARA CONECTARSE A LA ALARMA; 1 MANÓMETRO DE 0-16 KG/CM2 PRESIÓN DE LÍNEA Y UNA VÁLVULA DE ALIVIO PARA DESFOGUE,</t>
  </si>
  <si>
    <t>MANOM</t>
  </si>
  <si>
    <t>MANOMETRO MARCA METRON MOD 51100</t>
  </si>
  <si>
    <t>MANOMETRO</t>
  </si>
  <si>
    <t>MANOMETRO DE GLISERINA DE 0 A 7 KG/CM2</t>
  </si>
  <si>
    <t>MAOB-013D</t>
  </si>
  <si>
    <t>Triplay de pino delgado de 6 mm de espesor de 1a hoja de 1.22 x 2.44 mts.</t>
  </si>
  <si>
    <t>MAOB-013G</t>
  </si>
  <si>
    <t>Madera de pino de primera</t>
  </si>
  <si>
    <t>pt</t>
  </si>
  <si>
    <t>MARMOL</t>
  </si>
  <si>
    <t>Mármol</t>
  </si>
  <si>
    <t>MARMOLFIORITO</t>
  </si>
  <si>
    <t>marmol piezas de 60 x 120 x 2.5  cm color Travertino fiorito</t>
  </si>
  <si>
    <t>MAS TA</t>
  </si>
  <si>
    <t>Masking tape</t>
  </si>
  <si>
    <t>MASKING TAPE</t>
  </si>
  <si>
    <t>Masking Tape</t>
  </si>
  <si>
    <t>MAT COD PRH 90-13</t>
  </si>
  <si>
    <t>Codo polipropileno rosca hemba 90° x 13 mm</t>
  </si>
  <si>
    <t>MAT COD PRH 90-25</t>
  </si>
  <si>
    <t>Codo polipropileno rosca hemb 90 x 25 mm</t>
  </si>
  <si>
    <t>MAT COD PRH 90-32</t>
  </si>
  <si>
    <t>Codo polipropileno rosca hemb 90 x 32 mm</t>
  </si>
  <si>
    <t>MAT COD PRH 90-40</t>
  </si>
  <si>
    <t>Codo polipropileno rosca hemb 90 x 40 mm</t>
  </si>
  <si>
    <t>MAT COD PRH 90-50</t>
  </si>
  <si>
    <t>Codo polipropileno rosca hemb 90 x 50 mm</t>
  </si>
  <si>
    <t>MAT COD PRH 90-63</t>
  </si>
  <si>
    <t>Codo polipropileno rosca hemb 90 x 63 mm</t>
  </si>
  <si>
    <t>MAT TUB GALV 019</t>
  </si>
  <si>
    <t>TUBO GALVANIZADO DE 19 MM</t>
  </si>
  <si>
    <t>MAT TUB GALV 051</t>
  </si>
  <si>
    <t>TUBO GALVANIADO DE 51 MM</t>
  </si>
  <si>
    <t>MAT-001</t>
  </si>
  <si>
    <t>SG-1N.  Tablero Spectra plug-line  con Interruptor Principal e Interruptores Derivados ( de Acuerdo a los Planos ) Mca. General Electric</t>
  </si>
  <si>
    <t>MAT-002</t>
  </si>
  <si>
    <t>SG-2N.  Tablero Spectra plug-line  con Interruptor Principal e Interruptores Derivados ( de Acuerdo a los Planos ) Mca. General Electric</t>
  </si>
  <si>
    <t>MAT-003</t>
  </si>
  <si>
    <t>SG-3N.  Tablero Spectra plug-line  con Interruptor Principal e Interruptores Derivados ( de Acuerdo a los Planos ) Mca. General Electric</t>
  </si>
  <si>
    <t>MAT-004</t>
  </si>
  <si>
    <t>SG-4N.  Tablero Spectra plug-line  con Interruptor Principal e Interruptores Derivados ( de Acuerdo a los Planos ) Mca. General Electric</t>
  </si>
  <si>
    <t>MAT-005</t>
  </si>
  <si>
    <t>SG-5N.  Tablero Spectra plug-line  con Interruptor Principal e Interruptores Derivados ( de Acuerdo a los Planos ) Mca. General Electric</t>
  </si>
  <si>
    <t>MAT-006</t>
  </si>
  <si>
    <t>LF.  Tablero Spectra plug-line  con Interruptor Principal e Interruptores Derivados ( de Acuerdo a los Planos ) Mca. General Electric</t>
  </si>
  <si>
    <t>MAT-007</t>
  </si>
  <si>
    <t>AA1N-A.  Tablero Spectra plug-line  con Interruptor Principal e Interruptores Derivados ( de Acuerdo a los Planos ) Mca. General Electric</t>
  </si>
  <si>
    <t>MAT-008</t>
  </si>
  <si>
    <t>AA2N-B.  Tablero Spectra plug-line  con Interruptor Principal e Interruptores Derivados ( de Acuerdo a los Planos ) Mca. General Electric</t>
  </si>
  <si>
    <t>MAT-009</t>
  </si>
  <si>
    <t>AA3N-B.  Tablero Spectra plug-line  con Interruptor Principal e Interruptores Derivados ( de Acuerdo a los Planos ) Mca. General Electric</t>
  </si>
  <si>
    <t>MAT-010</t>
  </si>
  <si>
    <t>AA4N-B.  Tablero Spectra plug-line  con Interruptor Principal e Interruptores Derivados ( de Acuerdo a los Planos ) Mca. General Electric</t>
  </si>
  <si>
    <t>MAT-011</t>
  </si>
  <si>
    <t>AA5N-B.  Tablero Spectra plug-line  con Interruptor Principal e Interruptores Derivados ( de Acuerdo a los Planos ) Mca. General Electric</t>
  </si>
  <si>
    <t>MAT-012</t>
  </si>
  <si>
    <t>AA1N-C.  Tablero Spectra plug-line  con Interruptor Principal e Interruptores Derivados ( de Acuerdo a los Planos ) Mca. General Electric</t>
  </si>
  <si>
    <t>MAT-014</t>
  </si>
  <si>
    <t>AA3N-D.  Tablero Spectra plug-line  con Interruptor Principal e Interruptores Derivados ( de Acuerdo a los Planos ) Mca. General Electric</t>
  </si>
  <si>
    <t>MAT-015</t>
  </si>
  <si>
    <t>AA1N-E.  Tablero Spectra plug-line  con Interruptor Principal e Interruptores Derivados ( de Acuerdo a los Planos ) Mca. General Electric</t>
  </si>
  <si>
    <t>MAT-016</t>
  </si>
  <si>
    <t>CCMAN.  Tablero Spectra plug-line  con Interruptor Principal e Interruptores Derivados ( de Acuerdo a los Planos ) Mca. General Electric</t>
  </si>
  <si>
    <t>MAT-017</t>
  </si>
  <si>
    <t>TG-2E.  Tablero Spectra plug-line  con Interruptor Principal e Interruptores Derivados ( de Acuerdo a los Planos ) Mca. General Electric</t>
  </si>
  <si>
    <t>MAT-018</t>
  </si>
  <si>
    <t>SG-1E.  Tablero Spectra plug-line  con Interruptor Principal e Interruptores Derivados ( de Acuerdo a los Planos ) Mca. General Electric</t>
  </si>
  <si>
    <t>MAT-019</t>
  </si>
  <si>
    <t>SG-2EA.  Tablero Spectra plug-line  con Interruptor Principal e Interruptores Derivados ( de Acuerdo a los Planos ) Mca. General Electric</t>
  </si>
  <si>
    <t>MAT-020</t>
  </si>
  <si>
    <t>SG-2EB.  Tablero Spectra plug-line  con Interruptor Principal e Interruptores Derivados ( de Acuerdo a los Planos ) Mca. General Electric</t>
  </si>
  <si>
    <t>MAT-021</t>
  </si>
  <si>
    <t>SG-3E.  Tablero Spectra plug-line  con Interruptor Principal e Interruptores Derivados ( de Acuerdo a los Planos ) Mca. General Electric</t>
  </si>
  <si>
    <t>MAT-022</t>
  </si>
  <si>
    <t>SG-4E.  Tablero Spectra plug-line  con Interruptor Principal e Interruptores Derivados ( de Acuerdo a los Planos ) Mca. General Electric</t>
  </si>
  <si>
    <t>MAT-023</t>
  </si>
  <si>
    <t>SG-5E.  Tablero Spectra plug-line  con Interruptor Principal e Interruptores Derivados ( de Acuerdo a los Planos ) Mca. General Electric</t>
  </si>
  <si>
    <t>MAT-024</t>
  </si>
  <si>
    <t>TG-SV.  Tablero Spectra plug-line  con Interruptor Principal e Interruptores Derivados ( de Acuerdo a los Planos ) Mca. General Electric</t>
  </si>
  <si>
    <t>MAT-025</t>
  </si>
  <si>
    <t>SG-1V.  Tablero Spectra plug-line  con Interruptor Principal e Interruptores Derivados ( de Acuerdo a los Planos ) Mca. General Electric</t>
  </si>
  <si>
    <t>MAT-026</t>
  </si>
  <si>
    <t>SG-2V.  Tablero Spectra plug-line  con Interruptor Principal e Interruptores Derivados ( de Acuerdo a los Planos ) Mca. General Electric</t>
  </si>
  <si>
    <t>MAT-027</t>
  </si>
  <si>
    <t>SG-3V.  Tablero Spectra plug-line  con Interruptor Principal e Interruptores Derivados ( de Acuerdo a los Planos ) Mca. General Electric</t>
  </si>
  <si>
    <t>MAT-028</t>
  </si>
  <si>
    <t>SG-4V.  Tablero Spectra plug-line  con Interruptor Principal e Interruptores Derivados ( de Acuerdo a los Planos ) Mca. General Electric</t>
  </si>
  <si>
    <t>MAT-029</t>
  </si>
  <si>
    <t>SG-5V.  Tablero Spectra plug-line  con Interruptor Principal e Interruptores Derivados ( de Acuerdo a los Planos ) Mca. General Electric</t>
  </si>
  <si>
    <t>MAT-030</t>
  </si>
  <si>
    <t>TG-TR.  Tablero Spectra plug-line  con Interruptor Principal e Interruptores Derivados ( de Acuerdo a los Planos ) Mca. General Electric</t>
  </si>
  <si>
    <t>MAT-031</t>
  </si>
  <si>
    <t>SG-1R.  Tablero Spectra plug-line  con Interruptor Principal e Interruptores Derivados ( de Acuerdo a los Planos ) Mca. General Electric</t>
  </si>
  <si>
    <t>MAT-032</t>
  </si>
  <si>
    <t>SG-2R.  Tablero Spectra plug-line  con Interruptor Principal e Interruptores Derivados ( de Acuerdo a los Planos ) Mca. General Electric</t>
  </si>
  <si>
    <t>MAT-033</t>
  </si>
  <si>
    <t>SG-3R.  Tablero Spectra plug-line  con Interruptor Principal e Interruptores Derivados ( de Acuerdo a los Planos ) Mca. General Electric</t>
  </si>
  <si>
    <t>MAT-034</t>
  </si>
  <si>
    <t>SG-4R.  Tablero Spectra plug-line  con Interruptor Principal e Interruptores Derivados ( de Acuerdo a los Planos ) Mca. General Electric</t>
  </si>
  <si>
    <t>MAT-035</t>
  </si>
  <si>
    <t>SG-5R.  Tablero Spectra plug-line  con Interruptor Principal e Interruptores Derivados ( de Acuerdo a los Planos ) Mca. General Electric</t>
  </si>
  <si>
    <t>MAT-036</t>
  </si>
  <si>
    <t>SG-TA1.  Tablero Spectra plug-line  con Interruptor Principal e Interruptores Derivados ( de Acuerdo a los Planos ) Mca. General Electric</t>
  </si>
  <si>
    <t>MAT-037</t>
  </si>
  <si>
    <t>SG-TA2.  Tablero Spectra plug-line  con Interruptor Principal e Interruptores Derivados ( de Acuerdo a los Planos ) Mca. General Electric</t>
  </si>
  <si>
    <t>MAT-038</t>
  </si>
  <si>
    <t>TG-3E.  Tablero Spectra plug-line  con Interruptor Principal e Interruptores Derivados ( de Acuerdo a los Planos ) Mca. General Electric</t>
  </si>
  <si>
    <t>MAT-039</t>
  </si>
  <si>
    <t>AA1E-A.  Tablero Spectra plug-line  con Interruptor Principal e Interruptores Derivados ( de Acuerdo a los Planos ) Mca. General Electric</t>
  </si>
  <si>
    <t>MAT-040</t>
  </si>
  <si>
    <t>AA2E-B.  Tablero Spectra plug-line  con Interruptor Principal e Interruptores Derivados ( de Acuerdo a los Planos ) Mca. General Electric</t>
  </si>
  <si>
    <t>MAT-041</t>
  </si>
  <si>
    <t>AA3E-B.  Tablero Spectra plug-line  con Interruptor Principal e Interruptores Derivados ( de Acuerdo a los Planos ) Mca. General Electric</t>
  </si>
  <si>
    <t>MAT-042</t>
  </si>
  <si>
    <t>AA4E-B.  Tablero Spectra plug-line  con Interruptor Principal e Interruptores Derivados ( de Acuerdo a los Planos ) Mca. General Electric</t>
  </si>
  <si>
    <t>MAT-043</t>
  </si>
  <si>
    <t>AA2E-D.  Tablero Spectra plug-line  con Interruptor Principal e Interruptores Derivados ( de Acuerdo a los Planos ) Mca. General Electric</t>
  </si>
  <si>
    <t>MAT-044</t>
  </si>
  <si>
    <t>AA3E-D.  Tablero Spectra plug-line  con Interruptor Principal e Interruptores Derivados ( de Acuerdo a los Planos ) Mca. General Electric</t>
  </si>
  <si>
    <t>MAT-045</t>
  </si>
  <si>
    <t>CCMAE.  Tablero Spectra plug-line  con Interruptor Principal e Interruptores Derivados ( de Acuerdo a los Planos ) Mca. General Electric</t>
  </si>
  <si>
    <t>MAT-046</t>
  </si>
  <si>
    <t>FZA1E.  Tablero Spectra plug-line  con Interruptor Principal e Interruptores Derivados ( de Acuerdo a los Planos ) Mca. General Electric</t>
  </si>
  <si>
    <t>MAT-047</t>
  </si>
  <si>
    <t>FZA2E.  Tablero Spectra plug-line  con Interruptor Principal e Interruptores Derivados ( de Acuerdo a los Planos ) Mca. General Electric</t>
  </si>
  <si>
    <t>MAT-048</t>
  </si>
  <si>
    <t>FZA3E.  Tablero Spectra plug-line  con Interruptor Principal e Interruptores Derivados ( de Acuerdo a los Planos ) Mca. General Electric</t>
  </si>
  <si>
    <t>MAT-ABR PER-269/038</t>
  </si>
  <si>
    <t>Abrazadera tipo pera para tuberia 38 mm</t>
  </si>
  <si>
    <t>MAT-ABR PER-269/050</t>
  </si>
  <si>
    <t>Abrazadera tipo pera para tuberia 50 mm</t>
  </si>
  <si>
    <t>MAT-ABR PER-269/100</t>
  </si>
  <si>
    <t>Abrazadera tipo pera para tuberia 100 mm</t>
  </si>
  <si>
    <t>MAT-ABR PF269/064</t>
  </si>
  <si>
    <t>ABRAZADERA T/PERA  64 MM</t>
  </si>
  <si>
    <t>MAT-ABR T U 038</t>
  </si>
  <si>
    <t>Abrazadera "U"  p/tubo de 38 mm mca. cronimex fig. 120</t>
  </si>
  <si>
    <t>MAT-ABR TPER13</t>
  </si>
  <si>
    <t>Abrazadera tipo pera f-269 para tuberia de 13 mm ø</t>
  </si>
  <si>
    <t>MAT-ABR TPER32</t>
  </si>
  <si>
    <t>Abrazadera tipo pera f-269 para tuberia de 32 mm ø</t>
  </si>
  <si>
    <t>MAT-ABR TPER38</t>
  </si>
  <si>
    <t>Abrazadera tipo pera f-269 para tuberia de 38 mm ø</t>
  </si>
  <si>
    <t>MAT-ABR UC/064</t>
  </si>
  <si>
    <t>Abrazadera unicanal de 64 mm</t>
  </si>
  <si>
    <t>MAT-ABR UC/076</t>
  </si>
  <si>
    <t>Abrazadera unicanal de 75 mm</t>
  </si>
  <si>
    <t>MAT-ABR UC/150</t>
  </si>
  <si>
    <t>Abrazadera unicanal de 150mm</t>
  </si>
  <si>
    <t>MAT-ABRA CLEV 050</t>
  </si>
  <si>
    <t>Abrazadera tipo clevis de 050 mm.</t>
  </si>
  <si>
    <t>MAT-ABRA CLEV 064</t>
  </si>
  <si>
    <t>Abrazadera tipo clevis de 064 mm.</t>
  </si>
  <si>
    <t>MAT-ABRA CLEV 100</t>
  </si>
  <si>
    <t>Abrazadera tipo clevis de 100 mm.</t>
  </si>
  <si>
    <t>MAT-ABRA CLEV 150</t>
  </si>
  <si>
    <t>Abrazadera tipo clevis de 150 mm.</t>
  </si>
  <si>
    <t>MAT-ACOP LIQ 019</t>
  </si>
  <si>
    <t>ACOPLADOR LIQUIDO DE 19 MM</t>
  </si>
  <si>
    <t>MAT-AD ES PVC 019</t>
  </si>
  <si>
    <t>Adapatador espiga de PVC de 19 mm</t>
  </si>
  <si>
    <t>MAT-AD ES PVC 025</t>
  </si>
  <si>
    <t>Adapatador espiga de PVC de 25 mm</t>
  </si>
  <si>
    <t>MAT-AD ES PVC 032</t>
  </si>
  <si>
    <t>Adapatador espiga de PVC de 32 mm</t>
  </si>
  <si>
    <t>MAT-AD ES PVC 038</t>
  </si>
  <si>
    <t>Adapatador espiga de PVC de 38 mm</t>
  </si>
  <si>
    <t>MAT-AD ES PVC 051</t>
  </si>
  <si>
    <t>Adaptador espiga de pvc de 51 mm.</t>
  </si>
  <si>
    <t>MAT-AGU R</t>
  </si>
  <si>
    <t>L</t>
  </si>
  <si>
    <t>MAT-AIS EF/1-2</t>
  </si>
  <si>
    <t>Aislamiento armaflex de 1" de espesor y de 2" de diametro</t>
  </si>
  <si>
    <t>MAT-AIS EF/1-2½</t>
  </si>
  <si>
    <t>Aislamiento armaflex de 1" de espesor y de 2½" de diametro</t>
  </si>
  <si>
    <t>MAT-AIS EF/1-4</t>
  </si>
  <si>
    <t>Aislamiento armaflex de 1" de espesor y de 4" de diametro</t>
  </si>
  <si>
    <t>MAT-AIS EF/1-6</t>
  </si>
  <si>
    <t>Aislamiento armaflex de 1" de espesor y de 6" de diametro</t>
  </si>
  <si>
    <t>MAT-AIS EF/1-8</t>
  </si>
  <si>
    <t>Aislamiento armaflex de 1" de espesor y de 8" de diametro</t>
  </si>
  <si>
    <t>MAT-AIS EF/¾-1</t>
  </si>
  <si>
    <t>Aislamiento armaflex de ¾" de espesor y de 1" de diametro</t>
  </si>
  <si>
    <t>MAT-AIS EF/¾-1¼</t>
  </si>
  <si>
    <t>Aislamiento armaflex de ¾" de espesor y de 1¼" de diametro</t>
  </si>
  <si>
    <t>MAT-AIS EF/¾-1½</t>
  </si>
  <si>
    <t>Aislamiento armaflex de ¾" de espesor y de 1½" de diametro</t>
  </si>
  <si>
    <t>MAT-AIS EF/¾-½</t>
  </si>
  <si>
    <t>Aislamiento armaflex de ¾" de espesor y de ½" de diametro</t>
  </si>
  <si>
    <t>MAT-AIS EF/¾-¾</t>
  </si>
  <si>
    <t>Aislamiento armaflex de ¾" de espesor y de ¾" de diametro</t>
  </si>
  <si>
    <t>MAT-ALA L ¼</t>
  </si>
  <si>
    <t>Alambrón liso de 1/4" ( No. 2 )</t>
  </si>
  <si>
    <t>MAT-ALA R 18</t>
  </si>
  <si>
    <t>ALAMBRE RECOCIDO NO. 18</t>
  </si>
  <si>
    <t>MAT-ALU 32</t>
  </si>
  <si>
    <t>Lámina aluminio cal. 32</t>
  </si>
  <si>
    <t>MAT-AN H PVC 025</t>
  </si>
  <si>
    <t>Anillo de hule para PVC hidráulica de 25 mm</t>
  </si>
  <si>
    <t>MAT-AN H PVC 032</t>
  </si>
  <si>
    <t>Anillo de hule para PVC hidráulica de 32 mm</t>
  </si>
  <si>
    <t>MAT-AN H PVC 051</t>
  </si>
  <si>
    <t>Anillo de hule para PVC hidráulica de 50 mm</t>
  </si>
  <si>
    <t>MAT-ANI PVC HI 38</t>
  </si>
  <si>
    <t>Anillo de hule para PVC hidráulica de 38 mm</t>
  </si>
  <si>
    <t>MAT-BRI S 150/050</t>
  </si>
  <si>
    <t>BRIDA CON CUELLO SOLDABLE DE ACERO FORJADO PARA 300 LB/PULG2. DE PRESIÓN DE 50 MM DE DIAMETRO</t>
  </si>
  <si>
    <t>MAT-BRI S 150/064</t>
  </si>
  <si>
    <t>BRIDA CON CUELLO SOLDABLE DE ACERO FORJADO PARA 300 LB/PULG2. DE PRESIÓN DE 64 MM DE DIAMETRO</t>
  </si>
  <si>
    <t>MAT-BRI S 150/075</t>
  </si>
  <si>
    <t>BRIDA CON CUELLO SOLDABLE DE ACERO FORJADO PARA 300 LB/PULG2. DE PRESIÓN DE 75 MM DE DIAMETRO</t>
  </si>
  <si>
    <t>MAT-BRI S 150/101</t>
  </si>
  <si>
    <t>BRIDA CON CUELLO SOLDABLE DE ACERO FORJADO PARA 300 LB/PULG2. DE PRESIÓN DE 100 MM DE DIAMETRO</t>
  </si>
  <si>
    <t>MAT-BRI S 150/150</t>
  </si>
  <si>
    <t>BRIDA CON CUELLO SOLDABLE DE ACERO FORJADO PARA 300 LB/PULG2. DE PRESIÓN DE 150 MM DE DIAMETRO</t>
  </si>
  <si>
    <t>MAT-BRI S 150/200</t>
  </si>
  <si>
    <t>BRIDA CON CUELLO SOLDABLE DE ACERO FORJADO PARA 300 LB/PULG2. DE PRESIÓN DE 200 MM DE DIAMETRO</t>
  </si>
  <si>
    <t>MAT-BRID-CAC-064</t>
  </si>
  <si>
    <t>BRIDA CIEGA DE AC. SOLD.  CED.40 DE 64MMØ</t>
  </si>
  <si>
    <t>MAT-BRID-CAC-075</t>
  </si>
  <si>
    <t>BRIDA CIEGA DE AC. SOLD.  CED.40 DE 75MMØ</t>
  </si>
  <si>
    <t>MAT-BRID-CAC-100</t>
  </si>
  <si>
    <t>BRIDA CIEGA DE AC. SOLD.  CED.40 DE 100MMØ</t>
  </si>
  <si>
    <t>MAT-BROCA 3/8</t>
  </si>
  <si>
    <t>BROCA PARA CONCRETO DE 3/8"</t>
  </si>
  <si>
    <t>MAT-BROCA ANULAR 1"</t>
  </si>
  <si>
    <t>BROCA ANULAR DE 1"</t>
  </si>
  <si>
    <t>MAT-CAR R 27 H</t>
  </si>
  <si>
    <t>CARGA CAL 27 ROJA HILTI</t>
  </si>
  <si>
    <t>MAT-CEP 127</t>
  </si>
  <si>
    <t>CARDA CEPILLO DOBLE EN "Y"</t>
  </si>
  <si>
    <t>BIMS</t>
  </si>
  <si>
    <t>MAT-CFOFO 90X102X5</t>
  </si>
  <si>
    <t>Codo fofo tar de 90° x 101 mm salida lateral</t>
  </si>
  <si>
    <t>MAT-CINCHO 20CM</t>
  </si>
  <si>
    <t>Cinturones De Plástico De 20 Cm De Longitud</t>
  </si>
  <si>
    <t>MAT-CINT-VULCA</t>
  </si>
  <si>
    <t>Cinta Vulcanizada P/25kv Mca. 3M</t>
  </si>
  <si>
    <t>MAT-COD AC 45-100</t>
  </si>
  <si>
    <t>CODO DE AC. SOLD.  CED.40 DE 45°X100MMØ</t>
  </si>
  <si>
    <t>MAT-COD AC 45-150</t>
  </si>
  <si>
    <t>CODO DE AC. SOLD.  CED.40 DE 45°X150MMØ</t>
  </si>
  <si>
    <t>MAT-COD AC 45-64</t>
  </si>
  <si>
    <t>CODO DE AC. SOLD.  CED.40 DE 45°X64MMØ</t>
  </si>
  <si>
    <t>MAT-COD AC 45-75</t>
  </si>
  <si>
    <t>CODO DE AC. SOLD.  CED.40 DE 45°X75MMØ</t>
  </si>
  <si>
    <t>MAT-COD AC 90-100</t>
  </si>
  <si>
    <t>CODO DE AC. SOLD.  CED.40 DE 90°X100MMØ</t>
  </si>
  <si>
    <t>MAT-COD AC 90-150</t>
  </si>
  <si>
    <t>CODO DE AC. SOLD.  CED.40 DE 90°X150MMØ</t>
  </si>
  <si>
    <t>MAT-COD AC 90-64</t>
  </si>
  <si>
    <t>CODO DE AC. SOLD.  CED.40 DE 90°X64MMØ</t>
  </si>
  <si>
    <t>MAT-COD AC 90-75</t>
  </si>
  <si>
    <t>CODO DE AC. SOLD.  CED.40 DE 90°X75MMØ</t>
  </si>
  <si>
    <t>MAT-COD C 32 RI</t>
  </si>
  <si>
    <t>Codo cobre de 90° x 32 mm, cuerda interior</t>
  </si>
  <si>
    <t>MAT-COD C 45-013</t>
  </si>
  <si>
    <t>Codo de cobre de 45° x 13 mm</t>
  </si>
  <si>
    <t>MAT-COD C 45-019</t>
  </si>
  <si>
    <t>CODO DE COBRE DE 45° X 19 MM</t>
  </si>
  <si>
    <t>MAT-COD C 45-025</t>
  </si>
  <si>
    <t>Codo de cobre de 45° x 25 mm</t>
  </si>
  <si>
    <t>MAT-COD C 45-038</t>
  </si>
  <si>
    <t>MAT-COD C 45-051</t>
  </si>
  <si>
    <t>Codo cobre de 45° x 51 mm</t>
  </si>
  <si>
    <t>MAT-COD C 90-010</t>
  </si>
  <si>
    <t>Codo cobre de 90 x 10 mm</t>
  </si>
  <si>
    <t>MAT-COD C 90-013</t>
  </si>
  <si>
    <t>Codo cobre de 90° x 13 mm</t>
  </si>
  <si>
    <t>MAT-COD C 90-019</t>
  </si>
  <si>
    <t>Codo cobre de 90° x 19 mm</t>
  </si>
  <si>
    <t>MAT-COD C 90-025</t>
  </si>
  <si>
    <t>Codo cobre de 90° x 25 mm</t>
  </si>
  <si>
    <t>MAT-COD C 90-032</t>
  </si>
  <si>
    <t>MAT-COD C 90-038</t>
  </si>
  <si>
    <t>MAT-COD C 90-051</t>
  </si>
  <si>
    <t>MAT-COD FF 45/051</t>
  </si>
  <si>
    <t>Codo fofo tar de 45° x 51 mm</t>
  </si>
  <si>
    <t>MAT-COD FF 45/101</t>
  </si>
  <si>
    <t>Codo fofo tar de 45° x 101 mm</t>
  </si>
  <si>
    <t>MAT-COD FF 45/150</t>
  </si>
  <si>
    <t>Codo fofo tar de 45° x 152 mm</t>
  </si>
  <si>
    <t>MAT-COD FF 90/051</t>
  </si>
  <si>
    <t>Codo fofo tar de 90° x 51 mm</t>
  </si>
  <si>
    <t>MAT-COD FF 90/101</t>
  </si>
  <si>
    <t>Codo fofo tar de 90° x 101 mm</t>
  </si>
  <si>
    <t>MAT-COD G 90/013</t>
  </si>
  <si>
    <t>Codo galvanizado de 90° x 13 mm</t>
  </si>
  <si>
    <t>MAT-COD G 90/032</t>
  </si>
  <si>
    <t>CODO GALVANIZADO DE 90 X 32 MM</t>
  </si>
  <si>
    <t>MAT-COD N 90/019</t>
  </si>
  <si>
    <t>Codo negro de 90º x 19 mm ced. 40</t>
  </si>
  <si>
    <t>MAT-COD N 90/025</t>
  </si>
  <si>
    <t>Codo negro de 90º x 25 mm ced. 40</t>
  </si>
  <si>
    <t>MAT-COD N 90/032</t>
  </si>
  <si>
    <t>Codo negro de 90º x 32 mm ced. 40</t>
  </si>
  <si>
    <t>MAT-COD N 90/038</t>
  </si>
  <si>
    <t>Codo negro de 90º x 38 mm ced. 40</t>
  </si>
  <si>
    <t>MAT-COD N 90/051</t>
  </si>
  <si>
    <t>Codo negro de 90º x 51 mm ced. 40</t>
  </si>
  <si>
    <t>MAT-COD NS90/064RL</t>
  </si>
  <si>
    <t>codo negro soldable de 90° x 64 mm ced. 40</t>
  </si>
  <si>
    <t>MAT-COD NS90/075</t>
  </si>
  <si>
    <t>Codo negro soldable de 90° x 75 mm ced. 40</t>
  </si>
  <si>
    <t>MAT-COD NS90/100</t>
  </si>
  <si>
    <t>Codo negro soldable de 90° x 100 mm ced. 40</t>
  </si>
  <si>
    <t>MAT-COD NS90/150</t>
  </si>
  <si>
    <t>CODO DE ACERO SOLDABLE CEDULA 40 DE 152 MM. DE DIÁMETRO, DE 90 GRADOS RADIO LARGO.</t>
  </si>
  <si>
    <t>MAT-COD PVC90-50</t>
  </si>
  <si>
    <t>Codo PVC, ced 40, hidráulico 90° x 50 mm</t>
  </si>
  <si>
    <t>MAT-COD PVCH45/025</t>
  </si>
  <si>
    <t>Codo PVC de 45° x 25 mm</t>
  </si>
  <si>
    <t>MAT-COD PVCH45/032</t>
  </si>
  <si>
    <t>Codo PVC de 45° x 32 mm</t>
  </si>
  <si>
    <t>MAT-COD PVCH45/050</t>
  </si>
  <si>
    <t>Codo PVC, ced 40, hidráulico 45° x 50 mm</t>
  </si>
  <si>
    <t>MAT-COD PVCH45/064</t>
  </si>
  <si>
    <t>Codo PVC, ced 40, hidraulico 45° x 64 mm</t>
  </si>
  <si>
    <t>MAT-COD PVCH90X19</t>
  </si>
  <si>
    <t>Codo de PVC de 90° x 19 mm</t>
  </si>
  <si>
    <t>MAT-COD PVCH90X25</t>
  </si>
  <si>
    <t>Codo PVC de 90° x 25 mm</t>
  </si>
  <si>
    <t>MAT-COD PVCS45/051</t>
  </si>
  <si>
    <t>Codo pvc sanitario p/cementar de 45 x 50 mm</t>
  </si>
  <si>
    <t>MAT-COD PVCS45/100</t>
  </si>
  <si>
    <t>Codo pvc sanitario p/cementar de 45 x 101 mm</t>
  </si>
  <si>
    <t>MAT-COD PVCS87/038</t>
  </si>
  <si>
    <t>Codo pvc sanitario p/cementar de 87 x 38 mm</t>
  </si>
  <si>
    <t>MAT-COD PVCS87/051</t>
  </si>
  <si>
    <t>Codo pvc sanitario p/cementar de 87 x 51 mm</t>
  </si>
  <si>
    <t>MAT-COD-P10T-90-19</t>
  </si>
  <si>
    <t>Codo polipropileno 90 x 20 mm</t>
  </si>
  <si>
    <t>MAT-COD-P10T-90-25</t>
  </si>
  <si>
    <t>Codo polipropileno 90 x 25 mm</t>
  </si>
  <si>
    <t>MAT-COD-P10T-90-32</t>
  </si>
  <si>
    <t>Codo polipropileno 90 x 32 mm</t>
  </si>
  <si>
    <t>MAT-COD-P10T-90-38</t>
  </si>
  <si>
    <t>Codo polipropileno 90 x 40 mm</t>
  </si>
  <si>
    <t>MAT-COD-P10T-90-50</t>
  </si>
  <si>
    <t>Codo polipropileno 90 x 50 mm</t>
  </si>
  <si>
    <t>MAT-COD-P10T-90-64</t>
  </si>
  <si>
    <t>Codo polipropileno 90 x 63 mm</t>
  </si>
  <si>
    <t>MAT-CODPVCS 87/032</t>
  </si>
  <si>
    <t>Codo PVC hidráulico 90° x 32 mm.</t>
  </si>
  <si>
    <t>MAT-CODPVCS 87/038</t>
  </si>
  <si>
    <t>Codo PVC, ced 40 hidráulico 90° x 38 mm</t>
  </si>
  <si>
    <t>MAT-COF LWC 13-13</t>
  </si>
  <si>
    <t>Coflex de 13x13x40 cm.( lavbo mod. me-l ) mca balder</t>
  </si>
  <si>
    <t>MAT-COL H CH 27</t>
  </si>
  <si>
    <t>Coladera de piso helvex mod. 27</t>
  </si>
  <si>
    <t>MAT-COL H CH 28</t>
  </si>
  <si>
    <t>Coladera de piso helvex mod. 28</t>
  </si>
  <si>
    <t>MAT-COL LG24/04</t>
  </si>
  <si>
    <t>Collarin calibre 24, de 4" de diametro</t>
  </si>
  <si>
    <t>MAT-COL LG24/06</t>
  </si>
  <si>
    <t>Collarin calibre 24, de 6" de diametro</t>
  </si>
  <si>
    <t>MAT-COL LG24/08</t>
  </si>
  <si>
    <t>Collarin calibre 24, de 8" de diametro</t>
  </si>
  <si>
    <t>MAT-COL LG24/10</t>
  </si>
  <si>
    <t>Collarin calibre 24, de 10" de diametro</t>
  </si>
  <si>
    <t>MAT-COL LG24/12</t>
  </si>
  <si>
    <t>Collarín calibre 24, de 12" de diametro</t>
  </si>
  <si>
    <t>MAT-COL LG24/14</t>
  </si>
  <si>
    <t>Collaríin calibre 24, de 14" de diametro</t>
  </si>
  <si>
    <t>MAT-COL PH 2514</t>
  </si>
  <si>
    <t>Coladera de piso helvex mod. 2514</t>
  </si>
  <si>
    <t>MAT-COL PH 444</t>
  </si>
  <si>
    <t>Coladera de piso helvex mod. 444</t>
  </si>
  <si>
    <t>MAT-COLH-4954</t>
  </si>
  <si>
    <t>Coladera de piso helvex mod 4954</t>
  </si>
  <si>
    <t>MAT-CON CRE/013</t>
  </si>
  <si>
    <t>Conector cobre rosca ext. De 13 mm.</t>
  </si>
  <si>
    <t>MAT-CON CRE/019</t>
  </si>
  <si>
    <t>Conector cobre rosca ext. De 19 mm.</t>
  </si>
  <si>
    <t>MAT-CON CRE/025</t>
  </si>
  <si>
    <t>Conector cobre rosca ext. De 25 mm.</t>
  </si>
  <si>
    <t>MAT-CON CRE/032</t>
  </si>
  <si>
    <t>Conector cobre rosca ext. de 32 mm.</t>
  </si>
  <si>
    <t>MAT-CON CRE/038</t>
  </si>
  <si>
    <t>Conector cobre rosca ext. de 38 mm.</t>
  </si>
  <si>
    <t>MAT-CON CRE/051</t>
  </si>
  <si>
    <t>Conector cobre rosca ext. de 51 mm.</t>
  </si>
  <si>
    <t>MAT-CON CRI/013</t>
  </si>
  <si>
    <t>CONECTOR COBRE ROSCA INT. DE 13 MM</t>
  </si>
  <si>
    <t>MAT-CON CRI/025</t>
  </si>
  <si>
    <t>CONECTOR COBRE ROSCA INT. DE  25 MM</t>
  </si>
  <si>
    <t>PZA}</t>
  </si>
  <si>
    <t>MAT-CON CRI/032</t>
  </si>
  <si>
    <t>CONECTOR COBRE ROSCA INT. DE  32MM</t>
  </si>
  <si>
    <t>MAT-CON CRI/038</t>
  </si>
  <si>
    <t>CONECTOR COBRE ROSCA INT. DE  38MM</t>
  </si>
  <si>
    <t>MAT-CON CRI/050</t>
  </si>
  <si>
    <t>Conector cobre rosca int. De 51 mm</t>
  </si>
  <si>
    <t>MAT-CON CRI019</t>
  </si>
  <si>
    <t>CONECTOR COBRE ROSCA INT. DE 19 MM</t>
  </si>
  <si>
    <t>MAT-CON TG/019</t>
  </si>
  <si>
    <t>Contratuerca Galvanizada De 19 Mm</t>
  </si>
  <si>
    <t>MAT-CON TG/025</t>
  </si>
  <si>
    <t>Contratuerca Galvanizada De 25 Mm</t>
  </si>
  <si>
    <t>MAT-CON-MP/E-019</t>
  </si>
  <si>
    <t>Conector de polipropileno r/ext de 20 mm</t>
  </si>
  <si>
    <t>MAT-CON-MP/E-025</t>
  </si>
  <si>
    <t>Conector de polipropileno r/ext de 25 mm</t>
  </si>
  <si>
    <t>MAT-CON-MP/E-032</t>
  </si>
  <si>
    <t>Conector de polipropileno r/ext de 32 mm</t>
  </si>
  <si>
    <t>MAT-CON-MP/E-038</t>
  </si>
  <si>
    <t>Conector de polipropileno r/ext de 38 mm</t>
  </si>
  <si>
    <t>MAT-CON-MP/E-050</t>
  </si>
  <si>
    <t>Conector de polipropileno r/ext de 50 mm</t>
  </si>
  <si>
    <t>MAT-CON-MP/E-064</t>
  </si>
  <si>
    <t>Conector de polipropileno r/ext de 63 mm</t>
  </si>
  <si>
    <t>MAT-COP C/013</t>
  </si>
  <si>
    <t>MAT-COP C/019</t>
  </si>
  <si>
    <t>COPLE DE COBRE DE 19 MM</t>
  </si>
  <si>
    <t>MAT-COP C/025</t>
  </si>
  <si>
    <t>MAT-COP C/032</t>
  </si>
  <si>
    <t>COPLE DE COBRE DE 32 MM</t>
  </si>
  <si>
    <t>MAT-COP C/038</t>
  </si>
  <si>
    <t>MAT-COP FF TT/051</t>
  </si>
  <si>
    <t>Cople tar 51 mm</t>
  </si>
  <si>
    <t>MAT-COP FF TT/101</t>
  </si>
  <si>
    <t>Cople tar 101 mm</t>
  </si>
  <si>
    <t>MAT-COP GALV 19</t>
  </si>
  <si>
    <t>Cople liso galvanizado de 19 mm</t>
  </si>
  <si>
    <t>MAT-COP PVC 25</t>
  </si>
  <si>
    <t>Cople de PVC hidráulico de 25 mm</t>
  </si>
  <si>
    <t>MAT-COP PVC 32</t>
  </si>
  <si>
    <t>Cople de PVC hidráulico de 32 mm</t>
  </si>
  <si>
    <t>MAT-COP PVC 38</t>
  </si>
  <si>
    <t>Cople de PVC hidráulico de 38 mm</t>
  </si>
  <si>
    <t>MAT-COP PVC TP/50</t>
  </si>
  <si>
    <t>Cople de PVC hidráulico de 51 mm</t>
  </si>
  <si>
    <t>MAT-COP PVC TP/64</t>
  </si>
  <si>
    <t>Cople de p.v.c. hidraulico de 64 mm ø</t>
  </si>
  <si>
    <t>MAT-CPVC S050</t>
  </si>
  <si>
    <t>Cople pvc sanitario p/cementar de 51 mm</t>
  </si>
  <si>
    <t>MAT-CUA R025</t>
  </si>
  <si>
    <t>Válvula de cuadro roscable de 25 mm.</t>
  </si>
  <si>
    <t>MAT-CUE LAA DUM</t>
  </si>
  <si>
    <t>Cuello de lona ahulada antivibratoria para la interconexión de ductos y unidades manejadoras</t>
  </si>
  <si>
    <t>MAT-DIS C¼</t>
  </si>
  <si>
    <t>DISCO CARBURO DE 1/4 MODELO 535</t>
  </si>
  <si>
    <t>MAT-DISCO 14</t>
  </si>
  <si>
    <t>DISCO DE CARBURO DE 14" MODELO 535</t>
  </si>
  <si>
    <t>HERR</t>
  </si>
  <si>
    <t>MAT-DUE MP 1-4</t>
  </si>
  <si>
    <t>Duela de 1" X 4", madera pino de 3a</t>
  </si>
  <si>
    <t>PIT</t>
  </si>
  <si>
    <t>MAT-EMP GFB 051</t>
  </si>
  <si>
    <t>EMPAQUE DE ASBESTO GRAFITADO, MARCA GARLOCK DE 3 MM. DE ESPESOR PARA BRIDA DE 51 MM. DE DIÁMETRO.</t>
  </si>
  <si>
    <t>MAT-EMP GFB 064</t>
  </si>
  <si>
    <t>EMPAQUE DE ASBESTO GRAFITADO, MARCA GARLOCK DE 3 MM. DE ESPESOR PARA BRIDA DE 64 MM. DE DIÁMETRO.</t>
  </si>
  <si>
    <t>MAT-EMP GFB 076</t>
  </si>
  <si>
    <t>EMPAQUE DE ASBESTO GRAFITADO, MARCA GARLOCK DE 3 MM. DE ESPESOR PARA BRIDA DE 76 MM. DE DIÁMETRO.</t>
  </si>
  <si>
    <t>MAT-EMP GFB 101</t>
  </si>
  <si>
    <t>EMPAQUE DE ASBESTO GRAFITADO, MARCA GARLOCK DE 3 MM. DE ESPESOR PARA BRIDA DE 101 MM. DE DIÁMETRO.</t>
  </si>
  <si>
    <t>MAT-EMP GFB 152</t>
  </si>
  <si>
    <t>EMPAQUE DE ASBESTO GRAFITADO, MARCA GARLOCK DE 3 MM. DE ESPESOR PARA BRIDA DE 152 MM. DE DIÁMETRO.</t>
  </si>
  <si>
    <t>MAT-EMP GFB 203</t>
  </si>
  <si>
    <t>EMPAQUE DE ASBESTO GRAFITADO, MARCA GARLOCK DE 3 MM. DE ESPESOR PARA BRIDA DE 203 MM. DE DIÁMETRO.</t>
  </si>
  <si>
    <t>MAT-EMP N 050</t>
  </si>
  <si>
    <t>EMPAQUE DE NEOPRENO  50 MM.</t>
  </si>
  <si>
    <t>MAT-EMP N 064</t>
  </si>
  <si>
    <t>Empaque de neopreno 64 mm.</t>
  </si>
  <si>
    <t>MAT-EMP N 076</t>
  </si>
  <si>
    <t>EMPAQUE DE NEOPRENO  76 MM.</t>
  </si>
  <si>
    <t>MAT-EMP N 100.1</t>
  </si>
  <si>
    <t>Empaque de neopreno 100 mm.</t>
  </si>
  <si>
    <t>MAT-EMP N 150</t>
  </si>
  <si>
    <t>Empaque de neopreno 150 mm.</t>
  </si>
  <si>
    <t>MAT-EMP N 200</t>
  </si>
  <si>
    <t>EMPAQUE DE NEOPRENO 200 MM.</t>
  </si>
  <si>
    <t>MAT-ENERGIA ELECTR</t>
  </si>
  <si>
    <t>Energía eléctrica</t>
  </si>
  <si>
    <t>KWH</t>
  </si>
  <si>
    <t>MAT-ESC FOFO PV</t>
  </si>
  <si>
    <t>ESCALON DE FoFo. PARA POZO DE VISTA</t>
  </si>
  <si>
    <t>MAT-FIL Y 013</t>
  </si>
  <si>
    <t>Filtro "Y" zarco de 13 mm,  roscable</t>
  </si>
  <si>
    <t>MAT-FIL Y 019</t>
  </si>
  <si>
    <t>Filtro "Y" zarco de 19 mm,  roscable</t>
  </si>
  <si>
    <t>MAT-FIL Y 025</t>
  </si>
  <si>
    <t>Filtro "Y" zarco de 25 mm,  roscable</t>
  </si>
  <si>
    <t>MAT-FIL Y 038</t>
  </si>
  <si>
    <t>Filtro "Y" zarco de 38 mm,  roscable</t>
  </si>
  <si>
    <t>MAT-FIL Y 050</t>
  </si>
  <si>
    <t>Filtro "Y" zarco de 51 mm,  roscable</t>
  </si>
  <si>
    <t>MAT-FLJ A ½</t>
  </si>
  <si>
    <t>Fleje aluminio de 1/2" con sello</t>
  </si>
  <si>
    <t>MAT-FOR FV 25-013</t>
  </si>
  <si>
    <t>Forro de fibra de vidrio de 25 mm p/tubo de 13 mm mca. vitro fibras</t>
  </si>
  <si>
    <t>MAT-FOR FV 25-019</t>
  </si>
  <si>
    <t>Forro de fibra de vidrio de 25 mm p/tubo de 19 mm mca. vitro fibras</t>
  </si>
  <si>
    <t>MAT-FOR FV 25-025</t>
  </si>
  <si>
    <t>Forro de fibra de vidrio de 25 mm p/tubo de 25 mm mca. vitro fibras</t>
  </si>
  <si>
    <t>MAT-FOR FV 25-032</t>
  </si>
  <si>
    <t>Forro de fibra de vidrio de 25 mm p/tubo de 32 mm mca. vitro fibras</t>
  </si>
  <si>
    <t>MAT-FOR FV 25-038</t>
  </si>
  <si>
    <t>Forro de fibra de vidrio de 25 mm p/tubo de 38 mm mca. vitro fibras</t>
  </si>
  <si>
    <t>MAT-FOR FV 25-051</t>
  </si>
  <si>
    <t>Forro de fibra de vidrio de 25 mm p/tubo de 50 mm mca. vitro fibras</t>
  </si>
  <si>
    <t>MAT-FOR FV 38-013</t>
  </si>
  <si>
    <t>Forro de fibra de vidrio de 38 mm p/tubo de 13 mm mca. vitro fibras</t>
  </si>
  <si>
    <t>MAT-FOR FV 38-019</t>
  </si>
  <si>
    <t>Forro de fibra de vidrio de 38 mm p/tubo de 19 mm mca. vitro fibras</t>
  </si>
  <si>
    <t>MAT-FOR FV 38-025</t>
  </si>
  <si>
    <t>Forro de fibra de vidrio de 38 mm p/tubo de 25 mm mca. vitro fibras</t>
  </si>
  <si>
    <t>MAT-FOR FV 38-032</t>
  </si>
  <si>
    <t>Forro de fibra de vidrio de 38 mm p/tubo de 32 mm mca. vitro fibras</t>
  </si>
  <si>
    <t>MAT-FOR FV 38-038</t>
  </si>
  <si>
    <t>Forro de fibra de vidrio de 38 mm p/tubo de 38 mm mca. vitro fibras</t>
  </si>
  <si>
    <t>MAT-FOR FV 38-051</t>
  </si>
  <si>
    <t>Forro de fibra de vidrio de 38 mm p/tubo de 51 mm mca. vitro fibras</t>
  </si>
  <si>
    <t>MAT-FOR FV 38-064</t>
  </si>
  <si>
    <t>Forro de fibra de vidrio de 38 mm p/tubo de 64 mm mca. vitro fibras</t>
  </si>
  <si>
    <t>MAT-FOR FV 38-075</t>
  </si>
  <si>
    <t>Forro de fibra de vidrio de 38 mm p/tubo de 75 mm mca. vitro fibras</t>
  </si>
  <si>
    <t>MAT-FOR FV 38-100</t>
  </si>
  <si>
    <t>Forro de fibra de vidrio de 38 mm p/tubo de 100 mm mca. vitro fibras</t>
  </si>
  <si>
    <t>MAT-FOR FV 38-150</t>
  </si>
  <si>
    <t>Forro de fibra de vidrio de 38 mm p/tubo de 150 mm mca. vitro fibras</t>
  </si>
  <si>
    <t>MAT-FOR FV 50-064</t>
  </si>
  <si>
    <t>Forro de fibra de vidrio de 51 mm p/tubo de 64 mm mca. vitro fibras</t>
  </si>
  <si>
    <t>MAT-FOR FV 50-076</t>
  </si>
  <si>
    <t>Forro de fibra de vidrio de 51 mm p/tubo de 75 mm mca. vitro fibras</t>
  </si>
  <si>
    <t>MAT-JUN PPB 200</t>
  </si>
  <si>
    <t>JUNTA PLOMO P/BRIDA DE 200 MM</t>
  </si>
  <si>
    <t>MAT-LAM GL 20-26</t>
  </si>
  <si>
    <t>Lámina galvanizada lisa cal. 26, 24, 22 y 20 , para manufactura de ductos</t>
  </si>
  <si>
    <t>MAT-LAM NL 16</t>
  </si>
  <si>
    <t>Lámina negra lisa cal.16, 18, 20 y 22, para manufactura ductos</t>
  </si>
  <si>
    <t>MAT-LAMCAL-14-18</t>
  </si>
  <si>
    <t>LAMINA de Acero de Cal. 14 al 18</t>
  </si>
  <si>
    <t>MAT-LIM TPVC 130</t>
  </si>
  <si>
    <t>Limpiador p/tubo PVC, lata 130 grs.</t>
  </si>
  <si>
    <t>MAT-MAD PINO TABLON</t>
  </si>
  <si>
    <t>Madera de pino de 3a. en Tablón de 3/4" x 6"</t>
  </si>
  <si>
    <t>MAT-MAN 0-14</t>
  </si>
  <si>
    <t>MANOMETRO CON RANGO DE 0 A 14 Kg/Cm2. Y CARÁTULA DE 4 PULG. DE DIÁMETRO.</t>
  </si>
  <si>
    <t>MAT-MAN 61-0/14</t>
  </si>
  <si>
    <t>MANOMETRO S.W. DE 0-14 KG/CM2 CON CARATULA DE 64 MM.</t>
  </si>
  <si>
    <t>MAT-MAN CPC60</t>
  </si>
  <si>
    <t>Manta cruda de poro cerrado No. 60</t>
  </si>
  <si>
    <t>MAT-MAN FAI013-95</t>
  </si>
  <si>
    <t>MANGUERA FLEXIBLE DE ACERO INOXIDABLE, MODELO MFAI-31 DE 13 MM. DE DIÁMETRO X 0.95 M. DE LONGITUD CON TUERCA UNIÓN HEMBRA FIG. 3112.</t>
  </si>
  <si>
    <t>MAT-MAN FAI019</t>
  </si>
  <si>
    <t>MANGUERA FLEXIBLE DE ACERO INOXIDABLE, MODELO MFAI-31 DE 19 MM. DE DIÁMETRO  CON TUERCA UNIÓN HEMBRA FIG. 3112.</t>
  </si>
  <si>
    <t>MAT-MAN FAI025-120</t>
  </si>
  <si>
    <t>MANGUERA FLEXIBLE DE ACERO INOXIDABLE, MODELO MFAI-31 DE 25 MM. DE DIÁMETRO X 1.20 M. DE LONGITUD CON TUERCA UNIÓN HEMBRA FIG. 3112.</t>
  </si>
  <si>
    <t>MAT-MAN FAI032-145</t>
  </si>
  <si>
    <t>MANGUERA FLEXIBLE DE ACERO INOXIDABLE, MODELO MFAI-31 DE 32 MM. DE DIÁMETRO X 1.45 M. DE LONGITUD CON TUERCA UNIÓN HEMBRA FIG. 3112.</t>
  </si>
  <si>
    <t>MAT-MAN FAI038-155</t>
  </si>
  <si>
    <t>MANGUERA FLEXIBLE DE ACERO INOXIDABLE, MODELO MFAI-31 DE 38 MM. DE DIÁMETRO X 1.55 M. DE LONGITUD CON TUERCA UNIÓN HEMBRA FIG. 3112.</t>
  </si>
  <si>
    <t>MAT-MAN FAI050-170</t>
  </si>
  <si>
    <t>MANGUERA FLEXIBLE DE ACERO INOXIDABLE, MODELO MFAI-31 DE 50 MM. DE DIÁMETRO X 1.70 M. DE LONGITUD CON TUERCA UNIÓN HEMBRA FIG. 3112.</t>
  </si>
  <si>
    <t>MAT-MAN FAI064-180</t>
  </si>
  <si>
    <t>MANGUERA FLEXIBLE DE ACERO INOXIDABLE, MODELO MFAI-31 DE 64 MM. DE DIÁMETRO X 1.80 M. DE LONGITUD CON TUERCA UNIÓN HEMBRA FIG. 3118.</t>
  </si>
  <si>
    <t>MAT-MAN FAI075-190</t>
  </si>
  <si>
    <t>MANGUERA FLEXIBLE DE ACERO INOXIDABLE, MODELO MFAI-31 DE 75 MM. DE DIÁMETRO X 1.90 M. DE LONGITUD CON TUERCA UNIÓN HEMBRA FIG. 3118.</t>
  </si>
  <si>
    <t>MAT-MAN FAI100210</t>
  </si>
  <si>
    <t>MANGUERA FLEXIBLE DE ACERO INOXIDABLE, MODELO MFAI-31 DE 100 MM. DE DIÁMETRO X 2.10 M. DE LONGITUD CON TUERCA UNIÓN HEMBRA FIG. 3118.</t>
  </si>
  <si>
    <t>MAT-MAN FAI150220</t>
  </si>
  <si>
    <t>MANGUERA FLEXIBLE DE ACERO INOXIDABLE, MODELO MFAI-31 DE 150 MM. DE DIÁMETRO X 2.20 M. DE LONGITUD CON TUERCA UNIÓN HEMBRA FIG. 3118.</t>
  </si>
  <si>
    <t>MAT-MAT C</t>
  </si>
  <si>
    <t>Manta de cielo</t>
  </si>
  <si>
    <t>MAT-MISC</t>
  </si>
  <si>
    <t>Materiales miscelaneos</t>
  </si>
  <si>
    <t>MAT-MON T019</t>
  </si>
  <si>
    <t>Monitor Galvanizado, De  21 Mm.</t>
  </si>
  <si>
    <t>MAT-MON T025</t>
  </si>
  <si>
    <t>Monitor Galvanizado, De  27 Mm.</t>
  </si>
  <si>
    <t>MAT-MX855A</t>
  </si>
  <si>
    <t>Tubo Conduit Pvc Pesado De 64Mm De Diametro.( Norma Nmx-E-12-Scfi-Vigente )Mca. Durman Esquivel )</t>
  </si>
  <si>
    <t>MAT-NAV C</t>
  </si>
  <si>
    <t>Navaja para cortadora</t>
  </si>
  <si>
    <t>MAT-NIG C40 19-50</t>
  </si>
  <si>
    <t>Niple galvanizad, ced 40 de 19 x 50 mm</t>
  </si>
  <si>
    <t>MAT-NIP G051-150</t>
  </si>
  <si>
    <t>Niple galvanizado ced. 40 de 51 x 150 mm.</t>
  </si>
  <si>
    <t>MAT-PAS S500</t>
  </si>
  <si>
    <t>Pasta p/soldar 500 grs.</t>
  </si>
  <si>
    <t>MAT-PEG PVC 0.5</t>
  </si>
  <si>
    <t>Pegamento para PVC de 0.5 lt.</t>
  </si>
  <si>
    <t>MAT-PIE B</t>
  </si>
  <si>
    <t>PIEDRA BRAZA</t>
  </si>
  <si>
    <t>MAT-PIJ G10-1</t>
  </si>
  <si>
    <t>Pijas nº 10 x 1"</t>
  </si>
  <si>
    <t>MAT-PIJ G10-¾</t>
  </si>
  <si>
    <t>Pija galvanizada no. 10 x ¾"</t>
  </si>
  <si>
    <t>MAT-PIJ WC</t>
  </si>
  <si>
    <t>Pijas para WC</t>
  </si>
  <si>
    <t>MAT-PIN E SW</t>
  </si>
  <si>
    <t>Pintura de esmalte alquidálico Comex 100 satinado color Titanio [clave Q5-14</t>
  </si>
  <si>
    <t>MAT-PIN EC</t>
  </si>
  <si>
    <t>Pintura esmalte Comex 100</t>
  </si>
  <si>
    <t>MAT-PLAC FR 3 INSERT</t>
  </si>
  <si>
    <t>PLACA FRONTAL DE PARED “FACE PLATE” EN ÁREAS DE TRABAJO DE 3 INSERTO. MARCA PANDUIT</t>
  </si>
  <si>
    <t>MAT-PLAC FR 4 INSERT</t>
  </si>
  <si>
    <t>PLACA FRONTAL DE PARED “FACE PLATE” EN ÁREAS DE TRABAJO DE 4 INSERTOS. MARCA PANDUIT</t>
  </si>
  <si>
    <t>MAT-PLAC FR CFPE1WY</t>
  </si>
  <si>
    <t>PLACA FRONTAL DE PARED “FACE PLATE” EN ÁREAS DE TRABAJO DE 1 INSERTO.,  MARCA PANDUIT NO. DE PARTE CFPE1IWY</t>
  </si>
  <si>
    <t>MAT-PLAC FR CFPE2IWY</t>
  </si>
  <si>
    <t>MAT-PLO F</t>
  </si>
  <si>
    <t>Plomo para fundir</t>
  </si>
  <si>
    <t>MAT-PRIM01</t>
  </si>
  <si>
    <t>PRIMARIO ANTICORROSIVO DTM, MARCA SERWIN WILLIAMS, LÍNEA B66W001</t>
  </si>
  <si>
    <t>MAT-PUN PG</t>
  </si>
  <si>
    <t>PUNTA POOL COMPLETA 6MM</t>
  </si>
  <si>
    <t>MAT-RED BC025-013</t>
  </si>
  <si>
    <t>REDUCCION BUSHING COBRE 25 X 13 MM.</t>
  </si>
  <si>
    <t>MAT-RED BC025-019</t>
  </si>
  <si>
    <t>REDUCCION BUSHING COBRE 25 X 19 MM.</t>
  </si>
  <si>
    <t>MAT-RED BC032-019</t>
  </si>
  <si>
    <t>Reducción bushing cobre 32 x 19 mm</t>
  </si>
  <si>
    <t>MAT-RED BC032-025</t>
  </si>
  <si>
    <t>Reducción bushing cobre 32 x 25 mm</t>
  </si>
  <si>
    <t>MAT-RED BC038-032</t>
  </si>
  <si>
    <t>REDUCCION BUSHING COBRE DE 38 X 32 MM</t>
  </si>
  <si>
    <t>MAT-RED BN038-019</t>
  </si>
  <si>
    <t>Reduccion bushing negra de 38 x 19 mm</t>
  </si>
  <si>
    <t>MAT-RED BPVC 2-1½</t>
  </si>
  <si>
    <t>Red bushing PVC hid 50-38 mm</t>
  </si>
  <si>
    <t>MAT-RED BPVC 32-25</t>
  </si>
  <si>
    <t>Red bushing PVC hid 32-25 mm</t>
  </si>
  <si>
    <t>MAT-RED BPVC 38-25</t>
  </si>
  <si>
    <t>Red bushing PVC 38-25 mm</t>
  </si>
  <si>
    <t>MAT-RED BPVC 38-32</t>
  </si>
  <si>
    <t>Red bushing PVC hid 38-32 mm</t>
  </si>
  <si>
    <t>MAT-RED BPVC 64-19</t>
  </si>
  <si>
    <t>Red bushing PVC hid 64-19 mm</t>
  </si>
  <si>
    <t>MAT-RED BPVC 64-25</t>
  </si>
  <si>
    <t>Red bushing PVC hid 64-25 mm</t>
  </si>
  <si>
    <t>MAT-RED BPVC 64-38</t>
  </si>
  <si>
    <t>Red bushing PVC hid 64-38 mm</t>
  </si>
  <si>
    <t>MAT-RED BPVC 64-50</t>
  </si>
  <si>
    <t>Red bushing PVC hid 64-50 mm</t>
  </si>
  <si>
    <t>MAT-RED BPVC2-1</t>
  </si>
  <si>
    <t>Red bushing PVC hid 50-25 mm</t>
  </si>
  <si>
    <t>MAT-RED BPVC2-11/4</t>
  </si>
  <si>
    <t>Red bushing PVC hid 50-32 mm</t>
  </si>
  <si>
    <t>MAT-RED BPVC25-19</t>
  </si>
  <si>
    <t>Red bushing PVC hid 25-19 mm</t>
  </si>
  <si>
    <t>MAT-RED BU032-019</t>
  </si>
  <si>
    <t>REDUCCION BUSHING NEGRA DE 32 x 19 MM</t>
  </si>
  <si>
    <t>MAT-RED BU050-025</t>
  </si>
  <si>
    <t>Reduccion bushing negra de 50 x 25 mm</t>
  </si>
  <si>
    <t>MAT-RED EXC AC 10-25</t>
  </si>
  <si>
    <t>RED. EXCE. DE AC. SOLD.  CED.40 DE 100 X 25MMØ</t>
  </si>
  <si>
    <t>MAT-RED EXC AC 10-32</t>
  </si>
  <si>
    <t>RED. EXCE. DE AC. SOLD.  CED.40 DE 100 X 32MMØ</t>
  </si>
  <si>
    <t>MAT-RED EXC AC 10-38</t>
  </si>
  <si>
    <t>RED. EXCE. DE AC. SOLD.  CED.40 DE 100 X 38MMØ</t>
  </si>
  <si>
    <t>MAT-RED EXC AC 10-50</t>
  </si>
  <si>
    <t>RED. EXCE. DE AC. SOLD.  CED.40 DE 100 X 50MMØ</t>
  </si>
  <si>
    <t>MAT-RED EXC AC 10-64</t>
  </si>
  <si>
    <t>RED. EXCE. DE AC. SOLD.  CED.40 DE 100 X 64MMØ</t>
  </si>
  <si>
    <t>MAT-RED EXC AC 10-75</t>
  </si>
  <si>
    <t>RED. EXCE. DE AC. SOLD.  CED.40 DE 100 X 75MMØ</t>
  </si>
  <si>
    <t>MAT-RED EXC AC 64-25</t>
  </si>
  <si>
    <t>RED. EXCE. DE AC. SOLD.  CED.40 DE 64 X 25MMØ</t>
  </si>
  <si>
    <t>MAT-RED EXC AC 64-32</t>
  </si>
  <si>
    <t>RED. EXCE. DE AC. SOLD.  CED.40 DE 64 X 32MMØ</t>
  </si>
  <si>
    <t>MAT-RED EXC AC 64-38</t>
  </si>
  <si>
    <t>RED. EXCE. DE AC. SOLD.  CED.40 DE 64 X 38MMØ</t>
  </si>
  <si>
    <t>MAT-RED EXC AC 64-50</t>
  </si>
  <si>
    <t>RED. EXCE. DE AC. SOLD.  CED.40 DE 64 X 50MMØ</t>
  </si>
  <si>
    <t>MAT-RED EXC AC 75-25</t>
  </si>
  <si>
    <t>RED. EXCE. DE AC. SOLD.  CED.40 DE 75 X 25MMØ</t>
  </si>
  <si>
    <t>MAT-RED EXC AC 75-32</t>
  </si>
  <si>
    <t>RED. EXCE. DE AC. SOLD.  CED.40 DE 75 X 32MMØ</t>
  </si>
  <si>
    <t>MAT-RED EXC AC 75-38</t>
  </si>
  <si>
    <t>RED. EXCE. DE AC. SOLD.  CED.40 DE 75 X 38MMØ</t>
  </si>
  <si>
    <t>MAT-RED EXC AC 75-50</t>
  </si>
  <si>
    <t>RED. EXCE. DE AC. SOLD.  CED.40 DE 75 X 50MMØ</t>
  </si>
  <si>
    <t>MAT-RED FFT101-051</t>
  </si>
  <si>
    <t>Reduccion fofo tisa-tar de 101 x 51 mm</t>
  </si>
  <si>
    <t>MAT-RP 3/8</t>
  </si>
  <si>
    <t>RONDANA PLANA GALVANIZADA DE 3/8"Ø</t>
  </si>
  <si>
    <t>MAT-SEG AF</t>
  </si>
  <si>
    <t>SEGUETA DE ACERO DIENTE FINO</t>
  </si>
  <si>
    <t>MAT-TAB 12-15-25</t>
  </si>
  <si>
    <t>TABIQUE DE 12 X 15 X 25 CM</t>
  </si>
  <si>
    <t>MIL</t>
  </si>
  <si>
    <t>MAT-TAP CACU 013</t>
  </si>
  <si>
    <t>Tapón capa, cobre de 13 mm</t>
  </si>
  <si>
    <t>MAT-TAP CACU 025</t>
  </si>
  <si>
    <t>Tapón capa, cobre de 25 mm</t>
  </si>
  <si>
    <t>MAT-TAP CACU 032</t>
  </si>
  <si>
    <t>Tapón capa, cobre de 32 mm</t>
  </si>
  <si>
    <t>MAT-TAP CM 25</t>
  </si>
  <si>
    <t>TAPON CAPA DE FO. NO. ROSC. CED. 40 DE 25MM DE DIAMETRO</t>
  </si>
  <si>
    <t>MAT-TAP CM 32</t>
  </si>
  <si>
    <t>TAPON CAPA DE FO. NO. ROSC. CED. 40 DE 32MM DE DIAMETRO</t>
  </si>
  <si>
    <t>MAT-TAP RFFTT051</t>
  </si>
  <si>
    <t>Tapon registro fofo tisa-tar de 51 mm con tapa de bronce</t>
  </si>
  <si>
    <t>MAT-TAP RFFTT101</t>
  </si>
  <si>
    <t>Tapon registro fofo tisa-tar de 101 mm con tapa de bronce</t>
  </si>
  <si>
    <t>MAT-TAQ EH3/8</t>
  </si>
  <si>
    <t>TAQUETE DE EXPANSIÓN HILTI DE 3/8"</t>
  </si>
  <si>
    <t>MAT-TEE AC 100</t>
  </si>
  <si>
    <t>TEE DE AC. SOLD.  CED.40 DE 100MMØ</t>
  </si>
  <si>
    <t>MAT-TEE AC 150</t>
  </si>
  <si>
    <t>TEE DE AC. SOLD.  CED.40 DE 150MMØ</t>
  </si>
  <si>
    <t>MAT-TEE AC 64</t>
  </si>
  <si>
    <t>TEE DE AC. SOLD.  CED.40 DE 64MMØ</t>
  </si>
  <si>
    <t>MAT-TEE AC 75</t>
  </si>
  <si>
    <t>TEE DE AC. SOLD.  CED.40 DE 75MMØ</t>
  </si>
  <si>
    <t>MAT-TEE C013</t>
  </si>
  <si>
    <t>Tee cobre de 13 mm</t>
  </si>
  <si>
    <t>MAT-TEE C019</t>
  </si>
  <si>
    <t>Tee cobre de 19 mm</t>
  </si>
  <si>
    <t>MAT-TEE C025</t>
  </si>
  <si>
    <t>Tee cobre de 25 mm</t>
  </si>
  <si>
    <t>MAT-TEE C032</t>
  </si>
  <si>
    <t>Tee cobre de 32 mm</t>
  </si>
  <si>
    <t>MAT-TEE C038</t>
  </si>
  <si>
    <t>Tee cobre de 38 mm</t>
  </si>
  <si>
    <t>MAT-TEE C050</t>
  </si>
  <si>
    <t>Tee cobre de 51 mm</t>
  </si>
  <si>
    <t>MAT-TEE CO032</t>
  </si>
  <si>
    <t>TEE DE COBRE DE 32 MM</t>
  </si>
  <si>
    <t>MAT-TEE CO038</t>
  </si>
  <si>
    <t>TEE DE COBRE DE 38 MM</t>
  </si>
  <si>
    <t>MAT-TEE CU131319</t>
  </si>
  <si>
    <t>Tee cobre de 13-13-19 mm</t>
  </si>
  <si>
    <t>MAT-TEE CU191313</t>
  </si>
  <si>
    <t>Tee cobre de 19-13-13 mm</t>
  </si>
  <si>
    <t>MAT-TEE CU191319</t>
  </si>
  <si>
    <t>Tee cobre de 19-13-19 mm</t>
  </si>
  <si>
    <t>MAT-TEE CU191913</t>
  </si>
  <si>
    <t>Tee cobre de 19-19-13 mm</t>
  </si>
  <si>
    <t>MAT-TEE CU251913</t>
  </si>
  <si>
    <t>Tee cobre de 25-19-13 mm</t>
  </si>
  <si>
    <t>MAT-TEE CU251925</t>
  </si>
  <si>
    <t>Tee cobre de  25-19-25 mm</t>
  </si>
  <si>
    <t>MAT-TEE CU252513</t>
  </si>
  <si>
    <t>Tee cobre de 25-25-13 mm</t>
  </si>
  <si>
    <t>MAT-TEE CU252519</t>
  </si>
  <si>
    <t>Tee cobre de 25-25-19 mm</t>
  </si>
  <si>
    <t>MAT-TEE CU3/8</t>
  </si>
  <si>
    <t>Tee cobre de 10 mm</t>
  </si>
  <si>
    <t>MAT-TEE CU323225</t>
  </si>
  <si>
    <t>Tee cobre de 32-32-25 mm</t>
  </si>
  <si>
    <t>MAT-TEE CU383232</t>
  </si>
  <si>
    <t>Tee cobre de 38-32-32 mm</t>
  </si>
  <si>
    <t>MAT-TEE CU383825</t>
  </si>
  <si>
    <t>Tee cobre de 38-38-25 mm</t>
  </si>
  <si>
    <t>MAT-TEE CU383832</t>
  </si>
  <si>
    <t>Tee cobre de 38-38-32 mm</t>
  </si>
  <si>
    <t>MAT-TEE CU503238</t>
  </si>
  <si>
    <t>Tee cobre de 50-32-38 mm</t>
  </si>
  <si>
    <t>MAT-TEE CU503832</t>
  </si>
  <si>
    <t>Tee cobre de 50-38-32 mm</t>
  </si>
  <si>
    <t>MAT-TEE CU505032</t>
  </si>
  <si>
    <t>Tee cobre de 50-50-32 mm</t>
  </si>
  <si>
    <t>MAT-TEE FFTS101</t>
  </si>
  <si>
    <t>Tee fofo tisa-tar de 101 mm sencilla</t>
  </si>
  <si>
    <t>MAT-TEE N100</t>
  </si>
  <si>
    <t>Tee negra soldable de 100 mm</t>
  </si>
  <si>
    <t>MAT-TEE NR032</t>
  </si>
  <si>
    <t>Tee negra roscable de 32 mm.</t>
  </si>
  <si>
    <t>MAT-TEE NR038</t>
  </si>
  <si>
    <t>Tee negra roscable de 38 mm.</t>
  </si>
  <si>
    <t>MAT-TEE NR050</t>
  </si>
  <si>
    <t>Tee negra roscable de 50 mm.</t>
  </si>
  <si>
    <t>MAT-TEE NR076</t>
  </si>
  <si>
    <t>Tee negra soldable de 75 mm</t>
  </si>
  <si>
    <t>MAT-TEE NS150</t>
  </si>
  <si>
    <t>TEE DE ACERO SOLDABLE, PAREJA CEDULA 40 DE 152 MM. DE DIÁMETRO.</t>
  </si>
  <si>
    <t>MAT-TEE NS200</t>
  </si>
  <si>
    <t>TEE DE ACERO SOLDABLE, PAREJA CEDULA 40 DE 203 MM. DE DIÁMETRO.</t>
  </si>
  <si>
    <t>MAT-TEE PVC 50</t>
  </si>
  <si>
    <t>Tee PVC ced 40 hidráulico 51 mm</t>
  </si>
  <si>
    <t>MAT-TEE PVC 64</t>
  </si>
  <si>
    <t>Tee PVC ced 40 hidraulico 64 mm</t>
  </si>
  <si>
    <t>MAT-TEE PVCH 025</t>
  </si>
  <si>
    <t>Tee PVC ced 40 hidráulico 25 mm</t>
  </si>
  <si>
    <t>MAT-TEE PVCH 032</t>
  </si>
  <si>
    <t>Tee PVC ced 40 hidráulico 32 mm</t>
  </si>
  <si>
    <t>MAT-TEE PVCH 038</t>
  </si>
  <si>
    <t>Tee PVC ced 40 hidráulico 38 mm</t>
  </si>
  <si>
    <t>MAT-TEE PVCS051</t>
  </si>
  <si>
    <t>Tee pvc sencilla sanitaria p/cementar de 51 mm</t>
  </si>
  <si>
    <t>MAT-TEF</t>
  </si>
  <si>
    <t>Teflón de 25 mm</t>
  </si>
  <si>
    <t>MAT-TEG1X1</t>
  </si>
  <si>
    <t>Tela gallinero en rollo abertura 38 mm calibre 20</t>
  </si>
  <si>
    <t>MAT-TFFTS101X051</t>
  </si>
  <si>
    <t>Tee fofo tisa-tar de 101 x 50 mm sencilla</t>
  </si>
  <si>
    <t>MAT-TOR B5/8-3</t>
  </si>
  <si>
    <t>TORNILLO 5/8 X 3 P/BRIDAS</t>
  </si>
  <si>
    <t>MAT-TRAM TT 050</t>
  </si>
  <si>
    <t>Trampa "P" de fofo tar de 51 mm</t>
  </si>
  <si>
    <t>MAT-TU PVC H 13</t>
  </si>
  <si>
    <t>Tuerca unión de pvc roscable de 13 mm</t>
  </si>
  <si>
    <t>MAT-TU PVC H 19</t>
  </si>
  <si>
    <t>Tuerca unión de pvc roscable de 19 mm</t>
  </si>
  <si>
    <t>MAT-TU PVC H 25</t>
  </si>
  <si>
    <t>Tuerca unión de pvc roscable de 25 mm</t>
  </si>
  <si>
    <t>MAT-TU PVC H 32</t>
  </si>
  <si>
    <t>Tuerca unión de pvc roscable de 32 mm</t>
  </si>
  <si>
    <t>MAT-TU PVC H 38</t>
  </si>
  <si>
    <t>Tuerca unión de pvc roscable de 38 mm</t>
  </si>
  <si>
    <t>MAT-TU PVCH 50</t>
  </si>
  <si>
    <t>Tuerca unión de pvc roscable de 51 mm</t>
  </si>
  <si>
    <t>MAT-TUB AC40/038</t>
  </si>
  <si>
    <t>Tubo negro de acero al carbon ced 40 de 38 mm ø</t>
  </si>
  <si>
    <t>MAT-TUB AC40/051</t>
  </si>
  <si>
    <t>Tubo negro de acero al carbon ced 40 de 51 mm ø</t>
  </si>
  <si>
    <t>MAT-TUB CGPG013</t>
  </si>
  <si>
    <t>Tubo Conduit P.G.G. De 16 Mm. De Diámetro,</t>
  </si>
  <si>
    <t>MAT-TUB CGPG019</t>
  </si>
  <si>
    <t>Tubo Conduit P.G.G.  De 21 Mm. De Diámetro,</t>
  </si>
  <si>
    <t>MAT-TUB CGPG025</t>
  </si>
  <si>
    <t>Tubo Conduit P.G.G.  De 27 Mm. De Diámetro,</t>
  </si>
  <si>
    <t>MAT-TUB CGPG032</t>
  </si>
  <si>
    <t>Tubo Conduit P.G.G. De 35 Mm. De Diámetro,</t>
  </si>
  <si>
    <t>MAT-TUB CGPG038</t>
  </si>
  <si>
    <t>Tubo Conduit Galv. P.G.G. De 38Mm</t>
  </si>
  <si>
    <t>MAT-TUB CGPG051</t>
  </si>
  <si>
    <t>Tubo Conduit P.G.G. De 53 Mm. De Diámetro,</t>
  </si>
  <si>
    <t>MAT-TUB CL010</t>
  </si>
  <si>
    <t>TUBO DE COBRE TIPO L DE 10 MM</t>
  </si>
  <si>
    <t>MAT-TUB CL013</t>
  </si>
  <si>
    <t>Tubo cobre tipo l de 13 mm</t>
  </si>
  <si>
    <t>MAT-TUB CL019</t>
  </si>
  <si>
    <t>Tubo cobre tipo l de 19 mm</t>
  </si>
  <si>
    <t>MAT-TUB CL025</t>
  </si>
  <si>
    <t>TUBO COBRE TIPO L DE 25 MM</t>
  </si>
  <si>
    <t>MAT-TUB CL032</t>
  </si>
  <si>
    <t>TUBO DE COBRE TIPO L DE 32 MM</t>
  </si>
  <si>
    <t>MAT-TUB CL038</t>
  </si>
  <si>
    <t>TUBO DE COBRE TIPO L DE 38 MM</t>
  </si>
  <si>
    <t>MAT-TUB CM013</t>
  </si>
  <si>
    <t>Tubo de cobre, tipo "M" de 13 mm</t>
  </si>
  <si>
    <t>MAT-TUB CM019</t>
  </si>
  <si>
    <t>Tubo de cobre, tipo "M" de 19 mm</t>
  </si>
  <si>
    <t>MAT-TUB CM025</t>
  </si>
  <si>
    <t>Tubo de cobre, tipo "M" de 25 mm</t>
  </si>
  <si>
    <t>MAT-TUB CM032</t>
  </si>
  <si>
    <t>Tubo de cobre, tipo "M" de 32 mm</t>
  </si>
  <si>
    <t>MAT-TUB CM038</t>
  </si>
  <si>
    <t>Tubo de cobre, tipo "M" de 38 mm</t>
  </si>
  <si>
    <t>MAT-TUB CM051</t>
  </si>
  <si>
    <t>Tubo de cobre, tipo "M" de 51 mm</t>
  </si>
  <si>
    <t>MAT-TUB FF152-305</t>
  </si>
  <si>
    <t>Tubo fofo tisa-tar de 152 mm diam. x 3.05 m long.</t>
  </si>
  <si>
    <t>MAT-TUB FFT051-150</t>
  </si>
  <si>
    <t>Tubo fofo tisa-tar de 51 mm diam. x 1.50 m long.</t>
  </si>
  <si>
    <t>MAT-TUB FFT101-300</t>
  </si>
  <si>
    <t>Tubo fofo tisa-tar de 100 mm diam. x 3.05 m long.</t>
  </si>
  <si>
    <t>MAT-TUB NC-40/013</t>
  </si>
  <si>
    <t>Tubo negro de acero al carbon ced 40 de 13 mm ø</t>
  </si>
  <si>
    <t>MAT-TUB NC-40/019</t>
  </si>
  <si>
    <t>Tubo negro de acero al carbon ced 40 de 19 mm ø</t>
  </si>
  <si>
    <t>MAT-TUB NC-40/025</t>
  </si>
  <si>
    <t>TUBO DE FO. NO. ROSC. CED. 40 de 25 mm ø</t>
  </si>
  <si>
    <t>MAT-TUB NC-40/032</t>
  </si>
  <si>
    <t>TUBO DE FO. NO. ROSC. CED. 40 de 32 mm ø</t>
  </si>
  <si>
    <t>MAT-TUB NSC-40/064</t>
  </si>
  <si>
    <t>TUBO DE ACERO SOLDABLE O AL CARBÓN SIN COSTURA DE 64 MM. DE DIÁMETRO, CEDULA 40.</t>
  </si>
  <si>
    <t>MAT-TUB NSC-40/075</t>
  </si>
  <si>
    <t>Tubo neg sold c-40 s/c 76mm</t>
  </si>
  <si>
    <t>MAT-TUB NSC-40/100</t>
  </si>
  <si>
    <t>Tubo neg sold c-40 s/c 100mm</t>
  </si>
  <si>
    <t>MAT-TUB NSC-40/150</t>
  </si>
  <si>
    <t>TUBO DE ACERO SOLDABLE C-40 DE 150 mm. DE DIAM.</t>
  </si>
  <si>
    <t>MAT-TUB NSC-40/152</t>
  </si>
  <si>
    <t>TUBO DE ACERO SOLDABLE O AL CARBÓN SIN COSTURA DE 152 MM. DE DIÁMETRO, CEDULA 40.</t>
  </si>
  <si>
    <t>MAT-TUB NSC-40/203</t>
  </si>
  <si>
    <t>TUBO DE ACERO SOLDABLE O AL CARBÓN SIN COSTURA DE 203 MM. DE DIÁMETRO, CEDULA 40.</t>
  </si>
  <si>
    <t>MAT-TUB PVC-H-025</t>
  </si>
  <si>
    <t>Tubo PVC hidráulico Rd-26 liso de 25 mm</t>
  </si>
  <si>
    <t>MAT-TUB PVC-H-032</t>
  </si>
  <si>
    <t>Tubo PVC hidráulico RD-26 liso de 32 mm</t>
  </si>
  <si>
    <t>MAT-TUB PVC-H-038</t>
  </si>
  <si>
    <t>Tubo PVC hidráulico RD-26 liso de 38 mm</t>
  </si>
  <si>
    <t>MAT-TUB PVC-H-050</t>
  </si>
  <si>
    <t>Tubo PVC hidráulico RD-26 liso de 51 mm</t>
  </si>
  <si>
    <t>MAT-TUB PVC-H-064</t>
  </si>
  <si>
    <t>Tubo PVC hidraulico RD-26 liso de 64 mm</t>
  </si>
  <si>
    <t>MAT-TUB-AC 64 S/C</t>
  </si>
  <si>
    <t>TUBO DE ACERO SOLDABLE C-40 DE 64 mm. DE DIAM.</t>
  </si>
  <si>
    <t>MAT-TUB-P16T-019</t>
  </si>
  <si>
    <t>Tubo polipropileno clase 16 de 20 mm</t>
  </si>
  <si>
    <t>MAT-TUB-P16T-025</t>
  </si>
  <si>
    <t>Tubo polipropileno clase 16 de 25 mm</t>
  </si>
  <si>
    <t>MAT-TUB-P16T-032</t>
  </si>
  <si>
    <t>Tubo polipropileno clase 16 de 32 mm</t>
  </si>
  <si>
    <t>MAT-TUB-P16T-038</t>
  </si>
  <si>
    <t>Tubo polipropileno clase 16 de 40 mm</t>
  </si>
  <si>
    <t>MAT-TUB-P16T-050</t>
  </si>
  <si>
    <t>Tubo polipropileno clase 16 de 50 mm</t>
  </si>
  <si>
    <t>MAT-TUB-P16T-064</t>
  </si>
  <si>
    <t>Tubo polipropileno clase 16 de 63 mm</t>
  </si>
  <si>
    <t>MAT-TUB-P16T-075</t>
  </si>
  <si>
    <t>Tubo polipropileno clase 16 de 75 mm</t>
  </si>
  <si>
    <t>MAT-TUB-P16T-110</t>
  </si>
  <si>
    <t>Tubo polipropileno clase 16 de 110 mm</t>
  </si>
  <si>
    <t>MAT-TUB-P16T-90</t>
  </si>
  <si>
    <t>Tubo polipropileno clase 16 de 94 mm</t>
  </si>
  <si>
    <t>MAT-TUBPVCHCO19</t>
  </si>
  <si>
    <t>TUBO DE PVC HIDRAULICO DE 19 mm DE DIAMETRO</t>
  </si>
  <si>
    <t>MAT-TUBPVCHCO25</t>
  </si>
  <si>
    <t>TUBO DE PVC HIDRAULICO DE 25 mm DE DIAMETRO</t>
  </si>
  <si>
    <t>MAT-TUE H3/4</t>
  </si>
  <si>
    <t>Tuerca hexagonal de 3/4"</t>
  </si>
  <si>
    <t>MAT-TUE H3/8</t>
  </si>
  <si>
    <t>TUERCA HEXAGONAL GALV. DE 3/8"Ø</t>
  </si>
  <si>
    <t>MAT-TUE H5/8</t>
  </si>
  <si>
    <t>TUERCA HEXAGONAL 5/8</t>
  </si>
  <si>
    <t>MAT-TUE HEX 1/4</t>
  </si>
  <si>
    <t>Tuerca Hexagonal De  1/4</t>
  </si>
  <si>
    <t>MAT-TUE H¼</t>
  </si>
  <si>
    <t>Tuerca hexagonal de 1/4"</t>
  </si>
  <si>
    <t>MAT-TUE M3/8</t>
  </si>
  <si>
    <t>Tuerca mariposa de 3/8"</t>
  </si>
  <si>
    <t>MAT-TUE UC0 075</t>
  </si>
  <si>
    <t>TUERCA UNION COBRE DE 075 MM. DE DIÁMETRO,</t>
  </si>
  <si>
    <t>MAT-TUE UC013 K-16</t>
  </si>
  <si>
    <t>TUERCA UNION COBRE DE 13 MM. (K-16 MM.) DE DIÁMETRO,</t>
  </si>
  <si>
    <t>MAT-TUE UC019 K-21</t>
  </si>
  <si>
    <t>TUERCA UNION COBRE DE 19 MM. (K-21 MM.) DE DIÁMETRO,</t>
  </si>
  <si>
    <t>MAT-TUE UC025 K-29</t>
  </si>
  <si>
    <t>TUERCA UNION COBRE DE 25 MM. (K-29 MM.) DE DIÁMETRO,</t>
  </si>
  <si>
    <t>MAT-TUE UC032</t>
  </si>
  <si>
    <t>TUERCA UNION COBRE DE 32 MM. DE DIÁMETRO,</t>
  </si>
  <si>
    <t>MAT-TUE UC038 K-41</t>
  </si>
  <si>
    <t>TUERCA UNION COBRE DE 38 MM. (K-41 MM.) DE DIÁMETRO,</t>
  </si>
  <si>
    <t>MAT-TUE UC051 K-54</t>
  </si>
  <si>
    <t>TUERCA UNION COBRE DE 51 MM. (K-54 MM.) DE DIÁMETRO,</t>
  </si>
  <si>
    <t>MAT-TUE UC064</t>
  </si>
  <si>
    <t>TUERCA UNION COBRE DE 64 MM. DE DIÁMETRO,</t>
  </si>
  <si>
    <t>MAT-VAL CB050</t>
  </si>
  <si>
    <t>VALVULA WALWORTH DE COMPUERTA BRIDADA DE 50 MM. DE DIÁMETRO, MODELO W 719-F (125 LBS).</t>
  </si>
  <si>
    <t>MAT-VAL CB064</t>
  </si>
  <si>
    <t>Válvula compuerta bridada de 64 mm, fig. 719f, 125 lbs</t>
  </si>
  <si>
    <t>MAT-VAL CB076</t>
  </si>
  <si>
    <t>VALVULA WALWORTH DE COMPUERTA BRIDADA DE 76 MM. DE DIÁMETRO, MODELO W 719-F (125 LBS).</t>
  </si>
  <si>
    <t>MAT-VAL CB101</t>
  </si>
  <si>
    <t>Válvula compuerta bridada de 101 mm, fig. 719f, 125 lbs</t>
  </si>
  <si>
    <t>MAT-VAL CB152</t>
  </si>
  <si>
    <t>Válvula compuerta bridada de 152 mm, fig. 719f, 125 lbs</t>
  </si>
  <si>
    <t>MAT-VAL CB200</t>
  </si>
  <si>
    <t>VALVULA WALWORTH DE COMPUERTA BRIDADA DE 203 MM. DE DIÁMETRO, MODELO W 719-F (125 LBS).</t>
  </si>
  <si>
    <t>MAT-VAL CCA032</t>
  </si>
  <si>
    <t>VALVULA CHECK DE LLENADO DE 32 MM</t>
  </si>
  <si>
    <t>MAT-VAL CR019</t>
  </si>
  <si>
    <t>Válvula compuerta de 19 mm, fig. 22, 125 lbs. roscable, tipo husky</t>
  </si>
  <si>
    <t>MAT-VAL CR025</t>
  </si>
  <si>
    <t>Válvula compuerta de 25 mm, fig. 22, 125 lbs, roscable, tipo husky</t>
  </si>
  <si>
    <t>MAT-VAL CR032</t>
  </si>
  <si>
    <t>Válvula compuerta de 32 mm, fig. 22, 125 lbs, roscable, tipo husky</t>
  </si>
  <si>
    <t>MAT-VAL CR038</t>
  </si>
  <si>
    <t>Válvula compuerta de 38 mm, fig. 22, 125 lbs, roscable, tipo husky</t>
  </si>
  <si>
    <t>MAT-VAL CR051</t>
  </si>
  <si>
    <t>Válvula compuerta de 51 mm, fig. 22, 125 lbs. roscable, tipo husky</t>
  </si>
  <si>
    <t>MAT-VAL CR13</t>
  </si>
  <si>
    <t>Válvula compuerta de 13 mm, fig. 22, 125 lbs. roscable, tipo husky</t>
  </si>
  <si>
    <t>MAT-VAL CS013</t>
  </si>
  <si>
    <t>Válvula compuerta soldable 125 lbs fig. 702 13 mm.</t>
  </si>
  <si>
    <t>MAT-VAL CS019</t>
  </si>
  <si>
    <t>Válvula compuerta soldable 125 lbs fig. 702 19 mm.</t>
  </si>
  <si>
    <t>MAT-VAL CS025</t>
  </si>
  <si>
    <t>Válvula compuerta soldable 125 lbs fig. 702 25 mm.</t>
  </si>
  <si>
    <t>MAT-VAL CS032</t>
  </si>
  <si>
    <t>Válvula compuerta soldable 125 lbs fig. 702 32 mm.</t>
  </si>
  <si>
    <t>MAT-VAL CS038</t>
  </si>
  <si>
    <t>Válvula compuerta soldable 125 lbs fig. 702 38 mm.</t>
  </si>
  <si>
    <t>MAT-VAL CS050</t>
  </si>
  <si>
    <t>Válvula compuerta soldable 125 lbs fig. 702 50 mm.</t>
  </si>
  <si>
    <t>MAT-VAL CS064</t>
  </si>
  <si>
    <t>Válvula compuerta soldable 125 lbs fig. 702 64 mm.</t>
  </si>
  <si>
    <t>MAT-VAL CS100</t>
  </si>
  <si>
    <t>Válvula compuerta soldable 125 lbs fig. 702 100 mm.</t>
  </si>
  <si>
    <t>MAT-VAL CS150</t>
  </si>
  <si>
    <t>Válvula compuerta soldable 125 lbs fig. 702 150 mm.</t>
  </si>
  <si>
    <t>MAT-VAL EA019</t>
  </si>
  <si>
    <t>Válvula eliminadora aire sarco de 19 mm.</t>
  </si>
  <si>
    <t>MAT-VAL GR013</t>
  </si>
  <si>
    <t>Válvula globo de 13 mm, fig. 95, 150 lbs roscable</t>
  </si>
  <si>
    <t>MAT-VAL GR019</t>
  </si>
  <si>
    <t>Válvula globo de 19 mm, fig. 95, 150 lbs roscable</t>
  </si>
  <si>
    <t>MAT-VAL GR032</t>
  </si>
  <si>
    <t>Válvula globo de 32 mm, fig. 95, 150 lbs roscable</t>
  </si>
  <si>
    <t>MAT-VAL GR038</t>
  </si>
  <si>
    <t>Válvula globo de 38 mm, fig. 95, 150 lbs roscable</t>
  </si>
  <si>
    <t>MAT-VAL GR051</t>
  </si>
  <si>
    <t>Válvula globo de 51 mm, fig. 95, 150 lbs roscable</t>
  </si>
  <si>
    <t>MAT-VAL MB8</t>
  </si>
  <si>
    <t>Válvula tipo mariposa bridada, de 8" de diametro</t>
  </si>
  <si>
    <t>MAT-VAL W032</t>
  </si>
  <si>
    <t>VALVULA WORCESTER 4211-T DE 32 MM.</t>
  </si>
  <si>
    <t>MAT-VAR 3/8</t>
  </si>
  <si>
    <t>VARILLA N 03 (3/8) FY= 4,200 KG/CM2</t>
  </si>
  <si>
    <t>MAT-VAR R1-3/8</t>
  </si>
  <si>
    <t>Varilla roscada galv 1 mt de 3/8"</t>
  </si>
  <si>
    <t>MAT-VCHB 050</t>
  </si>
  <si>
    <t>VALVULA WALWORTH DE RETENCIÓN BRIDADA (CHECK) DE 76 MM. DE DIÁMETRO.</t>
  </si>
  <si>
    <t>MAT-VCHB 075</t>
  </si>
  <si>
    <t>VALVULA WALWORTH DE RETENCIÓN BRIDADA (CHECK) DE 76 MM. DE DIÁMETRO, MODELO W 928-F.</t>
  </si>
  <si>
    <t>MAT-VR 3/8-3.00</t>
  </si>
  <si>
    <t>varilla roscada 3/8"</t>
  </si>
  <si>
    <t>MAT-YEE FFDT101</t>
  </si>
  <si>
    <t>Yee fofo tisa-tar de 101 mm, doble</t>
  </si>
  <si>
    <t>MAT-YEE FFDT101051</t>
  </si>
  <si>
    <t>Yee fofo tisa-tar de 102 x 50 mm, doble</t>
  </si>
  <si>
    <t>MAT-YEE FFDT150</t>
  </si>
  <si>
    <t>Yee fofo tisa-tar de 150 mm, doble</t>
  </si>
  <si>
    <t>MAT-YEE FFDT152101</t>
  </si>
  <si>
    <t>Yee fofo tisa-tar de 152 x 101 mm, doble</t>
  </si>
  <si>
    <t>MAT-YEE FFST051</t>
  </si>
  <si>
    <t>Yee fofo tisa-tar de 51 mm, sencilla</t>
  </si>
  <si>
    <t>MAT-YEE FFST101</t>
  </si>
  <si>
    <t>Yee fofo tisa-tar de 101 mm, sencilla</t>
  </si>
  <si>
    <t>MAT-YEE FFST101051</t>
  </si>
  <si>
    <t>Yee fofo tisa-tar de 101 x 51 mm, sencilla</t>
  </si>
  <si>
    <t>MAT-YEE FFST150100</t>
  </si>
  <si>
    <t>Yee fofo tisa-tar de 152 x 101 mm, sencilla</t>
  </si>
  <si>
    <t>MAT-YEE FFST151</t>
  </si>
  <si>
    <t>Yee fofo tisa-tar de 152 mm, sencilla</t>
  </si>
  <si>
    <t>MAT-YEE PVCS 050</t>
  </si>
  <si>
    <t>Yee pvc sencilla sanitaria p/cementar de 51 mm</t>
  </si>
  <si>
    <t>MAT-YEE PVCS 100</t>
  </si>
  <si>
    <t>Yee pvc sencilla sanitaria p/cementar de 100 mm</t>
  </si>
  <si>
    <t>MAT-YEE PVCS100-51</t>
  </si>
  <si>
    <t>Yee pvc sencilla sanitaria p/cementar de 100 x 51 mm</t>
  </si>
  <si>
    <t>MATAND01</t>
  </si>
  <si>
    <t>Rueda para andamio</t>
  </si>
  <si>
    <t>MATAND02</t>
  </si>
  <si>
    <t>Marco de 2.00m galvanizado</t>
  </si>
  <si>
    <t>MATAND03</t>
  </si>
  <si>
    <t>Plataforma de trabajo</t>
  </si>
  <si>
    <t>MATAND04</t>
  </si>
  <si>
    <t>Cruceta 240 CMCR-2400</t>
  </si>
  <si>
    <t>MATE</t>
  </si>
  <si>
    <t>Materiales conaumibles para palnoa as-built</t>
  </si>
  <si>
    <t>pza+</t>
  </si>
  <si>
    <t>MATERIAL SUB-BASE</t>
  </si>
  <si>
    <t>Material para sub-base</t>
  </si>
  <si>
    <t>MATJAR1</t>
  </si>
  <si>
    <t>LAMA.</t>
  </si>
  <si>
    <t>MATJAR10</t>
  </si>
  <si>
    <t>OLIVO NEGRO, BUCIDA BUSERAS FAM. COMBRETACEAE</t>
  </si>
  <si>
    <t>MATJAR11</t>
  </si>
  <si>
    <t>NANCE, BYRSUNIMA ORASSIFOLIA</t>
  </si>
  <si>
    <t>MATJAR12</t>
  </si>
  <si>
    <t>PRIMAVERA, TABEBUIA CLONNELLSMITHII. FAM. BIGNONIACEAE</t>
  </si>
  <si>
    <t>MATJAR13</t>
  </si>
  <si>
    <t>NARANJO AGRIO, CITRUS AURANTIUM FAM. RUTACECIE</t>
  </si>
  <si>
    <t>MATJAR14</t>
  </si>
  <si>
    <t>PIQUICA, EHRETIA TINIFOLIA FAM. BORAQINACEAE</t>
  </si>
  <si>
    <t>MATJAR15</t>
  </si>
  <si>
    <t>HIEDRA, HECLERA HELIX</t>
  </si>
  <si>
    <t>MATJAR16</t>
  </si>
  <si>
    <t>SOMBRERO MANCLARIN, HOLMSCIOOLDIA SANQUINEA</t>
  </si>
  <si>
    <t>MATJAR17</t>
  </si>
  <si>
    <t>CANARIO ALAMANDA, ALLAMANDA CATHARTICA</t>
  </si>
  <si>
    <t>MATJAR18</t>
  </si>
  <si>
    <t>DRACENA MARGINATA,  PARA MACETON M1-A</t>
  </si>
  <si>
    <t>MATJAR19</t>
  </si>
  <si>
    <t>ASPARRAGUS PLUMOSUS, PARA MACETON M1-B</t>
  </si>
  <si>
    <t>MATJAR20</t>
  </si>
  <si>
    <t>MONASTERA DELICIOSA PARA MACETON M1-C</t>
  </si>
  <si>
    <t>MATJAR21</t>
  </si>
  <si>
    <t>DRACENA MARGINATA PARA MACETON M2-A</t>
  </si>
  <si>
    <t>MATJAR22</t>
  </si>
  <si>
    <t>ASPARRUGUS PLUMOSUS PARA MACETON M2-B</t>
  </si>
  <si>
    <t>MATJAR23</t>
  </si>
  <si>
    <t>MONASTERA DELICIOSA PARA MACETON M2-C</t>
  </si>
  <si>
    <t>MATJAR24</t>
  </si>
  <si>
    <t>MACETON M-1  DE ACERO INOXIDABLE CAL.24,TIPO 430 ACABADO PULIDO P3 MATE, INCLUYE ZOCLO Y CUERPO DE MACETON CON PISO A BASE DE LAMINA GANVANIZADA CAL. 24 IMPERMEABILIZANTE INTERIOR DE SILICON TRANSPARENTE, COMPOSICION DE TIERRA , HOJA Y LIMO.</t>
  </si>
  <si>
    <t>MATJAR25</t>
  </si>
  <si>
    <t>MACETON M-2  DE ACERO INOXIDABLE CAL.24,TIPO 430 ACABADO PULIDO P3 MATE, INCLUYE ZOCLO Y CUERPO DE MACETON CON PISO A BASE DE LAMINA GANVANIZADA CAL. 24 IMPERMEABILIZANTE INTERIOR DE SILICON TRANSPARENTE, COMPOSICION DE TIERRA , HOJA Y LIMO.</t>
  </si>
  <si>
    <t>MATJAR26</t>
  </si>
  <si>
    <t>MACETON DE 1.80 X 1.80 M. X 1.16 M. DE CON CADENA DE CONCRETO F'C=200 KG/CM2. ARMADA CON 4 VARILLAS No. 3 Y ESTRIBOS nO. 2 A CADA 20 CM. CON ANCLAS DE ANGULO DE FIERRO SEGUN DISEÑO, PLACA INFERIOR Y DE SOPORTE DE 6MM. DE ESPESOR, VER DETALLE EN PLANO DE JARDINERIA OEXJ-01 Y 02.</t>
  </si>
  <si>
    <t>MATJAR27</t>
  </si>
  <si>
    <t>MACETON DE 2.12  X 2.04 M. X 1.16 M. DE CON CADENA DE CONCRETO F'C=200 KG/CM2. ARMADA CON 4 VARILLAS No. 3 Y ESTRIBOS nO. 2 A CADA 20 CM. CON ANCLAS DE ANGULO DE FIERRO SEGUN DISEÑO, PLACA INFERIOR Y DE SOPORTE DE 6MM. DE ESPESOR, VER DETALLE EN PLANO DE JARDINERIA OEXJ-01 Y 02.</t>
  </si>
  <si>
    <t>MATJAR28</t>
  </si>
  <si>
    <t>MACETON DE 2.30  X 2.30 M. X 1.16 M. DE CON CADENA DE CONCRETO F'C=200 KG/CM2. ARMADA CON 4 VARILLAS No. 3 Y ESTRIBOS nO. 2 A CADA 20 CM. CON ANCLAS DE ANGULO DE FIERRO SEGUN DISEÑO, PLACA INFERIOR Y DE SOPORTE DE 6MM. DE ESPESOR, VER DETALLE EN PLANO DE JARDINERIA OEXJ-01 Y 02.</t>
  </si>
  <si>
    <t>MATJAR29</t>
  </si>
  <si>
    <t>MACETON DE 3.86  X 2.30 M. X 1.16 M. DE CON CADENA DE CONCRETO F'C=200 KG/CM2. ARMADA CON 4 VARILLAS No. 3 Y ESTRIBOS nO. 2 A CADA 20 CM. CON ANCLAS DE ANGULO DE FIERRO SEGUN DISEÑO, PLACA INFERIOR Y DE SOPORTE DE 6MM. DE ESPESOR, VER DETALLE EN PLANO DE JARDINERIA OEXJ-01 Y 02.</t>
  </si>
  <si>
    <t>MATJAR3</t>
  </si>
  <si>
    <t>AYUVIS, AJUNGA REPTANS FAM. LABIATE.</t>
  </si>
  <si>
    <t>MATJAR30</t>
  </si>
  <si>
    <t>MACETON DE 2.00  X 2.00 M. X 1.16 M. DE CON CADENA DE CONCRETO F'C=200 KG/CM2. ARMADA CON 4 VARILLAS No. 3 Y ESTRIBOS nO. 2 A CADA 20 CM. CON ANCLAS DE ANGULO DE FIERRO SEGUN DISEÑO, PLACA INFERIOR Y DE SOPORTE DE 6MM. DE ESPESOR, VER DETALLE EN PLANO DE JARDINERIA OEXJ-01 Y 02.</t>
  </si>
  <si>
    <t>MATJAR31</t>
  </si>
  <si>
    <t>MACETON DE 2.10  X 2.10 M. X 1.16 M. DE CON CADENA DE CONCRETO F'C=200 KG/CM2. ARMADA CON 4 VARILLAS No. 3 Y ESTRIBOS nO. 2 A CADA 20 CM. CON ANCLAS DE ANGULO DE FIERRO SEGUN DISEÑO, PLACA INFERIOR Y DE SOPORTE DE 6MM. DE ESPESOR, VER DETALLE EN PLANO DE JARDINERIA OEXJ-01 Y 02.</t>
  </si>
  <si>
    <t>MATJAR32</t>
  </si>
  <si>
    <t>MACETON DE 4.43  X 3.22 M. X 1.16 M. DE CON CADENA DE CONCRETO F'C=200 KG/CM2. ARMADA CON 4 VARILLAS No. 3 Y ESTRIBOS nO. 2 A CADA 20 CM. CON ANCLAS DE ANGULO DE FIERRO SEGUN DISEÑO, PLACA INFERIOR Y DE SOPORTE DE 6MM. DE ESPESOR, VER DETALLE EN PLANO DE JARDINERIA OEXJ-01 Y 02.</t>
  </si>
  <si>
    <t>MATJAR33</t>
  </si>
  <si>
    <t>DURANTE GOLDEN, DURANTA sp. FAM. VERBENACEAE.</t>
  </si>
  <si>
    <t>MATJAR4</t>
  </si>
  <si>
    <t>BEGONIA, BEGONIA SEMPER FLORENS.</t>
  </si>
  <si>
    <t>MATJAR5</t>
  </si>
  <si>
    <t>SILVIA, SALVIA SPLENDENS.</t>
  </si>
  <si>
    <t>MATJAR6</t>
  </si>
  <si>
    <t>AZUCENA, CRINUM X POWELLI.</t>
  </si>
  <si>
    <t>MATJAR7</t>
  </si>
  <si>
    <t>PASTO BERMUDA, CYNUDON DACTYLON.</t>
  </si>
  <si>
    <t>MATJAR9</t>
  </si>
  <si>
    <t>CUAJILLOTE, PAPELILLO O PALO COLORADO, BURSERA SIMBARUBA FAM. BURSERACECIE.</t>
  </si>
  <si>
    <t>MATLU07</t>
  </si>
  <si>
    <t>Luminario Modelo Contemporaneo De Sobreponer Marca Novalux. Gabinete De 300 X 300 X 100Mm.  Fabricado En  Lamina De  Acero Rolada  En Frio,  Marco Abatible,Terminado En Color Blanco Pintura En Polvo De Aplicacion Electrostaticay Curada Al Horno. Difusor De Acrilico 100% N-23, Equipado Con Unbalastro Encendido Rapido De 1 X 26 W 127V, Una Lampara Fluorescentecompacta De 26W 4100°K Y Bases.</t>
  </si>
  <si>
    <t>MATLU14</t>
  </si>
  <si>
    <t>Poste Metalico Conico Circular De 9.00 Metros De Altur Con Una Perchaparte Superior. Fabricadocon Lamina Negra Calibrre 11 Calidad 10-08 Acero Al Carbon. Placa Base 35Centimetros X 35 Cm. Espesor De 1/2" Centro De Barrenos 27 Cm. X 27 Cm.Barreno Para Ancla De 1" De Diametro. Anillo De Refuerzo Parte Inferior.Tapa Registro Para Conexiones. Terminado Con Una Mano De Primer Colorrojo Oxido Anticorrosivo.</t>
  </si>
  <si>
    <t>MATLU15</t>
  </si>
  <si>
    <t>Brazo Ov De 180 X 2 ¨ ( 1.80X0.5) 69-Pgscatregvt Galvanizado Para Luminario Cooperhead</t>
  </si>
  <si>
    <t>MATLU16</t>
  </si>
  <si>
    <t>Anclas Juego De 4 Anclas 3/4¨ X 1.0 M Armadas</t>
  </si>
  <si>
    <t>MATLU18</t>
  </si>
  <si>
    <t>Kit Solar de Celdas  Fotovoltaicas  Para  Poste   Sencillo  De 130Wfuncionamiento  Diario  De 12  Hrs  Con 1  Dia De  Respaldo  Para  Diasnublados  Marca  Eypo.  No  Incluye  Instalacion.  Incluye  Diagrama  Deconexiones. El Kit Incluye: 1 Pza Poste De Acero Tipo Conico Circular De 7Metros De Altura Acabado Primer Rojo Oxido, Con Base Para Ancla De 19Cm Entre Centros Con Orificios Para Bastonesde 19 Mm. 1 Pza Brazo Sencillo De 1.80M De Longitud Acabado Primer Rojooxido, Para Colocacion De 1 Luminaria Led. 1 Pza Estructura Para Soportede 1 Paneles Solares A Base De Ptr De 671Mm. Y Basepara Ser Colocado En Punta De Poste. 1 Pza Porta Bateria Gabinete Delamina Rolada  De80X60X26Cm Cm  Pintado Con Fondo  Anticorrosivo Ypintura Esmalte Brillante  De Color Requerido Con  Chapa Y Llave Deseguridad. 2 Pza Bateria De Ciclo Profundo Para Sistemas Solares Libre Demantenimiento De 225Amp. Hora 12  V. C.D Liquida Con Acido  Libre De Mantenimiento.1 Pzacontrolador   Controlador   Pvvm   Deprogramable Temporizador Integrado Indicador De Pantalla De Cristalliquido Lcd Con Interface Para Pc.3 Pza Panel Panel Solar De 130W De 17 .5 V. De 7.45 Amp. Monocristalinomedidas 1,481Mm X 671Mm X 50Mm Péso 14 Kg. 1 Pza 0Ge-Ers10 Evolve® Cabeza De Cobra Led Scalable130W 120-277V 5700°K Curva  As I Metri Ca  Ampl I A  Bl A Nco 1 Pza Inversor Inversoricnmx 400W. 12 Vcd - 120Vca 1 Pza Juego De Anclas Armadas De 75Cm Delargo Para Poste De 7M</t>
  </si>
  <si>
    <t>MATR-055</t>
  </si>
  <si>
    <t>Basecoat cemento flexible, para tabla de durock en saco de 22.78 kg, de la línea de USG</t>
  </si>
  <si>
    <t>MUROS, BLOCKS Y TABI</t>
  </si>
  <si>
    <t>MED. OXIGENO</t>
  </si>
  <si>
    <t>MEDIDOR AIRE</t>
  </si>
  <si>
    <t>MEDIDOR EVACUACION</t>
  </si>
  <si>
    <t>MEDIDOR NITROGENO</t>
  </si>
  <si>
    <t>MEDIDOR OXIDO NITROS</t>
  </si>
  <si>
    <t>MEDIDOR VACIO</t>
  </si>
  <si>
    <t>MELEV01C</t>
  </si>
  <si>
    <t>Elevador  Tecnicos sin Cuarto de Maquinas de 1000 kgs 13 Pasajeros 4 paradas,  4 Accesos,  480 volts, 3fases, 5 Hilos,  60 hertz, +/-5% Recorrido 13.5 mts</t>
  </si>
  <si>
    <t>MELEV02C</t>
  </si>
  <si>
    <t>Elevador  Tecnicos Vestibulo Principal sin Cuarto de Maquinas de 2000 kgs 26 Pasajeros 4 paradas, 4 Accesos,  480 volts, 3fases, 5 Hilos,  60 hertz, +/-5%  Recorrido 13.5 mts</t>
  </si>
  <si>
    <t>MELEV03C</t>
  </si>
  <si>
    <t>Elevador  Vestibulo Principal sin Cuarto de Maquinas de 2000 kgs 26 Pasajeros 5 paradas, 5 Accesos , 480 volts, 3fases, 5 Hilos,  60 hertz, +/-5%  Recorrido 17.95 mts</t>
  </si>
  <si>
    <t>MELEV04C</t>
  </si>
  <si>
    <t>Montacargas sin Cuarto de Maquinas de 300 kgs  2 paradas, 2 Accesos, 480 volts, 3fases, 5 Hilos,  60 hertz, +/-5%  Recorrido 4.5 mts</t>
  </si>
  <si>
    <t>MET DESP</t>
  </si>
  <si>
    <t>Metal desplegado</t>
  </si>
  <si>
    <t>MEZ E50</t>
  </si>
  <si>
    <t>MEZCLADORA PARA REGADERA MODELO E-50 SIN CHAPETON</t>
  </si>
  <si>
    <t>MEZCLAD LAV</t>
  </si>
  <si>
    <t>MEZCLADORA PARA LAVABO COLOR CROMO  MOD. ANTEA HM-18 MCA. HELVEX</t>
  </si>
  <si>
    <t>MIC 2F</t>
  </si>
  <si>
    <t>Microseal No. 2F</t>
  </si>
  <si>
    <t>MIC TELENSÑ</t>
  </si>
  <si>
    <t>MICRÓFONO PERSONAL DE DIADEMA PARA CONFERENCIAS SOUND STATION CON TECNOLOGÍA DE CONECTIVIDAD WIRELESS Y UNA DISTANCIA DE FUNCIONAMIENTO INALÁMBRICO DE 61M. MICRÓFONO CONTROLES ON/OFF, MUTE, ALIMENTADO POR 1-9V. BATERÍA, SE INSTALA EN EL PUERTO RCA. MARCA POLYCOM, MODELO SOUN STATION PREMIER EX, SIMILAR O EQUIVALENTE EN CARACTERISTICAS Y CALIDAD.</t>
  </si>
  <si>
    <t>MICRO</t>
  </si>
  <si>
    <t>Microprimer</t>
  </si>
  <si>
    <t>MIGIT HELVEX</t>
  </si>
  <si>
    <t>MINGITORIO  MCA. HELVEX ,MOD. FERRY MG-1 COLOR BLANCO</t>
  </si>
  <si>
    <t>MISC-ENVOLTURA</t>
  </si>
  <si>
    <t>PLASTICO PARA ENVOLTURA DE ALUMINIO Y CRISTAL</t>
  </si>
  <si>
    <t>MISC-MASKING TAPE</t>
  </si>
  <si>
    <t>MASKING TAPE DE 3/4"</t>
  </si>
  <si>
    <t>MISC-PIJA-10 X 2"</t>
  </si>
  <si>
    <t>TORNILLERIA ARMADO</t>
  </si>
  <si>
    <t>MISC-PIJA-8 X 3/4"</t>
  </si>
  <si>
    <t>TORNILLERIA FIJACION</t>
  </si>
  <si>
    <t>MISC-SELLO SILICON</t>
  </si>
  <si>
    <t>SELLO SILICON</t>
  </si>
  <si>
    <t>MISC-TAQUETES</t>
  </si>
  <si>
    <t>TAQUETES PLASTICO</t>
  </si>
  <si>
    <t>MN</t>
  </si>
  <si>
    <t>Barriles Para Tierras Con Tornillo Y Tuerca</t>
  </si>
  <si>
    <t>MNOV1</t>
  </si>
  <si>
    <t>Luminaria Modelo Piscis I 2 X 32 Luminaria Modelo Piscis, Marca Novalux,Para Sobreponer Y/O Suspender, A Prueba De Humedad (Ip-65). Fabricadoen Resina Poliester, Fibra De Vidrio Inyectada Con Geal Coat De Colorblanco. Reflector De Lamina De Acero Color Blanco, Incluye Balastro electronico De 2X32W Mv 127-277, Dos Lamparas T-8 4100Øk Y Bases. El24-070-01 Cat.00-PIS232T8IMVP</t>
  </si>
  <si>
    <t>MNOV10</t>
  </si>
  <si>
    <t>Luminaria Modelo Novalite Excell 2 X 32 Luminaria Modelo Novaliteexcell. Marca Novalux, Para Sobreponer 1220 X 230 X 750 Mm, Fabricado Enlamina De Primera Calidad, Terminado Con Pintura En Polvo Aplicadaelectrostaticamente Y Secado Al Horno. Incluye Balastro De Encendidoinstantaneo De 2 X 32 W A 127 V, Dos Lamparas T-8 De 32 W A 4100Øk Y Bases.Difusor Acrilico Prismatico Envolvente. *Con Balastro Encendido Rapido El24-070-018 + El24-070-019</t>
  </si>
  <si>
    <t>MNOV11</t>
  </si>
  <si>
    <t>Kit De Acoplamiento Para Suspender Kit De Acoplamiento Para Montajesuspendido Compuesto Por: Juego De Soportes De Acero,Canopes De Aceropintado En Color Blanco De 100 Mm. De Diametro, Cable De Acero Trensadogalvanizado. Tramo De 1.00 Mt. El24-070-018 + El24-070-019</t>
  </si>
  <si>
    <t>MNOV12</t>
  </si>
  <si>
    <t>Luminaria Modelo Integral 2 X 32 Luminaria De Uso Comercial Modelointegral Para Empotrar En Plafon De Tablaroca Gabinete De 1.22X30X9Cms.Marco Abatible Equipada Con Balastro Encendidod Instantaneo Mv, Doslamparas T-8 De 32W. Bases Y Difusor Acrilico N-23 Ph Balastro Encendido Rapidosellado Con Cinta De Hule Neopreno Alta Densidad El24-070-020</t>
  </si>
  <si>
    <t>MNOV13</t>
  </si>
  <si>
    <t>Luminaria Modelo Integral Ii 1 X 32 Luminario Modelo Integral Ii De Usocomercial Para Empotrar En Plafon. Gabinete De 1.22X30X9Cms. Marcoabatible Equipada Con Balastro Encendido Instantaneo Mv, Una Lamparat8 De 32W., Bases Y Difusor Acrilico N23 Ph Balastro Encendido Rapidosellado Con Cinta De Hule Neopreno Alta Densidad El24-070-021</t>
  </si>
  <si>
    <t>MNOV14</t>
  </si>
  <si>
    <t>Luminaria Compacta Modelo Estampa 1 X 26 Luminaria Compacata Modeloestampa Para Empotrar, Marca Novalux, Gabinete De 30X30X8Cm. Marcoabatible. Fabricado En Lamina De Primera Calidad, Terminado Con Pinturaen Polvo De Aplicacion Electrostatica Y Secado Al Horno Color Blanco.Equipado Con Balastro De Encendido Rapido 1X26W 127-277V, Una Lamparafc 26W 4100°K Y Base, Con Difusor De Acrilico Prismtatico 100% N-23 *40R*Con Un Foco Incandescente Color Rojo El24-070-022</t>
  </si>
  <si>
    <t>MNOV15</t>
  </si>
  <si>
    <t>Luminaria Modelo Piscis I 1 X 32 Luminario Modelo Piscis Hermetico Desobreponer Mca. Novalux Fabricado En Resina Poliester, Fibra De Vidrioinyectado De Una Sola Pieza Con Gel-Coat Color Blanco, Reflector Delamina De Acero Color Blanco, Broches De Seguridad Abs, Difusor Deacrilico Alto Impacto Termoformado, Sellado Con Poliuretanoexpandido. Equipado Con Balalastro Encendido Instantaneo Y Unalampara T8 32W. Con Bases. Balastro Encendido Rapido El24-070-023</t>
  </si>
  <si>
    <t>MNOV16</t>
  </si>
  <si>
    <t>Kit De Acoplamiento Para Suspender Kit De Acoplamiento Para Montajesuspendido Compuesto Por: Juego De Soportes De Acero,Canopes De Aceropintado En Color Blanco De 100 Mm. De Diametro, Cable De Acero Trensadogalvanizado. Tramo 1 Mt. El24-070-023, 230.00 920.00</t>
  </si>
  <si>
    <t>MNOV17</t>
  </si>
  <si>
    <t>Luminario De Exteriores De Sobreponer En Muro Modelowall Light I Marca Novalux. 360X230X185 Mm. Fabricado En Aluminioinyectado Y Componentes Internos En Lamina De Acero, Acabado Enpintura En Polvo Poliester De Aplicacion Electrostatica Color Cafe (St)Reflector De Lamina Especular Interno Y Refractor De Cristal Prismaticode Boro Silicato Resistente A Choques Termicos. Equipado Con Balastroalto Factor De Potencia 150W. Aditivos Metalicos 220V. Base Y Unalampara 150 Am El24-070-024</t>
  </si>
  <si>
    <t>MNOV18</t>
  </si>
  <si>
    <t>Luminario De Empotrar En Plafon De Tablarocamodelo Integral I Marca Novalux. 610X610X90 Mm. Fabricado En Lamina Deacero Rolada En Frio 1010 Con Marco Abatible, Acabado En Pintura Enpolvo Poliester De Aplicacion Electrostatica Color Blanco Y Curada Alhorno, Con 93% De Reflectancia, Difusor Acrilico Prismaticotransparente Tipo N-12. Equipada Con Bases Y Dos Lamparas T8 Led Driverde 10W. Mv 127-277V. El24-070-027 + El24-070-028</t>
  </si>
  <si>
    <t>MNOV19</t>
  </si>
  <si>
    <t>Luminaria Modelo Integral III De Uso Comercialpara Empotrar En Plafon De Tablaroca Marca Novalux Gabinete De 1220 X600 X 90 Mm. Fabricado En Lamina De Acero Rolada En Frio, Con Marcoabatible, Acabado En Pintura Poliester De Aplicacion Electrostatica Colorblanco Y Curada Al Horno. Equipada Con Balastro De 2 X 32 W Encendidorapido Mv. 127-277, Dos Lamparas De 32 W T-8 4100°K, Bases Y Difusor Acrilico N23 El24-070-029</t>
  </si>
  <si>
    <t>MNOV2</t>
  </si>
  <si>
    <t>Luminaria Modelo Nova Led De 16 W Luminaria Modelo Nova Led De 16 Wmarca Novalux Para Empotrar En Plafon,Fabricado En Aluminioinyectado, Disipádor De Calor Y Biesel,Reflector De Aluminiosemiespecular Con Difusor De Acrilico Satnado Y Clams De Fijacion Deacero Inoxidable,Acabado En Pintura En Polvo Poliester De Aplicacionelectrostatica Color Blanco Y Curada Al Horno Opera Con Lampara Tipotableta Tecnologia Led De 16 W,Equipada Con Led Driver Para 16 W. El24-070-002</t>
  </si>
  <si>
    <t>MNOV20</t>
  </si>
  <si>
    <t>Luminaria Modelo Integral III De 3 X 32 Luminaria De Empotrar En Plafonde Tablaroca Modelo Integral Iii Marca Novalux, De 1220 X 610 X 90 Mm.Fabricado En Lamina Rolada En Frio, Con Marco Abatible; Acabado Enpintura En Polvo Poliester De Aplicacion Electrostatica Color Blanco Ycurada Al Horno Con 93% De Reflectancia; Difusor Acrilico Prismatico N-23. Equipado Con Balastro Electronico Arranque Instantaneo De 3 X 32 W.127 V. Bases Y Tres Lamparas T8 De 32 W. 4100°K. *Con Balastro Encendido Rapido El24-070-030</t>
  </si>
  <si>
    <t>MNOV21</t>
  </si>
  <si>
    <t>Luminaria Modelo Integral Iii De Uso Comercialpara Empotrar En Plafon De Tablaroca Marca Novalux Gabinete De 1220 X600 X 90 Mm. Fabricado En Lamina De Acero Rolada En Frio, Con Marcoabatible, Acabado En Pintura Poliester De Aplicacion Electrostatica Colorblanco Y Curada Al Horno. Equipada Con Balastro Encendido Rapido 2 X 32W Mv. 127-277, Y Balastro Atenuable (Dimiable) Dos Lamparas De 32 W T-84100°K, Bases Y Difusor Acrilico N23 El24-070-032 + El24-070-033</t>
  </si>
  <si>
    <t>MNOV22</t>
  </si>
  <si>
    <t>Luminaria Modelo Dust Tigth III 2 X 32 Luminaria Modelo Dust Tight Iiimarca Novalux Para Areas De Ambientes Controlados (Polvo Y Particulas)Para Empotrar En Plafon De Tablaroca, Mantenimiento Por Abajo, 1220 X600 X 120 Mm. Fabricado Cuerpo Y Bisel En Lamina De Acero Rolada En Frio,Marco Abatible, Sellado Con Cinta Dehule Neopreno De Alta Densidad, Acabado En Pintura En Polvo Poliesterde Aplicacion Electrostatica Color Blanco Y Curada Al Horno; Difusoracrilico Prismatico N12. Equipado Con Balastro Electronico De Arranqueinstantaneo De 2 X 32 W 127-277 V. Dos Lamparas T8 De 32 W A 4100°K Y Bases**E-90 Con Balastro Encendido Rapido Y Con Balastro De Emergencia Pararespaldo De 90 Mins. Aprox. El24-070-034</t>
  </si>
  <si>
    <t>MNOV23</t>
  </si>
  <si>
    <t>Luminaria Modelo Dust Tight III Marca Novalux Para Areas De Ambientescontrolados (Polvo Y Particulas) Para Empotrar En Plafon De Tablaroca,Mantenimiento Por Abajo, 1220 X600 X 120 Mm. Fabricado Cuerpo Y Bisel Enlamina De Acero Rolada En Frio, Marco Abatible, Sellado Con Cinta Dehule Neopreno De Alta Densidad, Acabado En Pintura En Polvo Poliesterde Aplicacion Electrostatica Color Blanco Y Curada Al Horno; Difusoracrilico Prismatico N12. Equipado Con Balastro Electronico De Arranquerapido De 2 X 32 W 127-277 V. Dos Lamparas T8 De 32 W A 4100°K Y Bases. Conbalastro De Emergencia Para Respaldo De 90 Mins. Aprox. El24-070-035, Dtdiii232T8Rmvfblman12E90</t>
  </si>
  <si>
    <t>MNOV24</t>
  </si>
  <si>
    <t>Luminaria Modelo Integral Iii De Uso Comercialpara Empotrar En Plafon De Tablaroca Marca Novalux Gabinete De 1220 X600 X 90 Mm. Fabricado En Lamina De Acero Rolada En Frio, Con Marcoabatible, Acabado En Pintura Poliester De Aplicacion Electrostatica Colorblanco Y Curada Al Horno. Difusor Acrilico N23. Equipada Con Bases Y Doslamparas Led Driver T8 De 20W.El24-070-036</t>
  </si>
  <si>
    <t>MNOV25</t>
  </si>
  <si>
    <t>Luminaria Modelo Cilindro De 2 X 26 Luminaria Modelo Cilindro Marcanovalux Arbotante Abierto, 340 X 245 X 220 Mm. Fabricado En Lamina Dealuminio Rolado 1100 T-0 El Cuerpo, Reflector En Acabado Especular.Componentes Internos En Lamina De Acero, Acabado En Pintura En Polvopoliester De Aplicacion Electrostatica Color Blanco Y Curada Al Hornocon 93% De Reflectancia; Equipado Con Balastro Electronico Arranquerapido De 2 X 26 W. 127-277 V. Bases Y Dos Lamparas Fluorescentes Compactas De 26 W A 4000°K. El24-070-01</t>
  </si>
  <si>
    <t>MNOV26</t>
  </si>
  <si>
    <t>Luminario Compacto De Empotrar En Muro Modeloveladora Marca Novalux 256X200X100 Mm. Fabricado En Lamina De Acerorolada En Frio 1010, Con Marco Abatible, Acabado En Pintura En Polvopoliester De Aplicacion Electrostatica Color Blanco Y Curada Al Horno,Con 93% De Reflectancia, Difusor Cristal Termotemplado Esmerilado 3Mm.Equipado Con Balastro Magnetico 1X9W. Afp 127V. Base Y Una Lamparafluorescente Compacta De 9W. El24-070-038</t>
  </si>
  <si>
    <t>MNOV27</t>
  </si>
  <si>
    <t>Luminaria Modelo Light Bottle 27 W Luminaria Modelo Light Bottle Parasobreponer, Fabricado Cuerpo Y Componentes En Fundicion De Aluminio;Acabado En Pintura En Polvo Poliester De Aplicacion Electrostatica Colorblanco Y Curada Al Horno, Difusor De Cristal Termotemplado Claro Tipoglobo Con Guarda Protectora, Equipado Con Lampara Incandescente De27W El24-070-040</t>
  </si>
  <si>
    <t>MNOV28</t>
  </si>
  <si>
    <t>Luminaria Modelo Integral Iii De Uso Comercialpara Empotrar En Plafon De Tablaroca Marca Novalux Gabinete De 1220 X600 X 90 Mm. Fabricado En Lamina De Acero Rolada En Frio, Con Marcoabatible, Acabado En Pintura Poliester De Aplicacion Electrostatica Colorblanco Y Curada Al Horno. Equipada Con Balastro Encendido Rapido 2 X 32W Mv. 127-277, Y Balastro Atenuable (Dimiable) Dos Lamparas De 32 W T-84100°K, Bases Y Difusor Acrilico N23El24-070-032 + El24-070-033</t>
  </si>
  <si>
    <t>MNOV3</t>
  </si>
  <si>
    <t>Luminario Compacto De Empotrar En Muro Modeloveladora Marca Novalux 256X200X100 Mm. Fabricado En Lamina De Acerorolada En Frio 1010, Con Marco Abatible, Acabado En Pintura En Polvopoliester De Aplicacion Electrostatica Color Blanco Y Curada Al Horno,Con 93% De Reflectancia, Difusor Cristal Termotemplado Esmerilado 3Mm.Equipado Con Balastro Magnetico 1X9W. Afp 127V. Base Y Una Lamparafluorescente Compacta De 9W.El24-070-005</t>
  </si>
  <si>
    <t>MNOV4</t>
  </si>
  <si>
    <t>Luminario De Diseño Cuadrado De Empotrar En Plafon, Modelo Estampaled Marca Novalux, 135X135X110 Mm. Fabricado En Aluminio Inyectado,Disipador De Calor Y Bisel; Reflector De Aluminio Especular Con Difusorde Acrilico Satinado Y Clamps De Fijacion De Acero, Acabado En Pintura Enpolvo Poliester De Aplicacion Electrostatica Y Curada Al Horno. Equipadocon Lampara Tecnologia Led De 9W. Y Led Driver** Para 9-15W. (El24-070-006 + El24-070-007)</t>
  </si>
  <si>
    <t>MNOV5</t>
  </si>
  <si>
    <t>Luminario Compacto De Sobreponer Modelocontemporanea Marca Novalux 300X300X100 Mm. Fabricado En Lamina Deacero Rolada En Frio 1010, Con Marco Abatible, Acabado En Pintura Enpolvo Poliester De Aplicacion Electrostatica Color Blanco Y Curada Alhorno Con 93% De Reflectancia, Difusor Cristal Termotemplado 4Mm.Equipado Con Balastro Electronico De Arranque Rapido 2X26W. Mv. 127-277V. Bases Y Dos Lamparas Fluorescentes Compactas De 26W.</t>
  </si>
  <si>
    <t>MNOV6</t>
  </si>
  <si>
    <t>Luminaria Modelo Integral 2 X 32 Luminaria De Uso Comercial Modelointegral Para Empotrar En Plafon De Tablaroca Gabinete De 1.22X30X9Cms.Marco Abatible Equipada Con Balastro Encendidod Instantaneo Mv, Doslamparas T-8 De 32W. Bases Y Difusor Acrilico N-23 *Con Balastroencendido Rapido El24-070-013 + El24-070-016</t>
  </si>
  <si>
    <t>MNOV7</t>
  </si>
  <si>
    <t>Luminaria Modelo Integral II 1 X 32 Luminario Modelo Integral Ii De Usocomercial Para Empotrar En Plafon. Gabinete De 1.22X30X9Cms. Marcoabatible Equipada Con Balastro Encendido Instantaneo Mv, Una Lamparat8 De 32W., Bases Y Difusor Acrilico N23 *Con Balastro Encendido Rapido El24-070-013</t>
  </si>
  <si>
    <t>MNOV8</t>
  </si>
  <si>
    <t>Luminaria Modelo Industrial Rlm 2 X 32 Luminaria Modelo Industrialrlm, Marca Novalux, De Sobreponer En Gabinete De 26X122Cms. Fabricadoen Lamina De Acero De Primera Calida, Terminado Con Pintura En Polvocolor Blanco Mediante Proceso Electrostatico Y Secado Al Horno. Seincluye Balastro Electronico De Encendido Instantaneo 2X32W 127-277V,Dos Lamparas T-8 4100Øk Y Bases El24-070-014</t>
  </si>
  <si>
    <t>MNOV9</t>
  </si>
  <si>
    <t>Luminaria Modelo Industrial Rlm, Marca Novalux, Desobreponer En Gabinete De 26X122Cms. Fabricadoen Lamina De Acero De Primera Calida, Terminado Con Pintura En Polvocolor Blanco Mediante Proceso Electrostatico Y Secado Al Horno. Seincluye Balastro Electronico De Encendido Instantaneo 1X32W 127-277V,Una Lampara T-8 4100Øk Y Bases El24-070-015 + El24-070-017</t>
  </si>
  <si>
    <t>MOCAT1</t>
  </si>
  <si>
    <t>Molde Cadweld Mod. Tac-2Q2Q  Para  Cable  De  4/0</t>
  </si>
  <si>
    <t>MOD DIV M-NET</t>
  </si>
  <si>
    <t>MOD. CONT. SIST</t>
  </si>
  <si>
    <t>Módulo de control de sistema AC 3000. o Unidad de Control Central (UCC) electrónica Aerocom AC 3000 multizona. o Software en ambiente Windows XP Professional / Windows 7 de gestión total para la configuración, control, asignación de prioridades, configuración de topología del sistema, reporteo y monitoreo, con capacidad de poder acceder vía remota a través de la tarjeta de red Ethernet con TCPIP a un LAN e Internet para tener el control total de la configuración, modificación de prioridades de envío, cambios de topología del sistema, diagnóstico y monitoreo del software. o Computadora de escritorio para sistema Aerocom AC 3000 generación con monitor de 17 pulgadas LCD. o Impresora Laserjet. o PCB Amplificador de Datos marca AEROCOM AC-3000 o No Break UPS 650 VA 360 watts. o Fuente de alimentación Aerocom bajo normas CE y UL</t>
  </si>
  <si>
    <t>1'264,874.26</t>
  </si>
  <si>
    <t>MOD. DE EXPANSION</t>
  </si>
  <si>
    <t>MODULO DE EXPANSION PARA EL CONTROLADOR INTELIGENTE NATIVO DE ETHERNET IP, CONTROL DE ACCESOS CON CAPACIDAD DE MANEJAR MODULO CON 8 ENTRADAS UNIVERSALES PARA LOS CONTROLADORES DE AREA  ACX-5720 Y ACX-5740 MARCA TAC, MODELO XP-BD4.</t>
  </si>
  <si>
    <t>MODU-AV</t>
  </si>
  <si>
    <t>MODULADOR DE AUDIO Y VIDEO, CONVERTIDOR DE AUDIO Y VIDEO (MODULADOR RF) RCA A ENTRADA TIPO "F", ACEPTA CUALQUIER DISPOSITIVO DE SALIDA RCA PARA CONECTAR A CUALQUIER TELEVISIÓN DE ENTRADA "F", CONECTOR RCA Y CONECTOR COAXIAL TIPO F DE 75 OHMS, SALIDA DE VIDEO 69dBUV, CANALES DE SALIDA RF 3 O 4, IMPEDANCIA DE AUDIO 13+3 KHOMS, PERDIDA POR INSERCIÓN DE 50 A 806 MHZ 2 dB, MARCA STEREN, MODELO 207-350</t>
  </si>
  <si>
    <t>MODUCRETO</t>
  </si>
  <si>
    <t>molducreto</t>
  </si>
  <si>
    <t>MOLDE</t>
  </si>
  <si>
    <t>Molde soldable cable a cable tipo tac-2q2q, marca cadweld</t>
  </si>
  <si>
    <t>MOLDE 150</t>
  </si>
  <si>
    <t>Molde Cat. Tac2Q2Q Cable A Cable 4/0-4/0 Requiere  Carga No.150 Cadweld No Incluye Manija Ni Chispero</t>
  </si>
  <si>
    <t>MOLDE 90</t>
  </si>
  <si>
    <t>Molde Cat. Tac2Q2Q Cable A Cable 4/0-4/0 Requiere  Carga No.90 Cadweld No Incluye Manija Ni Chispero</t>
  </si>
  <si>
    <t>MOLDE CAD</t>
  </si>
  <si>
    <t>Molde Cadwel Con Carga</t>
  </si>
  <si>
    <t>MON TR 016</t>
  </si>
  <si>
    <t>Monitor troquelado de 16 mm diam.</t>
  </si>
  <si>
    <t>MON TR 021</t>
  </si>
  <si>
    <t>Monitor troquelada de 21 mm diam.</t>
  </si>
  <si>
    <t>MON TR 027</t>
  </si>
  <si>
    <t>Monitor troquelada de 27 mm diam.</t>
  </si>
  <si>
    <t>MON TR 032</t>
  </si>
  <si>
    <t>Monitor troquelado de 35 mm diam.</t>
  </si>
  <si>
    <t>MON TR 038</t>
  </si>
  <si>
    <t>Monitor troquelado de 41 mm diam.</t>
  </si>
  <si>
    <t>MON TR 051</t>
  </si>
  <si>
    <t>Monitor troquelada de 51 mm diam.</t>
  </si>
  <si>
    <t>MON TR 064</t>
  </si>
  <si>
    <t>Monitor troquelada de 64 mm diam.</t>
  </si>
  <si>
    <t>MON TR 076</t>
  </si>
  <si>
    <t>Monitor troquelada de 76 mm diam.</t>
  </si>
  <si>
    <t>MON TR 101</t>
  </si>
  <si>
    <t>Monitor troquelada de 103 mm diam.</t>
  </si>
  <si>
    <t>MONOM REG</t>
  </si>
  <si>
    <t>MONOMANDO PARA REGADERA</t>
  </si>
  <si>
    <t>MOT BOMB 10HP</t>
  </si>
  <si>
    <t>MOTOBOMBA CENTRIFUGA HORIZONTAL MARCA AURORA PICSA ISO 9001:2000 MOD. 11/2 X 2 X 7-341,</t>
  </si>
  <si>
    <t>CON SUCCIÓN BRIDADA AL FINAL DE 51 MM (2") Y DESCARGA BRIDADA POR ARRIBA DE 38 MM (11/2"),</t>
  </si>
  <si>
    <t>ACOPLADA DIRECTAMENTE A MOTOR ELECTRICO HORIZONTAL PARA UN GASTO DE 9.11 L.P.S. Y UNA CARGA</t>
  </si>
  <si>
    <t>DINÁMICA TOTAL DE 51.80 M DE 10.0 H.P. A 3500 RPM 60 HZ, 3 FASES 460 VOLTS.</t>
  </si>
  <si>
    <t>MOT BOMB 7.5 HP</t>
  </si>
  <si>
    <t>MOTOBOMBA DE 7.5 HP MCA AURORA PICSA</t>
  </si>
  <si>
    <t>MOT BOMB P/ALIM AC</t>
  </si>
  <si>
    <t>Motobomba para alimentacion de agua caliente de 2 hp</t>
  </si>
  <si>
    <t>MOTBOM HID DUPX</t>
  </si>
  <si>
    <t>Motobomba centrífuga horizontal mod. 1¼ X 1½ X 7-341, con succión roscada al final de 38</t>
  </si>
  <si>
    <t>mm (1½") y descarga roscada por arriba de 32 mm (1¼"), acoplada</t>
  </si>
  <si>
    <t>directamente a motor eléctrico horizontal de 5 HP. a 3500 RPM.60/3/480 Volts</t>
  </si>
  <si>
    <t>MOTOB PCI ELECT</t>
  </si>
  <si>
    <t>MOTOBOMBA PARA PCI CENTRIFUGA HORIZONTAL DE 25 HP</t>
  </si>
  <si>
    <t>MPB-001</t>
  </si>
  <si>
    <t>MN-01 MUEBLE GUARDA ESTACION RESIDENTES..</t>
  </si>
  <si>
    <t>MPB-002</t>
  </si>
  <si>
    <t>MN-02 MUEBLE DE CONTROL E INFORMACION  URGENCIAS..</t>
  </si>
  <si>
    <t>MPB-003</t>
  </si>
  <si>
    <t>MM-03 MUEBLE TELEFONOS URGENCIAS..</t>
  </si>
  <si>
    <t>MPB-004</t>
  </si>
  <si>
    <t>MM-04 MUEBLE DE GUARDA DE ROPA DE CALLE EN CTROL. E INFORMES..</t>
  </si>
  <si>
    <t>MPB-005</t>
  </si>
  <si>
    <t>MM-05 MUEBLE TAOD..</t>
  </si>
  <si>
    <t>MPB-008</t>
  </si>
  <si>
    <t>MM-08 OBSERVACION URGENCIAS TRABAJO DE ENFERMERAS..</t>
  </si>
  <si>
    <t>MPB-009</t>
  </si>
  <si>
    <t>MM-09 TRABAJO Y DESCANSO MEDICOS URGENCIAS..</t>
  </si>
  <si>
    <t>MPB-009A</t>
  </si>
  <si>
    <t>MM-09A BARRA ESCRITORIO..</t>
  </si>
  <si>
    <t>MPB-010</t>
  </si>
  <si>
    <t>MM-10 ROPA LIMPIA ADMISION HOSPITALARIA..</t>
  </si>
  <si>
    <t>MPB-010A</t>
  </si>
  <si>
    <t>MM-10A ROPA DE CALLE CONTROL MEDICINA FISICA..</t>
  </si>
  <si>
    <t>MPB-011</t>
  </si>
  <si>
    <t>MM-11 TRABAJO ENFERMERAS OBSERVACION ADULTOS..</t>
  </si>
  <si>
    <t>MPB-011A</t>
  </si>
  <si>
    <t>MM-11A LIBRERO ANATOMIA 'PATOLOGICA..</t>
  </si>
  <si>
    <t>MPB-012</t>
  </si>
  <si>
    <t>MM-12 CONTROL IMAGENOLOGIA..</t>
  </si>
  <si>
    <t>MPB-013</t>
  </si>
  <si>
    <t>MM-13 OBSERV ADULTOS TRABAJO DE ENFERMERAS..</t>
  </si>
  <si>
    <t>MPB-014</t>
  </si>
  <si>
    <t>MM-14 TRABAJO DE ENFERMERAS PRIMER CONTACTO..</t>
  </si>
  <si>
    <t>MPB-015</t>
  </si>
  <si>
    <t>MM-15  UROPA LIMPIA MEDICINA FISICA CLOSET..</t>
  </si>
  <si>
    <t>MPB-016</t>
  </si>
  <si>
    <t>MM-16 LAMBRIN EN MURO AUDITORIO..</t>
  </si>
  <si>
    <t>MPB-017</t>
  </si>
  <si>
    <t>MM-17 MUEBLE CONTROL MEDICINA INTERNA..</t>
  </si>
  <si>
    <t>MPB-018</t>
  </si>
  <si>
    <t>MM-18 TERAPIA OCUPACIONAL NIÑOS CLOSET..</t>
  </si>
  <si>
    <t>MPB-019</t>
  </si>
  <si>
    <t>MM-19 ESTACION DE TRABAJO TERAPEUTAS MEDICINA FISICA..</t>
  </si>
  <si>
    <t>MPB-020</t>
  </si>
  <si>
    <t>MM-20 ESTACION DE TRABAJO TERAPEUTAS MEDICINA FISICA CLOSET..</t>
  </si>
  <si>
    <t>MPB-021</t>
  </si>
  <si>
    <t>MM-21 MUEBLE CONTROL ANATOMIA  PATOLOGICA..</t>
  </si>
  <si>
    <t>MPB-022</t>
  </si>
  <si>
    <t>MM-22 MUEBLE CONTROL APOYO ADMINISTRATIVO..</t>
  </si>
  <si>
    <t>MPB-023</t>
  </si>
  <si>
    <t>MM-23 MUEBLE DE CONTROL ROPA LIMPIA 1.50..</t>
  </si>
  <si>
    <t>MPB-024</t>
  </si>
  <si>
    <t>MM-24 MUEBLE DE CONTROL ALMACEN 1.10..</t>
  </si>
  <si>
    <t>MPB-028</t>
  </si>
  <si>
    <t>MM-28 CENTRAL MONITOREO U.C.I.N..</t>
  </si>
  <si>
    <t>MPB-029</t>
  </si>
  <si>
    <t>MM-29 GUARDA MEDICAMENTOS U.C.I.N..</t>
  </si>
  <si>
    <t>MPB-030</t>
  </si>
  <si>
    <t>MM-30 TRABAJO DE MEDICOS GINECOLOGIA..</t>
  </si>
  <si>
    <t>MPB-031</t>
  </si>
  <si>
    <t>MM-31 TRABAJO DE MEDICOS GINECOLOGIA..</t>
  </si>
  <si>
    <t>MPB-032</t>
  </si>
  <si>
    <t>MM-32 CENTRAL ENFERMERAS ENCAMADOS GINECOLOGIA..</t>
  </si>
  <si>
    <t>MPB-033</t>
  </si>
  <si>
    <t>MM-33  CENTRAL DE ENFERMERAS ENCAMADOS GINECOLOGIA..</t>
  </si>
  <si>
    <t>MPB-034</t>
  </si>
  <si>
    <t>MM-34 ROPA LIMPIA GINECOLOGIA CLOSET  EN ESCUADRA..</t>
  </si>
  <si>
    <t>MPB-035</t>
  </si>
  <si>
    <t>MM-35 TRABAJO DE MEDICOS GINECOLOGIA MUEBLE..</t>
  </si>
  <si>
    <t>MPB-036</t>
  </si>
  <si>
    <t>MM-36 ROPA LIMPIA HOSPITALIZACION PEDIATRIA..</t>
  </si>
  <si>
    <t>MPB-037</t>
  </si>
  <si>
    <t>MM-37 GUARDA MEDICAMENTOS HOSPITALIZACION PEDIATRIA..</t>
  </si>
  <si>
    <t>MPB-038</t>
  </si>
  <si>
    <t>MM-38 CONTROL TOCOCIRUGIA..</t>
  </si>
  <si>
    <t>MPB-039</t>
  </si>
  <si>
    <t>MM-39 GUARDA LUDOTECA CLOSET..</t>
  </si>
  <si>
    <t>MPB-040</t>
  </si>
  <si>
    <t>MM-40 CENTRAL ENFERMERAS ENCAMADOS GINECOLOGIA..</t>
  </si>
  <si>
    <t>MPB-041</t>
  </si>
  <si>
    <t>MM-41 GUARDA MEDICAMENTOS PREMATUROS..</t>
  </si>
  <si>
    <t>MPB-042</t>
  </si>
  <si>
    <t>MM-42 TRABAJO DE MEDICOS GINECOLOGIA..</t>
  </si>
  <si>
    <t>MPB-043</t>
  </si>
  <si>
    <t>MM-43 ROPA LIMPIA PREMATUROS..</t>
  </si>
  <si>
    <t>MPB-044</t>
  </si>
  <si>
    <t>MM-44 ROPA LIMPIA PEDIATRICOS..</t>
  </si>
  <si>
    <t>MPB-045</t>
  </si>
  <si>
    <t>MM-45 TRABAJO DE ENFERMERAS CUNERO PATOLOGICO..</t>
  </si>
  <si>
    <t>MPB-046</t>
  </si>
  <si>
    <t>MM-46 GUARDA DE MEDICAMENTOS CUNERO PATOLOGICO..</t>
  </si>
  <si>
    <t>MPB-047</t>
  </si>
  <si>
    <t>MM-47 TRABAJO ENFERM. PREESCOLARES (HOSPITALIZACION PEDIATRIA)..</t>
  </si>
  <si>
    <t>MPB-048</t>
  </si>
  <si>
    <t>MM-48  TRABAJO ENFERM. PREESCOLARES (HOSPITALIZACION PEDIATRIA)..</t>
  </si>
  <si>
    <t>MPB-049</t>
  </si>
  <si>
    <t>MM-49  TRABAJO ENFERM. LACTANTES PEDIATRIA..</t>
  </si>
  <si>
    <t>MPB-050</t>
  </si>
  <si>
    <t>MM-50  TRABAJO ENFERM. LACTANTES PEDIATRIA CLOSET ROPA LIMPIA..</t>
  </si>
  <si>
    <t>MPB-051</t>
  </si>
  <si>
    <t>MM-51  GUARDA DE MEDICOS  TRAB. ENFERM. LACTANTES PEDIATRIA CLOSET..</t>
  </si>
  <si>
    <t>MPB-052</t>
  </si>
  <si>
    <t>MM-52  MUEBLE TELEFONOS PUBLICO PEDIATRIA..</t>
  </si>
  <si>
    <t>MPB-053</t>
  </si>
  <si>
    <t>MM-53 CONTROL TOCOCIRUGIA..</t>
  </si>
  <si>
    <t>MPB-054</t>
  </si>
  <si>
    <t>MM-54 TRABAJO ENFERMERAS LACTANTES PEDIATRIA..</t>
  </si>
  <si>
    <t>MPB-055</t>
  </si>
  <si>
    <t>MM-55 CONTROL TOCOCIRUGIA..</t>
  </si>
  <si>
    <t>MPB-056</t>
  </si>
  <si>
    <t>MM-56 TELEFONOS PUBLICOS GINECO-PEDIATRIA..</t>
  </si>
  <si>
    <t>MPB-058</t>
  </si>
  <si>
    <t>MM-58 GUARDA EDUCACION MEDICA E INVESTIGACION CLOSET..</t>
  </si>
  <si>
    <t>MPB-059</t>
  </si>
  <si>
    <t>MM-59 GUARDA EDUCACION MEDICA E INVESTIGACION CLOSET..</t>
  </si>
  <si>
    <t>MPB-060</t>
  </si>
  <si>
    <t>MM-60 CONSULTA CENTRO DE DOCUMENTACION EN SALUD..</t>
  </si>
  <si>
    <t>MPB-061</t>
  </si>
  <si>
    <t>MM-61 CONSULTA CENTRO DE DOCUMENTACION EN SALUD..</t>
  </si>
  <si>
    <t>MPB-062</t>
  </si>
  <si>
    <t>MM-62 CONSULTA CENTRO DE DOCUMENTACION EN SALUD..</t>
  </si>
  <si>
    <t>MPB-062A</t>
  </si>
  <si>
    <t>MM-62A CONTROL DE COPIADO CENTRO MDE DOCUMENTACION EN SALUD..</t>
  </si>
  <si>
    <t>MPB-08A</t>
  </si>
  <si>
    <t>MM-08A TRANSFER PARA ENTRTEGA DE BIBERONES..</t>
  </si>
  <si>
    <t>MPOIL</t>
  </si>
  <si>
    <t>Poste Metalico Conico Circular De 5.00 Metros De Altura Con Una Perchaparte Superior. Fabricadocon Lamina Negra Calibrre 11 Calidad 10-08 Acero Al Carbon. Placa Base 35Centimetros X 35 Cm. Espesor De 1/2" Centro De Barrenos 27 Cm. X 27 Cm.Barreno Para Ancla De 1" De Diametro. Anillo De Refuerzo Parte Inferior.Tapa Registro Para Conexiones. Terminado Con Una Mano De Primer Colorrojo Oxido Anticorrosivo.</t>
  </si>
  <si>
    <t>MSWITCH 16 TV</t>
  </si>
  <si>
    <t>NEOPRENO</t>
  </si>
  <si>
    <t>CALZA DE NEOPRENO DE 1/4" X 1/2" X 2"</t>
  </si>
  <si>
    <t>NI NERO 32X019</t>
  </si>
  <si>
    <t>NIPLE NEGRO DE 32 x 19 MM DE LONG. ROSCADO CED. 40</t>
  </si>
  <si>
    <t>NIP C/C 19</t>
  </si>
  <si>
    <t>NIPLE GALVANIZADO C. CORRIDA 19.1mm?</t>
  </si>
  <si>
    <t>NIP CAÑ 1 1/2"</t>
  </si>
  <si>
    <t>NIPLE MEDIA CAÑA DE 1 1/2"</t>
  </si>
  <si>
    <t>NIPLE C-40 64-200</t>
  </si>
  <si>
    <t>Niple galvanizado ced. 40 de 64 x 200 mm.</t>
  </si>
  <si>
    <t>NIPLE G C-40 100-300</t>
  </si>
  <si>
    <t>Niple galvanizado ced. 40 de 100 x 300mm de long.</t>
  </si>
  <si>
    <t>NIPLE G C40 06-100</t>
  </si>
  <si>
    <t>Niple galvanizado ced. 40 de 06 x 100 mm.</t>
  </si>
  <si>
    <t>NIPLE G C40 32-300</t>
  </si>
  <si>
    <t>Niple galvanizado ced. 40 de 32 x 300 mm.</t>
  </si>
  <si>
    <t>NIPLE G C40 32-75</t>
  </si>
  <si>
    <t>Niple galvanizado ced. 40 de 32 x 75 mm.</t>
  </si>
  <si>
    <t>NIPLE G C40 38-100</t>
  </si>
  <si>
    <t>Niple galvanizado ced. 40 de 38 x 100 mm.</t>
  </si>
  <si>
    <t>NIPLE G C40 38-75</t>
  </si>
  <si>
    <t>Niple galvanizado ced. 40 de 38 x 75 mm.</t>
  </si>
  <si>
    <t>NIPLE G C40 51-100</t>
  </si>
  <si>
    <t>Niple galvanizado ced. 40 de 51 x 100 mm.</t>
  </si>
  <si>
    <t>NIPLE G C40 51-200</t>
  </si>
  <si>
    <t>Niple galvanizado ced. 40 de 51 x 200 mm.</t>
  </si>
  <si>
    <t>NIPLE NE RO 010X064</t>
  </si>
  <si>
    <t>Niple negro de 10 x 64 mm de long. roscado ced. 40</t>
  </si>
  <si>
    <t>NIPLE NE RO 010X076</t>
  </si>
  <si>
    <t>Niple negro de 10 x 75 mm de long. roscado ced. 40</t>
  </si>
  <si>
    <t>NIPLE NE RO 019X051</t>
  </si>
  <si>
    <t>Niple negro de 19 x 51 mm de long. roscado ced. 40</t>
  </si>
  <si>
    <t>NIPLE NE RO 019X064</t>
  </si>
  <si>
    <t>Niple negro de 19 x 64 mm de long. roscado ced. 40</t>
  </si>
  <si>
    <t>NIPLE NE RO 019X075</t>
  </si>
  <si>
    <t>Niple negro de 19 x 75 mm de long. roscado ced. 40</t>
  </si>
  <si>
    <t>NIPLE NE RO 019X100</t>
  </si>
  <si>
    <t>Niple negro de 19 x 100 mm de long. roscado ced. 40</t>
  </si>
  <si>
    <t>NIPLE NE RO 1" X 4"</t>
  </si>
  <si>
    <t>Niple fierro negro galvanizado de 25mm ø x 100mm</t>
  </si>
  <si>
    <t>NITRO</t>
  </si>
  <si>
    <t>Nitrógeno</t>
  </si>
  <si>
    <t>NIVELACION PISO</t>
  </si>
  <si>
    <t>Nivelacion del piso</t>
  </si>
  <si>
    <t>OBRA FALSA</t>
  </si>
  <si>
    <t>Obra falsa Metalica</t>
  </si>
  <si>
    <t>ORG VERT RACK</t>
  </si>
  <si>
    <t>ORGANIZADOR DE CABLEADO MONTABLE VERTICALMENTE EN RACKS DE 7"</t>
  </si>
  <si>
    <t>OXIGE</t>
  </si>
  <si>
    <t>Oxigeno</t>
  </si>
  <si>
    <t>PAN 24 PTOS CAT 6A</t>
  </si>
  <si>
    <t>PANEL DE PARCHEO CONECTORES RJ-45 CATEGORÍA 6A DE 24 PUERTOS</t>
  </si>
  <si>
    <t>PANEL C/INTENSIVOS</t>
  </si>
  <si>
    <t>PANEL DE CUIDADOS INTENCIVOS ADULTOS, SEGUN DETALLE No 12, 2 TOMAS DE PARED PARA OXIGENO, 2 TOMAS DE PARED PARA AIRE, 2 TOMAS DE PARED PARA VACIO, I MODULO DE ILUMINACION, 1 CONTACTO DE 1/2 VUELTA 220, 1 SOPORTE PARA MONITOR, 2 SOPORTE PORTA VENICLISIS, 2 SOPORTE DE BOMBA DE INFUCION, 1 CANASTILLA, 1 RESEPTACULO DE RAYOS X, 1 CAVA PORTA FRASCO , 7RESEPTACULOS GRADO MEDICO, 6 CONECTORES DE TIERRA FISICA, 3 APAGADORES Y 1 CONTACTO DUPLEX GRADO HOSPITAL</t>
  </si>
  <si>
    <t>PANEL CPPL24WBLY</t>
  </si>
  <si>
    <t>PANELES DE PARCHEO DE 24 PUERTOS CARGADO CON JACKS CJ688TGIW,   RJ-45 CAT. 6. (TERMINACIONES MECÁNICAS).   MARCA PANDUIT NO. DE PARTE CPPL24WBLY</t>
  </si>
  <si>
    <t>PANEL CPPL48WBLY</t>
  </si>
  <si>
    <t>PANELES DE PARCHEO DE 48 PUERTOS CARGADO CON JACKS CJ688TGIW,   RJ-45 CAT. 6. (TERMINACIONES MECÁNICAS).    MARCA PANDUIT NO. DE PARTE CPPL48WBLY</t>
  </si>
  <si>
    <t>PANEL NEONATALES</t>
  </si>
  <si>
    <t>PANEL DE CUIDADOS INTENCIVOS NEONATALES, SEGUN DETALLE No 25, 2 TOMAS DE PARED PARA OXIGENO, 2 TOMAS DE PARED PARA AIRE, 2 TOMAS DE PARED PARA VACIO, I MODULO DE ILUMINACION, 1 CONTACTO DE 1/2 VUELTA 220, 1 SOPORTE PARA MONITOR, 2 SOPORTE PORTA VENICLISIS, 2 SOPORTE DE BOMBA DE INFUCION, 1 CANASTILLA, 1 RESEPTACULO DE RAYOS X, 1 CAVA PORTA FRASCO , 7RESEPTACULOS GRADO MEDICO, 6 CONECTORES DE TIERRA FISICA, 3 APAGADORES Y 1 CONTACTO DUPLEX GRADO HOSPITAL</t>
  </si>
  <si>
    <t>PANEL NITROGENO</t>
  </si>
  <si>
    <t xml:space="preserve"> panel para gas apresion, consta de caja para empotre a muro frontal o caratula en acero inoxidable, 1 regulador para presion de empotre a tablero, 2 manometros analogos conexión posterior caratula de 2" para tablero,sistema de encendido presion maxima  de flujo de 8 kg/cm2</t>
  </si>
  <si>
    <t>PANEL PACH FMD2</t>
  </si>
  <si>
    <t>PANEL DE PARCHEO DE FIBRA OPTICA. PARA MONTAJE EN RACK ESTANDAR DE 482.60MM DE ANCHO CON ENTRADA DE CABLES POR LOS COSTADOS, PARTE TRASERA Y SUPERIOR CON PROTECTORES, ORGANIZADORES INTERNOS PARA MANTENER EL RADIO DE CURVATURA Y ALOJAR EL EXCEDENTE DEL CABLE. TAPA TRASERA ABATIBLE Y DESMONTABLE, PANELES SUPERIORES DESMONTABLES, PROTECTOR DELANTERO PARA MANTENER EL RADIO DE CURVATURA Y PROTECCION DEL CABLE. CHAROLA DESLIZABLE DELANTERA. PUERTA ABATIBLE CON VENTANA DE PLEXIGLAS Y CHAPA CON LLAVE. CON ESPACIO PARA MONTAJE DE MODULOS SENCILLOS O DOBLES CON ADAPTADORES DE FIBRA LC DUPLEX TERMINACION DE HASTA 48 FIBRAS RAZANTES Y PARA 24 RAZANTES INICIALES DE 482.60mm. DE ANCHO POR 355.60mm. DE PROFUNDIDAD POR 44.45mm. DE ALTO, DE UNA UNIDAD RACK, PROBADO Y VERIFICADO POR ETL,  MARCA FIBRAIN, SIMILAR O EQUIVALENTE EN CARACTERISTICAS Y CALIDAD.</t>
  </si>
  <si>
    <t>PANEL PARCH FMD1</t>
  </si>
  <si>
    <t>PANEL DE PARCHEO DE FIBRA OPTICA. PARA MONTAJE EN RACK ESTANDAR DE 482.60MM DE ANCHO CON ENTRADA DE CABLES POR LOS COSTADOS, PARTE TRASERA Y SUPERIOR CON PROTECTORES, ORGANIZADORES INTERNOS PARA MANTENER EL RADIO DE CURVATURA Y ALOJAR EL EXCEDENTE DEL CABLE. TAPA TRASERA ABATIBLE Y DESMONTABLE, PANELES SUPERIORES DESMONTABLES, PROTECTOR DELANTERO PARA MANTENER EL RADIO DE CURVATURA Y PROTECCION DEL CABLE. CHAROLA DESLIZABLE DELANTERA. PUERTA ABATIBLE CON VENTANA DE PLEXIGLAS Y CHAPA CON LLAVE. CON ESPACIO PARA MONTAJE DE MODULOS SENCILLOS O DOBLES CON ADAPTADORES DE FIBRA LC DUPLEX TERMINACION DE HASTA 48 FIBRAS RAZANTES Y PARA 12 RAZANTES INICIALES DE 482.60mm. DE ANCHO POR 355.60mm. DE PROFUNDIDAD POR 44.45mm. DE ALTO, DE UNA UNIDAD RACK, PROBADO Y VERIFICADO POR ETL, MARCA FIBRAIN, SIMILAR O EQUIVALENTE EN CARACTERISTICAS Y CALIDAD.</t>
  </si>
  <si>
    <t>PANEL PARCH FO 3</t>
  </si>
  <si>
    <t>PANEL DE PARCHEO DE FIBRA OPTICA. PARA MONTAJE EN RACK ESTANDAR DE 482.60MM DE ANCHO CON ENTRADA DE CABLES POR LOS COSTADOS, PARTE TRASERA Y SUPERIOR CON PROTECTORES, ORGANIZADORES INTERNOS PARA MANTENER EL RADIO DE CURVATURA Y ALOJAR EL EXCEDENTE DEL CABLE. TAPA TRASERA ABATIBLE Y DESMONTABLE, PANELES SUPERIORES DESMONTABLES, PROTECTOR DELANTERO PARA MANTENER EL RADIO DE CURVATURA Y PROTECCION DEL CABLE. CHAROLA DESLIZABLE DELANTERA. PUERTA ABATIBLE CON VENTANA DE PLEXIGLAS Y CHAPA CON LLAVE. CON ESPACIO PARA MONTAJE DE MODULOS SENCILLOS O DOBLES CON ADAPTADORES DE FIBRA LC DUPLEX TERMINACION DE HASTA 48 FIBRAS RAZANTES Y PARA 36 RAZANTES INICIALES DE 482.60mm. DE ANCHO POR 355.60mm. DE PROFUNDIDAD POR 44.45mm. DE ALTO, DE UNA UNIDAD RACK, PROBADO Y VERIFICADO POR ETL, MARCA FIBRAIN, SIMILAR O EQUIVALENTE EN CARACTERISTICAS Y CALIDAD.</t>
  </si>
  <si>
    <t>PANEL PARTCH TELENSÑ</t>
  </si>
  <si>
    <t>PANEL DE PARCHEO ANGULAR DE ALTA DENSIDAD, CON CONECTORES RJ-45 CATEGORÍA 6A DE 24 PUERTOS,  DE DIMENSIONES 482.60MM. DE ANCHO POR 44.45MM., DE ALTO, DE UNA UNIDAD RACK POR 40.60MM. DE PROFUNDIDAD, 4 MÓDULOS DE 6 PUERTOS RJ-45 CATEGORIA-6A, BAÑADOS EN COBRE CON SOLUCIÓN DE CONEXIÓN MODULAR CON IDENTIFICACIÓN FRONTAL Y POSTERIOR, CONECTORES IDC Y JACK DE 8 POSICIONES, QUE SOPORTE LA TECNOLOGÍA ETHERNET EN EL ORDEN DE 1 GIGABIT.  CON CONTACTOS MODULARES DE DOBLE REACTANCIA. QUE CUMPLA CON LAS ESPECIFICACIONES DE COMPONENTES PARA CATEGORÍA 6A. LOS CONECTORES DEBEN INCLUIR CÓDIGOS DE COLORES PARA MOSTRAR LA CONFIGURACIÓN DE PARES INDIVIDUALES COMO 568A O B.  QUE INCLUYA ETIQUETAS DE ADMINISTRACIÓN. CON CARACTERÍSTICAS DE TRANSMISIÓN DESDE 1 HASTA 550 MHZ, MÍNIMO.  PARA MONTAJE EN GABINETE O RACK DE 19 PULGADAS.  CON PRUEBA DE FLAMABILIDAD UL 94V-0, PROBADO Y VERIFICADO POR ETL, UL, CSA, Ó UN LABORATORIO RECONOCIDO POR LAS NORMAS Y ESTÁNDARES DE CABLEADO. MARCA FIBRAIN, SIMILAR O EQUIVALENTE EN CARACTERISTICAS Y CALIDAD.</t>
  </si>
  <si>
    <t>PANTALLA DE CONS</t>
  </si>
  <si>
    <t>PANTALLA DE CONSOLA DE VIDEO MULTICANAL E INTERFAZ DE USUARIO, MATRIZ  VIRTUAL, SOPORTA DOS MONITORES, MARCA PELCO MODELO VCD5202, INCLUYE  TECLADO Y JOYSTICK MODELO KBD5000.</t>
  </si>
  <si>
    <t>PANTLCD-32</t>
  </si>
  <si>
    <t>MONITOR DE ALTA RESOLUCION   LCD-TFT DE 32 PULGADAS, MARCA PELCO, MODELO PMCL532F.</t>
  </si>
  <si>
    <t>PARA-057</t>
  </si>
  <si>
    <t>Rehilete para tierra, marca Coopermex 60 cms equivalente calidad</t>
  </si>
  <si>
    <t>ELEC</t>
  </si>
  <si>
    <t>PART01</t>
  </si>
  <si>
    <t>Pararrayos Ionizante tipo Forend EU fabricado en Acero Inoxidable para una proteccion de 158 mts mca. Coopermex</t>
  </si>
  <si>
    <t>Pza.</t>
  </si>
  <si>
    <t>PASAM</t>
  </si>
  <si>
    <t>Pasamuro Cobre/Cobre</t>
  </si>
  <si>
    <t>PC TELENSÑ</t>
  </si>
  <si>
    <t>COMPUTADORA P.C., TIPO DE PROCESADOR, PROCESADOR INTEL XEÓN QUAD-CORE E5506 (2.13 GHZ, 4 MB DE CACHE, MEMORIA DE 800 MHZ).  SISTEMA OPERATIVO: WINDOWS 7 PROFESIONAL ORIGINAL 32 BIT CON SU LICENCIA Y PERMISO RESPECTIVO.  MEMORIA DE SERIE: RAM SIN BÚFER ECC DDR3 3 GB, 1333 MHZ.  RANURAS DE MEMORIA: 12 RANURAS DIMM. CHIPSET: DUAL INTEL 5520.  FACTOR DE FORMA: MINI-TORRE MONTABLE EN BASTIDOR UNIDADES ÓPTICAS: GRABADOR DE DVD SATA SUPER-MULTI CON TECNOLOGÍA LIGHT-SCRIBE.  GRÁFICOS: ATI FIREPRO V5800 Y/O NVIDIA.  MONITOR: LCD Y/O LED DE 23” O SIMILAR. ALMACENAMIENTO DE DATOS: 4 COMPARTIMIENTOS PARA UNIDADES INTERNAS DE 3.5”, 3 BAHÍAS DE UNIDAD EXTERNA DE 5.25”, UNIDADES INTERNAS SATA DE (7.200RPM DESDE 160GB HASTA 2 TB, SATA DE (10,000RPM DESDE 160GB HASTA 600 GB,  CONTROLADOR DE ALMACENAMIENTO: RAID ROC SAS LSI MEGA RAID 9260-8I DE 6 GB/S.  PUERTOS: 9 USB 2.0, 1 ENTRADA DE AUDIO, 1 SALIDA DE AUDIO, 1 SALIDA PARA AUDÍFONO, 2 ENTRADAS PARA MICRÓFONO, 2 RJ-45 A LAN GIGABIT INTEGRADA, 1 EN SERIE, 2 IEEE 1394A.  RANURAS: 2 PCIE GEN2 X16, 2 PCIE GEN2 X8, 1 PCIE GEN2 X4, 1 PCIE GEN1 X4, 1 PCI.  COMUNICACIÓN: INTERFAZ DE RED: BROADCOM 5764 INTEGRADA DUAL, CONTROLADOR TPM 1.2.  AUDIO: SISTEMA DE SONIDO INTEGRADO DE ALTA DEFINICIÓN REALTEK ALC262, TARJETA DE SONIDO CREATIVE X-FI TITANIUM PCIE, ALTAVOCES OPCIONALES HP THIN CON ALIMENTACIÓN USB, REQUISITOS DE ALIMENTACIÓN: CORRECCIÓN DE FACTOR DE POTENCIA DE GRAN ALCANCE DE 850 O 1110 WATTS Y FUENTES DE ALIMENTACIÓN DE CONEXIÓN DIRECTA.  DIMENSIONES DEL PRODUCTO (ANCHO X PROFUND. X ALTO): 45 X 20 X 53 CM.  PESO: 21 KG.  GARANTÍA: BÁSICA DE 3 AÑOS, SIGUIENTE DÍA LABORABLE, EN PIEZAS Y MANO DE OBRA Y SOPORTE TELEFÓNICO 8X5.  GESTIÓN DE SEGURIDAD: CABLE DE SEGURIDAD CON BLOQUEO KENSINGTON, SENSOR HP SOLENOID HOOD LOCK &amp; HOOD. MARCA HEWLETT PACKARD, WORKSTATION HP Z800 (LK664LA), SIMILAR O EQUIVALENTE EN CARACTERÍSTICAS Y CALIDAD.</t>
  </si>
  <si>
    <t>PCL-PTR-06-2A</t>
  </si>
  <si>
    <t>Cierre para charola de aluminio de  15 cm cat.ptr-06-2a</t>
  </si>
  <si>
    <t>PCL-PTR-12-2A</t>
  </si>
  <si>
    <t>Cierre para charola de aluminio de  30 cm cat.ptr-12-2a</t>
  </si>
  <si>
    <t>PCL-PTR-24-2A</t>
  </si>
  <si>
    <t>Cierre para charola de aluminio de  60 cm cat.ptr-24-2a</t>
  </si>
  <si>
    <t>PE1000KW</t>
  </si>
  <si>
    <t>Planta Generadora De Energia Electrica para Operación En Emergencia Automaticamarca Igsa, Modelo Gsmt11000M, Capacidaden Regimen Emergencia –Standby– De 1000 Kw(1250 Kva), 3 Fases, 4 Hilos, 60 Hz, 1800 R.P.M.,480-277 Volts De Ca, 0.8 F.P. Constituida Porun Motor De Combustion Interna Marcamitsubishi Modelo S12H-Y1Pta-3, Y Generadormarca Marathon Modelo 575Rsl4044Voltaje De Operación 480-277. Interruptor Apie De Generador De 3 X 2000 Amperes Marcaabb Y Panel De Control Y Monitoreo Concontrol Deep Sea 7320 A Pie De Maquina Abb Y</t>
  </si>
  <si>
    <t>1'799,550.00</t>
  </si>
  <si>
    <t>PEGA PEGF</t>
  </si>
  <si>
    <t>Pegamento pega fibra</t>
  </si>
  <si>
    <t>LTO</t>
  </si>
  <si>
    <t>PEGAMARMOL</t>
  </si>
  <si>
    <t>Pegamarmol Niasa</t>
  </si>
  <si>
    <t>PEGAZ</t>
  </si>
  <si>
    <t>Pegazulejo</t>
  </si>
  <si>
    <t>PER PTR 3X3</t>
  </si>
  <si>
    <t>Perfil PTR 3X3"</t>
  </si>
  <si>
    <t>PER W6.20-27 FP8</t>
  </si>
  <si>
    <t>Perno W 6.20-27 FP8 (HILTI)</t>
  </si>
  <si>
    <t>PERF ALUM 1X2</t>
  </si>
  <si>
    <t>Perfil canal de aluminio perfil rectangular de 1" x 2"</t>
  </si>
  <si>
    <t>PERFA</t>
  </si>
  <si>
    <t>Perfacinta</t>
  </si>
  <si>
    <t>PERFIL HSS</t>
  </si>
  <si>
    <t>Perfil tubular tipo "HSS" o "OR" en espesores de 1/4" a 1 1/2" (6.4 mm A 38 mm)</t>
  </si>
  <si>
    <t>PERFIL IR</t>
  </si>
  <si>
    <t>Perfil IR</t>
  </si>
  <si>
    <t>PERFIL MONTEN</t>
  </si>
  <si>
    <t>Perfil monten</t>
  </si>
  <si>
    <t>PERFIL PER</t>
  </si>
  <si>
    <t>Perfil PER de acero A-50 maca hylsa</t>
  </si>
  <si>
    <t>PERILLA TR</t>
  </si>
  <si>
    <t>PERMAPLAY</t>
  </si>
  <si>
    <t>Perma - ply</t>
  </si>
  <si>
    <t>PERNO</t>
  </si>
  <si>
    <t>Perno Roscado De 1/4"</t>
  </si>
  <si>
    <t>PERNO NELSON</t>
  </si>
  <si>
    <t>Perno Nelson de 3/4" Ø x 10 cm., de largo</t>
  </si>
  <si>
    <t>PERNO T-32 1/4</t>
  </si>
  <si>
    <t>PERNO DE 1/4" CAT. T-32</t>
  </si>
  <si>
    <t>PIEDRA ANTURAL</t>
  </si>
  <si>
    <t>Piedra natura de 2" a 3"</t>
  </si>
  <si>
    <t>Piedra braza</t>
  </si>
  <si>
    <t>PIEDRA BRAZARA</t>
  </si>
  <si>
    <t>Piedra Braza Rajuela</t>
  </si>
  <si>
    <t>PIJ 08X1"</t>
  </si>
  <si>
    <t>Pija del No.8 x 1"</t>
  </si>
  <si>
    <t>PIJ 10X1"</t>
  </si>
  <si>
    <t>Pijas Nº 10 X 1"</t>
  </si>
  <si>
    <t>PIJ 10X2"</t>
  </si>
  <si>
    <t>Pijas Nº 10 x 2"</t>
  </si>
  <si>
    <t>PIJ-01</t>
  </si>
  <si>
    <t>Pijas No. 10 X 1"</t>
  </si>
  <si>
    <t>PIN AE ES AL</t>
  </si>
  <si>
    <t>Pintura en aerosol, esmalte alquidálico de 400 ml</t>
  </si>
  <si>
    <t>LATA</t>
  </si>
  <si>
    <t>PIN AN CO</t>
  </si>
  <si>
    <t>Pintura anticorrosiva (primer) Comex</t>
  </si>
  <si>
    <t>PIN EP CO BL-GR</t>
  </si>
  <si>
    <t>Pintura epóxica, Comex, color blanco y gris</t>
  </si>
  <si>
    <t>PIN EP PT-230 AM</t>
  </si>
  <si>
    <t>Pintura epoxica PT-230 con catalizador amarillo trafico marca ocel</t>
  </si>
  <si>
    <t>PIN ES AE CO</t>
  </si>
  <si>
    <t>Pintura esmalte en aerosol comex</t>
  </si>
  <si>
    <t>PIN ES AL</t>
  </si>
  <si>
    <t>Pintura esmalte alquidálico</t>
  </si>
  <si>
    <t>PIN ES AM TR</t>
  </si>
  <si>
    <t>Pintura tipo tráfico, color amarillo tránsito</t>
  </si>
  <si>
    <t>PIN ES CO 100</t>
  </si>
  <si>
    <t>Pintura esmalte comex 100</t>
  </si>
  <si>
    <t>PIN ES ES ME HE</t>
  </si>
  <si>
    <t>Pintura de esmalte anticorrosivo en estructura metálica</t>
  </si>
  <si>
    <t>PIN ES SH WI</t>
  </si>
  <si>
    <t>PINTURA ESMALTE SHERWIN WILLIAMS</t>
  </si>
  <si>
    <t>PIN ESM DUPONT</t>
  </si>
  <si>
    <t>Pintura de Esmalte Automotiva</t>
  </si>
  <si>
    <t>PIN SE HE</t>
  </si>
  <si>
    <t>Pintura de señalización en plataforma heliopuerto</t>
  </si>
  <si>
    <t>PIN VI CO</t>
  </si>
  <si>
    <t>Pintura vinimex comex</t>
  </si>
  <si>
    <t>PIS FA MO BE</t>
  </si>
  <si>
    <t>Piso modular Besco</t>
  </si>
  <si>
    <t>PIS PVC MAD</t>
  </si>
  <si>
    <t>zoclo vinilico de 10 cm de altura color verde espuma de 419 marca vinylisa</t>
  </si>
  <si>
    <t>PIS VYN</t>
  </si>
  <si>
    <t>Piso vinilico tipo Linea solid Colors Acabado liso  Color 60 Solid White de 30.5 x 30.5 cm x 3.10 mm marca vynilasa</t>
  </si>
  <si>
    <t>PISPOLY5220</t>
  </si>
  <si>
    <t xml:space="preserve"> piso vinilico de 60 x 60 cm de  2 mm de espesor piso disipativo marca lg modelo static pulse</t>
  </si>
  <si>
    <t>PISPOLY5360</t>
  </si>
  <si>
    <t xml:space="preserve"> piso vinilico de 60 x 60 cm de  2 mm de espesor piso conductivo marca lg modelo static pulse</t>
  </si>
  <si>
    <t>PISPOLYPC4</t>
  </si>
  <si>
    <t>piso vinilico en rollo polyclad wall cladding color glacier pc4 polyflor marca Polyflor,</t>
  </si>
  <si>
    <t>PLA APA 1U</t>
  </si>
  <si>
    <t>Placa para apagador una ventana</t>
  </si>
  <si>
    <t>PLA APA 1U AL</t>
  </si>
  <si>
    <t>Placa de aluminio para apagador una ventana</t>
  </si>
  <si>
    <t>PLA APA 2U</t>
  </si>
  <si>
    <t>Placa para apagador dos ventanas</t>
  </si>
  <si>
    <t>PLA APA 3U</t>
  </si>
  <si>
    <t>Placa para apagador tres ventanas</t>
  </si>
  <si>
    <t>PLA DUP POL</t>
  </si>
  <si>
    <t>Placa para contacto duplex polarizado</t>
  </si>
  <si>
    <t>PLAC DISTRIB/TERMIN</t>
  </si>
  <si>
    <t>PLACA 1 INS TELENSÑ</t>
  </si>
  <si>
    <t xml:space="preserve"> PLACA FRONTAL DE PARED PARA INSERTOS DE JACK CATEGORIA 6A (faceplate). CONSTRUIDAS EN TERMOPLÁSTICO RETARDANTE A LA FLAMA DE ALTO IMPACTO. CON ESPACIOS PARA COLOCAR ETIQUETAS IDENTIFICADORAS. DESIGNACIÓN UL 94 V-0. DIMENSIONES DE 2.73 IN DE ANCHO POR 4.47 IN DE ALTO. PROBADO Y VERIFICADO POR ETL, UL, CSA, Ó UN LABORATORIO RECONOCIDO POR LAS NORMAS Y ESTÁNDARES DE CABLEADO. DE UN INSERTO RJ-45 CATEGORÍA 6A</t>
  </si>
  <si>
    <t>PLACA 2 C/F</t>
  </si>
  <si>
    <t>PLACA 2 INS TELENSÑ</t>
  </si>
  <si>
    <t>PLACA FRONTAL DE PARED PARA INSERTOS DE JACK CATEGORIA 6A (faceplate)   CONSTRUIDAS EN TERMOPLÁSTICO RETARDANTE A LA FLAMA DE ALTO IMPACTO.  CON ESPACIOS PARA COLOCAR ETIQUETAS IDENTIFICADORAS. DESIGNACIÓN UL 94 V-0. DIMENSIONES DE 2.73 IN DE ANCHO POR 4.47 IN DE ALTO.  PROBADO Y VERIFICADO POR ETL, UL, CSA, Ó UN LABORATORIO RECONOCIDO POR LAS NORMAS Y ESTÁNDARES DE CABLEADO. DE DOS INSERTOS RJ-45 CATEGORIA 6A.</t>
  </si>
  <si>
    <t>PLACA 3 INS TELENSÑ</t>
  </si>
  <si>
    <t>PLACA FRONTAL DE PARED PARA INSERTOS DE JACK CATEGORIA 6A (faceplate), CONSTRUIDAS EN TERMOPLÁSTICO RETARDANTE A LA FLAMA DE ALTO IMPACTO.  CON ESPACIOS PARA COLOCAR ETIQUETAS IDENTIFICADORAS. DESIGNACIÓN UL 94 V-0. DIMENSIONES DE 2.73 IN DE ANCHO POR 4.47 IN DE ALTO.  PROBADO Y VERIFICADO POR ETL, UL, CSA, Ó UN LABORATORIO RECONOCIDO POR LAS NORMAS Y ESTÁNDARES DE CABLEADO. DE TRES INSERTOS RJ-45 CATEGORIA 6A.</t>
  </si>
  <si>
    <t>PLACA A-36</t>
  </si>
  <si>
    <t>Placa A.S.T.M. A-36</t>
  </si>
  <si>
    <t>PLACA A-50</t>
  </si>
  <si>
    <t>Placa A-50 de acero</t>
  </si>
  <si>
    <t>PLACA ANTI FLA</t>
  </si>
  <si>
    <t>PLACA FRONTAL DOBLE DE P.V.C. ANTIFLAMA,CON UN MODULO, JACK RJ-45 CATEGORIA 6 EN REGISTRO DE 10X10X3.8 Y/O 12X12X5.5</t>
  </si>
  <si>
    <t>PLACA C 2 MOD TV</t>
  </si>
  <si>
    <t>PLACA P/R</t>
  </si>
  <si>
    <t>PLACA PARA RECEPCION DE CABLE DE SEÑAL, CONEXIÓN AL CONVERTIDOR, SALIDA PARA ALIMENTAR Y DAR SERVICIO A LAS PANTALLAS, PLACA CON 2 INSERTOS TIPO F (HEMBRA) EN SUS EXTREMOS MARCA STEREN</t>
  </si>
  <si>
    <t>PLACA PVC-ANTIFL</t>
  </si>
  <si>
    <t>PLACA FRONTAL DE PVC ANTIFLAMA CON DOS CONECTORES RECTOS TIPO BNC. PARA CABLE COAXIAL DE 75 OHMS PARA VIDEO.</t>
  </si>
  <si>
    <t>PLACA T-1F</t>
  </si>
  <si>
    <t>PLACA TERMINAL CON UN CONECTOR TIPO F MODELO 200-251</t>
  </si>
  <si>
    <t>POL</t>
  </si>
  <si>
    <t>Polietileno</t>
  </si>
  <si>
    <t>POL AL DE 025</t>
  </si>
  <si>
    <t>POLIESTIRENO DE ALTA DENSIDAD DE 2.54 CM DE ESPESOR</t>
  </si>
  <si>
    <t>POLIETILENO</t>
  </si>
  <si>
    <t>Polietileno solido</t>
  </si>
  <si>
    <t>POLIZA MANTENIMIENTO</t>
  </si>
  <si>
    <t>Póliza de mantenimiento preventivo por 12 meses, o 3 mantenimientos Cuatrimestrales, correctivos ilimitados, refacciones (necesarias) excepto capsulas o Monitoreo y Soporte Remoto por 12 meses, Incluye: o Conectividad de los equipo AC 3000 vía internet con el Soporte Técnico remoto de especialistas en México dando solución en minutos ya que se toma el control total del sistema todos altamente capacitados</t>
  </si>
  <si>
    <t>.</t>
  </si>
  <si>
    <t>PORTA MUESTRAS TELA</t>
  </si>
  <si>
    <t>Porta Muestras de tela, cilíndrico con cierre de 160 mm o Medicamentos y Material de Curación o Muestras generales a laboratorio clínico. o Muestras medico infecciosas a laboratorio.</t>
  </si>
  <si>
    <t>POS ME 635X305 C26</t>
  </si>
  <si>
    <t>Poste metálico YPSA 63.5 mm cal. 26</t>
  </si>
  <si>
    <t>POS ME 920X305 C26</t>
  </si>
  <si>
    <t>Poste metálico galv.  9.20 x 3.05 cal. 26</t>
  </si>
  <si>
    <t>POSTE 3 MTS</t>
  </si>
  <si>
    <t>POSTE MATALICO DE 3 MTS</t>
  </si>
  <si>
    <t>POSTE 6 MTS</t>
  </si>
  <si>
    <t>POSTE DE 6 MTS</t>
  </si>
  <si>
    <t>POSTE GALV CAL 20</t>
  </si>
  <si>
    <t>Poste galvanizado 9.20 cal 20</t>
  </si>
  <si>
    <t>PREVIEW TELENSÑ</t>
  </si>
  <si>
    <t xml:space="preserve"> PREVIEW TRIPLE 5.6 LCD (PANEL) CON 3 MONITORES A COLOR DE ALTA RESOLUCIÓN DE 5.6 PULGADAS (14.22CM.) DE LCD MATRIZ ACTIVA PARA CLARIDAD DE VIDEO Y COLOR EXCEPCIONAL. VIENE EQUIPADO CON 3 MONITORES LCD 960 X 234 DE RESOLUCIÓN PARA VER DETALLE DE PRE VISUALIZACIÓN, CON CONTROLES DE BRILLANTEZ, CONTRASTE, Y AJUSTE FINO INDEPENDIENTE PARA CADA UNO DE LOS DESPLIEGUES, CADA UNO DE LOS MONITORES TIENE SU PROPIA ENTRADA Y CIRCUITO AMPLIFICADOR PARA CONECTORES TIPO BNC PARA FÁCIL CONEXIÓN Y CONFIGURACIÓN DE LOS SISTEMAS, MATRIZ ACTIVA: 480X234 PANTALLAS LCD, TRES ENTRADAS CON CIRCUITOS DE SALIDA TIPO BNC,PANEL RESOLUCIÓN 960X234, ÁREA ACTIVA 13.32CM X 8.47CM. MARCA VADDIO, MODELO PREVIA TRIPLE 999-5500-003, SIMILAR O EQUIVALENTE EN CARACTERISTICAS Y CALIDAD.</t>
  </si>
  <si>
    <t>PRF_ANGULO-1X1/8"</t>
  </si>
  <si>
    <t>PERFIL ANGULO DE 1x1x1/8"</t>
  </si>
  <si>
    <t>PRF_PTR-2X2/1/8</t>
  </si>
  <si>
    <t>PTR DE 2" X 2" X 1/8" A-36</t>
  </si>
  <si>
    <t>PRIM  ANT DUPONT</t>
  </si>
  <si>
    <t>Pintura anticorrosiva (primer)</t>
  </si>
  <si>
    <t>PRIMARIO BIOSENSE</t>
  </si>
  <si>
    <t>Primario acrílico anticorrosivo base agua, linea biosense, mca comex, color blanco</t>
  </si>
  <si>
    <t>PRIMER 1027 POLIK</t>
  </si>
  <si>
    <t>PRIMER 1027 LIQUIDO ADHESIVO</t>
  </si>
  <si>
    <t>galón</t>
  </si>
  <si>
    <t>PRO CO CA 08</t>
  </si>
  <si>
    <t>Protector contra impacto marca acrovin de specialtech de 20.32 cm (8")</t>
  </si>
  <si>
    <t>PRO CO CA 09</t>
  </si>
  <si>
    <t>Tapa para  modelo scr-40</t>
  </si>
  <si>
    <t>PRO CO CA 10</t>
  </si>
  <si>
    <t>Esquinero exterior modelo scr40</t>
  </si>
  <si>
    <t>PRO CO CA 11</t>
  </si>
  <si>
    <t>PROT LIN 25 P</t>
  </si>
  <si>
    <t>PROTECTOR DE LINEA DE 25 PARES</t>
  </si>
  <si>
    <t>PRU LA CO</t>
  </si>
  <si>
    <t>Prueba laboratorio p/concretos</t>
  </si>
  <si>
    <t>PBA</t>
  </si>
  <si>
    <t>PRU TE</t>
  </si>
  <si>
    <t>Prueba (ensaye) a tensión, límite elático, R. Max.</t>
  </si>
  <si>
    <t>PRUEB EQ HIDR</t>
  </si>
  <si>
    <t>Pruebas, puesta en operación, entrega de garantías, instructivos y manuales de operación y mantenimiento de los equipos e instalaciones, así como la capacitación del personal asignado para el manejo de los equipos HIDRAULICOS</t>
  </si>
  <si>
    <t>1'647,760.33</t>
  </si>
  <si>
    <t>PT-10</t>
  </si>
  <si>
    <t>ZOCLO INFERIOR MOD. PT-10 LINEA ARCOS MARCA DORMA</t>
  </si>
  <si>
    <t>PT-20</t>
  </si>
  <si>
    <t>ZOCLO SUPERIOR MOD. PT-20 LINEA ARCOS MARCA DORMA</t>
  </si>
  <si>
    <t>PT-30</t>
  </si>
  <si>
    <t>SOPORTE SUPERIOR CON PIVOTE MOD PT-30 LINEA ARCOS MARCA DORMA</t>
  </si>
  <si>
    <t>PT-40</t>
  </si>
  <si>
    <t>SOPORTE SUPERIOR EN BANDERA MOD. PT-40 LINEA ARCOS MARCA DORMA</t>
  </si>
  <si>
    <t>PT-51</t>
  </si>
  <si>
    <t>SOPORTE DOBLE LINEA ARCOS UNIEVESAL MARCA DORMA</t>
  </si>
  <si>
    <t>PT-60</t>
  </si>
  <si>
    <t>SOPORTE BANDEROLA C/VIENTO LINEA ARCOS MARCA DORMA</t>
  </si>
  <si>
    <t>PTA EN MARCHA CCTV</t>
  </si>
  <si>
    <t>PRUEBAS , PUESTA EN MARCHA DEL SISTEMA DE CCTV</t>
  </si>
  <si>
    <t>PUE MA PO</t>
  </si>
  <si>
    <t>Puerta para mampara (porcelanizada)</t>
  </si>
  <si>
    <t>PUE TU 1186X220</t>
  </si>
  <si>
    <t>Puerta de dos hojas  de sección 11.86 x 2.20 m de altura formada con tubo OC de 4 " de diámetro</t>
  </si>
  <si>
    <t>PUE TU 2290X220</t>
  </si>
  <si>
    <t>Puerta de dos hojas de sección 22.90 x 2.20 m de altura formada con tubo OC de 4 " de diámetro</t>
  </si>
  <si>
    <t>Pruebas, puesta en operación, entrega de garantías, instructivos y manuales de operación y mantenimiento de los equipos e instalaciones, así como la capacitación del personal asignado para el manejo de los equipos de contraincendio</t>
  </si>
  <si>
    <t>PUESTA MARC INFORMAT</t>
  </si>
  <si>
    <t>PRUEBAS, PUESTA EN OPERACIÓN, ENTREGA DE GARANTÍAS, INSTRUCTIVOS Y MANUALES DE OPERACIÓN DE INFORMATICA</t>
  </si>
  <si>
    <t>1'687,265.26</t>
  </si>
  <si>
    <t>PUESTA MARC SONIDO</t>
  </si>
  <si>
    <t>PRUEBAS, PUESTA EN OPERACIÓN, ENTREGA DE GARANTÍAS, INSTRUCTIVOS Y MANUALES DE OPERACIÓN DE SISTEMA SONIDO</t>
  </si>
  <si>
    <t>PUESTA MARC TELEFONI</t>
  </si>
  <si>
    <t>PRUEBAS, PUESTA EN OPERACIÓN, ENTREGA DE GARANTÍAS, INSTRUCTIVOS Y MANUALES DE OPERACIÓN DE TELEFONIA</t>
  </si>
  <si>
    <t>PULIDO Y BRILLADO</t>
  </si>
  <si>
    <t>Pulido y brillado de pisos</t>
  </si>
  <si>
    <t>PUNTA POL</t>
  </si>
  <si>
    <t>PUNTA POL CON TUERCA DE C. IZQUIERDA.</t>
  </si>
  <si>
    <t>QUIROFANOS</t>
  </si>
  <si>
    <t>Quirofanos prefabricados marcas seisa</t>
  </si>
  <si>
    <t>1'006,000.00</t>
  </si>
  <si>
    <t>RACK MET CMR19X84</t>
  </si>
  <si>
    <t>RACK METÁLICO DE PISO DE 7 PIES DE ALTO.  MARCA PANDUIT NO. DE PARTE CMR19X84.</t>
  </si>
  <si>
    <t>RDCL-RLZB-1206-2A</t>
  </si>
  <si>
    <t>Reduccion para charola de 30 cm x 15 cm marca cross line cat.rlzb-1206-2a</t>
  </si>
  <si>
    <t>REB J</t>
  </si>
  <si>
    <t>Reborde "J"</t>
  </si>
  <si>
    <t>PRX</t>
  </si>
  <si>
    <t>RECAFO 152-101</t>
  </si>
  <si>
    <t>Reduccion fofo tisa-tar de 152 x 101 mm</t>
  </si>
  <si>
    <t>RECEXTVGA-UTP</t>
  </si>
  <si>
    <t>RECEPTOR PARA EXTENSOR VGA SOBRE UTP CAT 6 UNIDAD RECEPTORA 4 PUERTOS RJ-45 A VGA PARA EQUIPOS EXTENSORES A TELEVISORES Y/O VIDEO PROYECTORES, RESOLUCIÓN MÁXIMA DE 1920x1080, DISTANCIA MAXIMA DE OPERACIÓN OPTIMA DE 110M., CALIDAD DE IMAGEN OPTIMA DE DIMENSIONES (ANxLxAL) 89x46x25.3MM, MARCA MINICOM, MODELO VGA EXTENDER</t>
  </si>
  <si>
    <t>RECINTO</t>
  </si>
  <si>
    <t>Recinto color gris de la region tipo cepillado</t>
  </si>
  <si>
    <t>RECINTON</t>
  </si>
  <si>
    <t>recinto color negro de  30 x 60 cm</t>
  </si>
  <si>
    <t>RECIRC 1/6</t>
  </si>
  <si>
    <t>RECIRCULADOR DE 1/6 HP</t>
  </si>
  <si>
    <t>RECIRC 2/5</t>
  </si>
  <si>
    <t>RECIRCULADOR DE AGUA 2/5 HP</t>
  </si>
  <si>
    <t>RECONE 101-038</t>
  </si>
  <si>
    <t>Reduccion concentrica de 101 x 38 mm negra soldable ced. 40 mca. intyf</t>
  </si>
  <si>
    <t>RED BU CU 013X010</t>
  </si>
  <si>
    <t>REDUCCION BUSHING COBRE 13 X 10 MM.</t>
  </si>
  <si>
    <t>RED BU CU 019X013</t>
  </si>
  <si>
    <t>REDUCCION BUSHING COBRE 19 X 13 MM.</t>
  </si>
  <si>
    <t>RED BU CU 025X013</t>
  </si>
  <si>
    <t>RED BU CU 025X019</t>
  </si>
  <si>
    <t>RED BU CU 032-013</t>
  </si>
  <si>
    <t>REDUCCION BUSHING COBRE 32 X 13 MM.</t>
  </si>
  <si>
    <t>RED BU CU 032-019</t>
  </si>
  <si>
    <t>REDUCCION BUSHING COBRE 32 X 19 MM.</t>
  </si>
  <si>
    <t>RED BU CU 032-25</t>
  </si>
  <si>
    <t>REDUCCION BUSHING COBRE 32 X 25 MM.</t>
  </si>
  <si>
    <t>RED BU CU 038-032</t>
  </si>
  <si>
    <t>REDUCCION BUSHING COBRE 38 X 32 MM.</t>
  </si>
  <si>
    <t>RED BU CU 038-13</t>
  </si>
  <si>
    <t>REDUCCION BUSHING COBRE 38 X 13 MM.</t>
  </si>
  <si>
    <t>RED BU CU 038-19</t>
  </si>
  <si>
    <t>REDUCCION BUSHING COBRE 38 X 19 MM.</t>
  </si>
  <si>
    <t>RED BU CU 038-25</t>
  </si>
  <si>
    <t>REDUCCION BUSHING COBRE 38 X 25 MM.</t>
  </si>
  <si>
    <t>RED BU CU 050-019</t>
  </si>
  <si>
    <t>REDUCCION BUSHING COBRE 50 X 19 MM.</t>
  </si>
  <si>
    <t>RED BU CU 050-032</t>
  </si>
  <si>
    <t>REDUCCION BUSHING COBRE 50 X 32 MM.</t>
  </si>
  <si>
    <t>RED BU CU 050-13</t>
  </si>
  <si>
    <t>REDUCCION BUSHING COBRE 50 X 13 MM.</t>
  </si>
  <si>
    <t>RED BU CU 050-25</t>
  </si>
  <si>
    <t>REDUCCION BUSHING COBRE 50 X 25 MM.</t>
  </si>
  <si>
    <t>RED BU CU 050-38</t>
  </si>
  <si>
    <t>REDUCCION BUSHING COBRE 50 X 38 MM.</t>
  </si>
  <si>
    <t>RED BU CU 064-013</t>
  </si>
  <si>
    <t>REDUCCION BUSHING COBRE 64 X 13 MM.</t>
  </si>
  <si>
    <t>RED BU CU 064-032</t>
  </si>
  <si>
    <t>REDUCCION BUSHING COBRE 64 X 32 MM.</t>
  </si>
  <si>
    <t>RED BU CU 064-038</t>
  </si>
  <si>
    <t>REDUCCION BUSHING COBRE 64 X 38 MM.</t>
  </si>
  <si>
    <t>RED BU CU 064-050</t>
  </si>
  <si>
    <t>REDUCCION BUSHING COBRE 64 X 50 MM.</t>
  </si>
  <si>
    <t>RED BU CU 075-64</t>
  </si>
  <si>
    <t>REDUCCION BUSHING COBRE 75 X 64 MM.</t>
  </si>
  <si>
    <t>RED BUS NEG 019-006</t>
  </si>
  <si>
    <t>Reduccion bushing negra de 19 x 06 mm</t>
  </si>
  <si>
    <t>RED BUS NEG 050-038</t>
  </si>
  <si>
    <t>Reduccion busching fierro negro de 50 x 38 mm diam</t>
  </si>
  <si>
    <t>RED BUSH G 19 A 1/4</t>
  </si>
  <si>
    <t>RED B. GALVANIZADA 12.7 A 6.35mm (1/2" x 1/4")</t>
  </si>
  <si>
    <t>RED DE CONDUCCION</t>
  </si>
  <si>
    <t>Red de conducción neumática Aerocom AC 3000 en 160 mm. o Ductos y curvas de conducción neumática fabricados bajo norma DIN alemana. o Cople de Expansión PVC 160 mm de diámetro. o Red de conducción eléctrica canalizada en tubería conduit bajo norma NOM 001 2005 de instalaciones eléctricas. o Sensores de paso ópticos. o Desviadores Aerocom AC 3000 en 160 mm, de 3 y 4 vías con base al diseño de la plataforma de solución. o Kit marca AEROCOM para By Pass Blanco 160 mm. o Soportería de sujeción a base de ángulo de acero, abrazaderas galvanizadas, taquetes de expansión, varilla roscada y pernos para concreto. o Impermeabilización y pintura para la red de conducción</t>
  </si>
  <si>
    <t>1'099,890.63</t>
  </si>
  <si>
    <t>RED HOR 30-15</t>
  </si>
  <si>
    <t>REDUCCION HORIZONTAL DE 30 A 15 CM DE ANCHO.</t>
  </si>
  <si>
    <t>RED PVC S 051-038</t>
  </si>
  <si>
    <t>Reduccion pvc sanitario liso de 50 x 38 mm</t>
  </si>
  <si>
    <t>RED PVC S 150-100</t>
  </si>
  <si>
    <t>Reduccion pvc sanitario liso de 150 x 100 mm</t>
  </si>
  <si>
    <t>RED-CNR-25MM</t>
  </si>
  <si>
    <t>RED. CAMPANA DE FO. NO. ROSC. CED. 40 DE 25MM DE DIAMETRO</t>
  </si>
  <si>
    <t>RED-NR-19MM</t>
  </si>
  <si>
    <t>RED. BUSHING DE FO. NO. ROSC. DE 19MM DE DIAMETRO MAYOR</t>
  </si>
  <si>
    <t>RED-NR-25MM</t>
  </si>
  <si>
    <t>RED. BUSHING DE FO. NO. ROSC. DE 25MM DE DIAMETRO</t>
  </si>
  <si>
    <t>RED-NR-32MM</t>
  </si>
  <si>
    <t>RED. BUSHING DE FO. NO. ROSC. DE 32MM DE DIAMETRO MAYOR</t>
  </si>
  <si>
    <t>RED-NR-38MM</t>
  </si>
  <si>
    <t>RED. BUSHING DE FO. NO. ROSC. DE 38MM DE DIAMETRO</t>
  </si>
  <si>
    <t>RED-NR-50MM</t>
  </si>
  <si>
    <t>RED. BUSHING DE FO. NO. ROSC. CED. 40 DE 50MM DE DIAMETRO</t>
  </si>
  <si>
    <t>REDBDOM19X13</t>
  </si>
  <si>
    <t>Reduccion bishing de aluminio de 19 x 13 mm de diam</t>
  </si>
  <si>
    <t>REDBDOM25X13</t>
  </si>
  <si>
    <t>Reduccion bishing de aluminio de 25 x 13 mm de diam</t>
  </si>
  <si>
    <t>REDBDOM25X19</t>
  </si>
  <si>
    <t>Reduccion bishing de aluminio de 25 x 19 mm de diam</t>
  </si>
  <si>
    <t>REDBDOM32X25</t>
  </si>
  <si>
    <t>Reduccion bishing de aluminio de 32 x 25 mm de diam</t>
  </si>
  <si>
    <t>REDBDOM38X25</t>
  </si>
  <si>
    <t>Reduccion bishing de aluminio de 38 x 25 mm de diam</t>
  </si>
  <si>
    <t>REDBDOM38X32</t>
  </si>
  <si>
    <t>Reduccion bishing de aluminio de 38 x 32 mm de diam</t>
  </si>
  <si>
    <t>REDIM</t>
  </si>
  <si>
    <t>Redimix</t>
  </si>
  <si>
    <t>REDONDO DE L 3 AL 12</t>
  </si>
  <si>
    <t>Redondo liso del N° 3 (3/8") al N° 12 (1-1/2") de diám.</t>
  </si>
  <si>
    <t>REDPOL2520</t>
  </si>
  <si>
    <t>Reduccion polipropileno de 19 x 13 mm</t>
  </si>
  <si>
    <t>REDU BUS COB 050-038</t>
  </si>
  <si>
    <t>Reduccion bushing cobre 50 x 38 mm.</t>
  </si>
  <si>
    <t>REDU BUS COB 064-025</t>
  </si>
  <si>
    <t>Reduccion bushing cobre 64 x 25 mm.</t>
  </si>
  <si>
    <t>REDU BUS COB 064-050</t>
  </si>
  <si>
    <t>Reduccion bushing cobre 64 x 50 mm.</t>
  </si>
  <si>
    <t>REDU BUS COB 075-064</t>
  </si>
  <si>
    <t>Reduccion bushing cobre de 75 mm, fig. 701-r</t>
  </si>
  <si>
    <t>REDU BUS COB 100-050</t>
  </si>
  <si>
    <t>Reduccion bushing cobre de 100 mm, fig. 701-r</t>
  </si>
  <si>
    <t>REF R22</t>
  </si>
  <si>
    <t>Refrigerante 22</t>
  </si>
  <si>
    <t>REG CMS 1757</t>
  </si>
  <si>
    <t>REGULADOR CMS MOD 1757 DE 13 MM</t>
  </si>
  <si>
    <t>REG DE VACIO</t>
  </si>
  <si>
    <t>REG FI BPS102-025</t>
  </si>
  <si>
    <t>REGULADOR FISHER HRS B.P. 9-13 WC 25 MM</t>
  </si>
  <si>
    <t>REG H-100</t>
  </si>
  <si>
    <t>REGADERA MODELO H-100 MARCA HELVEX</t>
  </si>
  <si>
    <t>REG REGO 19 MM</t>
  </si>
  <si>
    <t>REGULADOR REGO DE 19 MM</t>
  </si>
  <si>
    <t>REG TEL RM 7</t>
  </si>
  <si>
    <t>Regadera de teléfono marca helvex modelo rm-7</t>
  </si>
  <si>
    <t>REGLAM-56X28X13</t>
  </si>
  <si>
    <t>GABINETE METALICO DE LÁMINA CAL 16 DE 56x28x13CM MARCA NOTIFIER</t>
  </si>
  <si>
    <t>REGLEEDD</t>
  </si>
  <si>
    <t>Registro por proyeccto LEED</t>
  </si>
  <si>
    <t>REJ IR 3/16X1 3/4</t>
  </si>
  <si>
    <t>Rejilla T. Irving de IS-05 de 3/16" x 1-3/4" (60 kg/cm2)</t>
  </si>
  <si>
    <t>REJ IRV 30X2</t>
  </si>
  <si>
    <t>REJILLA  IRVING TIPO IS-05 DE 1/4" X 2"  DE 30 CMS DE ANCHO , ACABADO CON PRIMER ANTICORROSIVO Y PINTURA ACABADO COMEX 100 O SIMILAR</t>
  </si>
  <si>
    <t>REJ-EXT 001</t>
  </si>
  <si>
    <t>Rejilla extracción  d/aire  mca.  innes mod. gsha 8 x 8</t>
  </si>
  <si>
    <t>REJ-EXT 002</t>
  </si>
  <si>
    <t>Rejilla extracción  d/aire  mca.  innes mod. gsha  10 x 8"</t>
  </si>
  <si>
    <t>REJ-EXT 003</t>
  </si>
  <si>
    <t>Rejilla extracción  d/aire  mca.  innes mod. gsha 10 x 10"</t>
  </si>
  <si>
    <t>REJ-EXT 004</t>
  </si>
  <si>
    <t>Rejilla extracción  d/aire  mca.  innes mod. gsha 12 x 10"</t>
  </si>
  <si>
    <t>REJ-EXT 005</t>
  </si>
  <si>
    <t>Rejilla extracción  d/aire  mca.  innes mod. gsha 12 x 12"</t>
  </si>
  <si>
    <t>REJ-EXT 006</t>
  </si>
  <si>
    <t>Rejilla extracción  d/aire  mca.  innes mod. gsha 14 x 10"</t>
  </si>
  <si>
    <t>REJ-EXT 007</t>
  </si>
  <si>
    <t>Rejilla extracción  d/aire  mca.  innes mod. gsha 14 x 12"</t>
  </si>
  <si>
    <t>REJ-EXT 008</t>
  </si>
  <si>
    <t>Rejilla extracción  d/aire  mca.  innes mod. gsha 14 x 14"</t>
  </si>
  <si>
    <t>REJ-EXT 009</t>
  </si>
  <si>
    <t>Rejilla extracción  d/aire  mca.  innes mod. gsha 16 x 16"</t>
  </si>
  <si>
    <t>REJ-EXT 010</t>
  </si>
  <si>
    <t>Rejilla extracción  d/aire  mca.  innes mod. gsha 16 x 14"</t>
  </si>
  <si>
    <t>REJ-EXT 011</t>
  </si>
  <si>
    <t>Rejilla extracción  d/aire  mca.  innes mod. gsha 18 x 16"</t>
  </si>
  <si>
    <t>REJ-EXT 012</t>
  </si>
  <si>
    <t>Rejilla extracción  d/aire  mca.  innes mod. gsha 18 x 18"</t>
  </si>
  <si>
    <t>REJ-EXT 013</t>
  </si>
  <si>
    <t>Rejilla extracción  d/aire  mca.  innes mod. gsha 20 x 10"</t>
  </si>
  <si>
    <t>REJ-EXT 014</t>
  </si>
  <si>
    <t>Rejilla extracción  d/aire  mca.  innes mod. gsha 20 x 16"</t>
  </si>
  <si>
    <t>REJ-EXT 015</t>
  </si>
  <si>
    <t>Rejilla extracción  d/aire  mca.  innes mod. gsha 20 x 20"</t>
  </si>
  <si>
    <t>REJ-EXT 016</t>
  </si>
  <si>
    <t>Rejilla extracción  d/aire  mca.  innes mod. gsha 22 x 20"</t>
  </si>
  <si>
    <t>REJ-EXT 017</t>
  </si>
  <si>
    <t>Rejilla extracción  d/aire  mca.  innes mod. gsha 24 x 16"</t>
  </si>
  <si>
    <t>REJ-EXT 018</t>
  </si>
  <si>
    <t>Rejilla extracción  d/aire  mca.  innes mod. gsha 36 x 24"</t>
  </si>
  <si>
    <t>REJ-INY 001</t>
  </si>
  <si>
    <t>Rejilla inyeccion  d/aire  mca. innes mod. gsha 10 x 10"</t>
  </si>
  <si>
    <t>REJ-INY 002</t>
  </si>
  <si>
    <t>Rejilla inyeccion  d/aire  mca. innes mod. gsha 12 x 10"</t>
  </si>
  <si>
    <t>REJ-INY 003</t>
  </si>
  <si>
    <t>Rejilla inyeccion  d/aire  mca. innes mod. gsha 14 x 10"</t>
  </si>
  <si>
    <t>REJ-INY 004</t>
  </si>
  <si>
    <t>Rejilla inyeccion  d/aire  mca. innes mod. gsha 18 x 12"</t>
  </si>
  <si>
    <t>REJ-INY 005</t>
  </si>
  <si>
    <t>Rejilla inyeccion  d/aire  mca. innes mod. gsha 18 x 14"</t>
  </si>
  <si>
    <t>REJ-INY 006</t>
  </si>
  <si>
    <t>Rejilla inyeccion  d/aire  mca. innes mod. gsha 20 x 20"</t>
  </si>
  <si>
    <t>REJ-PAS 001</t>
  </si>
  <si>
    <t>Rejilla paso d/aire  mca. innes mod. gsha 10 x 10"</t>
  </si>
  <si>
    <t>REJ-PAS 002</t>
  </si>
  <si>
    <t>Rejilla paso d/aire  mca. innes mod. gsha 10 x 8"</t>
  </si>
  <si>
    <t>REJ-PAS 003</t>
  </si>
  <si>
    <t>Rejilla paso d/aire  mca. innes mod. gsha 12 x 10"</t>
  </si>
  <si>
    <t>REJ-PAS 004</t>
  </si>
  <si>
    <t>Rejilla paso d/aire  mca. innes mod. gsha 14 x 10"</t>
  </si>
  <si>
    <t>REJ-PAS 005</t>
  </si>
  <si>
    <t>Rejilla paso d/aire  mca. innes mod. gsha 14 x 12"</t>
  </si>
  <si>
    <t>REJ-PAS 006</t>
  </si>
  <si>
    <t>Rejilla paso d/aire  mca. innes mod. gsha 16 x 6"</t>
  </si>
  <si>
    <t>REJ-RET 001</t>
  </si>
  <si>
    <t>Rejilla retorno  d/aire  mca.  innes mod. gsha 8 x 8"</t>
  </si>
  <si>
    <t>REJ-RET 002</t>
  </si>
  <si>
    <t>Rejilla retorno  d/aire  mca.  innes mod. gsha 10 x 8"</t>
  </si>
  <si>
    <t>REJ-RET 003</t>
  </si>
  <si>
    <t>Rejilla retorno  d/aire  mca.  innes mod. gsha 10 x 10"</t>
  </si>
  <si>
    <t>REJ-RET 004</t>
  </si>
  <si>
    <t>Rejilla retorno  d/aire  mca.  innes mod. gsha 12 x 10"</t>
  </si>
  <si>
    <t>REJ-RET 005</t>
  </si>
  <si>
    <t>Rejilla retorno  d/aire  mca.  innes mod. gsha 12 x 12"</t>
  </si>
  <si>
    <t>REJ-RET 006</t>
  </si>
  <si>
    <t>Rejilla retorno  d/aire  mca.  innes mod. gsha 14 x 10"</t>
  </si>
  <si>
    <t>REJ-RET 007</t>
  </si>
  <si>
    <t>Rejilla retorno  d/aire  mca.  innes mod. gsha 14 x 12"</t>
  </si>
  <si>
    <t>REJ-RET 008</t>
  </si>
  <si>
    <t>Rejilla retorno  d/aire  mca.  innes mod. gsha 14 x 14"</t>
  </si>
  <si>
    <t>REJ-RET 009</t>
  </si>
  <si>
    <t>Rejilla retorno  d/aire  mca.  innes mod. gsha 16 x 14"</t>
  </si>
  <si>
    <t>REJ-RET 010</t>
  </si>
  <si>
    <t>Rejilla retorno  d/aire  mca.  innes mod. gsha 16 x 16"</t>
  </si>
  <si>
    <t>REJ-RET 011</t>
  </si>
  <si>
    <t>Rejilla retorno  d/aire  mca.  innes mod. gsha 18 x 18"</t>
  </si>
  <si>
    <t>REJ-RET 012</t>
  </si>
  <si>
    <t>Rejilla retorno  d/aire  mca.  innes mod. gsha 20 x 20"</t>
  </si>
  <si>
    <t>REJ-RET 013</t>
  </si>
  <si>
    <t>Rejilla retorno  d/aire  mca.  innes mod. gsha 22 x 20"</t>
  </si>
  <si>
    <t>REJ-RET 014</t>
  </si>
  <si>
    <t>Rejilla retorno  d/aire  mca.  innes mod. gsha 28 x 26"</t>
  </si>
  <si>
    <t>RELLENO FLUIDO</t>
  </si>
  <si>
    <t>Relleno fluido de F'c= 14 kg /cm2</t>
  </si>
  <si>
    <t>REPD-DVD</t>
  </si>
  <si>
    <t>REPRODUCTOR DE DISCOS DE VIDEO (DVD) DIGITAL CON DOLBY DIGITAL SURROUND, ESCALADOR HD, VIDEO DAC 10 BIT/108MHZ, CONVERTIDOR ANALÓGICO DIGITAL AUDIO 24 BIT/192KHZ, SUPER SCAN PLAYBACK (2x,8x,32x,128x), EZ VIEW, COMPATIBILIDAD DVD, DVD-R, DVD-RW, DVD+R, DVD+RW, CD, CD.R, REPRODUCCIÓN DE FORMATOS MP3, WMA, JPEG, VCD, SVCD, CON LED DISPLAY FLY, MARCA SAMSUNG MODELO DVD-P190</t>
  </si>
  <si>
    <t>RES 5000</t>
  </si>
  <si>
    <t>Resistol 5000</t>
  </si>
  <si>
    <t>REV 18</t>
  </si>
  <si>
    <t>Revenimiento 18 cm</t>
  </si>
  <si>
    <t>REVLED</t>
  </si>
  <si>
    <t>Revision Certificacion</t>
  </si>
  <si>
    <t>RGO</t>
  </si>
  <si>
    <t>Registro Fibra De Vidrio Tipo Albañal P/Sist De Tierras</t>
  </si>
  <si>
    <t>RNDPL 3/8</t>
  </si>
  <si>
    <t>Roldana plana galvanizada  de 3/8"</t>
  </si>
  <si>
    <t>ROL PL 1/4</t>
  </si>
  <si>
    <t>Roldana plana 1/4"</t>
  </si>
  <si>
    <t>ROL PL 3/4</t>
  </si>
  <si>
    <t>Roldana plana 3/4"</t>
  </si>
  <si>
    <t>ROL PL 3/8</t>
  </si>
  <si>
    <t>Roldana plana 3/8"</t>
  </si>
  <si>
    <t>ROL PL 5/8</t>
  </si>
  <si>
    <t>Roldana plana 5/8"</t>
  </si>
  <si>
    <t>ROLD PLA 1/4</t>
  </si>
  <si>
    <t>Roldana Plana Galvanizada De 1/4" De Diámetro</t>
  </si>
  <si>
    <t>ROOF COATING</t>
  </si>
  <si>
    <t>Vaportite 550</t>
  </si>
  <si>
    <t>S-01</t>
  </si>
  <si>
    <t>Sobretapa galv de 100x100 mm.de ( 21 mm ) MOD. 233</t>
  </si>
  <si>
    <t>SA-001</t>
  </si>
  <si>
    <t>SEPARADOR DE AIRE TIPO CERRADO DE 2000 GPM (454.20 M3/HR) MARCA BELL &amp; GOSSETT MODELO R-10F-5360-10F-12-003 SA-01 (RED DE AGUA REFRIGERADA)</t>
  </si>
  <si>
    <t>SEC MANOS HELVEX</t>
  </si>
  <si>
    <t>SECADORA DE MANOS HELVEX</t>
  </si>
  <si>
    <t>SEG-01</t>
  </si>
  <si>
    <t>Segueta De Acero Nicholson</t>
  </si>
  <si>
    <t>SEL VI CO</t>
  </si>
  <si>
    <t>Sellador vinílico comex</t>
  </si>
  <si>
    <t>SELLADOR SILER</t>
  </si>
  <si>
    <t>Sellador siler grande (250 grs.)</t>
  </si>
  <si>
    <t>SELLO ASFL</t>
  </si>
  <si>
    <t>SELLO DE MATERIAL ELASTICO</t>
  </si>
  <si>
    <t>SELO MASTER</t>
  </si>
  <si>
    <t>Sello masterfil 400 ct</t>
  </si>
  <si>
    <t>SENJ01</t>
  </si>
  <si>
    <t>Sensor Presencia Ul Trasonico E Infrarrojo Montaje Techo 1,000ft Blanco, Con Fotocelda Y Relevador.Cat. El24-070-400</t>
  </si>
  <si>
    <t>SENJ02</t>
  </si>
  <si>
    <t>Sensor Presencia Ul Trasonico E Infrarrojo Montaje Techo 500ft Blanco, Con Fotocelda Y Relevador, Cat. El24-070-405</t>
  </si>
  <si>
    <t>SENPRES</t>
  </si>
  <si>
    <t>Sensor de precencia por luz infrarroja para encendido y apagado automatico de luminarios, diseñado para operar a 1f,2h,127vca, con tiempo programable para sostener la iluminacion posterior a la deteccion de presencia, marca: leviton, modelo osco4-iow.</t>
  </si>
  <si>
    <t>SEP HUM</t>
  </si>
  <si>
    <t xml:space="preserve"> SEPARADOR DE HUMEDAD PARA VAPOR  TIPO “T”, CONEXIÓN BRIDADA FLG 150# 1- ½” EN HIERRO FUNDIDO ASTM A536. MÁXIMA PRESIÓN DE OPERACIÓN 150 PSIG (10.3 BAR). NOTA: NO UTILIZAR SEPARADORES HORIZONTALES DEBIDO AL EXCESO DE ESPACIO FÍSICO REQUERIDO.</t>
  </si>
  <si>
    <t>SERIGRAFIA</t>
  </si>
  <si>
    <t>BANDA SERIGRAFIADA EN PINTURA CERAMICA ESP. 3 CM COLOR BLANCO.</t>
  </si>
  <si>
    <t>SERIGRAFIA 2</t>
  </si>
  <si>
    <t>BANDA TRANSPARENTE ESP. 2 CM.</t>
  </si>
  <si>
    <t>SERV ALMAC</t>
  </si>
  <si>
    <t>SERVIDOR PARA ADMINISTRACION DE SEGURIDAD, EQUIPO PRINCIPAL</t>
  </si>
  <si>
    <t>SERV TELENSÑ</t>
  </si>
  <si>
    <t>SERVIDOR DE ARCHIVOS PARA TELEVISION ENSEÑANZA (TELEMEDICINA Y VIDEO CONFERENCIA)  MARCA HP MODELO PROLIANT DL160 GENERACIÓN 6 E5506 2.0GHZ QUAD CORE HOT PLUG RACK SERVER. PROCESADOR: QUAD-CORE INTEL XEON E5506 INTEL (2.00 GHZ, 4 MB L3 CACHE, 80 WATTS, DDR3-800), SOPORTA HASTA: 2 PROCESADORES,  VELOCIDAD DEL PROCESADOR: 2.13 GHZ. SISTEMA OPERATIVO: MICROSOFT WINDOWS SERVER 2008 R2 CON SP2 ENTERPRISE EDITION CON SUS RESPECTIVAS LICENCIAS Y PERMISOS. MEMORIA CACHE: 4MB (1X4MB) LEVEL 3 CACHE.  MEMORIA RAM: 4GB (1 X 4GB) CON 18 SLOTS DIMMS.  MEMORIA ROM: DESDE (400GB HASTA 4 TB) CON UNA CAPACIDAD INICIAL DE 2TB.  6 COMPARTIMIENTOS INTERNOS DE DISCO DURO DE 3.5” SAS (10K RPM) 400GB IGUAL A 2TB.  CAPACIDAD DE MEMORIA MÁXIMA: DOS TARJETAS DE 144GB CON RDIMM O 24GB CON UDIMM.  PROTECCIÓN DE MEMORIA: ADVANCED ECC.  CANTIDAD DE BAHÍAS DE MEDIA ALTURA: (1) UNA.  CONTROLADOR DE RED: HP NC362I INTEGRATED DUAL PORT GIGABIT SERVER ADAPTER.  SOFTWARE Y ADMINISTRACION REMOTA: LIGHTS-OUT 100I, CONTROLADORA HP SMART ARRAY P410 SAS/SATA (RAID 0,1,10,5).  CONEXIÓN DE ROM ESTÁNDAR: HOT PLUG 3.5 PULGADAS SAS; HOT PLUG 3.5 PULGADAS SATA; NON-HOT PLUG 3.5 PULGADAS SATA,  CON 20 LICENCIAS Y PERMISOS PARA ESTACIONES DE TRABAJO. TIPO DE CHASIS: PARA INSTALACIÓN EN RACK ESTÁNDAR DE 19 PULGADAS, CONFIGURACIÓN DEL CHASIS: 1 U.R. UNIDAD RACK.  DIMENSIONES: 43.20X448.00X682.00MM., FUENTE DE PODER 500-WATTS.  SE DEJARA CON EL 25% EN PREPARACIÓN PARA SERVICIOS FUTUROS Y DEBERÁ DE CUMPLIR CON LAS ESPECIFICACIONES DEL I.M.S.S, MODELO PROLIANT DL 160 GENERACION 6 E5506,  SIMILAR O EQUIVALENTE EN CARACTERISTICAS Y CALIDAD.</t>
  </si>
  <si>
    <t>SERV. CONSULTORIA</t>
  </si>
  <si>
    <t>Servicio de consultoría de Integración a los procesos Servicio de consultoría de Integración a los procesos de la aplicación del Sistema de transporte logístico intrahospitalario (Neumático de Envíos) a los procesos de atención clínica en beneficio de los programas de mejora continua y certificación hospitalaria. Hasta 160 hrs. Apoyo e Implementación de guías y procesos de uso de la transportación y logística intra-hospitalaria (internacionales / nacionales) que permitirán coadyuvar a los procesos de trabajo dentro de las áreas clínicas y para-clínicas impactando de manera indirecta en el mejoramiento y obtención de indicadores de desempeño relativos a: o Calidad de la atención médica o Seguridad del paciente, o Seguridad laboral, o Seguridad intra-hospitalaria, o Procesos de dispensación farmacéutica</t>
  </si>
  <si>
    <t>SERVIDOR DE SISTEMA</t>
  </si>
  <si>
    <t>SOFTWARE PARA LA ADMINISTRACIÓN DE CONTROL DE ACCESOS PARA TRABAJAR EN COMPUTADORA, CON ASISTENTE AUTOMÁTICO PARA INSTALACIÓN E INTEGRACIÓN RÁPIDA, DISTRIBUCIÓN DE PROCESO DE 32 O 64 BITS</t>
  </si>
  <si>
    <t>SEÑ 15X20</t>
  </si>
  <si>
    <t>Señal de 15 x 20 cm, para protección civil de pvc de 6 mm acabado en pintura mate y aplicaciones en corte de vinil adhesivo y fotoluminiscente.</t>
  </si>
  <si>
    <t>SEÑ 20X10</t>
  </si>
  <si>
    <t>Señal de 20 x 10 cm, para protección civil de pvc de 6 mm acabado en pintura mate y aplicaciones en corte de vinil adhesivo y fotoluminiscente.</t>
  </si>
  <si>
    <t>SEÑ 20X25</t>
  </si>
  <si>
    <t>Señal de 20 x 25 cm, para protección civil de pvc de 6 mm acabado en pintura mate y aplicaciones en corte de vinil adhesivo y fotoluminiscente.</t>
  </si>
  <si>
    <t>SEÑ 30X15</t>
  </si>
  <si>
    <t>Señal de 30 x 15 cm, para protección civil de pvc de 6 mm acabado en pintura mate y aplicaciones en corte de vinil adhesivo y fotoluminiscente.</t>
  </si>
  <si>
    <t>SEÑ 43X28</t>
  </si>
  <si>
    <t>Señal de 43 x 28 cm, para protección civil de pvc de 6 mm acabado en pintura mate y aplicaciones en corte de vinil adhesivo y fotoluminiscente.</t>
  </si>
  <si>
    <t>SEÑ 45X08</t>
  </si>
  <si>
    <t>Señal de 45 x 8 cm, para protección civil de pvc de 6 mm acabado en pintura mate y aplicaciones en corte de vinil adhesivo y fotoluminiscente.</t>
  </si>
  <si>
    <t>SEÑ 45X15</t>
  </si>
  <si>
    <t>Señal de 45 x 15 cm, para protección civil de pvc de 6 mm acabado en pintura mate y aplicaciones en corte de vinil adhesivo y fotoluminiscente.</t>
  </si>
  <si>
    <t>SEÑ PI 40 X 60</t>
  </si>
  <si>
    <t>Señal a piso de 40 x 60 cm con poste de 1.80 m fabricado con alucobond silver y de color de 3 mm con cantos chapeados y aplicaciones de vinil adhesivo de color, reglamentario y reflejante.</t>
  </si>
  <si>
    <t>SEÑ PI 60 X 65</t>
  </si>
  <si>
    <t>Señal a piso de 60 x 65 cm con poste de 1.80 m fabricado con alucobond silver y de color de 3 mm con cantos chapeados y aplicaciones de vinil adhesivo de color, reglamentario y reflejante.</t>
  </si>
  <si>
    <t>SFA-001-002</t>
  </si>
  <si>
    <t>SISTEMA DE FILTRADO DE AGUA PARA TORRES DE ENFRIAMIENTO MARCA REYMSA, MODELO 3100-PVC  CON CAPACIDAD DE 98 GPM CON MOTOR DE 3 H.P. 460 / 3 / 60</t>
  </si>
  <si>
    <t>SIS HO PI UR ES</t>
  </si>
  <si>
    <t>Sistema de hojuela con pintura uretano, una capa de hojuela de pintura acrilica triturada y una capa de sellador transparente base solvente</t>
  </si>
  <si>
    <t>SIST A/DEF TELENSÑ</t>
  </si>
  <si>
    <t xml:space="preserve"> SISTEMA DE ALTA DEFINICIÓN (CODEC) HDX (POLYCOM), CON 6MB DE PROCESAMIENTO MARCADO CON ALTO DESEMPEÑO IP: H323, SIP. MANEJO DE IPV4 E IPV6. PROCESAMIENTO 128KBPS - 6.0MPS WIRELESS IR REMOTO. INTERFAZ GRÁFICA DEL ADMINISTRADOR DE LLAMADAS DEL USUARIO. APOYO VIRTUAL A MULTIPUNTO, 17 IDIOMAS. EL CÓDEC DEBERÁ TENER CONECTORES PARA PC, CÁMARAS, MONITORES, MICRÓFONO, DVD Y CONTROL REMOTO PARA SU OPERACIÓN, DEBE DE INCLUIR 2 INTERFACES DE RED 10/100 CON CONECTOR RJ.45, CON CAPACIDAD DE ENVIAR EL CONTENIDO DE UNA PC DURANTE UNA O VARIAS SESIONES DE TELEMEDICINA Y/O TELE-PRESENCIA, EN FORMA SIMULTÁNEA Y SE REALIZARA POR MEDIO DE RED IP.  ESTÁNDARES Y PROTOCOLOS DE VIDEO:   H.264, H.264 HIGH PROFILE, H.263++, H261, H239/GENTE MÁS CONTENIDO, H.263 &amp; H.264 OCULTACIÓN DE ERRORES DE VIDEO.  RESOLUCIÓN DE VIDEO (PERSONAS): 720P, 30FPS, DESDE 832 KBPS, 720P, 60FPS, DESDE 832 KBPS, 1080P, 30FPS, DESDE 1024 KBPS, 4SIF/4CIF, 30FPS DESDE 128 KBPS, 4SIF/4CIF, 60FPS DESDE 512 KBPS, SIF (352 X 240), CIF (352 X 288), QSIF (176 X 120), QCIF (176 X 144).   RESOLUCIÓN DE VIDEO PARA CONTENIDO: ENTRADA: WSXGA+ (1680 X 1050), SXGA, (1280 X 1024), XGA (1024 X 768), SVGA (800 X 600) VGA (640 X 480).  SALIDA: 720P (1280 X 720), 1080 (1920 X 1080), XGA (1024 X 768), SVGA (800 X 600) FRAME RATE CONTENIDO 30 FPS.  CAMARA:  CÁMARA 1080P, -CMOS IMAGEN 1920 X 1080P, - ZOOM ÓPTICO 10X, -70° FOV MIN.   ESTÁNDARES Y PROTOCOLOS DE AUDIO:  SONIDO STEREO-SURROUND, ANCHO DE BANDA 22 KHZ CON SIREN 22.  ANCHO DE BANDA 14 KHZ CON SIREN 14, G.722.1 ANEXO C. ANCHO DE BANDA  7 KHZ CON G.722, G.722.1 , ANCHO DE BANDA 3.4 KHZ CON G.711, G.728, G.729A. CONTROL AUTOMÁTICO DE GANANCIA. SUPRESIÓN AUTOMÁTICA DE RUIDO. REDUCCIÓN RUIDO DE TECLADO. MODO DE MÚSICA EN VIVO.  ADAPTACIÓN INSTANTÁNEA DE CANCELACIÓN DE ECO.  OCULTACIÓN DE ERRORES DE AUDIO. OTROS ESTÁNDARES DE LA ITU SOPORTADOS:  H.221, H224/H.281, H.323 ANEXO Q, H.225 H.245, H.241, H.331, H.239, H.231, H.243, H.460, BONDING, MODO-1.</t>
  </si>
  <si>
    <t>SIST. IMPULSION</t>
  </si>
  <si>
    <t>Sistema de impulsión y succión neumática Incluye: o Turbina serie SD Aerocom AC 3000 160 mm con válvula direccional integrada, seleccionada con base en el diseño de la red de conducción. o PCB control turbina.</t>
  </si>
  <si>
    <t>SO-103-1</t>
  </si>
  <si>
    <t>GABINETE METÁLICO PARA ALOJARSE EN PISO DE 7 PIES DE ALTURA Y 19 PULGADAS DE ANCHO CON PATRÓN EIA, PARA 44 UNIDADES RACK Y CHAROLAS PARA SOPORTE DE EQUIPOS, GABINETE METÁLICO CON PUERTA FRONTAL DE ACRÍLICO, PUERTA FRONTAL Y POSTERIOR CON CHAPA DE LLAVE Y PUERTAS LATERALES DESMONTABLES. EL GABINETE DEBE VENIR PREPARADO CON TODOS LOS HERRAJES Y ACCESORIOS NECESARIOS PARA LA INSTALACIÓN DEL EQUIPO PRINCIPAL DE SONIDO COMO ES EL PROCESADOR DIGITAL DE 6 ZONAS, AMPLIFICADORES REFORZADORES, SINTONIZADOR Y COMPAC DISC, ASÍ COMO EL CABLEADO QUE LLEGA Y SALE DEL GABINETE. EL GABINETE DEBERÁ TENER TIRA DE CONTACTOS POLARIZADOS CON UN MÍNIMO DE 10 CONTACTOS Y CON CONEXIÓN A TIERRA RECEPTÁCULOS NEMA 5-15R 15 A/125VAC CON INTERRUPTOR DE 16A/125VAC, DERMOPROTECTOR A 15A. RESTABLECERLE ESTÁNDAR UL 1077 CON CABLE DE TOMA CORRIENTE SJT 3X14AWG 105° 300V. ADEMÁS DE QUE EL GABINETE DEBE TENER SISTEMA DE VENTILACIÓN. EL GABINETE DEBE DE CONSIDERAR SUS DOS ORGANIZADORES VERTICALES PARA CABLEADO, Y LA ESTRUCTURA DEL GABINETE DEBE ESTAR CONSTRUIDA DE ACERO DE ALTA RESISTENCIA O ALUMINIO CON UNA SEPARACIÓN DE 19"" PULGADAS (48.26CM.) CON UN PATRÓN DE AGUJEROS DE MONTAJE EN INCREMENTOS DE UNA UNIDAD RACK PARA FIJACIÓN DE LOS EQUIPOS ACTIVOS Y PASIVOS. CON ORGANIZADORES LATERALES VERTICALES. PROBADO Y VERIFICADO POR ETL, UL, CSA, Ó UN LABORATORIO RECONOCIDO POR LAS NORMAS Y ESTÁNDARES DE CABLEADO MARCA FIBRAIN, SIMILAR O EQUIVALENTE EN CARACTERISTICAS Y CALIDAD.</t>
  </si>
  <si>
    <t>SO-104-1</t>
  </si>
  <si>
    <t>GABINETE METÁLICO PARA SOBREPONER Y MONTARSE EN MURO DE 3 PIES DE ALTURA Y 19 PULGADAS DE ANCHO CON PATRÓN EIA, PARA 18 UNIDADES RACK Y CHAROLAS PARA SOPORTE DE EQUIPOS, GABINETE METÁLICO CON PUERTA FRONTAL DE ACRÍLICO, PUERTA FRONTAL Y POSTERIOR CON CHAPA DE LLAVE Y PUERTAS LATERALES DESMONTABLES. EL GABINETE DEBE VENIR PREPARADO CON TODOS LOS HERRAJES Y ACCESORIOS NECESARIOS PARA LA INSTALACIÓN DEL EQUIPO PRINCIPAL DE SONIDO COMO ES EL AMPLIFICADOR LOCAL, MEZCLADORA Y COMPAC DISC, ASÍ COMO EL CABLEADO QUE LLEGA Y SALE DEL GABINETE. EL GABINETE DEBERÁ TENER TIRA DE CONTACTOS POLARIZADOS CON UN MÍNIMO DE 10 CONTACTOS Y CON CONEXIÓN A TIERRA RECEPTÁCULOS NEMA 5-15R 15 A/125VAC CON INTERRUPTOR DE 16A/125VAC, DERMOPROTECTOR A 15A. RESTABLECERLE ESTÁNDAR UL 1077 CON CABLE DE TOMA CORRIENTE SJT 3X14AWG 105° 300V. ADEMÁS DE QUE EL GABINETE DEBE TENER SISTEMA DE VENTILACIÓN. EL GABINETE DEBE DE CONSIDERAR SUS DOS ORGANIZADORES VERTICALES PARA CABLEADO, Y LA ESTRUCTURA DEL GABINETE DEBE ESTAR CONSTRUIDA DE ACERO DE ALTA RESISTENCIA O ALUMINIO CON UNA SEPARACIÓN DE 19"" PULGADAS (48.26CM.) CON UN PATRÓN DE AGUJEROS DE MONTAJE EN INCREMENTOS DE UNA UNIDAD RACK PARA FIJACIÓN DE LOS EQUIPOS ACTIVOS Y PASIVOS. CON ORGANIZADORES LATERALES VERTICALES. PROBADO Y VERIFICADO POR ETL, UL, CSA, Ó UN LABORATORIO RECONOCIDO POR LAS NORMAS Y ESTÁNDARES DE CABLEADO, MARCA SYSTIMAX, SIMILAR O EQUIVALENTE EN CARACTERISTICAS Y CALIDAD.</t>
  </si>
  <si>
    <t>SO-105-1</t>
  </si>
  <si>
    <t>BAFLE DE EMPOTRAR EN FALSO PLAFÓN CON REJILLA EN PLAFÓN (ACABADO DE ACUERDO AL RECINTO) CON CUBIERTA ACÚSTICA DE 2 VÍAS, POTENCIA EN WATTS DE 4, 3, 2, 1, 0.5, 0.25, 0.125 WATTS, VOLTAJE 70VCA, PRESIÓN SONORA DE 1W. A 1M, 96 DB, PRESIÓN SONORA A POTENCIA NOMINAL DE 98DB, SISTEMA DE OPERACIÓN HI-FI, 2 VÍAS, CON ENSAMBLE CON UN ALTAVOZ DE 8 PULGADAS, TRANSFORMADOR DE LÍNEA PARA 70V, CAJA ACÚSTICA Y REJILLA DIFUSORA, CAPACIDAD HASTA 4 WATTS, IMÁN DE 10 OZ, RESPUESTA DE FRECUENCIA DE 70 HZ, A 15 KHZ, (CON SALIDA PARA SU OPERACIÓN PARA 3 WATTS. DE POTENCIA) PARA INSTALACIÓN EN PLAFÓN. MARCA BOGEN, MODELO S810T725PG8W SIMILARES O EQUIVALENTES EN CARACTERÍSTICAS Y CALIDAD.</t>
  </si>
  <si>
    <t>SO-106-1</t>
  </si>
  <si>
    <t>BAFLE DE ALTA FIDELIDAD PARA INSTALARSE EN PLAFÓN Y/O MURO Y ACABADO DE ACUERDO AL RECINTO, BAFLE DE 2 VÍAS, POTENCIA EN WATTS DE 32, 16, 8, 6, 3, 2, Y 1 WATT, A 16 OHMS, VOLTAJE DE 70V. Y 100V. CON CAJA METÁLICA PARA UNA EXCELENTE RESPUESTA EN FRECUENCIAS BAJAS DE 89DB, CONO PRINCIPAL DE 6.5 PULGADAS DE POLIPROPILENO, TWEETER DE 3/4 DE PULGADA DE POLICARBONATO. (CON SALIDA PARA SU OPERACIÓN PARA 6 WATTS. DE POTENCIA), MARCA BOGEN, MODELO HFCS1 SIMILAR O EQUIVALENTE EN CARACTERÍSTICAS Y CALIDAD.</t>
  </si>
  <si>
    <t>SO-107-1</t>
  </si>
  <si>
    <t>TROMPETA SONORA DE 10 WATTS, CON LÍNEA DE 70VCA ALTAVOZ COMPACTO DE ALTA INTELIGIBILIDAD, CONSTRUCCIÓN METÁLICA A PRUEBA DE INTEMPERIE PARA TODOS LOS ENTORNOS, SELECTOR ROTATIVO PARA POTENCIA DE SALIDA, GRAN ÁNGULO DE DISPERSIÓN CON AJUSTE VERTICAL Y HORIZONTAL, PRESIÓN SONORA A POTENCIA NOMINAL DE 104DB, CON HERRAJE Y BASE DE SUJECIÓN H=2.40M. MARCA BOGEN, MODELO SPT10A SIMILAR O EQUIVALENTE EN CARACTERÍSTICAS Y CALIDAD.</t>
  </si>
  <si>
    <t>SO-108-1</t>
  </si>
  <si>
    <t>CONTROL (ATENUADOR) DE VOLUMEN (POTENCIÓMETRO) TIPO RADIAL PARA MANEJO DE POTENCIA DE 5 Y 10 WATTS, LA REDUCCIÓN Y AMPLIACIÓN DEL VOLUMEN DEBE SER DE 3 DB Y EL ATENUADOR DEBERÁ CONTAR CON 10 POSICIONES DE VOLUMEN Y UN APAGADO, PARA ALTAVOCES ACOPLADOS A LÍNEA DE 70VCA. INDEPENDIENTE DEL CUERPO DEL BAFLE Y CON UN SISTEMA DE OPERACIÓN DE RESISTENCIA VARIABLE, INSTALADOS A LA ALTURA DE LOS APAGADORES. MARCA BOGEN, MODELO ATP10 SIMILAR O EQUIVALENTE EN CARACTERÍSTICAS Y CALIDAD.</t>
  </si>
  <si>
    <t>SO-109-1</t>
  </si>
  <si>
    <t>BANCO DE TERMINALES PARA DISTRIBUCIÓN DEL CABLEADO ES TIRA DE TERMINALES CON TERMINACIÓN BLOCK TIPO 110 PARA PODER SALIR CON UN CABLE INDEPENDIENTE 2X16 AWG. MARCA STEREN, MODELO 150-012, SIMILAR O EQUIVALENTE EN CARACTERÍSTICAS Y CALIDAD.</t>
  </si>
  <si>
    <t>SO-111-1</t>
  </si>
  <si>
    <t>AMPLIFICADOR LOCAL DE LA SERIE GOLD, CON GRAN FLEXIBILIDAD DE 250 WATTS DE POTENCIA, SALIDAS DE 4 Y 8 OHMS, 25V, 25VCT Y 70V, 7 ENTRADAS ; 4 MIC (CON PREAMPLIFICADOR) DE LO-Z, 1 AUXILIAR (HI-Z), 1 MIC/TEL, 1 MIC/AUX, ECUALIZADOR DE 10 BANDAS, DOBLE FUNCIÓN, CONTROL AUTOMÁTICO DE GANANCIA, CAPACIDAD PARA CONTROL DE VOLUMEN REMOTO, SILENCIADOR DE ENTRADA, REGRESO EN RAMPA PARA SONIDO Y VOCEO, CONEXIÓN PARA REFORZADORES, PROTECCIÓN TÉRMICA Y DE SOBRE CARGA, FRECUENCIA 20HZ A 20 KHZ CON DISTORSIÓN ARMÓNICA TOTAL MENOR A 0.5%. MARCA BOGEN DE LA SERIE GOLD, MODELO GS250, SIMILAR O EQUIVALENTE EN CARACTERÍSTICAS Y CALIDAD.</t>
  </si>
  <si>
    <t>SO-112-1</t>
  </si>
  <si>
    <t>AMPLIFICADOR REFORZADOR ZONAL DE ALTA EFICIENCIA DE 250 WATTS QUE PUEDE SOPORTAR CARGA CONTINUA A LA MÁXIMA POTENCIA (RMS) LA TEMPERATURA AMBIENTE DE HASTA 50°C. Y PROTECCIÓN CONTRA SOBRECARGAS CON INTERRUPTOR DE APAGADO Y CONTACTO TÉRMICO. SALIDAS DE 4 Y 8 OHMS, 25V Y 70V, ENTRADA DE ALTA IMPEDANCIA NO BALANCEADA, BAJA IMPEDANCIA BALANCEADA O NO BALANCEADA, SENSIBILIDAD DE ENTRADA DE ALTA IMPEDANCIA 500MV, BAJA IMPEDANCIA 150MV. CONSUMO DE 520 WATTS, FUNCIÓN DE PUERTO, CONEXIÓN A REFORZADORES, FRECUENCIA DE 20 HZ A 20KHZ CON DISTORSIÓN ARMÓNICA TOTAL MENOR A 0.5%, PARA DAR SERVICIO AL CIRCUITO- A (PARA TODO EL HOSPITAL) Y CIRCUITO B (PARA EL TERCER NIVEL DEL HOSPITAL) Y SER INSTALADO EN GABINETE DE 7 PIES DE ALTURA POR 19 PULGADAS DE ANCHO. MARCA BOGEN, MODELO HTA250, SIMILAR O EQUIVALENTE EN CARACTERÍSTICAS Y CALIDAD.</t>
  </si>
  <si>
    <t>SO-113-1</t>
  </si>
  <si>
    <t>AMPLIFICADOR REFORZADOR DE ALTA POTENCIA Y RENDIMIENTO, QUE OTORGA 450 WATTS POR CANAL EN SISTEMA DE BAFLES DE 70V, CUENTA CON DOBLE SALIDA EXCEPCIONALMENTE LIMPIA, MÁXIMO ANCHO DE BANDA, PROPORCIONA ESPERA AUTOMÁTICA PARA REDUCIR EL CONSUMO ELÉCTRICO EN SISTEMAS ALIMENTADOS CONTINUAMENTE, CONTROL DE VOLUMEN EN PARTE TRASERA, FILTROS PASA BAJAS INDEPENDIENTES, INTERRUPTORES INDEPENDIENTES DE SENSIBILIDAD DE ENTRADA (0.1V/1V), ENTRADA DE TERMINALES DE TORNILLO, BAJO RUIDO, BAJA DISTORSIÓN, ALTA VELOCIDAD DE ENTRADA. ENTRADA DE ALTA IMPEDANCIA ELECTRÓNICAMENTE BALANCEADA, RELACIÓN SEÑAL A RUIDO DE 104DB, DISTORSIÓN ARMÓNICA TOTAL MENOR A 0.02% FRECUENCIA DE RESPUESTA DE 20HZ A 20KHZ, CHASIS ROBUSTO EN CALIBRE 14 PARA DAR SERVICIO AL CIRCUITO-B (UNO PARA EL PRIMER NIVEL Y OTRO PARA EL SEGUNDO NIVEL DEL HOSPITAL) Y UNO PARA EL CIRCUITO-C (PARA TODO EL HOSPITAL) Y SER INSTALADOS EN GABINETE DE 7 PIES DE ALTURA POR 19 PULGADAS DE ANCHO. MARCA BOGEN DE LA SERIE X MODELO X450, SIMILAR O EQUIVALENTE EN CARACTERÍSTICAS Y CALIDAD.</t>
  </si>
  <si>
    <t>SO-114-1</t>
  </si>
  <si>
    <t>AMPLIFICADOR REFORZADOR DE ALTA POTENCIA, OTORGA 450 WATTS POR CANAL EN MODO ESTÉREO (CON CARGAS DE HASTA 2 OHMS, 4 OHMS NOMINALES) O 900 WATTS EN MODO MONOAURAL, MODO MONO DUAL, SELECTOR PARA FILTROS DE FRECUENCIA BAJAS CON AJUSTE A PLANO 65 O 125 HZ QUE PERMITE UN MEJOR DESEMPEÑO, DOS BAHÍAS PARA MÓDULOS DE ENTRADA PRIORITARIA, PARRILLAS FRONTALES CON FILTROS PARA VENTILADORES INDEPENDIENTES, MODO DE ESPERA CON BAJO CONSUMO DE ENERGÍA ELÉCTRICA EN APLICACIONES DE USO INTERMITENTE, ESTABILIZADOR DE LÍNEA DE CA PARA OPERACIONES ESTABLES AUN CON ALIMENTACIÓN ELÉCTRICA VARIABLE, SALIDA DE 4 OHMS PARA ESTÉREO Y 70V PARA MONO (DUPLICANDO LA CAPACIDAD NOMINAL DEL AMPLIFICADOR) TRES MODOS DE OPERACIÓN: ESTÉREO, DUAL MONO Y MONO, INDICADORES DE ESTATUS, SEÑAL Y CLIP. FRECUENCIA DE 20 HZ A 20 KHZ CON DISTORSIÓN ARMÓNICA TOTAL MENOR A 0.02% CHASIS ROBUSTO EN CALIBRE 14 PARA DAR SERVICIO AL CIRCUITO-B (EN PLANTA BAJA DEL HOSPITAL Y SER INSTALADO EN GABINETE DE 7 PIES DE ALTURA POR 19 PULGADAS DE ANCHO. MARCA BOGEN DE LA SERIE M MODELO M 450, SIMILAR O EQUIVALENTE EN CARACTERÍSTICAS Y CALIDAD.</t>
  </si>
  <si>
    <t>SO-115-1</t>
  </si>
  <si>
    <t>REPRODUCTOR DE ALTA EFICIENCIA DE CD'S DIGITAL CON CARRUSEL PARA 5 DISCOS COMPACTOS, CON DECODIFICADOR PARA ARCHIVOS EN FORMATO MP3/WMA, LO CUAL PERMITE MULTIPLICAR HASTA EN UN FACTOR DE 10 EL NÚMERO DE PISTAS POR CADA DISCO, DEBE CONTAR CON UN CIRCUITO MODULADOR MULTINIVEL PARA DAR FORMA A LA SEÑAL DE AUDIO LO CUAL REMUEVE LOS ASPECTOS ADVERSOS DE JITTER (FLUCTUACIONES DE NIVEL EN LA SEÑAL) DEBE ELABORAR LISTA DE REPRODUCCIÓN DE HASTA 32 PISTAS Y SOPORTAR TRES MODOS DE REPRODUCCIÓN ALEATORIA: POR DISCO, TOTAL O DE LISTA DE REPRODUCCIÓN, RESPUESTA DE FRECUENCIA 2 HZ A 20KHZ, CON RANGO DINÁMICO DE 98 DB, DISTORSIÓN ARMÓNICA MENOR O IGUAL A 0.003% Y SER INSTALADO EN GABINETE DE 7 PIES DE ALTURA. MARCA BOGEN, MODELO DCM290P, SIMILAR O EQUIVALENTE EN CARACTERÍSTICAS Y CALIDAD.</t>
  </si>
  <si>
    <t>SO-116-1</t>
  </si>
  <si>
    <t>SINTONIZADOR AM-FM DIGITAL ESTÉREO, FUENTE MUSICAL DEL SISTEMA DE SONIDO, QUE INCORPORA UN SINTONIZADOR DE ENGANCHE DE FASES SINTETIZADO PARA RECEPCIÓN PRECISA DE SEÑALES EN AM Y FM. LA SINTONIZACIÓN SE REALIZA POR MEDIO DE BOTONERAS UBICADAS AL FRENTE DE LA UNIDAD, MOSTRANDO LA FRECUENCIA SINTONIZADA EN UNA PANTALLA FLUORESCENTE EN EL PANEL FRONTAL, DEBE TENER LA CAPACIDAD DE ALMACENAR 60 MEMORIAS DE FRECUENCIAS PARA SER SELECCIONADAS INDIVIDUALMENTE O POR MEDIO DE BÚSQUEDA CONSECUTIVA, PARA SER INSTALADO EN RACK ESTÁNDAR DE 19 PULGADAS DE ANCHO. SINTONIZADOR AM-FM, EN BANDA FM 87.00 A 108.5 MHZ, EN BANDA AM 530 A 1710 KHZ, SALIDA ESTÉREO Y MONOAURAL EN CONECTORES TIPO RCA CONECTOR DE ANTENA 75 OHMS, ALIMENTACIÓN ELÉCTRICA DE 120 VCA, 60 CICLOS Y SER INSTALADO EN GABINETE DE 7 PIES DE ALTURA POR 19 PULGADAS DE ANCHO, MARCA BOGEN, MODELO MDST1, SIMILAR O EQUIVALENTE EN CARACTERÍSTICAS Y CALIDAD.</t>
  </si>
  <si>
    <t>SO-117-1</t>
  </si>
  <si>
    <t>MICRÓFONO DE SOBREMESA DE ALTA CALIDAD, DINÁMICA, UNIDIRECCIONAL, CON CUELLO DE CISNE, CUENTA CON 16" DE LARGO TOTALMENTE FLEXIBLE CABLE DE 10 PIES, CON SALIDAS DE CONTACTO EXTERNO DE CIERRE PARA EL CUELLO DE CISNE ELEMENTO: DINAMICO DE BOBINA MÓVIL, CON UNA IMPEDANCIA DE 500 OHMIOS, RESPUESTA DE FRECUENCIA 100 HZ A 12 KHZ, SENSIBILIDAD -76DB+/-3DB, INTERRUPTORES PUSH-TO-LOCK Y PUSH-TO-TALK. MARCA BOGEN, MODELO DDU250, SIMILAR O EQUIVALENTE EN CARACTERÍSTICAS Y CALIDAD.</t>
  </si>
  <si>
    <t>SO-118-1</t>
  </si>
  <si>
    <t>MICRÓFONO DE ESCRITORIO DE USO RUDO CON CONMUTACIÓN PARA 6 ZONAS CON ELEMENTO DINÁMICO Y PATRÓN POLAR CARDIODE UNIDIRECCIONAL, CUENTA CON DOBLE IMPEDANCIA (ALTA-50 KOHMS, BAJA-500 OHMS) DE SALIDA PARA ACOPLARSE FÁCILMENTE A DIFERENTES SALIDAS Y DIFERENTES SISTEMAS, ES OPERADO MEDIANTE LEVANTAMIENTO YA QUE CUENTA CON UN INTERRUPTOR INFERIOR, CUENTA CON OPCIÓN DE TRABAJADOR PARA MENSAJES EXTENDIDOS, CONSTRUIDO SOBRE UNA BASE METÁLICA MOLDEADA Y ACABADO DE GOMA RESISTENTE. MARCA BOGEN, MODELO MBS 1000A, SIMILAR O EQUIVALENTE EN CARACTERÍSTICAS Y CALIDAD.</t>
  </si>
  <si>
    <t>SO-119-1</t>
  </si>
  <si>
    <t>COLUMNA SONORA DE 2 VÍAS, PROVEE SONIDO EFECTIVO Y REFORZADO PARA EL AUDITORIO Y CUBRE UNA GRAN AREA, PRESIÓN SONORA A POTENCIA NOMINAL DE 105 DB, PARA UNA POTENCIA DE 50 WATTS DE LAS COLUMNAS SONORAS, RESPUESTA DE FRECUENCIA DE 70 A 16000HZ, IMPEDANCIA DE 8 OHMS DISPERSIÓN VERTICAL DE 25° Y HORIZONTAL DE 120°. MARCA BOGEN, MODELO SCW50 SIMILAR O EQUIVALENTE EN CARACTERÍSTICAS Y CALIDAD.</t>
  </si>
  <si>
    <t>SO-120-1</t>
  </si>
  <si>
    <t>RECEPTÁCULO PARA MICRÓFONO, CON CONECTOR TIPO HEMBRA (JACK), PARA MONTAR EN PLACA TIPO PILOTO. CONECTOR PARA MICRÓFONOS.</t>
  </si>
  <si>
    <t>SO-121-1</t>
  </si>
  <si>
    <t>ANTENA LOGARITMICA PARA RECEPCIÓN DE FRECUENCIA MODULADA (FM) DE 300 OHMS DE IMPEDANCIA, CON TRANSFORMADOR DE ACOPLAMIENTO DE 300 OHMS A 75 OHMS PARA EXTERIOR CON CUBIERTA UHF/VHF/FM, CON TRAMOS DE MÁSTIL PARA LA ALTURA ADECUADA, MARCA SYSCOM SIMILAR O EQUIVALENTE EN CARACTERÍSTICAS Y CALIDAD.</t>
  </si>
  <si>
    <t>SO-122-1</t>
  </si>
  <si>
    <t>PROCESADOR DIGITAL DE VOCEO PARA 6 ZONAS (CONTROLADOR DE VOCEO POR ZONAS), CON MÓDULOS DE EXPANSIÓN POR CADA 3 ZONAS MODELO ZX3, EL CONTROLADOR DE VOCEO POR ZONAS PROVEE LA INTERFACE DEL SISTEMA TELEFÓNICO AL SISTEMA DE SONORIZACIÓN A EFECTO DE PODER REALIZAR ANUNCIOS DESDE UN MICRÓFONO INCORPORADO AL SISTEMA O BIEN, DESDE CUALQUIER EXTENSIÓN DEL SERVIDOR DE COMUNICACIONES IP, A SU VEZ DEBERÁ TENER UN CONTROL LÓGICO PARA REALIZAR LOS ANUNCIOS DE VOZ, TONOS O MÚSICA A UN TOTAL DE 3 A 12 ZONAS, EN INCREMENTOS MODULARES DE TRES. DEBE DE PERMITIR SALIDAS A NIVEL DE LÍNEA PARA ALIMENTAR A LOS AMPLIFICADORES ZONALES INDEPENDIENTES AL NÚMERO DE ZONAS DEL SISTEMA. LOS VOCEOS SE PUEDEN HACER DE MANERA GENERAL A CADA ZONA O A UNO DE HASTA 24 GRUPOS DE ZONAS PROGRAMABLES; ADEMÁS DE LAS OPCIONES DE AUTO-SELECCIÓN, PRIORIDAD, TONO NOCTURNO (TELEFÓNICO), DOS DISPAROS DE TONOS, DEBERÁ CONTAR CON FUENTE DE PODER DE 24 VCD @ 1 AMPERES, CON UN LIMITADOR DE SALIDAS AJUSTABLES E INDICADOR DE ACTIVIDAD, DEBE PERMITIR LA ENTRADA DE DOS FUENTES MUSICALES PARA ASIGNAR UNA DE ELLAS A CADA ZONA INDIVIDUAL, PARA CONTROL DE 6 ZONAS CON ENTRADAS Y SALIDAS DE INTERCONEXIÓN CON EL SERVIDOR DE COMUNICACIONES IP, MICRÓFONO Y AMPLIFICADORES ZONALES (INCLUYEN CABLES). LA OPERACIÓN DEL CONTROLADOR ES OPERADA POR MEDIO DE UN MICRO PROCESADOR Y CUENTA CON TONOS DE ANUNCIO Y CONFIRMACIÓN Y DEBE CONTAR CON CONTROL DE SALIDA POR CADA ZONA. CARACTERÍSTICAS Y FUNCIONES DEL PROCESADOR</t>
  </si>
  <si>
    <t>SO-123-1</t>
  </si>
  <si>
    <t>PRE-AMPLIFICADOR PARA CONEXIÓN DEL MICRÓFONO DE VOCEO AL PROCESADOR DIGITAL DE VOCEO, ES UN DISPOSITIVO BALANCEADOR DE BAJA IMPEDANCIA, COMPUESTO POR UN RELE QUE CONTROLA LA ACTIVIDAD DE AUDIO EN UN AMPLIO INTERVALO DE VOLTAJES DE ENTRADA, OPERA DOS CONJUNTOS DE CONTACTOS DE RELE TIPO C EN RESPUESTA DE LA ACTIVIDAD DETECTADA, DETECTA VOLTAJES TAN BAJOS COMO SEÑALES DEL MICRÓFONO DE VOCEO O TAN ALTO COMO SEÑALES QUE PROCEDEN DE UN SISTEMA DE BAFLES A 70V. SALIDA DE BAJO NIVEL DE AUDIO DETECTADO, IMPEDANCIA DE 600 OHM, RESPUESTA DE FRECUENCIA DE 100HZ A 10KHZ, ENTRADA DE IMPEDANCIA PARA SISTEMA DE BAFLES DE 70V.DE 20KOHM, NIVEL DE SALIDA DE 400 MVRMS, GANANCIA DE 62DB, SENSIBILIDAD DE 750MVRMS PARA SALIDA DE 1VRMS, DISTORSIÓN &lt;2%, FRECUENCIA DE RESPUESTA DE 200HZ, A 10KHZ, RELACIÓN SEÑAL A RUIDO DE SALIDA DE 55DB, RANGO DE RETARDO DE 0.25 A 25 SEGUNDOS. MARCA BOGEN, MODELO VAR-1, SIMILAR O EQUIVALENTE EN CARACTERÍSTICAS Y CALIDAD.</t>
  </si>
  <si>
    <t>SO-124-1</t>
  </si>
  <si>
    <t>MEZCLADOR DE 4 CANALES, DISPONE DE 4 ENTRADAS PROFESIONALES, BALANCEADAS, DE BAJA IMPEDANCIA Y CON CONECTOR XLR PARA MICRÓFONOS ASÍ COMO UNA ENTRADA AUXILIAR DE ALTA IMPEDANCIA. INTERRUPTOR DE ALIMENTACIÓN FANTASMA PARA CADA ENTRADA QUE PERMITE EL USO DE FORMA DINÁMICA DE LOS MICRÓFONOS CONDENSADORES. PERMITE LA INTERCONEXIÓN DE VARIOS MEZCLADORES PARA UN SISTEMA DE EXPANSIÓN DEPENDIENDO LAS NECESIDADES DEL AUDITORIO, AMPLIA RESPUESTA DE FRECUENCIA, BAJA DISTORSIÓN, BAJO RUIDO Y ALTO DIAFONÍA DE CANAL, AISLAMIENTO ASEGURADO PARA UN SONIDO DE CALIDAD, CONTROL DE VOLUMEN. NIVEL DE SALIDA CONMUTABLE (+4/-50 DBU). RESPUESTA DE FRECUENCIA DE -/1 1DB, 20 HZ A 20KHZ. DISTORSION DE SALIDA NOMINAL MENOR DE 0.5% ENTRADA DE MICRÓFONOS EQUIVALENTE A ENTRADA DE RUIDO DE -123 DBV. SENSIBILIDAD DE ENTRADA DEL MICRÓFONO DE 300 UV. IMPEDANCIA DE LA ENTRADA DEL MICRÓFONO DE 600 OHMS, ALIMENTACIÓN ELÉCTRICA DE 120VAC A 60HZ 0.03 AMPERES.</t>
  </si>
  <si>
    <t>SOB T025</t>
  </si>
  <si>
    <t>Sobretapa galv de 120x120 mm. MOD. 233</t>
  </si>
  <si>
    <t>SOB TA 051</t>
  </si>
  <si>
    <t>Sobretapa para caja cuadrada de 53 mm galv.</t>
  </si>
  <si>
    <t>SOBRE COSTO</t>
  </si>
  <si>
    <t>Sobre cosoto leed</t>
  </si>
  <si>
    <t>25'000,000.00</t>
  </si>
  <si>
    <t>SOFTG-1</t>
  </si>
  <si>
    <t>SERVIDOR DE ALMACENAJE: UNIDAD DE ALMACENAMIENTO DE ALTO RENDIMIENTO TIPO MATRIZ</t>
  </si>
  <si>
    <t>SOFTWARE</t>
  </si>
  <si>
    <t>SOFTWARE DE ADMINISTRACION DE SISTEMA AVANZADO DE ENDURA MARCA PELCO</t>
  </si>
  <si>
    <t>SOFW TELENSÑ</t>
  </si>
  <si>
    <t>SOFTWARE DE ADMINISTRACIÓN, CONTROL Y GESTIÓN DEL SISTEMA DE TELEMEDICINA Y VIDEOCONFERENCIA TOTALMENTE EN ESPAÑOL QUE PERMITE UN AMBIENTE AMIGABLE PARA EVENTOS MIXTOS CON ALTA DEFINICIÓN Y FUNCIONES COMO MARCADO DESDE LA COMPUTADORA (PC), AGENDA, GRABACIÓN DE CONFERENCIAS, VIDEOS, LLAMADAS, HISTORIAL DE COMUNICACIONES SIENDO TOTALMENTE DÓCIL CON LAS NORMAS DE COMUNICACIÓN PRINCIPALES DE VIDEO, AYUDA EN EL AUMENTO DE CALIDAD, SOPORTE SIMULTANEO PARA SIP Y H.323, NATURAL MOVIMIENTO DE 2 MBPS A 30FPS H.264 A 720P, AUDIO CLARO CON ELIMINACIÓN DE ECO, ACCESO CENTRALIZADO Y SEGURO QUE PERMITE LA BÚSQUEDA DE CONTENIDOS DE VIDEO A TRAVÉS DE UN MISMO PORTAL, CONTROL DE FLUJO DE GRABACIÓN Y REPRODUCCIÓN, COMPATIBLE CON WINDOWS 7.  MARCA POLYCOM, SIMILAR O EQUIVALENTE EN CARACTERISTICAS Y CALIDAD.</t>
  </si>
  <si>
    <t>SOL 3/4X1/8</t>
  </si>
  <si>
    <t>Solera de 3/4 x 1/8 de espesor</t>
  </si>
  <si>
    <t>SOL 50X50 200</t>
  </si>
  <si>
    <t>Soldadura 50 x 50 carrete 200 grs.</t>
  </si>
  <si>
    <t>SOL E-6010</t>
  </si>
  <si>
    <t>Soldadura E-6010 de 1/8"</t>
  </si>
  <si>
    <t>SOL E-7018</t>
  </si>
  <si>
    <t>Soldadura  E-7018</t>
  </si>
  <si>
    <t>SOL ESTR</t>
  </si>
  <si>
    <t>Solera estructural</t>
  </si>
  <si>
    <t>SOL PL OX 600</t>
  </si>
  <si>
    <t>SOLDADURA OXIWELD 600 AL 30%  PLATA</t>
  </si>
  <si>
    <t>SOL-1 1/2"X1/4"</t>
  </si>
  <si>
    <t>SOLERA DE 1 1/2" e = 1/4"</t>
  </si>
  <si>
    <t>SOL-VAR MED</t>
  </si>
  <si>
    <t>Solera de varias secciones</t>
  </si>
  <si>
    <t>SOLDAD. ACERO INOXID</t>
  </si>
  <si>
    <t>Soldadura de Acero Inoxidable</t>
  </si>
  <si>
    <t>SOLDADURA E-6013</t>
  </si>
  <si>
    <t>Soldadura  E-6013</t>
  </si>
  <si>
    <t>SOLDADURA E-7018</t>
  </si>
  <si>
    <t>Soldadura  E-70xx</t>
  </si>
  <si>
    <t>SOLEN 200RB</t>
  </si>
  <si>
    <t>Solenoide n.c. mod. 200rb 5s5 marca alco.</t>
  </si>
  <si>
    <t>SOLERA01</t>
  </si>
  <si>
    <t>Solera De 3/4" X 1/8" Y 0.47 Kg/M</t>
  </si>
  <si>
    <t>SOLVENTE 3900</t>
  </si>
  <si>
    <t>Solvente 3900</t>
  </si>
  <si>
    <t>SOMJI04</t>
  </si>
  <si>
    <t>Sensor Ocupacion Infrarojo 120 V, 1000 W Levi Ton, 360º,Cat.-El24-070-410</t>
  </si>
  <si>
    <t>SOND MED CALD</t>
  </si>
  <si>
    <t>SONDA DE MEDICION DE OXIGENO PARA AUTOCARBURACION</t>
  </si>
  <si>
    <t>SOP 300X240</t>
  </si>
  <si>
    <t>Soporte de 3.00 m de ancho por 2.40 m de altura incluye extensiones en estructura metálica para anclaje al piso</t>
  </si>
  <si>
    <t>SOP AL</t>
  </si>
  <si>
    <t>SOPORTE DE PERFIL DE ALUMINO PARA 8 COLECTORES SOLARES</t>
  </si>
  <si>
    <t>SOP M 1 TUB</t>
  </si>
  <si>
    <t>SOPORTE METALICO PARA 1 TUBO</t>
  </si>
  <si>
    <t>SOP M 2 TUB</t>
  </si>
  <si>
    <t>SOPORTE METALICO PARA 2 TUBOS</t>
  </si>
  <si>
    <t>SOP M 3 TUB</t>
  </si>
  <si>
    <t>SOPORTE METALICO PARA 3 TUBOS</t>
  </si>
  <si>
    <t>SOP M 4 TUB</t>
  </si>
  <si>
    <t>SOPORTE METALICO PARA 4 TUBOS</t>
  </si>
  <si>
    <t>SOP MANG</t>
  </si>
  <si>
    <t>SOPORTE DESPLIEGUE RAPIDO PARA MANGUERA DE 1 1/2" X 30 M</t>
  </si>
  <si>
    <t>SOP PDUCTO</t>
  </si>
  <si>
    <t>Soporte tipo para paso de ducto en losa fabricado con ángulo estructural de 1 1/2" x 1/8"</t>
  </si>
  <si>
    <t>SOP-P32</t>
  </si>
  <si>
    <t>SOPORTE DE PARED PARA PANTALLA DE 32"</t>
  </si>
  <si>
    <t>SOP-TV-21</t>
  </si>
  <si>
    <t>SOPORTE DE ACERO PARA TELEVISION DE 21" PULGADAS CAPACIDAD PARA 80 KILOS, ROTACION VERTICAL Y HORIZONTAL</t>
  </si>
  <si>
    <t>SOPAZOT</t>
  </si>
  <si>
    <t>Soportes para tuberías en azotea, formados por tubo de acero al carbón de 2" de diam</t>
  </si>
  <si>
    <t>SOPHOR</t>
  </si>
  <si>
    <t>Soportes para tuberías  horizontales, formados por ángulos de acero estructural  de 1 1/2 x 1/4"</t>
  </si>
  <si>
    <t>SOPT-C</t>
  </si>
  <si>
    <t>SOPORTE METALICO PARA TECHO PARA CAMARA MARCA VADDIO MODELO BRC3</t>
  </si>
  <si>
    <t>SOPVERT</t>
  </si>
  <si>
    <t>Soportes para tuberías verticales, formados por ángulos de acero estructural  de 1 1/2 x 1/2"</t>
  </si>
  <si>
    <t>SOTOFONDO</t>
  </si>
  <si>
    <t>SOTTOFONDO 3 x 1,</t>
  </si>
  <si>
    <t>SUAV DUP</t>
  </si>
  <si>
    <t>Suavizador duplex, marca watts, modelo 2228 de dos columnas de resina de 7 ft3 tanque de salmuera, valvula de control automatico modelo 9500 automatica agua filtrada de 30 psig y corriente monofasica de 120 v, 60 hz</t>
  </si>
  <si>
    <t>SUB1.1A</t>
  </si>
  <si>
    <t>Subestacion electrica Receptora Clase 15kv sistema interior, (para operar a 1873 m.s.n.m.) Incluye Subestacion Compacta</t>
  </si>
  <si>
    <t>Celda de Medicion Celda de Cuchillas Desconectadoras Celda de Interruptor en Vacio con cuchilla de Puesta a Tierra  ( de Acuerdo a la Cotizacion Ref: RD153-13) Mca. General Electric</t>
  </si>
  <si>
    <t>SUNI</t>
  </si>
  <si>
    <t>Subestacion electrica Receptora Clase 15kv sistema interior, (para operar a 1873 m.s.n.m.) Incluye SSubestacion Compacta,Celda de Acometida, Celda de Cuchillas Desconectadoras,Celda de Interruptor en Vacio con Cuchilla de Puesta a Tierra, Celda de Transicion, Celda de Interruptor Derivado con Fusibles de 125 Amp. Celda de Interruptor Derivado con Fusibles de 100 Amp. Celda de Interruptor Derivado con Fusibles de 125 Amp. Celda de Acoplamiento a Transformador de 1250 KVA( de Acuerdo al Diagrama Unifilar) Mca. General Electric</t>
  </si>
  <si>
    <t>SWITCH 24 PTOS CCTV</t>
  </si>
  <si>
    <t>SWITCH MODULAR DE 24 PUERTOS GIGABIT ETHERNET PoE+ 10/100/1000 BASE-T  CON CONECTORES RJ-45 CON MANEJO DE 4 MODULOS DE RED DE ENLACE ASCENDENTE CON GE O PUERTOS DE 10 GE., DOS FUENTES DE ALIMENTACIÓN REDUNDANTES DE 715WAC, VENTILADORES DE ALIMENTACIÓN MODULAR Y DEBERÁ DE INCLUIR TODO EL CABLEADO Y CONECTORES PARA LA CORRECTA INTERCONEXIÓN Y OPERACIÓN DEL SISTEMA. EL SWITCH DEBERÁ DE TENER LAS FACILIDADES DE APILAMIENTO, CONMUTACIÓN VERSÁTIL Y ESCALABLE PARA REDES INTELIGENTES DE ALTA SEGURIDAD Y CONFIGURABLES, DEBERÁ DE COMBINAR UNA PUESTA AVANZADA DEL IPV4 EN CAPA 3 Y  SOPORTAR UN RUTEO INTELIGENTE IPV6, CON CAPACIDAD EN HARDWARE DE VELOCIDADES ALÁMBRICAS EN IPV6 PARA PRUEBAS DIRECTAS DE LA RED. DEBERÁ TENER LA FACILIDAD DE APILARSE HASTA 8 UNIDADES MEDIANTE CONECTORES EN LA PARTE POSTERIOR DE LA REPISA A 10 GE DE ANCHO DE BANDA ENTRE ELLOS.  MANEJA UN SWITCH FÁBRICA DE 160GBPS. MANEJO DE 1005 VLAN. MANEJO DE UNA TASA DE REENVÍO DE 101.2MPPS. OPEN SHORTEST PATH FIRST (OSPF) PARA EL ACCESO A LA IMAGEN DE ENRUTADO IP BASE. CISCO STACKPOWER ™, ES EL REPARTO DE PODER ENTRE LOS MIEMBROS DE LA PILA. CISCO STACKWISE PLUS DE TECNOLOGÍA PARA LA FACILIDAD DE USO Y RESISTENCIA CON 64 GBPS DE RENDIMIENTO EL CISCO 3750X MANEJA ESPACIO EN RACK DE: 1RUS. EL PESO DEL EQUIPO ES DE 7.6 KG. MANEJA 3.793 BTU / HR, 1100W., ESTÁNDARES: IEEE 802.1S, IEEE 802.1W, IEEE 802.1X, IEEE 802.1X-AP, IEEE 802.3AD, IEEE 802.1AE, IEEE 802.3AF, IEEE 802.3AT, IEEE 802.3X EN FULL DÚPLEX 10 BASE-T, 100 BASE-TX, Y LOS PUERTOS 1000 BASE-T, IEEE 802.1D SPANNING TREE PROTOCOL, IEEE 802.1P COS PRIORIZACIÓN, IEEE 802.1Q VLAN, IEEE 802.3 10 BASE-T ESPECIFICACIÓN, IEEE 802.3U 100 BASE-TX ESPECIFICACIÓN, IEEE 802.3AB 1000 BASE-T ESPECIFICACIÓN, IEEE 802.3Z 1000 BASE-X ESPECIFICACIÓN.  CANTIDAD REQUERIDA POR TODOS LOS EQUIPOS  SWITCH WS-C3750X-24P-S:  • WS-C3750X-24P-S  (10 PIEZAS), • C3KX-PWR-715WAC  (10 PIEZAS), • CAB-SPWR-30CM  (10 PIEZAS),  • C3KX-PWR-715WAC/2  (10 PIEZAS), • CAB-3KX-AC  (20 PIEZAS), • CAB-STACK-50CM  (10 PIEZAS).  • S375XVK9T-15001SE  (10 PIEZAS),  MARCA: CISCO CATALYST, MODELO: WS-C3750X-24PF-S, SIMILAR O EQUIVALENTE EN CARACTERÍSTICAS Y CALIDAD.</t>
  </si>
  <si>
    <t>SWITCH 48 PTOS CCTV</t>
  </si>
  <si>
    <t>SWITCH MODULAR DE 48 PUERTOS GIGABIT ETHERNET PoE+ 10/100/1000 BASE-T  CON CONECTORES RJ-45 CON MANEJO DE 4 MODULOS DE RED DE ENLACE ASCENDENTE CON GE O PUERTOS DE 10 GE., DOS FUENTES DE ALIMENTACIÓN REDUNDANTES DE 1100WAC, VENTILADORES DE ALIMENTACIÓN MODULAR Y DEBERÁ DE INCLUIR TODO EL CABLEADO Y CONECTORES PARA LA CORRECTA INTERCONEXIÓN Y OPERACIÓN DEL SISTEMA. EL SWITCH DEBERÁ DE TENER LAS FACILIDADES DE APILAMIENTO, CONMUTACIÓN VERSÁTIL Y ESCALABLE PARA REDES INTELIGENTES DE ALTA SEGURIDAD Y CONFIGURABLES, DEBERÁ DE COMBINAR UNA PUESTA AVANZADA DEL IPV4 EN CAPA 3 Y UN RUTEO INTELIGENTE IPV6, CON CAPACIDAD EN HARDWARE DE VELOCIDADES ALÁMBRICAS EN IPV6 PARA PRUEBAS DIRECTAS DE LA RED. DEBERÁ TENER LA FACILIDAD DE APILARSE HASTA 8 UNIDADES MEDIANTE CONECTORES EN LA PARTE POSTERIOR DE LA REPISA A 10 GE DE ANCHO DE BANDA ENTRE ELLOS. MANEJA UN SWITCH FÁBRICA DE 160GBPS. MANEJO DE 1005 VLAN. MANEJO DE UNA TASA DE REENVÍO DE 101.2MPPS. OPEN SHORTEST PATH FIRST (OSPF) PARA EL ACCESO A LA IMAGEN DE ENRUTADO IP BASE. CISCO STACKPOWER ™, ES EL REPARTO DE PODER ENTRE LOS MIEMBROS DE LA PILA. CISCO STACKWISE PLUS DE TECNOLOGÍA PARA LA FACILIDAD DE USO Y RESISTENCIA CON 64 GBPS DE RENDIMIENTO EL CISCO 3750X MANEJA ESPACIO EN RACK DE: 1RUS. EL PESO DEL EQUIPO ES DE 7.6 KG. MANEJA 3.793 BTU / HR, 1100W ESTÁNDARES: IEEE 802.1S, IEEE 802.1W, IEEE 802.1X, IEEE 802.1X-AP, IEEE 802.3AD, IEEE 802.1AE, IEEE 802.3AF, IEEE 802.3AT, IEEE 802.3X EN FULL DÚPLEX 10BASE-T, 100BASE-TX, Y LOS PUERTOS 1000BASE-T, IEEE 802.1D SPANNING TREE PROTOCOL, IEEE 802.1P COS PRIORIZACIÓN, IEEE 802.1Q VLAN, IEEE 802.3 10BASE-T ESPECIFICACIÓN, IEEE 802.3U 100BASE-TX ESPECIFICACIÓN, IEEE 802.3AB 1000BASE-T ESPECIFICACIÓN, IEEE 802.3Z 1000BASE-X ESPECIFICACIÓN CANTIDAD REQUERIDA POR TODOS LOS EQUIPOS  SWITCH WS-C3750X-48PF-S:• WS-C3750X-48PF-S  (1 PIEZAS), • C3KX-PWR-1100WAC  (1 PIEZAS), • CAB-SPWR-30CM  (1PIEZAS) C3KX-PWR-1100WAC/2  (1 PIEZAS),  • CAB-3KX-AC  (2 PIEZAS),  • CAB-STACK-50CM  (1 PIEZAS)• S375XVK9T-15001SE  (1 PIEZAS).  SE DEBE DE INCLUIR LOS SIGUIENTES MÓDULOS PARA COMBINAR LOS SWITCHES DE 24 PUERTOS CON SWITCHES DE 48 PUERTOS EN UNA PILA DE ACUERDO A LA CANTIDAD DE NODOS DE TODOS LOS  I.D.F. Y M.D.F., • C3KX-NM-10G=  (20 PIEZAS), • CAB-CONSOLE-USB= (10 PIEZAS).  • SFP-10G-SR=  (20 PIEZAS).  MARCA: CISCO CATALYST, MODELO: WS-C3750X-24PF-S, SIMILAR O EQUIVALENTE EN CARACTERÍSTICAS Y CALIDAD.</t>
  </si>
  <si>
    <t>SWITCH TELENSÑ</t>
  </si>
  <si>
    <t>SWITCH DEBE DE MANEJAR 160GBPS. MANEJO DE 1005 VLAN. MANEJO DE UNA TASA DE REENVÍO DE 101.2MPPS. OPEN SHORTEST PATH FIRST (OSPF) PARA EL ACCESO A LA IMAGEN DE ENRUTADO IP BASE. CISCO STACKPOWER ™, PARA REPARTO DE PODER ENTRE LOS MIEMBROS DE LA PILA. CISCO STACKWISE PLUS DE TECNOLOGÍA PARA LA FACILIDAD DE USO Y RESISTENCIA CON 64 GBPS DE RENDIMIENTO Y DEBERÁ DE TENER LA FACILIDAD DE INSTALARSE EN EL RACK ABIERTO Y/O GABINETE ESTÁNDAR DE 19 PULGADAS DE ANCHO CON UNA UNIDAD RACK (1 UR). EL PESO DEL EQUIPO ES DE 7.6 KG. MANEJA 2465 BTU / HR, 715W. ESTÁNDARES: IEEE 802.1S, IEEE 802.1W, IEEE 802.1X, IEEE 802.1X-AP, IEEE 802.3AD, IEEE 802.1AE, IEEE 802.3AF, IEEE 802.3AT, IEEE 802.3X EN FULL DÚPLEX 10 BASE-T, 100 BASE-TX, Y LOS PUERTOS 1000 BASE-T, IEEE 802.1D SPANNING TREE PROTOCOL, IEEE 802.1P COS PRIORIZACIÓN, IEEE 802.1Q VLAN, IEEE 802.3 10 BASE-T ESPECIFICACIÓN, IEEE 802.3U 100 BASE-TX ESPECIFICACIÓN, IEEE 802.3AB 1000 BASE-T ESPECIFICACIÓN, IEEE 802.3Z 1000 BASE-X ESPECIFICA CIÓN. EL SWITCH WS-C3750X-24P-E, DEBERÁ DE CONTENER LOS SIGUIENTES MÓDULOS DE LÍNEA: • SISTEMA OPERATIVO CISCO IOS SOFTWARE 12.2 (LICENCIA IP SERVICES). • CHASIS. • 24 PUERTOS 10/100/1000 BASE-T POE+,  • PUERTO TRASERO DE APILAMIENTO. • PUERTO TRASERO DE CONSOLA. • PUERTO TRASERO DE ADMINISTRACIÓN. • VENTILADORES DE ENFRIAMIENTO. • DOS FUENTES DE ALIMENTACIÓN REDUNDANTES DE 715WAC. EL SWITCH WS-C3750X-24P-E, DEBERÁ DE CONTENER LOS SIGUIENTES MÓDULOS ADICIONALES: • MÓDULO DE RED CON 2 PUERTOS 10GBE SPF+ Y 2 PUERTOS SPF REGULARES, MODELO: C3KX-NM-10G. • PAQUETE PARA MONTAJE EN RACK Y/O GABINETE ESTÁNDAR DE 19 PULGADAS MODELO: C3KX-RACK-KIT. • CABLES Y CONECTORES NECESARIOS PARA SU CONEXIÓN E INSTALACIÓN.</t>
  </si>
  <si>
    <t>SWUITCH 8 PUERTOS</t>
  </si>
  <si>
    <t>SYLPYL 300RF</t>
  </si>
  <si>
    <t>Sylpyl 300 RF (Acabado)</t>
  </si>
  <si>
    <t>SYLPYL 3900</t>
  </si>
  <si>
    <t>Sylpyl 3900 barrera contra fuego ignifuga e intumescente para 3 horas de protección, color blanco natural</t>
  </si>
  <si>
    <t>SÑAG01</t>
  </si>
  <si>
    <t>EMBLEMAS DE UNIDAD “A”, SOBRE FACHADA PRINCIPAL (CLAVE EU.1, VER CRITERIOS DE PROYECTO DE ARQUITECTURA PARA IMAGEN INSTITUCIONAL), A BASE DE PLACA  DE 3.12 X (0.10 + 0.03) X 3.60 M. (CLAVE EU.1.4).</t>
  </si>
  <si>
    <t>SÑAG02</t>
  </si>
  <si>
    <t>DESIGNACIONES DE UNIDAD, SOBRE FACHADA PRINCIPAL EN COMPOSICIÓN CON ALGUNO DE LOS EMBLEMAS DE LA UNIDAD (CLAVE EU.3 DE MEDIDA VARIABLE X 0.05 X 0.60 M. (CLAVE EU.3.4)</t>
  </si>
  <si>
    <t>SÑAG03</t>
  </si>
  <si>
    <t>PLACAS DE INAUGURACIÓN DE RÉGIMEN ORDINARIO, DE INAUGURACIÓN PRESIDENCIAL Y DE HOMENAJE, DE 1.00 X 0.06 X 1.00 M. (CLAVES PC.1, PC.2 Y PC.3, RESPECTIVAMENTE).</t>
  </si>
  <si>
    <t>TA-001</t>
  </si>
  <si>
    <t>U. DE TRATAMIENTO DE AGUA PARA TORRES DE ENFRIAMIENTO MARCA REYMSA, MODELO 3100-PVC  CON CAPACIDAD DE 3700 GPM</t>
  </si>
  <si>
    <t>TAB 013</t>
  </si>
  <si>
    <t>Tablaroca de 1.22 x 2.44 x 12.7 mm</t>
  </si>
  <si>
    <t>TAB 013RH</t>
  </si>
  <si>
    <t>Tablaroca RH 1.22 X 2.44 M</t>
  </si>
  <si>
    <t>TAB 7 CM</t>
  </si>
  <si>
    <t>Tabique rojo recocido de 7-14-28 cm nominales</t>
  </si>
  <si>
    <t>TAB CONT FZA JOCK</t>
  </si>
  <si>
    <t>TABLERO DE CONTRO Y FUERZA PARA BOMBA JOCKEY DE 1.5 HP</t>
  </si>
  <si>
    <t>TAB CONT MEDIDOR</t>
  </si>
  <si>
    <t>Tablero concentrador de señales variables de flujo para gases medicionales e hidráulica Gabinete con dimensiones 1000X800X400 mm contiene PLC con capacidad para monitoreas hasta 20 señales 4-20 mA  y concentrador de señales marca rosemount  para adquisición de variables de proceso mediante entradas analógicas tipo 4-20mA y wirelesshart para con puertos tipo Ethernet, modbus RTU y OPC.</t>
  </si>
  <si>
    <t>TAB CONT PCI COMBINT</t>
  </si>
  <si>
    <t>TABLERO DE CONTROL PARA BOMBA ACOPLADA A MOTOR DE COMBUSTION INTERNA</t>
  </si>
  <si>
    <t>TAB CONT PCI ELECT</t>
  </si>
  <si>
    <t>TABLERO DE FUERZA Y CONTROL PARA BOMBA ELECTRICA DE PCI DE 25 HP</t>
  </si>
  <si>
    <t>TAB FZA AGUA TRAT</t>
  </si>
  <si>
    <t>TABLERO DE FUERZA Y CONTROL DE VELOCIDAD VARIABLE MCA PICSA AURORA MOD TVV3B-47, 3 BOMBAS DE 7.5 HP</t>
  </si>
  <si>
    <t>TAB FZA CONT HIDRO</t>
  </si>
  <si>
    <t>TABLERO DE FUERZA Y CONTROL CON VARIADOR DE VELOCIDAD PARA TRES BOMBAS DE 7.5 HP</t>
  </si>
  <si>
    <t>TAB HID DUPX</t>
  </si>
  <si>
    <t>Tablero de fuerza y control  mod.THDI-45 C, para controlar y proteger dos bombas de 5 HP en 480 volts, el cual contiene: 2 arrancadores magneticos,2interruptores termomagneticos,2 focos piloto bomba operando,5contactos secos para monitoreo, un control electrónico mod. CHDI, protección por bajo nivel de cisterna, dos selectores para operación de bombas Manual/Fuera/Automático, incluye electrodos; Todo lo anterior contenido en un gabinete NEMA 1.</t>
  </si>
  <si>
    <t>TAB MA PI 1 1/2</t>
  </si>
  <si>
    <t>Tablón de pino de 3a. de 1 1/2" x 12"</t>
  </si>
  <si>
    <t>MADE</t>
  </si>
  <si>
    <t>TAB RIEGO</t>
  </si>
  <si>
    <t>Tablero para riego de 2 bombas 3 hp 60/3/480 ajuste 10-16 amp gab metálico NEMA 1</t>
  </si>
  <si>
    <t>TAB TRASIEGO</t>
  </si>
  <si>
    <t>Tablero de control automático modelo TBDT-42C, para controlar y proteger dos bombas, contiene 2 interruptores termomagneticos 2</t>
  </si>
  <si>
    <t>arrancadores magneticos a 480v, 2 focos piloto bomba operando,un control electrónico CBDT que alterna y simultanea las bombas,5</t>
  </si>
  <si>
    <t>contactos secos para monitoreo, protección por bajo nivel de cisterna,todo contenido en un gabinete NEMA-1,selectores de operación</t>
  </si>
  <si>
    <t>manual/fuera/automático, incluye electrodos.</t>
  </si>
  <si>
    <t>TABAI3K</t>
  </si>
  <si>
    <t>Tablero De Aislamiento para Quirófano marca POST GLOVER/LIFE LINK (De acuerdo con el códigoNacional Eléctrico, ART. 517), el cual está formado por:01  Interruptor termomagnético de 2 polos, 30 amperes, para protección del primario del transformador.01  Transformador de 3 KVA relación de transformación 220/120 volts. 12 interruptores termomagneticos derivados de 2 polos, de 20 amps, 01, Monitor de Aislamiento de linea MARK V con las siguientes caracteristicas: Pantalla de estado LCD, Alarmas, Bitacora de eventos y alarmas , comunicacion via ethernet 01  Indicador dinámico de peligro.01  Barra de tierra (equipotencial).01  Gabinete de lámina galvanizada.     Dimensiones ?  43” x 22” x 6”, 01  Frente de acero inoxidable  MODELO: IDP-3-DB-12/4-CF-NA-02</t>
  </si>
  <si>
    <t>TABAI5K</t>
  </si>
  <si>
    <t>Tablero De Aislamiento  para Quirófano marca POST GLOVER/LIFE LINK (De acuerdo con el códigoNacional Eléctrico, ART. 517), el cual está formado por:01  Interruptor termomagnético de 2 polos, 30 amperes, para protección del primario del transformador.01  Transformador de 5 KVA relación de transformación 220/120 volts. 12 interruptores termomagneticos derivados de 2 polos, de 20 amps, 01, Monitor de Aislamiento de linea MARK V con las siguientes caracteristicas: Pantalla de estado LCD, Alarmas, Bitacora de eventos y alarmas , comunicacion via ethernet 01  Indicador dinámico de peligro.01  Barra de tierra (equipotencial).01  Gabinete de lámina galvanizada.     Dimensiones ?  43” x 22” x 6”, 01  Frente de acero inoxidable  MODELO: IDP-5-DB-12/4-CF-NA-02</t>
  </si>
  <si>
    <t>TABAIS24</t>
  </si>
  <si>
    <t>Modulo de contactos para Tablero de Quirófano marca POST GLOVER / LIFE LINK; formado por:04  Contacto de fuerza de 20 amperes04  Contacto de tierra01  Gabinete de lámina galvanizada01  Frente de acero inoxidable  Mod. RRP-4D4</t>
  </si>
  <si>
    <t>TABAIS4</t>
  </si>
  <si>
    <t>Tablero De Aislamiento Para Rayos X Portátil, ( TARx-1,TARx-2,TARx-3,TARx-4,TARx-5 ) y/o LASER, marca POST GLOVER/LIFE LINK (De acuerdo con el código Nacional eléctrico, ART. 517) el cual está formado por:01  Interruptor termomagnético de 2 polos, 30 amperes, para proteccióndel primario del transformador01  Transformador de 5 KVA, relación de transformación 220/120 Volts.04  Interruptor termomagnético derivado de 2 polos, 60 amperes.01  Indicador dinámico de peligro.01  Barra de tierra (equipotencial).01  Gabinete de lámina galvanizada.   Dimensiones ?  70” x 30” x 12”01  Frente de acero inoxidable.                           MODELO: XID-5-D-B-4-H</t>
  </si>
  <si>
    <t>TABD001</t>
  </si>
  <si>
    <t>FE.   Centro de Carga  de 8 Circuitos   Mca. General Electric ( De acuerdo a los Cuadros de Cargas )</t>
  </si>
  <si>
    <t>TABD002</t>
  </si>
  <si>
    <t>HN.   Tablero Mod.12 Circuitos  con Interruptor Principal e Interruptores Derivados ( De acuerdo a los Cuadros de Cargas ) Mca. General Electric</t>
  </si>
  <si>
    <t>TABD003</t>
  </si>
  <si>
    <t>HE.   Tablero Mod.12 Circuitos  con Interruptor Principal e Interruptores Derivados ( De acuerdo a los Cuadros de Cargas ) Mca. General Electric</t>
  </si>
  <si>
    <t>TABD004</t>
  </si>
  <si>
    <t>TFA.   Tablero Mod.12 Circuitos  con Interruptor Principal e Interruptores Derivados ( De acuerdo a los Cuadros de Cargas ) Mca. General Electric</t>
  </si>
  <si>
    <t>TABD005</t>
  </si>
  <si>
    <t>CE.   Tablero Mod.12 Circuitos  con Interruptor Principal e Interruptores Derivados ( De acuerdo a los Cuadros de Cargas ) Mca. General Electric</t>
  </si>
  <si>
    <t>TABD006</t>
  </si>
  <si>
    <t>LE.   Tablero Mod.12 Circuitos  con Interruptor Principal e Interruptores Derivados ( De acuerdo a los Cuadros de Cargas ) Mca. General Electric</t>
  </si>
  <si>
    <t>TABD007</t>
  </si>
  <si>
    <t>GS.   Tablero Mod.12 Circuitos  con Interruptor Principal e Interruptores Derivados ( De acuerdo a los Cuadros de Cargas ) Mca. General Electric</t>
  </si>
  <si>
    <t>TABD008</t>
  </si>
  <si>
    <t>AS1.   Tablero Mod.12 Circuitos  con Interruptor Principal e Interruptores Derivados ( De acuerdo a los Cuadros de Cargas ) Mca. General Electric</t>
  </si>
  <si>
    <t>TABD009</t>
  </si>
  <si>
    <t>AS2.   Tablero Mod.12 Circuitos  con Interruptor Principal e Interruptores Derivados ( De acuerdo a los Cuadros de Cargas ) Mca. General Electric</t>
  </si>
  <si>
    <t>TABD010</t>
  </si>
  <si>
    <t>AS3.   Tablero Mod.12 Circuitos  con Interruptor Principal e Interruptores Derivados ( De acuerdo a los Cuadros de Cargas ) Mca. General Electric</t>
  </si>
  <si>
    <t>TABD011</t>
  </si>
  <si>
    <t>BS1.   Tablero Mod.12 Circuitos  con Interruptor Principal e Interruptores Derivados ( De acuerdo a los Cuadros de Cargas ) Mca. General Electric</t>
  </si>
  <si>
    <t>TABD012</t>
  </si>
  <si>
    <t>BS2.   Tablero Mod.12 Circuitos  con Interruptor Principal e Interruptores Derivados ( De acuerdo a los Cuadros de Cargas ) Mca. General Electric</t>
  </si>
  <si>
    <t>TABD013</t>
  </si>
  <si>
    <t>BS3.   Tablero Mod.12 Circuitos  con Interruptor Principal e Interruptores Derivados ( De acuerdo a los Cuadros de Cargas ) Mca. General Electric</t>
  </si>
  <si>
    <t>TABD014</t>
  </si>
  <si>
    <t>CS.   Tablero Mod.12 Circuitos  con Interruptor Principal e Interruptores Derivados ( De acuerdo a los Cuadros de Cargas ) Mca. General Electric</t>
  </si>
  <si>
    <t>TABD015</t>
  </si>
  <si>
    <t>KS.   Tablero Mod.12 Circuitos  con Interruptor Principal e Interruptores Derivados ( De acuerdo a los Cuadros de Cargas ) Mca. General Electric</t>
  </si>
  <si>
    <t>TABD016</t>
  </si>
  <si>
    <t>DS1.   Tablero Mod.12 Circuitos  con Interruptor Principal e Interruptores Derivados ( De acuerdo a los Cuadros de Cargas ) Mca. General Electric</t>
  </si>
  <si>
    <t>TABD017</t>
  </si>
  <si>
    <t>DS2.   Tablero Mod.12 Circuitos  con Interruptor Principal e Interruptores Derivados ( De acuerdo a los Cuadros de Cargas ) Mca. General Electric</t>
  </si>
  <si>
    <t>TABD018</t>
  </si>
  <si>
    <t>DS3.   Tablero Mod.12 Circuitos  con Interruptor Principal e Interruptores Derivados ( De acuerdo a los Cuadros de Cargas ) Mca. General Electric</t>
  </si>
  <si>
    <t>TABD019</t>
  </si>
  <si>
    <t>ES.   Tablero Mod.12 Circuitos  con Interruptor Principal e Interruptores Derivados ( De acuerdo a los Cuadros de Cargas ) Mca. General Electric</t>
  </si>
  <si>
    <t>TABD020</t>
  </si>
  <si>
    <t>FR.   Tablero Mod.12 Circuitos  con Interruptor Principal e Interruptores Derivados ( De acuerdo a los Cuadros de Cargas ) Mca. General Electric</t>
  </si>
  <si>
    <t>TABD021</t>
  </si>
  <si>
    <t>AA1N-B.   Tablero Mod.18 Circuitos  con Interruptor Principal e Interruptores Derivados  Mca. General Electric ( De acuerdo a los Cuadros de Cargas )</t>
  </si>
  <si>
    <t>TABD022</t>
  </si>
  <si>
    <t>L1.   Tablero Mod.18 Circuitos  con Interruptor Principal e Interruptores Derivados  Mca. General Electric ( De acuerdo a los Cuadros de Cargas )</t>
  </si>
  <si>
    <t>TABD023</t>
  </si>
  <si>
    <t>L2.   Tablero Mod.18 Circuitos  con Interruptor Principal e Interruptores Derivados  Mca. General Electric ( De acuerdo a los Cuadros de Cargas )</t>
  </si>
  <si>
    <t>TABD024</t>
  </si>
  <si>
    <t>AA1N-D.   Tablero Mod.18 Circuitos  con Interruptor Principal e Interruptores Derivados  Mca. General Electric ( De acuerdo a los Cuadros de Cargas )</t>
  </si>
  <si>
    <t>TABD025</t>
  </si>
  <si>
    <t>LN.   Tablero Mod.18 Circuitos  con Interruptor Principal e Interruptores Derivados  Mca. General Electric ( De acuerdo a los Cuadros de Cargas )</t>
  </si>
  <si>
    <t>TABD026</t>
  </si>
  <si>
    <t>AE1.   Tablero Mod.18 Circuitos  con Interruptor Principal e Interruptores Derivados  Mca. General Electric ( De acuerdo a los Cuadros de Cargas )</t>
  </si>
  <si>
    <t>TABD027</t>
  </si>
  <si>
    <t>AE2.   Tablero Mod.18 Circuitos  con Interruptor Principal e Interruptores Derivados  Mca. General Electric ( De acuerdo a los Cuadros de Cargas )</t>
  </si>
  <si>
    <t>TABD028</t>
  </si>
  <si>
    <t>AE3.   Tablero Mod.18 Circuitos  con Interruptor Principal e Interruptores Derivados  Mca. General Electric ( De acuerdo a los Cuadros de Cargas )</t>
  </si>
  <si>
    <t>TABD029</t>
  </si>
  <si>
    <t>AE4.   Tablero Mod.18 Circuitos  con Interruptor Principal e Interruptores Derivados  Mca. General Electric ( De acuerdo a los Cuadros de Cargas )</t>
  </si>
  <si>
    <t>TABD030</t>
  </si>
  <si>
    <t>AA1E-B.   Tablero Mod.18 Circuitos  con Interruptor Principal e Interruptores Derivados  Mca. General Electric ( De acuerdo a los Cuadros de Cargas )</t>
  </si>
  <si>
    <t>TABD031</t>
  </si>
  <si>
    <t>JE.   Tablero Mod.18 Circuitos  con Interruptor Principal e Interruptores Derivados  Mca. General Electric ( De acuerdo a los Cuadros de Cargas )</t>
  </si>
  <si>
    <t>TABD032</t>
  </si>
  <si>
    <t>DF1.   Tablero Mod.18 Circuitos  con Interruptor Principal e Interruptores Derivados  Mca. General Electric ( De acuerdo a los Cuadros de Cargas )</t>
  </si>
  <si>
    <t>TABD033</t>
  </si>
  <si>
    <t>AA1E-D.   Tablero Mod.18 Circuitos  con Interruptor Principal e Interruptores Derivados  Mca. General Electric ( De acuerdo a los Cuadros de Cargas )</t>
  </si>
  <si>
    <t>TABD034</t>
  </si>
  <si>
    <t>XE.   Tablero Mod.18 Circuitos  con Interruptor Principal e Interruptores Derivados  Mca. General Electric ( De acuerdo a los Cuadros de Cargas )</t>
  </si>
  <si>
    <t>TABD035</t>
  </si>
  <si>
    <t>YE.   Tablero Mod.18 Circuitos  con Interruptor Principal e Interruptores Derivados  Mca. General Electric ( De acuerdo a los Cuadros de Cargas )</t>
  </si>
  <si>
    <t>TABD036</t>
  </si>
  <si>
    <t>AS.   Tablero Mod.18 Circuitos  con Interruptor Principal e Interruptores Derivados  Mca. General Electric ( De acuerdo a los Cuadros de Cargas )</t>
  </si>
  <si>
    <t>TABD037</t>
  </si>
  <si>
    <t>BS.   Tablero Mod.18 Circuitos  con Interruptor Principal e Interruptores Derivados  Mca. General Electric ( De acuerdo a los Cuadros de Cargas )</t>
  </si>
  <si>
    <t>TABD038</t>
  </si>
  <si>
    <t>DS.   Tablero Mod.18 Circuitos  con Interruptor Principal e Interruptores Derivados  Mca. General Electric ( De acuerdo a los Cuadros de Cargas )</t>
  </si>
  <si>
    <t>TABD039</t>
  </si>
  <si>
    <t>SS.   Tablero Mod.18 Circuitos  con Interruptor Principal e Interruptores Derivados  Mca. General Electric ( De acuerdo a los Cuadros de Cargas )</t>
  </si>
  <si>
    <t>TABD040</t>
  </si>
  <si>
    <t>AR.   Tablero Mod.18 Circuitos  con Interruptor Principal e Interruptores Derivados  Mca. General Electric ( De acuerdo a los Cuadros de Cargas )</t>
  </si>
  <si>
    <t>TABD041</t>
  </si>
  <si>
    <t>GR.   Tablero Mod.18 Circuitos  con Interruptor Principal e Interruptores Derivados  Mca. General Electric ( De acuerdo a los Cuadros de Cargas )</t>
  </si>
  <si>
    <t>TABD042</t>
  </si>
  <si>
    <t>AR1.   Tablero Mod.18 Circuitos  con Interruptor Principal e Interruptores Derivados  Mca. General Electric ( De acuerdo a los Cuadros de Cargas )</t>
  </si>
  <si>
    <t>TABD043</t>
  </si>
  <si>
    <t>AR2.   Tablero Mod.18 Circuitos  con Interruptor Principal e Interruptores Derivados  Mca. General Electric ( De acuerdo a los Cuadros de Cargas )</t>
  </si>
  <si>
    <t>TABD044</t>
  </si>
  <si>
    <t>AR3.   Tablero Mod.18 Circuitos  con Interruptor Principal e Interruptores Derivados  Mca. General Electric ( De acuerdo a los Cuadros de Cargas )</t>
  </si>
  <si>
    <t>TABD045</t>
  </si>
  <si>
    <t>HR.   Tablero Mod.18 Circuitos  con Interruptor Principal e Interruptores Derivados  Mca. General Electric ( De acuerdo a los Cuadros de Cargas )</t>
  </si>
  <si>
    <t>TABD046</t>
  </si>
  <si>
    <t>BR2.   Tablero Mod.18 Circuitos  con Interruptor Principal e Interruptores Derivados  Mca. General Electric ( De acuerdo a los Cuadros de Cargas )</t>
  </si>
  <si>
    <t>TABD047</t>
  </si>
  <si>
    <t>HR3.   Tablero Mod.18 Circuitos  con Interruptor Principal e Interruptores Derivados  Mca. General Electric ( De acuerdo a los Cuadros de Cargas )</t>
  </si>
  <si>
    <t>TABD048</t>
  </si>
  <si>
    <t>KR.   Tablero Mod.18 Circuitos  con Interruptor Principal e Interruptores Derivados  Mca. General Electric ( De acuerdo a los Cuadros de Cargas )</t>
  </si>
  <si>
    <t>TABD049</t>
  </si>
  <si>
    <t>ER.   Tablero Mod.18 Circuitos  con Interruptor Principal e Interruptores Derivados  Mca. General Electric ( De acuerdo a los Cuadros de Cargas )</t>
  </si>
  <si>
    <t>TABD050</t>
  </si>
  <si>
    <t>NN.   Tablero Mod.24 Circuitos  con Interruptor Principal e Interruptores Derivados Mca. General Electric ( De acuerdo a los Cuadros de Cargas )</t>
  </si>
  <si>
    <t>TABD051</t>
  </si>
  <si>
    <t>XN.   Tablero Mod.24 Circuitos  con Interruptor Principal e Interruptores Derivados Mca. General Electric ( De acuerdo a los Cuadros de Cargas )</t>
  </si>
  <si>
    <t>TABD052</t>
  </si>
  <si>
    <t>NS.   Tablero Mod.24 Circuitos  con Interruptor Principal e Interruptores Derivados Mca. General Electric ( De acuerdo a los Cuadros de Cargas )</t>
  </si>
  <si>
    <t>TABD053</t>
  </si>
  <si>
    <t>BN1.   Tablero Mod.30 Circuitos  con Interruptor Principal e Interruptores Derivados  Mca. General Electric  ( De acuerdo a los Cuadros de Cargas )</t>
  </si>
  <si>
    <t>TABD054</t>
  </si>
  <si>
    <t>KN2.   Tablero Mod.30 Circuitos  con Interruptor Principal e Interruptores Derivados  Mca. General Electric  ( De acuerdo a los Cuadros de Cargas )</t>
  </si>
  <si>
    <t>TABD055</t>
  </si>
  <si>
    <t>YN.   Tablero Mod.30 Circuitos  con Interruptor Principal e Interruptores Derivados  Mca. General Electric  ( De acuerdo a los Cuadros de Cargas )</t>
  </si>
  <si>
    <t>TABD056</t>
  </si>
  <si>
    <t>GE.   Tablero Mod.30 Circuitos  con Interruptor Principal e Interruptores Derivados  Mca. General Electric  ( De acuerdo a los Cuadros de Cargas )</t>
  </si>
  <si>
    <t>TABD057</t>
  </si>
  <si>
    <t>BE2.   Tablero Mod.30 Circuitos  con Interruptor Principal e Interruptores Derivados  Mca. General Electric  ( De acuerdo a los Cuadros de Cargas )</t>
  </si>
  <si>
    <t>TABD058</t>
  </si>
  <si>
    <t>BF2.   Tablero Mod.30 Circuitos  con Interruptor Principal e Interruptores Derivados  Mca. General Electric  ( De acuerdo a los Cuadros de Cargas )</t>
  </si>
  <si>
    <t>TABD059</t>
  </si>
  <si>
    <t>HF2.   Tablero Mod.30 Circuitos  con Interruptor Principal e Interruptores Derivados  Mca. General Electric  ( De acuerdo a los Cuadros de Cargas )</t>
  </si>
  <si>
    <t>TABD060</t>
  </si>
  <si>
    <t>DE.   Tablero Mod.30 Circuitos  con Interruptor Principal e Interruptores Derivados  Mca. General Electric  ( De acuerdo a los Cuadros de Cargas )</t>
  </si>
  <si>
    <t>TABD061</t>
  </si>
  <si>
    <t>DE2.   Tablero Mod.30 Circuitos  con Interruptor Principal e Interruptores Derivados  Mca. General Electric  ( De acuerdo a los Cuadros de Cargas )</t>
  </si>
  <si>
    <t>TABD062</t>
  </si>
  <si>
    <t>KE2.   Tablero Mod.30 Circuitos  con Interruptor Principal e Interruptores Derivados  Mca. General Electric  ( De acuerdo a los Cuadros de Cargas )</t>
  </si>
  <si>
    <t>TABD063</t>
  </si>
  <si>
    <t>DE3.   Tablero Mod.30 Circuitos  con Interruptor Principal e Interruptores Derivados  Mca. General Electric  ( De acuerdo a los Cuadros de Cargas )</t>
  </si>
  <si>
    <t>TABD064</t>
  </si>
  <si>
    <t>KE3.   Tablero Mod.30 Circuitos  con Interruptor Principal e Interruptores Derivados  Mca. General Electric  ( De acuerdo a los Cuadros de Cargas )</t>
  </si>
  <si>
    <t>TABD065</t>
  </si>
  <si>
    <t>SE.   Tablero Mod.30 Circuitos  con Interruptor Principal e Interruptores Derivados  Mca. General Electric  ( De acuerdo a los Cuadros de Cargas )</t>
  </si>
  <si>
    <t>TABD066</t>
  </si>
  <si>
    <t>BR.   Tablero Mod.30 Circuitos  con Interruptor Principal e Interruptores Derivados  Mca. General Electric  ( De acuerdo a los Cuadros de Cargas )</t>
  </si>
  <si>
    <t>TABD067</t>
  </si>
  <si>
    <t>BR1.   Tablero Mod.30 Circuitos  con Interruptor Principal e Interruptores Derivados  Mca. General Electric  ( De acuerdo a los Cuadros de Cargas )</t>
  </si>
  <si>
    <t>TABD068</t>
  </si>
  <si>
    <t>BR3.   Tablero Mod.30 Circuitos  con Interruptor Principal e Interruptores Derivados  Mca. General Electric  ( De acuerdo a los Cuadros de Cargas )</t>
  </si>
  <si>
    <t>TABD069</t>
  </si>
  <si>
    <t>DR.   Tablero Mod.30 Circuitos  con Interruptor Principal e Interruptores Derivados  Mca. General Electric  ( De acuerdo a los Cuadros de Cargas )</t>
  </si>
  <si>
    <t>TABD070</t>
  </si>
  <si>
    <t>DR2.   Tablero Mod.30 Circuitos  con Interruptor Principal e Interruptores Derivados  Mca. General Electric  ( De acuerdo a los Cuadros de Cargas )</t>
  </si>
  <si>
    <t>TABD071</t>
  </si>
  <si>
    <t>DR3.   Tablero Mod.30 Circuitos  con Interruptor Principal e Interruptores Derivados  Mca. General Electric  ( De acuerdo a los Cuadros de Cargas )</t>
  </si>
  <si>
    <t>TABD072</t>
  </si>
  <si>
    <t>AN.   Tablero Mod.42 Circuitos  con Interruptor Principal e Interruptores Derivados Mca. General Electric  ( De acuerdo a los Cuadros de Cargas )</t>
  </si>
  <si>
    <t>TABD073</t>
  </si>
  <si>
    <t>GN.   Tablero Mod.42 Circuitos  con Interruptor Principal e Interruptores Derivados Mca. General Electric  ( De acuerdo a los Cuadros de Cargas )</t>
  </si>
  <si>
    <t>TABD074</t>
  </si>
  <si>
    <t>AN1.   Tablero Mod.42 Circuitos  con Interruptor Principal e Interruptores Derivados Mca. General Electric  ( De acuerdo a los Cuadros de Cargas )</t>
  </si>
  <si>
    <t>TABD075</t>
  </si>
  <si>
    <t>AN2.   Tablero Mod.42 Circuitos  con Interruptor Principal e Interruptores Derivados Mca. General Electric  ( De acuerdo a los Cuadros de Cargas )</t>
  </si>
  <si>
    <t>TABD076</t>
  </si>
  <si>
    <t>AN3.   Tablero Mod.42 Circuitos  con Interruptor Principal e Interruptores Derivados Mca. General Electric  ( De acuerdo a los Cuadros de Cargas )</t>
  </si>
  <si>
    <t>TABD077</t>
  </si>
  <si>
    <t>BN.   Tablero Mod.42 Circuitos  con Interruptor Principal e Interruptores Derivados Mca. General Electric  ( De acuerdo a los Cuadros de Cargas )</t>
  </si>
  <si>
    <t>TABD078</t>
  </si>
  <si>
    <t>BN2.   Tablero Mod.42 Circuitos  con Interruptor Principal e Interruptores Derivados Mca. General Electric  ( De acuerdo a los Cuadros de Cargas )</t>
  </si>
  <si>
    <t>TABD079</t>
  </si>
  <si>
    <t>BN3.   Tablero Mod.42 Circuitos  con Interruptor Principal e Interruptores Derivados Mca. General Electric  ( De acuerdo a los Cuadros de Cargas )</t>
  </si>
  <si>
    <t>TABD080</t>
  </si>
  <si>
    <t>CN.   Tablero Mod.42 Circuitos  con Interruptor Principal e Interruptores Derivados Mca. General Electric  ( De acuerdo a los Cuadros de Cargas )</t>
  </si>
  <si>
    <t>TABD081</t>
  </si>
  <si>
    <t>DN.   Tablero Mod.42 Circuitos  con Interruptor Principal e Interruptores Derivados Mca. General Electric  ( De acuerdo a los Cuadros de Cargas )</t>
  </si>
  <si>
    <t>TABD082</t>
  </si>
  <si>
    <t>KN.   Tablero Mod.42 Circuitos  con Interruptor Principal e Interruptores Derivados Mca. General Electric  ( De acuerdo a los Cuadros de Cargas )</t>
  </si>
  <si>
    <t>TABD083</t>
  </si>
  <si>
    <t>DN1.   Tablero Mod.42 Circuitos  con Interruptor Principal e Interruptores Derivados Mca. General Electric  ( De acuerdo a los Cuadros de Cargas )</t>
  </si>
  <si>
    <t>TABD084</t>
  </si>
  <si>
    <t>KN1.   Tablero Mod.42 Circuitos  con Interruptor Principal e Interruptores Derivados Mca. General Electric  ( De acuerdo a los Cuadros de Cargas )</t>
  </si>
  <si>
    <t>TABD085</t>
  </si>
  <si>
    <t>DN2.   Tablero Mod.42 Circuitos  con Interruptor Principal e Interruptores Derivados Mca. General Electric  ( De acuerdo a los Cuadros de Cargas )</t>
  </si>
  <si>
    <t>TABD086</t>
  </si>
  <si>
    <t>DN3.   Tablero Mod.42 Circuitos  con Interruptor Principal e Interruptores Derivados Mca. General Electric  ( De acuerdo a los Cuadros de Cargas )</t>
  </si>
  <si>
    <t>TABD087</t>
  </si>
  <si>
    <t>KN3.   Tablero Mod.42 Circuitos  con Interruptor Principal e Interruptores Derivados Mca. General Electric  ( De acuerdo a los Cuadros de Cargas )</t>
  </si>
  <si>
    <t>TABD088</t>
  </si>
  <si>
    <t>EN.   Tablero Mod.42 Circuitos  con Interruptor Principal e Interruptores Derivados Mca. General Electric  ( De acuerdo a los Cuadros de Cargas )</t>
  </si>
  <si>
    <t>TABD089</t>
  </si>
  <si>
    <t>FN.   Tablero Mod.42 Circuitos  con Interruptor Principal e Interruptores Derivados Mca. General Electric  ( De acuerdo a los Cuadros de Cargas )</t>
  </si>
  <si>
    <t>TABD090</t>
  </si>
  <si>
    <t>AE.   Tablero Mod.42 Circuitos  con Interruptor Principal e Interruptores Derivados Mca. General Electric  ( De acuerdo a los Cuadros de Cargas )</t>
  </si>
  <si>
    <t>TABD092</t>
  </si>
  <si>
    <t>BE1.   Tablero Mod.42 Circuitos  con Interruptor Principal e Interruptores Derivados Mca. General Electric  ( De acuerdo a los Cuadros de Cargas )</t>
  </si>
  <si>
    <t>TABD093</t>
  </si>
  <si>
    <t>HE2.   Tablero Mod.42 Circuitos  con Interruptor Principal e Interruptores Derivados Mca. General Electric  ( De acuerdo a los Cuadros de Cargas )</t>
  </si>
  <si>
    <t>TABD094</t>
  </si>
  <si>
    <t>BE3.   Tablero Mod.42 Circuitos  con Interruptor Principal e Interruptores Derivados Mca. General Electric  ( De acuerdo a los Cuadros de Cargas )</t>
  </si>
  <si>
    <t>TABD095</t>
  </si>
  <si>
    <t>KE.   Tablero Mod.42 Circuitos  con Interruptor Principal e Interruptores Derivados Mca. General Electric  ( De acuerdo a los Cuadros de Cargas )</t>
  </si>
  <si>
    <t>TABD096</t>
  </si>
  <si>
    <t>DE1.   Tablero Mod.42 Circuitos  con Interruptor Principal e Interruptores Derivados Mca. General Electric  ( De acuerdo a los Cuadros de Cargas )</t>
  </si>
  <si>
    <t>TABD097</t>
  </si>
  <si>
    <t>KE1.   Tablero Mod.42 Circuitos  con Interruptor Principal e Interruptores Derivados Mca. General Electric  ( De acuerdo a los Cuadros de Cargas )</t>
  </si>
  <si>
    <t>TABD098</t>
  </si>
  <si>
    <t>EE.   Tablero Mod.42 Circuitos  con Interruptor Principal e Interruptores Derivados Mca. General Electric  ( De acuerdo a los Cuadros de Cargas )</t>
  </si>
  <si>
    <t>TABD099</t>
  </si>
  <si>
    <t>CR.   Tablero Mod.42 Circuitos  con Interruptor Principal e Interruptores Derivados Mca. General Electric  ( De acuerdo a los Cuadros de Cargas )</t>
  </si>
  <si>
    <t>TABD100</t>
  </si>
  <si>
    <t>DR1.   Tablero Mod.42 Circuitos  con Interruptor Principal e Interruptores Derivados Mca. General Electric  ( De acuerdo a los Cuadros de Cargas )</t>
  </si>
  <si>
    <t>TABMT</t>
  </si>
  <si>
    <t>Modulo De Maestro de Tierras mca. POST GLOVER/ LIFE LINK, formado por: 1 barra de cobre electrolitico con 20 Zapatas para Cable Calibre n° 14 a 6 y Zapatas Generales  n° 14 a 1/0, un gabinete de lamina Galvanizada, frente de acero inoxidable. Mod. GJB-20</t>
  </si>
  <si>
    <t>TABSG001</t>
  </si>
  <si>
    <t>Tablero Spectra Plug-in Av2  con Interruptor Principal de 3px 2000 Amps e Interruptores Derivados ( de Acuerdo al Diagrama Unifilar ) Mca. General Electric</t>
  </si>
  <si>
    <t>TABSG002</t>
  </si>
  <si>
    <t>Tablero Spectra Plug-in Av2  con Interruptor Principal de 3px 350 Amps e Interruptores Derivados ( de Acuerdo al Diagrama Unifilar ) Mca. General Electric</t>
  </si>
  <si>
    <t>TABSG003</t>
  </si>
  <si>
    <t>Tablero Spectra Plug-in Av2  con Interruptor Principal de 3px500 Amps e Interruptores Derivados ( de Acuerdo al Diagrama Unifilar ) Mca. General Electric</t>
  </si>
  <si>
    <t>TAN CO TCC-6</t>
  </si>
  <si>
    <t>Tanque de condensados de 194 cm de diametro, 183 cm de altura diseñado para operar a 600 hp</t>
  </si>
  <si>
    <t>TAN GA 5000</t>
  </si>
  <si>
    <t>TANQUE PARA GAS LP DE 5,000 LTS. DE CAPACIDAD</t>
  </si>
  <si>
    <t>TAN PU TPG-200</t>
  </si>
  <si>
    <t>Tanque de purgas modelo tpg - 200 de 78 cms de diametro por 91 cms de altura y capacidad de 420 lts de agua, construido en placa de acero de 4.7 mm</t>
  </si>
  <si>
    <t>TANQ EXP-001</t>
  </si>
  <si>
    <t>TANQUE DE EXPANSION VERTICAL TIPO CERRADO DE 400 LTS (106 GAL) MARCA BELL &amp; GOSSETT MODELO B-200-116553 TEXP-01 (RED DE AGUA HELADA)</t>
  </si>
  <si>
    <t>TANQUE</t>
  </si>
  <si>
    <t>Tanque de expansión Dhimex mod. WM-35WB fabricado en fibra de vidrio presión max 125 psig volumen 450 litros membrana intercambiable, 0.61m diámetro, 1.89 m altura conexiones 1¼" NPT, peso aprox 49 kg</t>
  </si>
  <si>
    <t>TAP CU 180X180</t>
  </si>
  <si>
    <t>Tapa Cuadrada Galvanizada De 120 X 120 Mm.</t>
  </si>
  <si>
    <t>TAP CU GA 021</t>
  </si>
  <si>
    <t>Tapa cuadrada galvanizada 21 mm</t>
  </si>
  <si>
    <t>TAP CU GA 027</t>
  </si>
  <si>
    <t>Tapa cuadrada galvanizada 27 mm</t>
  </si>
  <si>
    <t>TAP CU GA 032</t>
  </si>
  <si>
    <t>Tapa cuadrada galvanizada 35 mm</t>
  </si>
  <si>
    <t>TAP CU GA 038</t>
  </si>
  <si>
    <t>Tapa cuadrada galvanizada 41 mm</t>
  </si>
  <si>
    <t>TAP CU GA 051</t>
  </si>
  <si>
    <t>Tapa cuadrada galvanizada 53 mm</t>
  </si>
  <si>
    <t>TAPON CAPA GALV 008</t>
  </si>
  <si>
    <t>Tapon capa galvanizado de 8 mm roscado</t>
  </si>
  <si>
    <t>TAPON CAPA GALV 013</t>
  </si>
  <si>
    <t>Tapon capa galvanizado de 13 mm</t>
  </si>
  <si>
    <t>TAPON MACHO NEG 051</t>
  </si>
  <si>
    <t>Tapon macho negro de 51 mm</t>
  </si>
  <si>
    <t>TAQ EX 1/4X2 1/2</t>
  </si>
  <si>
    <t>Taquete de expansion de 1/4" x 2 1/2"</t>
  </si>
  <si>
    <t>TAQ EX HI 3/8</t>
  </si>
  <si>
    <t>Taquete de expansión hilti de 3/8"</t>
  </si>
  <si>
    <t>TAQ EXP 326LT</t>
  </si>
  <si>
    <t>TANQUE DE EXPANSION DE 326 LITROS</t>
  </si>
  <si>
    <t>TAQ FI VI 10X2"</t>
  </si>
  <si>
    <t>Taquetes de fibra Nº 10 x 2"</t>
  </si>
  <si>
    <t>TAQ MA 6X38</t>
  </si>
  <si>
    <t>Taquete madera de 1/4" x 1 1/2" (6  38 mm)</t>
  </si>
  <si>
    <t>TAQ PLASTICO</t>
  </si>
  <si>
    <t>Taquete de plastico</t>
  </si>
  <si>
    <t>TAQ.N</t>
  </si>
  <si>
    <t>Taquete de Nylon</t>
  </si>
  <si>
    <t>TAQ13/8</t>
  </si>
  <si>
    <t>Taquete Expansivo De 3/8"</t>
  </si>
  <si>
    <t>TARIM AISL</t>
  </si>
  <si>
    <t>Tarima Aislante De Fibra De Vidrio De 100 X 75 X 0.05 Cm.</t>
  </si>
  <si>
    <t>TARJETA APROXIMIDAD</t>
  </si>
  <si>
    <t>TARJETAS DE PROXIMIDAD ICLASS, DESCRIPCIÓN: TARJETA INTELIGENTE SIN CONTACTO A 13,56 MHZ.</t>
  </si>
  <si>
    <t>TCA UNION COB 025</t>
  </si>
  <si>
    <t>Tuerca union cobre de 25 mm</t>
  </si>
  <si>
    <t>TCA UNION COB 051</t>
  </si>
  <si>
    <t>Tuerca union cobre de 51 mm</t>
  </si>
  <si>
    <t>TCA UNION GAL 019</t>
  </si>
  <si>
    <t>Tuerca union galvanizada de 19 mm</t>
  </si>
  <si>
    <t>TCA UNION GAL 025</t>
  </si>
  <si>
    <t>Tuerca union galvanizada de 25 mm</t>
  </si>
  <si>
    <t>TCA UNION GAL 032</t>
  </si>
  <si>
    <t>Tuerca union galvanizada de 32 mm</t>
  </si>
  <si>
    <t>TCA UNION GAL 038</t>
  </si>
  <si>
    <t>Tuerca union galvanizada de 38 mm</t>
  </si>
  <si>
    <t>TCA UNION GAL 051</t>
  </si>
  <si>
    <t>Tuerca union galvanizada de 51 mm</t>
  </si>
  <si>
    <t>TCA UNION NEG 013</t>
  </si>
  <si>
    <t>Tuerca union negra de 13 mm</t>
  </si>
  <si>
    <t>TCA UNION NEG 019</t>
  </si>
  <si>
    <t>Tuerca union negra de 19 mm</t>
  </si>
  <si>
    <t>TE-001-002</t>
  </si>
  <si>
    <t>TORRE DE ENFRIAMIENTO MARCA REYMSA, MODELO HRFG-816210. TIPO CROSS FLOW PARA AGUA DE CONDENSACION CON MOTOR DE 10 HP, 460/3/60</t>
  </si>
  <si>
    <t>TECL-THZB-06R8-2A</t>
  </si>
  <si>
    <t>Tee para charola de aluminio de  15 cm marca  cat.thzb-06r8-2a</t>
  </si>
  <si>
    <t>TECL-THZB-12R8-2A</t>
  </si>
  <si>
    <t>Tee para charola de aluminio de  30 cm marca  cat.thzb-12r8-2a</t>
  </si>
  <si>
    <t>TECL-THZB-24R8-2A</t>
  </si>
  <si>
    <t>Tee para charola de aluminio de  60 cm marca  cat.thzb-24r8-2a</t>
  </si>
  <si>
    <t>TEE CDA CENT 19</t>
  </si>
  <si>
    <t>TEE Cu ROSCA AL CENTRO 19.1mm?</t>
  </si>
  <si>
    <t>TEE CO 032</t>
  </si>
  <si>
    <t>TEE COBRE DE 32 MM</t>
  </si>
  <si>
    <t>TEE CO 032-25-25</t>
  </si>
  <si>
    <t>Tee cobre de 32-25-25 mm</t>
  </si>
  <si>
    <t>TEE CO 038</t>
  </si>
  <si>
    <t>TEE COBRE DE 38 MM</t>
  </si>
  <si>
    <t>TEE CO 038-32-50</t>
  </si>
  <si>
    <t>Tee cobre de 38-32-50 mm</t>
  </si>
  <si>
    <t>TEE CO 050-38-25</t>
  </si>
  <si>
    <t>Tee cobre de 50-38-25 mm</t>
  </si>
  <si>
    <t>TEE CO 050-50-25</t>
  </si>
  <si>
    <t>Tee cobre de 50-50-25 mm</t>
  </si>
  <si>
    <t>TEE CO 051</t>
  </si>
  <si>
    <t>TEE COBRE DE 51 MM</t>
  </si>
  <si>
    <t>TEE CO 064</t>
  </si>
  <si>
    <t>TEE COBRE DE 64 MM</t>
  </si>
  <si>
    <t>TEE CO 075</t>
  </si>
  <si>
    <t>TEE COBRE DE 75 MM</t>
  </si>
  <si>
    <t>TEE HOR CHAR</t>
  </si>
  <si>
    <t>TEE HORIZONTAL DE 30 CM DE ANCHO.</t>
  </si>
  <si>
    <t>TEE NEG ROSC 13</t>
  </si>
  <si>
    <t>Tee negra roscable de 13 mm.</t>
  </si>
  <si>
    <t>TEE NEG ROSC 19</t>
  </si>
  <si>
    <t>Tee negra roscable de 19 mm.</t>
  </si>
  <si>
    <t>TEE PO 019</t>
  </si>
  <si>
    <t>Tee de polipropileno de 19 mm</t>
  </si>
  <si>
    <t>TEF</t>
  </si>
  <si>
    <t>Teflon</t>
  </si>
  <si>
    <t>TELF-100-1</t>
  </si>
  <si>
    <t>APARATO TELEFÓNICO ANALÓGICO UNILINEA, (CONECTABLE A DOS HILOS), EL SERVIDOR DE COMUNICACIÓN DEBE SOPORTAR LA CONEXIÓN DE SERVICIOS ANALÓGICOS COMO SON TRONCALES ANALÓGICAS, MAQUINAS DE FAX, MÓDEM Y OTROS DISPOSITIVOS ANALÓGICOS POR MEDIO DE LA UNIDAD DE SERVICIOS ANALÓGICO.  LOS APARATOS TELEFÓNICOS ANALÓGICOS DEBEN CONECTARSE A DOS HILOS, MARCACIÓN POR TONOS/PULSOS; DEBE CONTAR CON TECLAS DE FUNCIONES FIJAS PARA RETENCIÓN DE LLAMADAS, CONTROL DE VOLUMEN Y MENSAJE EN ESPERA, COMO MÍNIMO. LAS FUNCIONES QUE DEBEN SOPORTAR LOS SERVIDORES DE COMUNICACIÓN PARA TELÉFONOS ANALÓGICOS SON:  APARCADO DE LLAMADAS, CANDADO ELECTRÓNICO, CAPTURA DE LLAMADAS, CÓDIGOS DE AUTORIZACIÓN, CONFERENCIA, CONSULTA EXTERNA, DESVÍO DE LLAMADAS, DIRECTORIO INDIVIDUAL, DIRECTORIO DE EMPRESA, DOBLE LLAMADA, ENRUTAMIENTO DE LLAMADAS, HOT LINE, IDENTIFICACIÓN DE LLAMADAS, INDICACIÓN DE OCUPADO, INSERCIÓN DE TONO DE CONFERENCIA, LLAMADA EN ESPERA, LLAMADA AL ÚLTIMO MARCADO, MENSAJE DE ESPERA, MÚSICA EN ESPERA, NO MOLESTAR, RETENCIÓN DE LLAMADA, RELLAMADA AUTOMÁTICA, SEGUNDA LLAMADA, SEGUIMIENTO DE LLAMADA., TARIFICACIÓN DE LLAMADAS, TRANSFERENCIA DE LLAMADAS. MARCA ALCATEL, MODELO 2312 SIMILAR O EQUIVALENTE EN CARACTERISTICAS Y CALIDAD.</t>
  </si>
  <si>
    <t>TELF-101-1</t>
  </si>
  <si>
    <t>APARATO TELEFÓNICO "IP" TOUCH, BASICO, PARA TENER CAPACIDAD DE INTEGRAR APLICACIONES EXTERNAS E INTERACTUAR CON OTRAS HERRAMIENTAS COMO SON (PC, PDA, TELEFONOS MOVILES, ETC), CON 1 PUERTO/RED LAN PARA PODERSE CONECTAR DIRECTAMENTE A LA RED IP Y DEBERA TENER LAS SIGUIENTES CARACTERISTICAS: VISUALIZACION- PANTALLA DE CARACTERES, RESOLUCION 20 CARACTERES, DIMENSIONES DE 75.00mm. x 12.00mm., COLOR BLANCO Y NEGRO. TECLAS: 6 TECLAS CON LED PROGRAMABLES, NAVEGADOR 2 DIRECCIONES, TECLAS  VALIDACION DE SALIDA, LED DE MENSAJE, FINALIZACION, RELLAMADA, AYUDA  Y TECLA DE MANOS LIBRES.  CARACTERISTICAS GENERALES: MODO MANOS LIBRES, ALTAVOZ EXTERNO, TECLAS DE VOLUMEN +/-, TECLAS DE SILENCIO CON LED, AURICULAR,  TECLADO ALFABETICO, CONECTIVIDAD A PC SOLO EN IP.  CARACTERISTICAS IP PRINCIPALES: EL APARATO DEBERA TENER CONEXION CON 10/100/1000 BASE-T: HALF/FULL DUPLEX CON NEGOCIACION Y CONFIGURACION, LA LONGITUD MAXIMA DEL CABLE ES DE HASTA 90 METROS CON CABLE CATEGORIA 6.  ESTANDAR VoIP: COMPATIBILIDAD CON VOZ H323, RTP,RTCP. PROTOCOLOS DE COMPRESION DE VOZ ESTANDAR: G711, G723.1, G729a.  CALIDAD DE SERVICIO: CONMUYADOR ETHERNET INTEGRADO, COMPATIBLE CON QoS, TOS, DIFFSERV, 802.1p/q.  CONFIGURACION DE DIRECCION IP: CONFIGURACION ESTATICA O DINAMICA DE PARAMETROS IP UN CLIENTE DHCP INTEGRADO. COMPATIBLE TANTO CON SISTEMAS LOCALES COMO LAN: CONFORMIDAD CON EL ESTANDAR IEEE802.3af EN MATERIA DE ALIMENTACION POR LAN. BIDIRECCIONAL CON TECLAS PROGRAMABLES CON CONTROL DE FLASH CALIBRADO, MARCACION POR TONOS-PULSOS, TECLAS DE REPETICION DEL ULTIMO NUMERO MARCADO Y LED PARA MENSAJE EN ESPERA QUE SOPORTE TODAS FACILIDADES QUE BRINDA EL SERVIDOR DE COMUNICACIONES.  CLASE DE CONSUMO 2: ENTRE 3.84 Y 6.49 WATTS, MARCA ALCATEL-LUCENT, MODELO PHONE EXTENDET EDITION IP TOUCH 4008, EQUIVALENTE O SIMILAR EN CARACTERISTICAS Y CALIDAD.</t>
  </si>
  <si>
    <t>TELF-102-1</t>
  </si>
  <si>
    <t>APARATO TELEFÓNICO "IP" TOUCH SEMI-EJECUTIVO, PARA TENER CAPACIDAD DE INTEGRAR APLICACIONES EXTERNAS E INTERACTUAR CON OTRAS HERRAMIENTAS COMO SON (PC, PDA, TELEFONOS MOVILES, ETC, CON 2 PUERTOS/RED LAN PARA PODERSE CONECTAR DIRECTAMENTE A LA RED IP Y DEBERA TENER LAS SIGUIENTES CARACTERISTICAS: VISUALIZACION- PANTALLA GRAFICA AJUSTABLE, RESOLUCION 64 x128 PIXELES, DIMENSIONES DE 70.00mm. x 38.00mm., COLOR BLANCO Y NEGRO. TECLAS: 2 x 3 TECLAS CONTEXTUALES, HASTA 70 TECLAS PROGRAMABLES Y 2 TECLAS PERSONALES/LED, NAVEGADOR 4 DIRECCIONES, TECLAS DE VALIDACION DE SALIDA, LED DE MENSAJE, FINALIZACION, RELLAMADA, AYUDA, LED DE ALARMA (2 COLORES) Y TECLA DE MANOS LIBRES CON LED.  CARACTERISTICAS GENERALES: MODO MANOS LIBRES, ALTAVOZ EXTERNO, TECLAS DE VOLUMEN +/-, TECLAS DE SILENCIO CON LED, AURICULAR,  TECLADO ALFABETICO, CONECTIVIDAD A PC SOLO EN IP.  CARACTERISTICAS IP PRINCIPALES: EL APARATO DEBERA TENER CONEXION CON 10/100/1000 BASE-T: HALF/FULL DUPLEX CON NEGOCIACION Y CONFIGURACION, LA LONGITUD MAXIMA DEL CABLE ES DE HASTA 90 METROS CON CABLE CATEGORIA 6.  ESTANDAR VoIP: COMPATIBILIDAD CON VOZ H323, RTP,RTCP. PROTOCOLOS DE COMPRESION DE VOZ ESTANDAR: G711, G723.1, G729a.  CALIDAD DE SERVICIO: CONMUYADOR ETHERNET INTEGRADO, COMPATIBLE CON QoS, TOS, DIFFSERV, 802.1p/q.  CONFIGURACION DE DIRECCION IP: CONFIGURACION ESTATICA O DINAMICA DE PARAMETROS IP UN CLIENTE DHCP INTEGRADO. COMPATIBLE TANTO CON SISTEMAS LOCALES COMO LAN: CONFORMIDAD CON EL ESTANDAR IEEE802.3af EN MATERIA DE ALIMENTACION POR LAN. CLASE DE CONSUMO 3: ENTRE 6.49 Y 12.95 WATTS, MARCA ALCATEL-LUCENT, MODELO PHONE EXTENDET EDITION IP TOUCH 4028, EQUIVALENTE O SIMILAR EN CARACTERISTICAS Y CALIDAD.</t>
  </si>
  <si>
    <t>TELF-103-1</t>
  </si>
  <si>
    <t>APARATO TELEFÓNICO "IP" TOUCH EJECUTIVO, PARA TENER CAPACIDAD DE INTEGRAR APLICACIONES EXTERNAS E INTERACTUAR CON OTRAS HERRAMIENTAS COMO SON (PC, PDA, TELEFONOS MOVILES, ETC, CON 2 PUERTOS/RED LAN PARA PODERSE CONECTAR DIRECTAMENTE A LA RED IP Y DEBERA TENER LAS SIGUIENTES CARACTERISTICAS: VISUALIZACION- PANTALLA GRAFICA AJUSTABLE, RESOLUCION 100 x160 PIXELES, DIMENSIONES DE 78.00mm. x 51.00mm. Y CON COLOR DE 4 NIVELES DE GRISES.  TECLAS: 2 x 5 TECLAS CONTEXTUALES, HASTA 70 TECLAS PROGRAMABLES Y 2 TECLAS PERSONALES/LED, NAVEGADOR 4 DIRECCIONES, TECLAS DE VALIDACION, DE SALIDA, LED DE MENSAJE, FINALIZACION, RELLAMADA, AYUDA, LED DE ALARMA (2 COLORES) Y TECLA DE MANOS LIBRES CON LED.  CARACTERISTICAS GENERALES: MODO MANOS LIBRES, ALTAVOZ EXTERNO, TECLAS DE VOLUMEN +/-, TECLAS DE SILENCIO CON LED, AURICULAR, TECLADO ALFABETICO, CONECTIVIDAD A PC SOLO EN IP.  CARACTERISTICAS IP PRINCIPALES: EL APARATO DEBERA TENER CONEXION CON 10/100/1000 BASE-T: HALF/FULL DUPLEX CON NEGOCIACION Y CONFIGURACION, LA LONGITUD MAXIMA DEL CABLE ES DE HASTA 90 METROS CON CABLE CATEGORIA 6.  ESTANDAR VoIP: COMPATIBILIDAD CON VOZ H323, RTP,RTCP.  PROTOCOLOS DE COMPRESION DE VOZ ESTANDAR: G711, G723.1, G729a.  CALIDAD DE SERVICIO: CONMUTADOR ETHERNET INTEGRADO, COMPATIBLE CON QoS, TOS, DIFFSERV, 802.1p/q.  CONFIGURACION DE DIRECCION IP: CONFIGURACION ESTATICA O DINAMICA DE PARAMETROS IP UN CLIENTE DHCP INTEGRADO. COMPATIBLE TANTO CON SISTEMAS LOCALES COMO LAN: CONFORMIDAD CON EL ESTANDAR IEEE802.3af EN MATERIA DE ALIMENTACION POR LAN. CLASE DE CONSUMO 3: ENTRE 6.49 Y 12.95 WATTS, MARCA ALCATEL-LUCENT, MODELO PHONE EXTENDET EDITION IP TOUCH 4038, EQUIVALENTE O SIMILAR EN CARACTERISTICAS Y CALIDAD.</t>
  </si>
  <si>
    <t>TELF-104-1</t>
  </si>
  <si>
    <t>APARATO TELEFÓNICO "IP" TOUCH, SUPER EJECUTIVO, PARA TENER CAPACIDAD DE INTEGRAR APLICACIONES EXTERNAS E INTERACTUAR CON OTRAS HERRAMIENTAS COMO SON (PC, PDA, TELEFONOS MOVILES, ETC), CON 2 PUERTOS/RED LAN PARA PODERSE CONECTAR DIRECTAMENTE A LA RED IP Y DEBERA TENER LAS SIGUIENTES CARACTERISTICAS: VISUALIZACION- PANTALLA GRAFICA AJUSTABLE, RESOLUCION 240 x 320 PIXELES 1/4 VGA, DE DIMENSIONES 73.52mm. x 55.64mm., CON 4096 COLORES Y RETROALIMENTACION.  TECLAS: 2 x 5 TECLAS CONTEXTUALES, HASTA 70 TECLAS PROGRAMABLES Y 2 TECLAS PERSONALES/LED, NAVEGADOR 4 DIRECCIONES, TECLAS DE VALIDACION DE SALIDA, LED DE MENSAJE, FINALIZACION, RELLAMADA, AYUDA, LED DE ALARMA (2 COLORES) Y TECLA DE MANOS LIBRES CON LED.  CARACTERISTICAS GENERALES: MODO MANOS LIBRES, ALTAVOZ EXTERNO, TECLAS DE VOLUMEN +/-, TECLAS DE SILENCIO CON LED, AURICULAR, TECLADO ALFABETICO, CONECTIVIDAD A PC SOLO EN IP, BLUETOOTH 1.2 COMPATIBLE CON BLUETOOH 1.1, MODULO DE PANTALLA INTELIGENTE.  CARACTERISTICAS IP PRINCIPALES: EL APARATO DEBERA TENER CONEXION CON 10/100/1000 BASE-T: HALF/FULL DUPLEX CON NEGOCIACION Y CONFIGURACION, LA LONGITUD MAXIMA DEL CABLE ES DE HASTA 90 METROS CON CABLE CATEGORIA 6.  ESTANDAR VoIP: COMPATIBILIDAD CON VOZ H323, RTP,RTCP.  PROTOCOLOS DE COMPRESION DE VOZ ESTANDAR: G711, G723.1, G729a.  CALIDAD DE SERVICIO: CONMUTADOR ETHERNET INTEGRADO, COMPATIBLE CON QoS, TOS, DIFFSERV, 802.1p/q.  CONFIGURACION DE DIRECCION IP: CONFIGURACION ESTATICA O DINAMICA DE PARAMETROS IP UN CLIENTE DHCP INTEGRADO. COMPATIBLE TANTO CON SISTEMAS LOCALES COMO LAN: CONFORMIDAD CON EL ESTANDAR IEEE802.3af EN MATERIA DE ALIMENTACION POR LAN. CLASE DE CONSUMO 3: ENTRE 6.49 Y 12.95 WATTS, MARCA ALCATEL-LUCENT, MODELO PHONE EXTENDET EDITION IP TOUCH 4068, EQUIVALENTE O SIMILAR EN CARACTERISTICAS Y CALIDAD.</t>
  </si>
  <si>
    <t>TELF-105-1</t>
  </si>
  <si>
    <t>ACCESS POINT (PUNTO DE ACCESO),ACCESS POINT, PUNTO DE ACCESO DE ALTO RENDIMIENTO, DEBE DE FUNCIONAR DE DOS MODOS EN (CAPA 2 Y CAPA 3) SOPORTANDO LA MOVILIDAD DE CAPA 3 REDUCIENDO SUBSTANCIALMENTE EL COSTO DE DESPLIEGUE, INSTALACIÓN Y MANTENIMIENTO DE LA RED LAN INALÁMBRICA, AL MISMO TIEMPO QUE INCREMENTA LAS FUNCIONALIDADES DE SEGURIDAD EN LA RED. NO REQUIERE CONFIGURACIÓN O MANTENIMIENTO DE SOFTWARE MANUAL. EL SWITCH CONTROLADOR SE ENCARGARA DE DESCUBRIR ESTOS PUERTOS DE ACCESO A LA RED, CONFIGURARLOS AUTOMÁTICAMENTE ASÍ COMO ENCARGARSE DE TODO LO RELACIONADO CON EL MANTENIMIENTO, INSTALACIÓN DEL SOFTWARE DEL EQUIPO, LA FUNCIONALIDAD VIRTUAL AP Y HABILITA REALMENTE LA FUNCIONALIDAD DE VLANS INALÁMBRICAS, MEJORANDO EL DESEMPEÑO Y FUNCIONALIDAD DE LOS DISPOSITIVOS. SEGURIDAD: ESTA FUNCIÓN PERMITE QUE EL MISMO DISPOSITIVO FUNCIONE COMO AP O COMO IDS/IPS. ADICIONALMENTE PUEDE SER UTILIZADO COMO SENSOR DEDICADO PARA LA SOLUCIÓN DE IPS. FUNCIONES AVANZADAS BASADOS EN ESTÁNDARES PARA LA SELECCIÓN DINÁMICA DE FRECUENCIA Y SELECCIÓN DE POTENCIA. CUMPLE CON ESTÁNDARES 802.3AF QUE SIMPLIFICAN LA INSTALACIÓN A TRAVÉS DEL POWER OVER ETHERNET. CARACTERÍSTICAS FÍSICAS DIMENSIONES: 24.1CM X 17.8CM X 5.1CM PESO: 0.45KG LEDS INDICADORES: 2 LEDS INDICADORES CON MÚLTIPLES MODOS INDICANDO FRECUENCIA, ACTIVIDAD, ENERGÍA, SENSOR Y ERRORES TEMPERATURA DE OPERACIÓN: 0° A 40° C COMUNICACIÓN INALÁMBRICA Y REDES SOPORTA: 802.11A: 6, 9, 12, 18, 24, 36, 48 Y 54 MBPS; 802.11B/G: 1, 2, 5.5, 6, 9,11, 12, 18, 24, 36, 48, 54 MBPS ESTÁNDARES DE RED: 802.11A, 802.11B, 802.11G MEDIO INALÁMBRICO: ESPECTRO ENSANCHADO POR SECUENCIA DIRECTA (DSSS) Y MULTIPLEXACIÓN POR DIVISIÓN DE FRECUENCIAS ORTOGONALES (OFDM) VLANS/ WLANS SOPORTADAS: WS2000-4 VLANS/8 WLANS; WS5100-32 VLANS/32 WLANS; RFS6000-32 VLANS/32 WLANS; RFS7000-256 VLANS/256 WLANS ENLACE CONEXIÓN: AUTOMÁTICO 10/100BASE-T ETHERNET CERTIFICACIÓN WI-FI 802.11A/B/G/N DIMENSIONES: 124X130X51MM CARACTERÍSTICAS DE RADIO FRECUENCIA: 802.11B/G: 2.412 GHZ A 2.484 GHZ; 802.11A: 4.9 GHZ A 5.875 GHZ CANALES DE OPERACIÓN: 802.11B/G: ETSI: 13; AMÉRICA DEL NORTE REQUERIMIENTOS DE ENERGÍA VOLTAJE DE ENTRADA: 48VDC @ 7W SOPORTE PARA POWER OVER ETHERNET: BASADO EN ESTÁNDARES IEEE 802.3AF. CANTIDAD REQUERIDA POR TOTAL DE LOS  EQUIPOS AIR-CAP3502I-N-K9:  AIR-CAP3502I-N-K9  (32 PIEZAS) • S3G1RK9W8-12423JA  (32 PIEZAS), • AIR-AP-BRACKET-1  (32 PIEZAS), • AIR-AP-T-RAIL-R  (32  PIEZAS).  MARCA: CISCO 3500, MODELO AIR-CAP35021-N-K9, SIMILAR O EQUIVALENTE EN CARACTERÍSTICAS Y CALIDAD.</t>
  </si>
  <si>
    <t>TELF-106-1</t>
  </si>
  <si>
    <t>CAJA PROTECTORA PARA ACCESS POINT, PUNTO DE ACCESO, CAJA PROTECTORA, CUENTA CON CHAPA DE SEGURIDAD CONTRA SABOTAJE Y/O ROBO. PUERTA DE ACCESO CON VENTANA PARA UN MEJOR RENDIMIENTO INALÁMBRICO DISEÑADA CON BISAGRAS PARA TENER ACCESO AL ACCESS POINT FÁCILMENTE, CONSTRUIDA EN ALUMINIO COLOR BLANCO. INCLUYE SOPORTES Y HERRAJES PARA SER INSTALADA EN MURO Y/O PLAFÓN. DE DIMENSIONES, ANCHO 12.00CM. LARGO 13.73CM. PROFUNDIDAD 4.75CM. MARCA: PANDUIT, MODELO PZWIFIED, PARA CISCO AIRONET, 1242, SERIE WAPS, SIMILAR O EQUIVALENTE EN CARACTERÍSTICAS Y CALIDAD.</t>
  </si>
  <si>
    <t>TELF-107-1</t>
  </si>
  <si>
    <t>SERVIDOR DE COMUNICACIONES CON TECNOLOGIA IP OMNI PCK ENTEPRISE COMUNICATION SERVER, ES UN SERVIDOR DE COMUNICACIONES DISTRIBUIDAS ABIERTAS Y BASADO EN UNA ARQUITECTURA CLIENTE-SERVIDOR QUE GESTIONA CONFIGURACIONES CONVENCIONALES "IP", EL CUAL NOS PERMITE QUE LAS SOLUCIONES "IP" SE PUEDAN DISTRIBUIR COMPLETAMENTE EN LAS REDES DE DATOS, SU ARQUITECTURA DE MEDIA GATEWAY ADMITE CONFIGURACIONES TDM TRADICIONALES O IP-TDM MIXTAS. LA RED "IP" PUEDE ABARCAR UNA O VARIAS REDES DE AREA LOCAL ENLAZADAS A REDES DE AREAS PUBLICAS PARA CREAR REDES DE AREA EXTENSA (WAN).   EL SERVIDOR DE COMUNICACIONES "IP" DEBERA DE ESTAR BASADO EN EL SISTEMA OPERATIVO LINUX PARA FACILITAR EL DESARROLLO DE NUEVAS PLATAFORMAS DE HARDWARE. EL SOFTWARE DEL SERVIDOR DEBE CARGARSE EN EL DISCO DURO AL MISMO TIEMPO EN QUE SE INSTALE EL SISTEMA.  EL SERVIDOR DEBE DE ADMITIR UNO O VARIOS MEDIA GATEWAY, COMPATIBLES CON LA CONECTIVIDAD EXISTENTE, LOS DISPOSITIVOS DE COMUNICACION IP (IP TOUCH, MOBILE IP TOUCH, PC MULTIMEDIA, TELEFONOS SIP O DISPOSITIVOS DE TERMINAL H.323), DISPOSITIVOS DE COMUNICACION TDM (TELEFONOS DE LA SERIE 9 Y TELEFONOS MONOLINEA) DEBE DE INCORPORAR LOS SISTEMAS DE ADMINISTRACION DE REDES LOCALES O REMOTAS.  EL SERVIDOR DE COMUNICACIONES IP (IP RS) DEBE ESTAR INSTALADO DENTRO DE UN CHASIS DE UN SOLO MODULO DEDICADO Y CONECTADO ALA RED DE DATOS O A MEDIA GATEWAY A TRAVES DE UN ENLACE ETHERNET, IDEAL PARA CONFIGURACIONES IP DE HASTA 1000 USUARIOS.   LA CAPACIDAD INICIAL DEL SERVIDOR DE COMUNICACIONES IP SERA PARA 14 SERVICIOS DE EXTENSIONES ANALOGICAS, 373 SERVICIOS DE TELEFONIA IP (VoIP- D), CON SUS RESPECTIVAS LICENCIAS, 211 SERVICIOS IP PARA PC's, CON SUS RESPECTIVAS LICENCIAS, 08 TRONCALES ANALOGICAS Y 4 (E-1) DE ACOMETIDA DIGITAL, 01 PUERTO PARA MUSIC&amp;HOLD, 4 EXT. ONS, 02 PUERTOS SFT, 01 PACING Y COMO SISTEMA DE CORREO PARA 100 USUARIOS Y TARIFICADOR DE LLAMADAS Y SE DEBERA DE DEJAR CON EL 25% EN PREPARACION PARA SERVICIOS FUTUROS Y DEBERA CUMPLIR CON LAS ESPECIFICACIONES DEL I.M.S.S, MARCA ALCATEL-LUCENT, SIMILAR O EQUIVA</t>
  </si>
  <si>
    <t>TELF-108-1</t>
  </si>
  <si>
    <t>CONSOLA DE OPERADORA IP  PLATAFORMA PC, MULTIMEDIA, ES UNA CONSOLA PARA OPERADORAS CON APLICACIONES SOBRE PC Y APLICACIONES DE ADMINISTRACIÓN PARA EL SERVIDOR DE COMUNICACIONES IP, LAS FUNCIONES DE TELEFONÍA QUE DEBERÁ TENER LA OPERADORA EN UN PC SON: - INTERFAZ GRÁFICA PARA ACCEDER A LAS FUNCIONES DE TELEFONÍA PARA OPERADORA. - GESTIÓN DE LLAMADAS ENTRANTES Y SALIENTES, LLAMADAS EN ESPERA, TRANSFERENCIA DE   LLAMADAS CON SUPERVISIÓN, CONFERENCIA, TECLAS DE MARCACIÓN RÁPIDA, TRANSMISIÓN  DE CÓDIGOS DTMF, IDENTIFICACIÓN DE LLAMADAS, LLAMADA POR NOMBRE Y GRABACIÓN DE  LLAMADAS, VISUALIZACIÓN DE LLAMADAS EN COLA COMO MÍNIMO. - SERVICIO ININTERRUMPIDO: FUNCIONES DE GESTIÓN DE LLAMADAS A TRAVÉS DEL TECLADO  MULTIMEDIA AUNQUE EL ORDENADOR SE ENCUENTRE APAGADO. - AVISOS EMERGENTES EN PANTALLAS DE LLAMADAS ENTRANTES, CON IDENTIFICACIÓN DEL  NÚMERO DE ORIGEN. - GRABACIÓN DE LLAMADAS EN LOS BUZONES DE VOZ ALCATEL 4645/4635. - INTEGRACIÓN COMPLETA CON EL DIRECTORIO CORPORATIVO ALCATEL 4760, DIRECTORIOS  LDAP Y SERVICIOS DEL CENTRO DE INFORMACIÓN. - INTEGRACIÓN DE LISTÍN TELEFÓNICO PERSONAL Y APLICACIONES TAPI.COMPATIBLE CON LAS APLICACIONES TAPI PARA WINDOWS, FUNCIONAMIENTO EN CONJUNTO CON OTRAS APLICACIONES DE TELEFONÍA ASISTIDA TAPI, AUTOMATIZACIÓN OLE Y LDAP.  DEBE DE INCLUIR EL SOFTWARE ALCATEL 4059. REQUISITOS MÍNIMOS DEL SISTEMA DE LA PC: SISTEMA OPERATIVO WINDOWS NT4/2000/XP, 500MB DE ESPACIO LIBRE EN DISCO Y LECTOR DE CD-ROM, MARCA ALCATEL, MODELO 4059 SIMILAR O EQUIVALENTE EN CARACTERISTICAS Y CALIDAD.</t>
  </si>
  <si>
    <t>TELF-109-1</t>
  </si>
  <si>
    <t>SOFTWARE DEL SISTEMA DE VoIP. SOFTWARE PARA SOLUCIONES DE VOZ SOBRE IP, PARA TIEMPO REAL QUE MANEJE LOS SIGUIENTES CONCEPTOS COMO MÍNIMO: PAQUETIZACIÓN ENTRE DIFERENTES REDES QUE ESTÉN VINCULADAS EN FORMA LOCAL Y/O REMOTA.  • QUE PROPORCIONE QOS (CALIDAD DE SERVICIO) Y MANEJE PROTOCOLOS: RIP V1/V2 Y RIP DE ACTIVACIÓN (TRIGGER RIP) PARA ENRUTAMIENTO ESTÁTICO Y DINÁMICO.  EL SOFTWARE DEL SISTEMA VO.IP DEBE INCLUIR LAS LICENCIAS IP PARA LOS; TELÉFONOS IP, CONSOLAS IP, BUZONES DE CORREO DE VOZ Y ACCESO DE VOCEO IP. • FUNCIONALIDAD DE SERVIDOR DE DHCP PARA ASIGNAR DIRECCIONES IP A OTROS DISPOSITIVOS IP EN LAS REDES CONECTADAS EN FORMA LOCAL Y/O REMOTA. • UTILIZAR NAT EN REDES CONECTADAS EN FORMA REMOTA. SOPORTARÁN UBICACIONES WAN REMOTAS POR MEDIO DE SERVICIOS DE LÍNEAS ARRENDADAS, XDSL, FRAME RELAY O CONEXIONES PPP DE ACCESO TELEFÓNICO. LOS ENLACES QUE UTILIZAN PPP PODRÁN SER COMPRIMIDOS UTILIZANDO LOS ALGORITMOS DE COMPRESIÓN STAC, SI SE LOS CONFIGURA Y NEGOCIA. EL SOFTWARE DEBERÁ DE CONTAR CON TODO LO INDISPENSABLE PARA EL SISTEMA Y QUE SE TENGA UNA BUENA OPERACIÓN Y CONECTIVIDAD DEL SISTEMA DEL SERVIDOR DE COMUNICACIONES "IP",  POR ALCATEL-LUCENT.</t>
  </si>
  <si>
    <t>TEMP</t>
  </si>
  <si>
    <t>Reloj temporizador con display separado , unidad para control remoto y paquete de baterias recargables integradas en un solo gabinete,</t>
  </si>
  <si>
    <t>TENSOR</t>
  </si>
  <si>
    <t>TENSORES 3/8</t>
  </si>
  <si>
    <t>TEPET</t>
  </si>
  <si>
    <t>Tepetate</t>
  </si>
  <si>
    <t>TERMINADOR L-NET</t>
  </si>
  <si>
    <t>TERMOTANQUE H</t>
  </si>
  <si>
    <t>TANQUE DE AGUA CALIENTE CON ELEMENTO DE CALEFACCIÓN INTEGRAL, INTERCAMBIADOR DE CALOR Y ACCESORIOS PARA EL CONTROL DE TEMPERATURA EN OPERACIÓN AUTOMATICA, CON FILTRO Y TRAMPA DE VAPOR PARA CONDENSADOS MODELO: TAP-BCN9-AC14, CAPACIDAD: 10,000 LITROS, DIÁMETRO: 1.625 cm, LONGITUD: 5.25 cm,  FABRICADO DE PLACA DE ACERO AL CARBONO A 283-C DE 9.5 mm DE ESPESOR, PRESIÓN DE DISEÑO: 7.18 Kg/cm2, CONEXIONES DE ENTRADA Y SALIDA DE AGUA: 100 mm, CONEXIÓN DE RETORNO DE AGUA CALIENTE:  38 mm, CONEXIÓN PARA VÁLVULA DE ALIVIO: 25 mm, CONEXIÓN PARA PURGA DE FONDO: 32 mm, CAPACIDAD DE INTERCAMBIO DE CALOR: 400 000 KCAL/HR., CAPACIDAD DE CALENTAMIENTO DE AGUA DE 15 A 55 GRADOS C: 10,000 LT/HR.</t>
  </si>
  <si>
    <t>TEZON</t>
  </si>
  <si>
    <t>Tezontle</t>
  </si>
  <si>
    <t>THINNER</t>
  </si>
  <si>
    <t>Thinner</t>
  </si>
  <si>
    <t>TIE NE PR</t>
  </si>
  <si>
    <t>Tierra negra</t>
  </si>
  <si>
    <t>TIERRA LAMA</t>
  </si>
  <si>
    <t>Tierra lama y/o negra</t>
  </si>
  <si>
    <t>SQ</t>
  </si>
  <si>
    <t>TNR-19MM</t>
  </si>
  <si>
    <t>TEE DE FO. NO. ROSC. CED. 40 DE 19MM DE DIAMETRO</t>
  </si>
  <si>
    <t>TNR-25MM</t>
  </si>
  <si>
    <t>TEE DE FO. NO. ROSC. CED. 40 DE 25MM DE DIAMETRO</t>
  </si>
  <si>
    <t>TNR-32MM</t>
  </si>
  <si>
    <t>TEE DE FO. NO. ROSC. CED. 40 DE 32MM DE DIAMETRO</t>
  </si>
  <si>
    <t>TNR-38MM</t>
  </si>
  <si>
    <t>TEE DE FO. NO. ROSC. CED. 40 DE 38MM DE DIAMETRO</t>
  </si>
  <si>
    <t>TNR-51MM</t>
  </si>
  <si>
    <t>TEE DE FO. NO. ROSC. CED. 40 DE 51MM DE DIAMETRO</t>
  </si>
  <si>
    <t>TOMA P/AIRE</t>
  </si>
  <si>
    <t>Toma para fluido para aire, instalación oculta, roscada y/o enchufe rápido</t>
  </si>
  <si>
    <t>TOMA P/EVACUACION</t>
  </si>
  <si>
    <t>Toma para fluido para evacuacion de gases</t>
  </si>
  <si>
    <t>TOMA P/OXIDO NITROSO</t>
  </si>
  <si>
    <t>Toma para fluido para oxido notroso, instalación oculta, roscada y/o enchufe rápido.</t>
  </si>
  <si>
    <t>TOMA P/OXIGENO</t>
  </si>
  <si>
    <t>Toma para fluido para oxígeno, instalación oculta, roscada y/o enchufe rápido</t>
  </si>
  <si>
    <t>TOMA P/VACIO</t>
  </si>
  <si>
    <t>Toma para fluido para vació directo, instalación oculta, roscada y/o enchufe rápido.</t>
  </si>
  <si>
    <t>TOMA SIAM</t>
  </si>
  <si>
    <t>Toma siamesa de latón cromado fyr fister modelo 352 de 75 x 64 x 64 mm.</t>
  </si>
  <si>
    <t>TOP GARDEN</t>
  </si>
  <si>
    <t>Top garden de comex</t>
  </si>
  <si>
    <t>TOPECON</t>
  </si>
  <si>
    <t>Tope de seccion total de 20 x 50 x 60 cm de largo con concreto pobre hecho en sitio</t>
  </si>
  <si>
    <t>TOR 3/4X6" P/BRI</t>
  </si>
  <si>
    <t>Tornillo 3/4" x 6" p/bridas</t>
  </si>
  <si>
    <t>TOR 5/8X3" P/BRI</t>
  </si>
  <si>
    <t>Tornillo 5/8" x 3" p/bridas</t>
  </si>
  <si>
    <t>TOR DS 3.18 CM</t>
  </si>
  <si>
    <t>Tornillo DS de 3.18 cm, para durock</t>
  </si>
  <si>
    <t>TOR FR 1/2</t>
  </si>
  <si>
    <t>Tornillo framer de 1/2"</t>
  </si>
  <si>
    <t>TOR P/MA 1 1/2</t>
  </si>
  <si>
    <t>Tornillo p/mad. No. 10 x 1 1/2"</t>
  </si>
  <si>
    <t>TOR S-1 25.4</t>
  </si>
  <si>
    <t>Tornillo S-1 YPSA 25.4 mm</t>
  </si>
  <si>
    <t>TOR TR 04</t>
  </si>
  <si>
    <t>Torre de trbajo de 4 m de altura</t>
  </si>
  <si>
    <t>TORNILLO A-490 TC</t>
  </si>
  <si>
    <t>Tornillo tipo A-490 tensión controlada con tuerca y roldana</t>
  </si>
  <si>
    <t>TORNILLO MADERA</t>
  </si>
  <si>
    <t>Tornillo para madera 10 X 1 1/2" C/P Natural caja  con 144 piezas.</t>
  </si>
  <si>
    <t>TORRE  AT 29</t>
  </si>
  <si>
    <t>Jgo Torre At-29.09 Mc/Acess C/Accesorios Incluye Base Triangular, Juego De Retenidas, Tramo De Torre De 3 Mts, Remate Para Torre, Tensor Y Rozadera, Perno Ancla, Herrajes De Retenida, Cable De Acero, Tensor, Grapa, Perro, Tornilleria.</t>
  </si>
  <si>
    <t>jgo</t>
  </si>
  <si>
    <t>TOR_REM-1"</t>
  </si>
  <si>
    <t>REMACHE POP DE 1"</t>
  </si>
  <si>
    <t>CENTENA</t>
  </si>
  <si>
    <t>TP-02</t>
  </si>
  <si>
    <t>Tapa Cuadrada Galvanizada  ( 3/4" )100 X 100Mm</t>
  </si>
  <si>
    <t>TP-03</t>
  </si>
  <si>
    <t>Tapa cuadrada de 120 x 120 mm.( 1" )</t>
  </si>
  <si>
    <t>TQ DIESEL 13000</t>
  </si>
  <si>
    <t>TANQUE DIESEL DE 13000 LTS</t>
  </si>
  <si>
    <t>TQ DIESEL 390 LTS</t>
  </si>
  <si>
    <t>TANQUE DE DIESEL DE 390 LTS</t>
  </si>
  <si>
    <t>TRA BA50X70</t>
  </si>
  <si>
    <t>TRAGALUZ TIPO BANCA DE  0.50 A 0.70 M. DE ANCHO X  0.60 M. SEGUN DISEÑO</t>
  </si>
  <si>
    <t>TRAMP P FF 101</t>
  </si>
  <si>
    <t>Trampa "P" fofo tar tisa 102 mm</t>
  </si>
  <si>
    <t>TRAMPA GRAS IG-20</t>
  </si>
  <si>
    <t>TRAMPA DE GRASAS HELVEX MODELO IG-20</t>
  </si>
  <si>
    <t>TRANS PRES DANFOSS</t>
  </si>
  <si>
    <t>TRANSDUCTOR DE PRESION MARCA DANFOSS CON RANGO DE 0-150 PSI Y 4-20 mA</t>
  </si>
  <si>
    <t>TRANSD PRES</t>
  </si>
  <si>
    <t>TRAP SC252-3/8</t>
  </si>
  <si>
    <t>TRAPECIO AJUSTABLE HIERRO SC-252 DE 3/8"</t>
  </si>
  <si>
    <t>TRFG01000</t>
  </si>
  <si>
    <t>Transformador Trifasico  De Distribucion Servicio Interior De 1000 Kva Autoenfriado En Aire "Aa" 13.2Kv 60Hz., En El Primario, 480/277V, 60Hz, En El Secundario Conexion Delta-Estrella, Con 4 Derivaciones De Regulacion, Dos Arriba Y Dos Abajo Del 2.5 % C/U. Del Voltaje Nominal En El Primario, Diseñado Para Operar Normalmente A 50° C. Sobre Una Media Ambiente De 30°C. Maxima De 40° C, Pero Con Aislamiento Clase "H" Para 150°C, Y Una Impedancia De 5.75 %, (Encapsulado En Secciones)</t>
  </si>
  <si>
    <t>TRFO04</t>
  </si>
  <si>
    <t>Transformador Tipo Seco 3F 150Kva 480(440)-220/127V Aa,Transformador Seco En Baja Tensión De Uso General, Trifásico, 60Hz, Marca IG IRAPUATO, De 150Kva.En El Primario 480(440)V, Conexión Delta, Con 4 Derivaciones, 2 Arribay 2 Abajo De 2.5% Respecto A La Tensión Nominal 480 Ó 440V. En El Secundario 220/127V Conexión Estrella. Devanados Al-Al. Para Operar A Una Altitud De 2,300M. Con Una Sobre Elevación De Temp. De 150°C Sobre Una Media De 30°C Y Máx. De 40°C, Tipo Aa, Con Bobinas Impregnadas Y Horneadas En Gabinete De Acero Al Carbón Nema 1 Para Uso Interior Color Gris Ansi 61. Todos Los Demás Accesorios Y Caracteristicas De Acuerdo A La Norma Nmx-J-351</t>
  </si>
  <si>
    <t>TRFO05</t>
  </si>
  <si>
    <t>Transformador Tipo Seco 3F 112.5Kva 480(440)-220/127V Altransformador Seco En Baja Tensión De Uso General, Trifásico, 60Hz, Marca IG IRAPUATO, De 112.5Kva.Enel Primario 480(440)V, Conexión Delta, Con 4 Derivaciones, 2 Arriba Y 2 Abajo De 2.5% Respecto A La Tensión Nominal 480 Ó 440V. En El Secundario 220/127V Conexión Estrella. Devanados Al-Al. Para Operar A Una Altitud De 2,300M. Con Una Sobre Elevación De Temp. De 150°C Sobre Una Media De 30°C Y Máx. De 40°C, Tipo Aa, Con Bobinas Impregnadas Y Horneadas En Gabinete De Acero Al Carbón Nema 1 Para Uso Interior Color Gris Ansi 6.Todos Los Demás Accesorios Y Caracteristicas De Acuerdo A La Norma Nmx-J-351</t>
  </si>
  <si>
    <t>TRFO07</t>
  </si>
  <si>
    <t>Transformador Tipo Seco 3F 45Kva 480(440)-220/127V Al Transformador Seco En Baja Tensión De Uso General, Trifásico, 60Hz, Marca IG IRAPUATO, De 45Kva.En El Primario 480(440)V, Conexión Delta, Con 4 Derivaciones, 2 Arriba Y 2 Abajo De 2.5% Respecto A La Tensiónnominal 480 Ó 440V. En El Secundario 220/127V Conexión Estrella. Devanados Al-Al. Para Operar A Una Altitud De 2,300M. Con Una Sobre Elevación De Temp. De 150°C Sobre Una Media De 30°C Y Máx. De 40°C, Tipo Aa, Con Bobinas Impregnadas Y Horneadas En Gabinete De Acero Al Carbón Nema 1 Para Uso Interior Color Gris Ansi 61. Todos Los Demás Accesorios Y Caracteristicas De Acuerdo A La Norma Nmx-J-351.</t>
  </si>
  <si>
    <t>TRFO08</t>
  </si>
  <si>
    <t>Transformador Tipo Seco 3F 30Kva 480(440)-220/127V Al Transformador Seco En Baja Tensión De Uso General, Trifásico, 60Hz, Marca IG IRAPUATO, De 30Kva.En El Primario 480(440)V, Conexión Delta, Con 4 Derivaciones, 2 Arribay 2 Abajo De 2.5% Respecto A La Tensiónnominal 480 Ó 440V. En El Secundario 220/127V Conexión Estrella. Devanados Al-Al. Para Operar A Una Altitud De 2,300M. Con Una Sobre Elevación De Temp. De 150°C Sobre Una Media De 30°C Y Máx. De 40°C, Tipo Aa, Con Bobinas Impregnadas Y Horneadas En Gabinete De Acero Al Carbón Nema 1 Para Uso Interior Color Gris Ansi 61. Todos Los Demás Accesorios Y Caracteristicas De Acuerdo A La Norma Nmx-J-351.</t>
  </si>
  <si>
    <t>TRFO09</t>
  </si>
  <si>
    <t>Transformador Tipo Seco 3F 15Kva 480(440)-220/127V Al Transformador Seco En Baja Tensión De Uso General, Trifásico, 60Hz, Marca IG IRAPUATO, De 30Kva.En El Primario 480(440)V, Conexión Delta, Con 4 Derivaciones, 2 Arriba Y 2 Abajo De 2.5% Respecto A La Tensiónnominal 480 Ó 440V. En El Secundario 220/127V Conexión Estrella. Devanados Al-Al. Para Operar A Una Altitud De 2,300M. Con Una Sobre Elevación De Temp. De 150°Csobre Una Media De 30°C Y Máx. De 40°C, Tipo Aa, Con Bobinas Impregnadas Y Horneadas En Gabinete De Acero Al Carbón Nema 1 Para Uso Interior Color Gris Ansi 61. Todos Los Demás Accesorios Y Caracteristicas De Acuerdo A La Norma Nmx-J-351.</t>
  </si>
  <si>
    <t>TRG01250</t>
  </si>
  <si>
    <t>Transformador Trifasico  De Distribucion Servicio Interior De 1250 Kva Autoenfriado En Aire "Aa" 13.2Kv 60Hz., En El Primario, 480/277V, 60Hz, En El Secundario Conexion Delta-Estrella, Con 4 Derivaciones De Regulacion, Dos Arriba Y Dos Abajo Del 2.5 % C/U. Del Voltaje Nominal En El Primario, Diseñado Para Operar Normalmente A 50° C. Sobre Una Media Ambiente De 30°C. Maxima De 40° C, Pero Con Aislamiento Clase "H" Para 150°C, Y Una Impedancia De 5.75 %, (Encapsulado En Secciones)</t>
  </si>
  <si>
    <t>TRI PI 016 M2</t>
  </si>
  <si>
    <t>Triplay de pino de 16 mm de espesor</t>
  </si>
  <si>
    <t>TRIPLAY 16 MM M2</t>
  </si>
  <si>
    <t>Triplay de pino de 3a. de 16 mm.</t>
  </si>
  <si>
    <t>TT.12</t>
  </si>
  <si>
    <t>Tablero De Transferencia Marca Igsa De 3 X2500 Amperes Con Insterruptoreselectromagneticos Emax Abb, Monitoreaday Controlada Por El Modulo De Controldeep Sea 7320, Monitoreo Remoto Dse 865 Viatcp-Ip Transcion Abierta, Operación De 11 A15 Segundo Como Minimo.</t>
  </si>
  <si>
    <t>TT1.A</t>
  </si>
  <si>
    <t>Tablero De Transferencia Marca Igsa De 3 X1600 Amperes Con Insterruptoreselectromagneticos Emax Abb, Transicionabierta Medicion Integrada Y Para Operaren Maximo 10 Segundos</t>
  </si>
  <si>
    <t>TTA1.B</t>
  </si>
  <si>
    <t>Tablero De Transferencia Marca Igsa De 3 X200 Amperes Tipo Doble Tiro Asco Emerson,Transicion Abierta Medicion Integrada Ypara Operar En Maximo 10 Segundos</t>
  </si>
  <si>
    <t>TUB ADS 150</t>
  </si>
  <si>
    <t>TUBO DE POLIETILENO DE ALTA DENSIDAD CORRUGADO DE 150 MM NDE DIAMETRO</t>
  </si>
  <si>
    <t>TUB ADS 200</t>
  </si>
  <si>
    <t>TUBO DE POLIETILENO DE ALTA DENSIDAD CORRUGADO DE 200 MM NDE DIAMETRO</t>
  </si>
  <si>
    <t>TUB ADS 250</t>
  </si>
  <si>
    <t>TUBO DE POLIETILENO DE ALTA DENSIDAD CORRUGADO DE 250 MM NDE DIAMETRO</t>
  </si>
  <si>
    <t>TUB ADS 300</t>
  </si>
  <si>
    <t>TUBO DE POLIETILENO DE ALTA DENSIDAD CORRUGADO DE 300 MM NDE DIAMETRO</t>
  </si>
  <si>
    <t>TUB ADS 450</t>
  </si>
  <si>
    <t>TUBO DE POLIETILENO DE ALTA DENSIDAD CORRUGADO DE 450 MM NDE DIAMETRO</t>
  </si>
  <si>
    <t>TUB CO "L" 013</t>
  </si>
  <si>
    <t>TUBO COBRE TIPO L DE 13 MM</t>
  </si>
  <si>
    <t>TUB CO "L" 019</t>
  </si>
  <si>
    <t>TUBO COBRE TIPO L DE 19 MM</t>
  </si>
  <si>
    <t>TUB CO "L" 025</t>
  </si>
  <si>
    <t>TUB CO "L" 032</t>
  </si>
  <si>
    <t>TUBO COBRE TIPO L DE 32MM</t>
  </si>
  <si>
    <t>TUB CO "L" 038</t>
  </si>
  <si>
    <t>TUBO COBRE TIPO L DE 38 MM</t>
  </si>
  <si>
    <t>TUB CO "L" 051</t>
  </si>
  <si>
    <t>TUBO COBRE TIPO L DE 51 MM</t>
  </si>
  <si>
    <t>TUB CO "L" 064</t>
  </si>
  <si>
    <t>TUBO COBRE TIPO L DE 64 MM</t>
  </si>
  <si>
    <t>TUB CO "L" 075</t>
  </si>
  <si>
    <t>TUBO COBRE TIPO L DE 75 MM</t>
  </si>
  <si>
    <t>TUB CO GA PG 016</t>
  </si>
  <si>
    <t>TUBO CONDUIT DE 16 MM P.G. GALVANIZADO</t>
  </si>
  <si>
    <t>TUB CO GA PG 021</t>
  </si>
  <si>
    <t>Tubo conduit de 21 mm  p.g. galvanizado</t>
  </si>
  <si>
    <t>TUB CO GA PG 027</t>
  </si>
  <si>
    <t>Tubo conduit  de 27 mm  p.g. galvanizado</t>
  </si>
  <si>
    <t>TUB CO GA PG 032</t>
  </si>
  <si>
    <t>TUBO CONDUIT  DE 35 MM  P.G. GALVANIZADO</t>
  </si>
  <si>
    <t>TUB CO GA PG 038</t>
  </si>
  <si>
    <t>Tubo conduit de 41 mm   p.g.galvanizado</t>
  </si>
  <si>
    <t>TUB CO GA PG 051</t>
  </si>
  <si>
    <t>Tubo conduit de 53 mm  p.g. galvanizado</t>
  </si>
  <si>
    <t>TUB CO GA PG 064</t>
  </si>
  <si>
    <t>Tubo conduit de 63 mm  p.g. galvanizado</t>
  </si>
  <si>
    <t>TUB CO GA PG 076</t>
  </si>
  <si>
    <t>Tubo conduit  de 78 mm  p.g. galvanizado</t>
  </si>
  <si>
    <t>TUB CO GA PG 101</t>
  </si>
  <si>
    <t>Tubo conduit  de 103 mm  p.g. galvanizado</t>
  </si>
  <si>
    <t>TUB CO PVC R1 013</t>
  </si>
  <si>
    <t>Tubo conduit pvc tipo R-1 ( pesado ) 16 mm</t>
  </si>
  <si>
    <t>TUB CO PVC R1 019</t>
  </si>
  <si>
    <t>Tubo conduit pvc tipo r-1 ( pesado ) 21 mm</t>
  </si>
  <si>
    <t>TUB CO PVC R1 025</t>
  </si>
  <si>
    <t>Tubo conduit pvc tipo r-1 ( pesado ) 27 mm</t>
  </si>
  <si>
    <t>TUB CO PVC R1 032</t>
  </si>
  <si>
    <t>Tubo conduit pvc tipo r-1 ( pesado ) 35  mm</t>
  </si>
  <si>
    <t>TUB CO PVC R1 038</t>
  </si>
  <si>
    <t>Tubo conduit pvc tipo r-1 ( pesado ) 41  mm</t>
  </si>
  <si>
    <t>TUB CO PVC R1 051</t>
  </si>
  <si>
    <t>Tubo conduit pvc tipo R-1 ( pesado ) 53  mm</t>
  </si>
  <si>
    <t>TUB CO PVC R1 075</t>
  </si>
  <si>
    <t>Tubo conduit pvc tipo R-1 ( pesado ) 78  mm</t>
  </si>
  <si>
    <t>TUB CO PVC R1 101</t>
  </si>
  <si>
    <t>Tubo conduit pvc tipo R-1 ( pesado ) 103  mm</t>
  </si>
  <si>
    <t>TUB FL LIQ 013</t>
  </si>
  <si>
    <t>Tubo conduit flexible liquatite de 16 mm ø</t>
  </si>
  <si>
    <t>TUB FL LIQ 019</t>
  </si>
  <si>
    <t>TUBO CONDUIT FLEXIBLE LIQUATITE DE 21 MM Ø</t>
  </si>
  <si>
    <t>TUB FL LIQ 025</t>
  </si>
  <si>
    <t>Tubo conduit flexible liquatite de 27 mm ø</t>
  </si>
  <si>
    <t>TUB FL LIQ 032</t>
  </si>
  <si>
    <t>Tubo conduit flexible liquatite de 35 mm ø</t>
  </si>
  <si>
    <t>TUB FL ZA 013</t>
  </si>
  <si>
    <t>Tubo flexible tipo zapa de 16 mm. ø</t>
  </si>
  <si>
    <t>TUB FL ZA 019</t>
  </si>
  <si>
    <t>Tubo flexible tipo zapa de 21 mm. ø</t>
  </si>
  <si>
    <t>TUB FL ZA 025</t>
  </si>
  <si>
    <t>Tubo flexible tipo zapa de 27 mm. ø</t>
  </si>
  <si>
    <t>TUB FL ZA 032</t>
  </si>
  <si>
    <t>Tubo flexible tipo zapa de 32 mm. ø</t>
  </si>
  <si>
    <t>TUB FL ZA 051</t>
  </si>
  <si>
    <t>Tubo flexible tipo zapa de 51 mm ø</t>
  </si>
  <si>
    <t>TUB FL ZA 076</t>
  </si>
  <si>
    <t>Tubo flexible tipo zapa de 76 mm.  mca. rymco.</t>
  </si>
  <si>
    <t>TUB NE(AC) SC 100</t>
  </si>
  <si>
    <t>Tubo negro sold C-40 S/C 100 mm</t>
  </si>
  <si>
    <t>TUB PVC SA LI 038 T</t>
  </si>
  <si>
    <t>Tubo p.v.c. sanitario liso tramo de 6 m de 40 mm</t>
  </si>
  <si>
    <t>TMO</t>
  </si>
  <si>
    <t>PLOM</t>
  </si>
  <si>
    <t>TUB PVC SA LI 051 T</t>
  </si>
  <si>
    <t>Tubo p.v.c. sanitario dos campanas tramo de 3 m de 51 mm</t>
  </si>
  <si>
    <t>TUB PVC SA LI 100 T</t>
  </si>
  <si>
    <t>Tubo p.v.c. sanitario una campana tramo de 3 m de 100 mm</t>
  </si>
  <si>
    <t>TUB.A.INOX 19-64</t>
  </si>
  <si>
    <t>Tubo Acero Inoxidable de 3/4" a 2 1/2", Cal. 16</t>
  </si>
  <si>
    <t>TUB.C-40 3/4"-2 1/2"</t>
  </si>
  <si>
    <t>Tubo Negro Cédula 40 de 3/4" a 2 1/2" sin Costura</t>
  </si>
  <si>
    <t>TUB02</t>
  </si>
  <si>
    <t>Tubo Conduit Pvc Pesado De 25Mm De Diametro.( Norma Nmx-E-12-Scfi-Vigente )Mca. Durman Esquivel</t>
  </si>
  <si>
    <t>TUBO PVC10"</t>
  </si>
  <si>
    <t>Tubo De Pvc De 10" Con Tapa</t>
  </si>
  <si>
    <t>TUE HE 1/4</t>
  </si>
  <si>
    <t>TUE HE 3/8</t>
  </si>
  <si>
    <t>Tuerca hexagonal de 3/8"</t>
  </si>
  <si>
    <t>TUN-25MM</t>
  </si>
  <si>
    <t>TUERCA UNION NEGRA DE 25MM DE DIAMETRO</t>
  </si>
  <si>
    <t>TVLCDSAMSUNG-26</t>
  </si>
  <si>
    <t>TV DE CRISTAL LIQUIDO DE 26" DE IMAGEN RESOLUCION DE 1366x768, CONTRASTE DINAMICO TBD, AUDIO DOLBY DIGITAL PULSE, SALIDA DE AUDIO (RMS) 5WX2, BOCINAS TIPO FIRING, RECEPCIÓN DTV (ATSC) CON SINTONIZADOR INTEGRADO, 2 ENTRADAS DE COMPONENTES (Y/Pb/Pr), ENTRADA DE COMPUESTO AV, ENTRADA DE AUDIO (MINIJACK), 3 ENTRADAS HDMI, ENTRADA DE AUDIO PARA PC (MINIJACK), PC In(D-sUB), RS232C, ENTRADA USB, SALIDA DE AUDIO (MINIJACK), SALIDA DE AUDIO DIGITAL (OPTICO), PESO 6.8 KG Y SOPORTE MARCA SAMSUNG, MODELO LN26C450</t>
  </si>
  <si>
    <t>TVLCDSAMSUNG-32</t>
  </si>
  <si>
    <t>TV DE CRISTAL LIQUIDO DE 26" DE IMAGEN RESOLUCION, CONTRASTE DINAMICO TBD, AUDIO DOLBY DIGITAL PULSE, SALIDA DE AUDIO (RMS) 5WX2, BOCINAS TIPO FIRING, RECEPCIÓN DTV (ATSC) CON SINTONIZADOR INTEGRADO, 2 ENTRADAS DE COMPONENTES (Y/Pb/Pr), ENTRADA DE COMPUESTO AV, ENTRADA DE AUDIO (MINIJACK), 3 ENTRADAS HDMI, ENTRADA DE AUDIO PARA PC (MINIJACK), PC In(D-sUB), RS232C, ENTRADA USB, SALIDA DE AUDIO (MINIJACK), SALIDA DE AUDIO DIGITAL (OPTICO),</t>
  </si>
  <si>
    <t>TVLCDSAMSUNG-40</t>
  </si>
  <si>
    <t>TV DE CRISTAL LIQUIDO DE 40" LCD 1080p, DE IMAGEN CON RESOLUCIÓN 1920x1080, 2 ENTRADAS DE COMPONENTE (Y/Pb/PR), 2 ENTRADAS DE COMPUESTO AV, ENTRADA DE AUDIO (MINIJACK), ETHERNET (LAN), 4 ENTRADAS HDMI, ENTRADA DE AUDIO PARA PC (MINIJACK), ENTRADA PC In(D-sUB), ENTRADA RS232C, 2 ENTRADAS USB, 2 SALIDAS DE AUDIO (MINIJACK), SALIDA DE AUDIO DIGITAL (OPTICO), AUDIO MOTIO PLUS A 120HZ, DOLBY DIGITAL PLUS, BOCINAS TIPO DOWN FIRING, RECEPCIÓN DE DTV (ATSC) CON SINTONIZADOR INTEGRADO, BD WISE, DLNA, INTERNET@TV, EFECTO DE SONIDO TRUSURROUND HD, IDIOMA D EMENU EN ESPAÑOL, PESO NETO DE 17.7KG CON SOPORTE MARCA SAMSUNG MODELO LN40C650</t>
  </si>
  <si>
    <t>TVLCDSAMSUNG-56</t>
  </si>
  <si>
    <t>TV DE CRISTAL LIQUIDO DE 56" 1080p CON RESOLUCIÓN 1920x1080, CONTRASTE DINÁMICO DE 100,000:1, ANGULO DE VISIÓN 178°/178°, TIEMPO DE RESPUESTA 4ms, EFECTO DE SONIDO TRUSURROUND HD, SALIDA DE AUDIO (RMS) 15WX2, CON ENTRADAS &amp; SALIDAS LATERALES DE 1 COMPUESTO (AV), 1 HDMI, 2 WISELINK USB, ENTRAS &amp; SALIDAS TRASERAS 2 COMPONENTE (Y/Pb/PR), 1 COMPUESTO (AV), 1 ENTRADA PC (D-SUB), SALIDA OPTICO, 1 RS232, SINTONIZADOR ATSC, QAM, CON UN PESO DE 30 KG MARCA SAMSUNG, MODELO LN55B650</t>
  </si>
  <si>
    <t>UFC-001</t>
  </si>
  <si>
    <t>U. EVAPORADORA TIPO FAN &amp; COIL, MARCA TRANE, MODELO FSHN2W2400A TIPO HORIZONTAL, CON CAPACIDAD DE 2.0 T.R. OPERANDO @ 220/1/60 CON REFRIGERANTE R-410A, UFC-012 (IDF NO. 7 P.B. EDIF. C)</t>
  </si>
  <si>
    <t>UFC-002</t>
  </si>
  <si>
    <t>UGAH CVHF0570</t>
  </si>
  <si>
    <t>U. GENERADORA DE AGUA REF. MCA TRANE MOD. 19XRV4646373KDH64 CON CONDENSADOR ENFRIADO POR AGUA, Y COMPRESOR CENTRIFUGO SEMI-HERMETICO Y ARRANCADOR CON VARIADOR DE FRECUNCIA; CON CAPACIDAD 450 T.R. OPERANDO @ 460/3/60.</t>
  </si>
  <si>
    <t>2'043,948.87</t>
  </si>
  <si>
    <t>UMA001</t>
  </si>
  <si>
    <t>U. MANEJADORA DE AIRE MARCA CARRIER TIPO INTERIOR DE DOBLE PARED, MODELO 39MJ1614EC-C5196 CON CAPACIDAD DE MANEJAR 19.10 T.R., UMA-01 (SALA DE ESPERA LABORATORIO CTO. DE EQUIPOS NO. 03)</t>
  </si>
  <si>
    <t>UMA002</t>
  </si>
  <si>
    <t>U. MANEJADORA DE AIRE MARCA CARRIER TIPO INTERIOR DE DOBLE PARED, MODELO 39MJ1610CJBP5194 CON CAPACIDAD DE MANEJAR 13.90 T.R., INCLUYE: VARIADOR DE FRECUENCIA UMA-02 (TOMA DE MUESTRAS LABORATORIO CTO. DE EQUIPOS NO. 04)</t>
  </si>
  <si>
    <t>UMA003</t>
  </si>
  <si>
    <t>U. MANEJADORA DE AIRE MARCA CARRIER TIPO INTERIOR DE DOBLE PARED, MODELO 39MJ16107BKT5194-9 CON CAPACIDAD DE MANEJAR 21.60 T.R., INCLUYE: VARIADOR DE FRECUENCIA UMA-03 (LABORATORIO DE PEINES CTO. DE EQUIPOS NO. 04)</t>
  </si>
  <si>
    <t>UMA004</t>
  </si>
  <si>
    <t>U. MANEJADORA DE AIRE MCA. CARRIER MOD. 39MJ1614L6HQ5196-X CAP. DE 19.20 T.R., UMA-04 (MEDICINA FISICA CTO. DE EQUIPOS NO. 10)</t>
  </si>
  <si>
    <t>UMA005</t>
  </si>
  <si>
    <t>U. MANEJADORA DE AIRE MCA. CARRIER MOD. 39MJ16127T1L5195-B CAP. DE 24.00 T.R., UMA-05 (ELECTROTERAPIA-GIMNASIO CTO. DE EQUIPOS NO. 10)</t>
  </si>
  <si>
    <t>UMA006</t>
  </si>
  <si>
    <t>U. MANEJADORA DE AIRE MCA. CARRIER MOD. 39MJ1612LSR45195-G CAP. DE 13.40 T.R., UMA-06 (ARCHIVO CLINICO-FARMACIA CTO. DE EQUIPOS NO. 16)</t>
  </si>
  <si>
    <t>UMA007</t>
  </si>
  <si>
    <t>U. MANEJADORA DE AIRE MCA. CARRIER MOD. 39MJ1612DTYP5195-R CAP. DE 13.20 T.R., UMA-07 (SALA DE ESPERA CONSULTA EXTERNA 1er NIVEL CTO. DE EQUIPOS NO. 10)</t>
  </si>
  <si>
    <t>UMA008</t>
  </si>
  <si>
    <t>U. MANEJADORA DE AIRE MCA. CARRIER MOD. 39MJ16062ZBY5192-M CAP. DE 7.80 T.R., UMA-08 (CONSULTA GINECO 1er NIVEL CTO. DE EQUIPOS NO. 18)</t>
  </si>
  <si>
    <t>UMA009</t>
  </si>
  <si>
    <t>U. MANEJADORA DE AIRE MCA. CARRIER MOD. 39MJ16142QZD5196-Q CAP. DE 19.90 T.R., UMA-09 (SALA DE ESPERA CONS. 2do Y 3er NIVEL CTO. DE EQUIPOS NO. 17)</t>
  </si>
  <si>
    <t>UMA010</t>
  </si>
  <si>
    <t>U. MANEJADORA DE AIRE MCA. CARRIER MOD. 39MJ1608ZVE-5193-D CAP. DE 10.90 T.R., UMA-10 (CONSULTA EXTERNA SALA DE ESPERA 2do NIVEL CTO. DE EQUIPOS NO. 17)</t>
  </si>
  <si>
    <t>UMA011</t>
  </si>
  <si>
    <t>U. MANEJADORA DE AIRE MCA. CARRIER MOD. 39MJ1610M9K85194-5 CAP. DE 14.70 T.R., UMA-11 (SALA DE ESPERA CONS. 2do NIVEL CTO. DE EQUIPOS NO. 17)</t>
  </si>
  <si>
    <t>UMA012</t>
  </si>
  <si>
    <t>U. MANEJADORA DE AIRE MCA. CARRIER MOD. 39MJ16089VTC5193-X CAP. DE 9.70 T.R., UMA-12 (CONSULTA EXTERNA SALA DE ESPERA 2do NIVEL CTO. DE EQUIPOS NO. 19)</t>
  </si>
  <si>
    <t>UMA013</t>
  </si>
  <si>
    <t>U. MANEJADORA DE AIRE MCA. CARRIER MOD. 39MJ161037MK5194-5 CAP. DE 12.50 T.R., UMA-13 (CONSERVACION CTO. DE EQUIPOS NO. 01)</t>
  </si>
  <si>
    <t>UMA014</t>
  </si>
  <si>
    <t>U. MANEJADORA DE AIRE MCA. CARRIER MOD. 39MJ1610ZT3R5194-7 CAP. DE 10.20 T.R., UMA-15 (CONSULTA EXTERNA SALA DE ESPERA 3er NIVEL CTO. DE EQUIPOS NO. 17)</t>
  </si>
  <si>
    <t>UMA015</t>
  </si>
  <si>
    <t>U. MANEJADORA DE AIRE MCA. CARRIER MOD. 39MJ16067ZQX5192-E CAP. DE 8.10 T.R., UMA-15 (COMEDOR CTO. DE EQUIPOS NO. 07)</t>
  </si>
  <si>
    <t>UMA016</t>
  </si>
  <si>
    <t>U. MANEJADORA DE AIRE MCA. CARRIER MOD. 39MJ1608P18X5193-9 CAP. DE 10.10 T.R., UMA-16 (CONSULTA EXTERNA ESP. 3er NIVEL CTO. DE EQUIPOS NO. 19)</t>
  </si>
  <si>
    <t>UMA017</t>
  </si>
  <si>
    <t>U. MANEJADORA DE AIRE MCA. CARRIER MOD. 39MJ16062RQV5192-7 CAP. DE 6.60 T.R., UMA-17 (APOYO ADMINISTRATIVO CTO. DE EQUIPOS NO. 08)</t>
  </si>
  <si>
    <t>UMA018</t>
  </si>
  <si>
    <t>U. MANEJADORA DE AIRE MCA. CARRIER MOD. 39MJ1610XFZR5194-1 CAP. DE 20.40 T.R., UMA-18 (ANATOMIA PATOLOGICA CTO. DE EQUIPOS NO. 08)</t>
  </si>
  <si>
    <t>UMA019</t>
  </si>
  <si>
    <t>U. MANEJADORA DE AIRE MCA. CARRIER MOD. 39MJ1612V65X5195-N CAP. DE 24.80 T.R., UMA-19 (BANCO DE SANGRE CTO. DE EQUIPOS NO. 03)</t>
  </si>
  <si>
    <t>UMA020</t>
  </si>
  <si>
    <t>U. MANEJADORA DE AIRE MCA. CARRIER MOD. 39MJ1606WK2D5192-4 CAP. DE 7.50 T.R., UMA-20 (ADMISION HOSPITALARIA CTO. DE EQUIPOS NO. 03)</t>
  </si>
  <si>
    <t>UMA021</t>
  </si>
  <si>
    <t>U. MANEJADORA DE AIRE MCA. CARRIER MOD. 39MJ1706G1ZC5192-R CAP. DE 13.50 T.R., UMA-21 (SALA CIRUGIA TOCOCIRUGIA CTO. DE EQUIPOS NO. 08)</t>
  </si>
  <si>
    <t>UMA022</t>
  </si>
  <si>
    <t>U. MANEJADORA DE AIRE MCA. CARRIER MOD. 39MJ1703Q-NV5191-N CAP. DE 7.70 T.R., UMA-22 (SALA DE EXPULSION TOCOCIRUGIA CTO. DE EQUIPOS NO. 08)</t>
  </si>
  <si>
    <t>UMA023</t>
  </si>
  <si>
    <t>U. MANEJADORA DE AIRE MCA. CARRIER MOD. 39MJ17142D425196-L CAP. DE 15.50 T.R., UMA-23 (TOCOCIRUGIA CTO. DE EQUIPOS NO. 08)</t>
  </si>
  <si>
    <t>UMA024</t>
  </si>
  <si>
    <t>U. MANEJADORA DE AIRE MCA. CARRIER MOD. 39MJ16105HHP5194-D CAP. DE 15.70 T.R., UMA-24 (CONSULTA VALORACION CTO. DE EQUIPOS NO. 13)</t>
  </si>
  <si>
    <t>UMA025</t>
  </si>
  <si>
    <t>U. MANEJADORA DE AIRE MCA. CARRIER MOD. 39MJ1608RHXH5193-B CAP. DE 11.40 T.R., UMA-25 (SALA DE ESPERA UCI CTO. DE EQUIPOS NO. 13)</t>
  </si>
  <si>
    <t>UMA026</t>
  </si>
  <si>
    <t>U. MANEJADORA DE AIRE MCA. CARRIER MOD. 39MJ1706HRLF5192-P CAP. DE 17.30 T.R., UMA-26 (SALA DE CIRUGIA 4 Y 2 CTO. DE EQUIPOS NO. 08)</t>
  </si>
  <si>
    <t>UMA027</t>
  </si>
  <si>
    <t>U. MANEJADORA DE AIRE MCA. CARRIER MOD. 39MJ1708DKQD5193-N CAP. DE 19.10 T.R., UMA-27 (SALA DE CIRUGIA 1 Y 3 CTO. DE EQUIPOS NO. 08)</t>
  </si>
  <si>
    <t>UMA028</t>
  </si>
  <si>
    <t>U. MANEJADORA DE AIRE MCA. CARRIER MOD. 39MJ1610KMPH5194-H CAP. DE 12.20 T.R., UMA-28 (RECUPERACION CIRUGIA CTO. DE EQUIPOS NO. 08)</t>
  </si>
  <si>
    <t>UMA029</t>
  </si>
  <si>
    <t>U. MANEJADORA DE AIRE MCA. CARRIER MOD. 39MJ1710-NDH5194-G CAP. DE 13.40 T.R., UMA-29 (CEYE CTO. DE EQUIPOS NO. 08)</t>
  </si>
  <si>
    <t>UMA030</t>
  </si>
  <si>
    <t>U. MANEJADORA DE AIRE MCA. CARRIER MOD. 39MJ1706BM6Y5192-4 CAP. DE 14.20 T.R., UMA-30 (SALA DE CIRUGIA AMBULATORIA CTO. DE EQUIPOS NO. 13)</t>
  </si>
  <si>
    <t>UMA031</t>
  </si>
  <si>
    <t>U. MANEJADORA DE AIRE MCA. CARRIER MOD. 39MJ17085-YY5193-X CAP. DE 11.30 T.R., UMA-31 (CIRUGIA AMBULATORIA CTO. DE EQUIPOS NO. 13)</t>
  </si>
  <si>
    <t>UMA032</t>
  </si>
  <si>
    <t>U. MANEJADORA DE AIRE MCA. CARRIER MOD. 39MJ16211SNR5198-Z CAP. DE 25.00 T.R., UMA-32 (ENDOSCOPIAS CTO. DE EQUIPOS NO. 11)</t>
  </si>
  <si>
    <t>UMA033</t>
  </si>
  <si>
    <t>U. MANEJADORA DE AIRE MCA. CARRIER MOD. 39MJ1608ZGMY5193-9 CAP. DE 10.10 T.R., UMA-33 (VESTIBULO, SALA DE ESPERA 3er NIVEL CTO. DE EQUIPOS NO. 13)</t>
  </si>
  <si>
    <t>UMA034</t>
  </si>
  <si>
    <t>U. MANEJADORA DE AIRE MCA. CARRIER MOD. 39MJ1614YXHG5196-D CAP. DE 20.30 T.R., INCLUYE: VARIADOR DE FRECUENCIA UMA-34 (HEMODIALISIS CTO. DE EQUIPOS NO. 15)</t>
  </si>
  <si>
    <t>UMA035</t>
  </si>
  <si>
    <t>U. MANEJADORA DE AIRE MCA. CARRIER MOD. 39MJ1614C6VJ5196-7 CAP. DE 18.10 T.R., UMA-35 (INHALOTERAPIA CTO. DE EQUIPOS NO. 15)</t>
  </si>
  <si>
    <t>UMA036</t>
  </si>
  <si>
    <t>U. MANEJADORA DE AIRE MCA. CARRIER MOD. 39MJ1610QHFE5194-J CAP. DE 12.30 T.R., UMA-36 (VESTIBULO, SALA DE ESPERA 3er NIVEL CTO. DE EQUIPOS NO. 15)</t>
  </si>
  <si>
    <t>UMA037</t>
  </si>
  <si>
    <t>U. MANEJADORA DE AIRE MCA. CARRIER MOD. 39MJ1612KGRE5195-L CAP. DE 17.30 T.R., UMA-37 (AULAS CTO. DE EQUIPOS NO. 5)</t>
  </si>
  <si>
    <t>UMA038</t>
  </si>
  <si>
    <t>U. MANEJADORA DE AIRE MCA. CARRIER MOD. 39MJ1612MH2Y5195-H CAP. DE 18.10 T.R., UMA-38 (APOYO PARAMEDICO CTO. DE EQUIPOS NO. 06)</t>
  </si>
  <si>
    <t>UMA039</t>
  </si>
  <si>
    <t>U. MANEJADORA DE AIRE MCA. CARRIER MOD. 39MJ1614NMGJ5196-D CAP. DE 18.70 T.R., UMA-39 (GOBIERNO CTO. DE EQUIPOS NO. 06)</t>
  </si>
  <si>
    <t>UMA040</t>
  </si>
  <si>
    <t>U. MANEJADORA DE AIRE MCA. CARRIER MOD. 39MJ1610WCPN5194-T CAP. DE 14.00 T.R., UMA-40 (AUDITORIO CTO. DE EQUIPOS NO. 06)</t>
  </si>
  <si>
    <t>UMA041</t>
  </si>
  <si>
    <t>U. MANEJADORA DE AIRE MCA. CARRIER MOD. 39MJ1608-LTL5193-P CAP. DE 9.90 T.R., UMA-41 (SALA DE ESPERA URGENCIAS CTO. DE EQUIPOS NO. 09)</t>
  </si>
  <si>
    <t>UMA042</t>
  </si>
  <si>
    <t>U. MANEJADORA DE AIRE MCA. CARRIER MOD. 39MJ16109BRQ5194-N CAP. DE 18.70 T.R., UMA-42 (URGENCIAS CTO. DE EQUIPOS NO. 09)</t>
  </si>
  <si>
    <t>UMA043</t>
  </si>
  <si>
    <t>U. MANEJADORA DE AIRE MCA. CARRIER MOD. 39MJ1706JQJ35192-V CAP. DE 15.20 T.R., UMA-43 (CIRUGIAS URGENCIAS CTO. DE EQUIPOS NO. 09)</t>
  </si>
  <si>
    <t>UMA044</t>
  </si>
  <si>
    <t>U. MANEJADORA DE AIRE MCA. CARRIER MOD. 39MJ1610TLP45194-M CAP. DE 13.70 T.R., UMA-44 (OBSERVACION PEDIATRIA CTO. DE EQUIPOS NO. 09)</t>
  </si>
  <si>
    <t>UMA045</t>
  </si>
  <si>
    <t>U. MANEJADORA DE AIRE MCA. CARRIER MOD. 39MJ16068DD-5192-Y CAP. DE 6.60 T.R., UMA-45 (APOYO ADMINISTRATIVO CTO. DE EQUIPOS NO. 03)</t>
  </si>
  <si>
    <t>UMA046</t>
  </si>
  <si>
    <t>U. MANEJADORA DE AIRE MCA. CARRIER MOD. 39MJ16129JH95195-C CAP. DE 14.30 T.R., UMA-46 (OBSERVACION ADULTOS CTO. DE EQUIPOS NO. 09)</t>
  </si>
  <si>
    <t>UMA047</t>
  </si>
  <si>
    <t>U. MANEJADORA DE AIRE MCA. CARRIER MOD. 39MJ1706CVF45192-N CAP. DE 6.90 T.R., UMA-47 (TOMOGRAFO CTO. DE EQUIPOS NO. 09)</t>
  </si>
  <si>
    <t>UMA048</t>
  </si>
  <si>
    <t>U. MANEJADORA DE AIRE MCA. CARRIER MOD. 39MJ1610DP8X5194-2 CAP. DE 10.50 T.R., UMA-48 (ULTRASONIDO CTO. DE EQUIPOS NO. 09)</t>
  </si>
  <si>
    <t>UMA049</t>
  </si>
  <si>
    <t>U. MANEJADORA DE AIRE MCA. CARRIER MOD. 39MJ1617FDJC5197-N CAP. DE 22.10 T.R., UMA-49 (IMAGENEOLOGIA CTO. DE EQUIPOS NO. 03)</t>
  </si>
  <si>
    <t>UMA050</t>
  </si>
  <si>
    <t>U. MANEJADORA DE AIRE MCA. CARRIER MOD. 39MJ16087ZDE5193-L CAP. DE 9.40 T.R., UMA-50 (RACKS DIST. TELECOM CTO. DE EQUIPOS NO. 08)</t>
  </si>
  <si>
    <t>UMA051</t>
  </si>
  <si>
    <t>U. MANEJADORA DE AIRE MCA. CARRIER MOD. 39MJ1610EJ195194-F CAP. DE 7.70 T.R., UMA-51 (CTO. ELECTRICO CTO. DE EQUIPOS NO. 08)</t>
  </si>
  <si>
    <t>UMA052</t>
  </si>
  <si>
    <t>U. MANEJADORA DE AIRE MCA. CARRIER MOD. 39MJ1617JSR95197-X CAP. DE 24.20 T.R., UMA-52 (HOSPITALIZACION GINECO CTO. DE EQUIPOS NO. 12)</t>
  </si>
  <si>
    <t>UMA053</t>
  </si>
  <si>
    <t>U. MANEJADORA DE AIRE MCA. CARRIER MOD. 39MJ1710ZT5T5194-G CAP. DE 13.60 T.R., UMA-53 (UCIN, UCI CTO. DE EQUIPOS NO. 11)</t>
  </si>
  <si>
    <t>UMA054</t>
  </si>
  <si>
    <t>U. MANEJADORA DE AIRE MCA. CARRIER MOD. 39MJ1606YLBW5192-J CAP. DE 7.90 T.R., UMA-54 (OBSERVACION ADULTOS CTO. DE EQUIPOS NO. 11)</t>
  </si>
  <si>
    <t>UMA055</t>
  </si>
  <si>
    <t>U. MANEJADORA DE AIRE MCA. CARRIER MOD. 39MJ1608-X745193-L CAP. DE 10.50 T.R., UMA-55 (APOYO HOSPITALIZACION GINECO CTO. DE EQUIPOS NO. 11)</t>
  </si>
  <si>
    <t>UMA056</t>
  </si>
  <si>
    <t>U. MANEJADORA DE AIRE MCA. CARRIER MOD. 39MJ1614BGRH5196-K CAP. DE 26.20 T.R., UMA-56 (HOSPITALIZACION PEDIATRIA CTO. DE EQUIPOS NO. 12)</t>
  </si>
  <si>
    <t>UMA057</t>
  </si>
  <si>
    <t>U. MANEJADORA DE AIRE MCA. CARRIER MOD. 39MJ1614VFWR5196-C CAP. DE 19.40 T.R., UMA-57 (HOSPITALIZACION CIRUGIA CTO. DE EQUIPOS NO. 14)</t>
  </si>
  <si>
    <t>UMA058</t>
  </si>
  <si>
    <t>U. MANEJADORA DE AIRE MCA. CARRIER MOD. 39MJ1617YWZ-5197-S CAP. DE 22.20 T.R., UMA-58 (HOSPITALIZACION CIRUGIA CTO. DE EQUIPOS NO. 14)</t>
  </si>
  <si>
    <t>UMA059</t>
  </si>
  <si>
    <t>U. MANEJADORA DE AIRE MCA. CARRIER MOD. 39MS1717EJR151N4WP CAP. DE 22.70 T.R., UMA-59 (HOSPITALIZACION MEDICINA INTERNA AZOTEA)</t>
  </si>
  <si>
    <t>UMA060</t>
  </si>
  <si>
    <t>U. MANEJADORA DE AIRE MCA. CARRIER MOD. 39MS1721QCEC51N5-G CAP. DE 25.60 T.R., UMA-60 (HOSPITALIZACION MEDICINA INTERNA AZOTEA)</t>
  </si>
  <si>
    <t>UMA061</t>
  </si>
  <si>
    <t>U. MANEJADORA DE AIRE MCA. CARRIER MOD. 39MJ1608EJ2E5193-T CAP. DE 13.30 T.R., UMA-61 (DIALISIS QUIMIOTERAPIA CTO. DE EQUIPOS NO. 15)</t>
  </si>
  <si>
    <t>UMA062</t>
  </si>
  <si>
    <t>U. MANEJADORA DE AIRE MCA. CARRIER MOD. 39MJ161033J25194-R CAP. DE 12.10 T.R., UMA-62 (COCINA CTO. DE EQUIPOS NO. 07)</t>
  </si>
  <si>
    <t>UMA063</t>
  </si>
  <si>
    <t>U. MANEJADORA DE AIRE MCA. CARRIER MOD. 39MJ1608GTJZ5193-7 CAP. DE 7.40 T.R., UMA-63 (CTO. ELECTRICO NO. 6 CTO. DE EQUIPOS NO. 02)</t>
  </si>
  <si>
    <t>UNI 04 X 04</t>
  </si>
  <si>
    <t>UNICANAL SOLIDO DE 4 X 4 CM. MCA. ANCLO</t>
  </si>
  <si>
    <t>UNI COND UC-01</t>
  </si>
  <si>
    <t>U. CONDENSADORA ENFRIADA POR AIRE, MCA. TRANE, MOD. 38AUZA08A0A6-0A0A0 CAP. DE 7.5 T.R. OPERANDO @ 460/3/60, UC-01 (UMA-47 TOMOGRAFO CTO. DE EQUIPOS NO. 09)</t>
  </si>
  <si>
    <t>UNI COND UC-02</t>
  </si>
  <si>
    <t>U. CONDENSADORA, MCA. TRANE, MOD. 38HDR024---3 CAP. DE 2.0 T.R. OPERANDO @ 220/1/60 CON REFRIGERANTE R-410A, UC-02 (FC-01 IDF EDIF. C)</t>
  </si>
  <si>
    <t>UNIJK03</t>
  </si>
  <si>
    <t>Unidad Control 24v Sensor Presencia Atd, Atu, Atp, Pir A Techo O Muro Opera 120-277v, 4 Sensores Por Unidad De ControlCat.-El24-070-405</t>
  </si>
  <si>
    <t>UNION CHAROLA</t>
  </si>
  <si>
    <t>Unión rápida para charola EDRNEZ</t>
  </si>
  <si>
    <t>UNION FLASLOCK</t>
  </si>
  <si>
    <t>Unión para curvas FASLOCKGS</t>
  </si>
  <si>
    <t>UPSV01</t>
  </si>
  <si>
    <t>Sistema de Fuerza Ininterrumpible marca GE serie LP , modelo LP 33 de 15 KVA de capacidad ,on-line, doble conversión, Trifásico, test para batería, con banco de baterías selladas libres de mantenimiento para Respaldo de 10 min a plena carga, con gabinete auto soportado, bypass automático, panel frontal, LCD 2x16 caracteres, Puerto para monitoreo RS232, Protección, desconexión automática (o paso a Bypass disponible) en caso de: baja ó alta tensión DC, Sobre temperatura, Sobrecarga /cortocircuito, salida protegida contra conexión a la red. Con Voltajes requeridos de 220 a la entrada 3F, 4H + T, y 220/127 volts a la salida. 3F, 4H, +T 60 HZ</t>
  </si>
  <si>
    <t>UPSV02</t>
  </si>
  <si>
    <t>Sistema de Fuerza Ininterrumpible marca GE serie LP , modelo LP33 de 65Kva  de capacidad, on-line, doble conversión, Trifásico, test para batería, con banco de baterías selladas libres de mantenimiento para Respaldo de 10 min a plena carga, con gabinete auto soportado, bypass automático, panel frontal, LCD 2x16 caracteres, Puerto para monitoreo RS232, Protección, desconexión automática (o paso a Bypass disponible) en caso de: baja ó alta tensión DC, Sobre temperatura, Sobrecarga /cortocircuito, salida protegida contra conexión a la red.Con los voltajes requeridos de 208/220 a la entrada 3F, 4H + T, y 208/220 volts a la salida. 3F, 4H,+ T 60 HZ.</t>
  </si>
  <si>
    <t>UPSV03</t>
  </si>
  <si>
    <t>Sistema de Fuerza Ininterrumpible marca GE serie LP , modelo LP33 de 80 Kvas de capacidad, on-line, doble conversión, Trifásico, test para batería, con banco de baterías selladas libres de mantenimiento para Respaldo de 10 min a plena carga, con gabinete auto soportado, bypass automático, panel frontal, LCD 2x16 caracteres, Puerto para monitoreo RS232, Protección, desconexión automática (o paso a Bypass disponible) en caso de: baja ó alta tensión DC, Sobre temperatura, Sobrecarga /cortocircuito, salida protegida contra conexión a la red.Con los voltajes requeridos de 208/220 a la entrada 3F, 4H + T, y 208/220 volts a la salida. 3F, 4H,+ T 60 HZ.</t>
  </si>
  <si>
    <t>UPSV04</t>
  </si>
  <si>
    <t>Sistema de Suministro Ininterrumpido de Energía marca GENERAL ELECTRIC, serie SG, modelo SG 130, entrada trifásica de tiempo de Respaldo Estándar. Voltaje Entrada 208/220V Salida 220/127V</t>
  </si>
  <si>
    <t>UTP 4P TELENSÑ</t>
  </si>
  <si>
    <t xml:space="preserve"> CABLE 4 PARES “UTP“CATEGORÍA 6A, EL SISTEMA DE CABLEADO DEBERÁ CUMPLIR CON LA NORMA ANSI/TIA/EIA 568B PARA LA ADMINISTRACIÓN DEL CABLEADO Y ESTAR CERTIFICADO, COMO MATERIAL, POR EL FABRICANTE. EL CABLEADO DEBERÁ SER EJECUTADO MEDIANTE EL ESTANDAR ANSI/TIA/EIA 568-B1, B2 Y B3 DE CABLEADO ESTRUCTURADO. QUE CUMPLA CON CARACTERÍSTICAS DE CATEGORÍA 6, UTP (UNSHIELDED TWISTED PAIR), CATEGORÍA 6 PARA DATOS, COMO MÍNIMO, CERTIFICADO PARA TRANSMISIÓN DE DATOS (10,100,1000 MBPS). DEBERÁ EMPLEARSE COMO MEDIO DE TRANSMISIÓN CABLE DE COBRE DE 100 OHMS, CABLE UTP DE 4 PARES CALIBRE 22 – 24 AWG NO PLENO, CARACTERIZADO A 250 MHZ,  LA DISTANCIA MÁXIMA DE CORRIDA DEL CABLE HORIZONTAL SERÁ DE 90 METROS, DE LA TERMINACIÓN MECÁNICA DE CONEXIÓN TRANSVERSAL A LA SALIDA DE DATOS EN EL ÁREA DE TRABAJO. DEBERÁ SER REMATADO POR AMBOS EXTREMOS.  EL CABLE UTP, DEBE CUMPLIR CON LA CONFIGURACIÓN EN CANAL, CON TOPOLOGÍA DE CUATRO CONECTORES PARA CATEGORÍA 6A Y CONTAR CON CONSTANCIA Ó CERTIFICACIÓN DE HABER SIDO PROBADO EN CANAL POR LABORATORIO INDEPENDIENTE AUTORIZADO POR LA ANSI/EIA/TIA. (ETL, ITS, Ó UL) PARA CONSTATAR ESTE EFECTO, SE DEBE PRESENTAR COPIA DE LA CERTIFICACIÓN Y/O NOMBRE DEL LABORATORIO DE PRUEBA Y NÚMERO DE EXPEDIENTE, EL CUAL DEBERÁ DE INCLUIR EL RESULTADO DE LA PRUEBA.  TODOS LOS NODOS DEBERÁN ESTAR IDENTIFICADOS, ROTULADOS Y ETIQUETADOS EN CABLE COMO EN LA TAPA, DE ACUERDO A LA NORMA ANSI/EIA/TIA-606A. CON HOJA DE PRUEBA EN CADA CAJA.  TIEMPO DE PROPAGACIÓN MÁXIMO DEL MEDIO: 536 NSEG. @250MHZ /100M,   MARCA FIBRAIN, SIMILAR O EQUIVALENTE EN CARACTERISTICAS Y CALIDAD.</t>
  </si>
  <si>
    <t>VACUOMETRO</t>
  </si>
  <si>
    <t>VAL BO F-580  019</t>
  </si>
  <si>
    <t>VALVULA DE BOLA DE 19 MM. DE DIÁMETRO.</t>
  </si>
  <si>
    <t>VAL BO F-580  032</t>
  </si>
  <si>
    <t>VALVULA DE BOLA DE 32 MM. DE DIÁMETRO.</t>
  </si>
  <si>
    <t>VAL BO F-580  038</t>
  </si>
  <si>
    <t>VALVULA DE BOLA DE 38 MM. DE DIÁMETRO.</t>
  </si>
  <si>
    <t>VAL TERM</t>
  </si>
  <si>
    <t>Válvula de termo expansión con ajuste manual mod. hfe 10hc mca valycontrol</t>
  </si>
  <si>
    <t>VALRD HPB3ES</t>
  </si>
  <si>
    <t>Válvula  de paso tipo de diafragma de 3/8 de pulg. de diam. mod hp-b-3- es  mca valycontrol</t>
  </si>
  <si>
    <t>VALRV HPB5ES</t>
  </si>
  <si>
    <t>Válvula para refrigerante de paso tipo de diafragma de 5/8 de pulg. de diam. mod hp-b-5 es  mca valycontrol</t>
  </si>
  <si>
    <t>VALV ACOP R 19</t>
  </si>
  <si>
    <t>Válvula de acoplamiento rápido de 19 mm Ø</t>
  </si>
  <si>
    <t>VALV ANG</t>
  </si>
  <si>
    <t>VALVULA ANGULAR DE 2" A 1 1/2" ROSCA NSHT</t>
  </si>
  <si>
    <t>VALV BOL 051</t>
  </si>
  <si>
    <t>VÁLVULA  DE BOLA,  WORCESTER 411T DE 51 MM DE DIAMETRO</t>
  </si>
  <si>
    <t>VALV BOL 3/4</t>
  </si>
  <si>
    <t>VÁLVULA DE BOLA  PARA VAPOR CONEXIÓN ROSCADA NPT EN ¾” DE DIÁMETRO FABRICADA EN ACERO AL CARBÓN ASTM A216 GR. WCB E INTERNOS EN ACERO INOXIDABLE, CLASE 400#. ESTA VÁLVULA SE REQUIERE PARA LA PURGA DEL FILTRO.</t>
  </si>
  <si>
    <t>VALV C/R 1.5"</t>
  </si>
  <si>
    <t>VALVULA DE CIERRE RRAPIDO TIPO EVERLASTING DE 16 KG/CM2 DE 1.5" DE DIAMETRO</t>
  </si>
  <si>
    <t>VALV CHECK 025</t>
  </si>
  <si>
    <t>Válvula retencion  de 25 mm, roscable.</t>
  </si>
  <si>
    <t>VALV CHECK 1.5"</t>
  </si>
  <si>
    <t>VALVULA CHECK DE 1.5" DE DIAMETRO</t>
  </si>
  <si>
    <t>VALV COMP 2 1/2"</t>
  </si>
  <si>
    <t xml:space="preserve"> VÁLVULAS DE COMPUERTA PARA VAPOR CONEXIÓN BRIDADA FLG 150# EN 2- ½” DE DIÁMETRO FABRICADA EN ACERO AL CARBÓN ASTM A216 GR. WCB E INTERNOS EN ACERO INOXIDABLE, CLASE150#, MARCA WALWORTH. ESTAS VÁLVULAS  SE REQUIEREN UNA ANTES DEL SEPARADOR DE HUMEDAD Y OTRA DESPUÉS DE LA VÁLVULA REDUCTORA.</t>
  </si>
  <si>
    <t>VALV CRAP 013</t>
  </si>
  <si>
    <t>VALVULA DE CIERRE RAPIDO ROSCADA DE 13 MM</t>
  </si>
  <si>
    <t>VALV CRAP 025</t>
  </si>
  <si>
    <t>VALVULA DE CIERRE RAPIDO ROSCADA DE 25 MM</t>
  </si>
  <si>
    <t>VALV CRAP 032</t>
  </si>
  <si>
    <t>VALVULA DE CIERRE RAPIDO ROSCADA DE 32 MM</t>
  </si>
  <si>
    <t>VALV CTA 4"</t>
  </si>
  <si>
    <t>VALVULA DE COMPUERTA DE 4" DE 125 PSGI</t>
  </si>
  <si>
    <t>VALV CURT</t>
  </si>
  <si>
    <t>VALVULA TIPO CURTING DE ESPIGA PARA LABORATORIO</t>
  </si>
  <si>
    <t>VALV DCHEK LIQ 19 MM</t>
  </si>
  <si>
    <t>VALVULA DOBLE CHECK PARA LIQUIDOS A 19.1mm</t>
  </si>
  <si>
    <t>VALV DIVERG</t>
  </si>
  <si>
    <t>VALVULA DIVERGENTE</t>
  </si>
  <si>
    <t>VALV ELIM AIRE</t>
  </si>
  <si>
    <t>VALVULA ELIMINADORA DE AIRE SARCO 13 W</t>
  </si>
  <si>
    <t>VALV ESF 1.5</t>
  </si>
  <si>
    <t>VALVULA DE ESFERA DE 600 WOG PSIG DE 1.5" DE DIAMETRO</t>
  </si>
  <si>
    <t>VALV GL BR 064</t>
  </si>
  <si>
    <t>VALVULA DE GLOBO  DE 64 MM. DE DIÁMETRO, MOD. W 906-F (125 LBS).</t>
  </si>
  <si>
    <t>VALV GL BR 075</t>
  </si>
  <si>
    <t>VALVULA DE GLOBO BRIDADA DE 75 MM. DE DIÁMETRO, MOD. W 906-F (125 LBS).</t>
  </si>
  <si>
    <t>VALV GLOB 50</t>
  </si>
  <si>
    <t xml:space="preserve"> VÁLVULA DE GLOBO DE VÁSTAGO Y VOLANTE ASCENDENTE, CONEXIÓN BRIDADA FLG 150# EN 2” DE DIÁMETRO, FABRICADA EN ACERO AL CARBÓN ASTM A216 GR WCB. MÁXIMA PRESIÓN DE OPERACIÓN 150 PSIG (10.3 BAR). ESTA VÁLVULA SERÁ COLOCADA EN EL BY-PASS DE LA VÁLVULA REDUCTORA, MARCA WALWORTH.</t>
  </si>
  <si>
    <t>VALV GLOB CMS G 019</t>
  </si>
  <si>
    <t>VALV GLOBO ROSC CMS GAS 19MM</t>
  </si>
  <si>
    <t>VALV GLOB LIQ 19</t>
  </si>
  <si>
    <t>VALVULA GLOBO PARA LIQUIDOS (28 Kg/cm2) DE 19 MM</t>
  </si>
  <si>
    <t>VALV MULT 3DS-10B10</t>
  </si>
  <si>
    <t>VALVULA MULTIPROPOSITOS BRIDADA DE 10" MARCA BELL &amp; GOSSETT MOD. 3DS - 10B</t>
  </si>
  <si>
    <t>VALV MULT 3DS-8B8</t>
  </si>
  <si>
    <t>VALVULA MULTIPROPOSITOS BRIDADA DE 8" MARCA BELL &amp; GOSSETT MOD. 3DS - 8B</t>
  </si>
  <si>
    <t>VALV RED PRES 1"</t>
  </si>
  <si>
    <t>VÁLVULA REDUCTORA DE PRESIÓN PILOTEADA EXTERNAMENTE, CONEXIÓN BRIDADA FLG 150# EN 1" DE DIÁMETRO FABRICADA EN HIERRO DÚCTIL ASTM A536 E INTERNOS EN ACERO INOXIDABLE. MÁXIMA PRESIÓN DE OPERACIÓN 150 PSIG (10.3 BAR).GP-2000</t>
  </si>
  <si>
    <t>VALV SEG 013</t>
  </si>
  <si>
    <t>Válvula de seguridad de 13 mm</t>
  </si>
  <si>
    <t>VALV SEG G 019</t>
  </si>
  <si>
    <t>VALVULA DE SEGURIDAD PARA GAS DE 19 MM.</t>
  </si>
  <si>
    <t>VALV TR MP 3</t>
  </si>
  <si>
    <t>VALV WOR 411 013</t>
  </si>
  <si>
    <t>VÁLVULA  DE BOLA,  WORCESTER 411T Ó SIMILAR DE 13 MM. DE DIÁMETRO.</t>
  </si>
  <si>
    <t>VALV WOR 411 025</t>
  </si>
  <si>
    <t>VÁLVULA  DE BOLA,  WORCESTER 411T Ó SIMILAR DE 25 MM. DE DIÁMETRO.</t>
  </si>
  <si>
    <t>VAR 03</t>
  </si>
  <si>
    <t>Varilla Nº 3  (3/8")  Fy= 4,200 kg/cm2.</t>
  </si>
  <si>
    <t>VAR 03-12</t>
  </si>
  <si>
    <t>Varilla Nº 3  ( 3/8" ) al #12 (1 1/2"), Fy= 4,200 kg/cm2.</t>
  </si>
  <si>
    <t>VAR 04</t>
  </si>
  <si>
    <t>Varilla N° 04 (1/2") Fy= 4,200 kg/cm2.</t>
  </si>
  <si>
    <t>VAR 05</t>
  </si>
  <si>
    <t>Varilla N° 05 (5/8") Fy= 4,200 kg/cm2.</t>
  </si>
  <si>
    <t>VAR 06</t>
  </si>
  <si>
    <t>Varilla Nª 06 (3/4") Fy= 4,200 kg/cm2.</t>
  </si>
  <si>
    <t>VAR 06-12</t>
  </si>
  <si>
    <t>Varilla Nº 6  ( 3/4" ) al #12 (1 1/2"), Fy= 4,200 kg/cm2.</t>
  </si>
  <si>
    <t>VAR 08</t>
  </si>
  <si>
    <t>Varilla Nª 08 (1"), Fy= 4,200 kg/cm2.</t>
  </si>
  <si>
    <t>VAR COPPERWELD 3.05</t>
  </si>
  <si>
    <t>Varilla de cobre de acero de 16 mm de diam. Y 3 mts de longitud.</t>
  </si>
  <si>
    <t>VAR R 3/8</t>
  </si>
  <si>
    <t>VARILLA ROSCADA GALV 1 MT DE 3/8"</t>
  </si>
  <si>
    <t>VAR RO 3/8</t>
  </si>
  <si>
    <t>VARI-011</t>
  </si>
  <si>
    <t>Broca de 1/4"</t>
  </si>
  <si>
    <t>VE-001</t>
  </si>
  <si>
    <t>VENTILADOR CENTRIFUGO DE TECHO CON CAPACIDAD DE 570 PCM, P. EST. 0.43 PULG., CON MOTOR DE 1/4 H.P. A 1725 R.P.M., 127 V. 1F. 60 Hz  MARCA GREENHECK MODELO GB-091-4 VE-01 (GIMNASIO, ELECTROTERAPIA)</t>
  </si>
  <si>
    <t>VE-002</t>
  </si>
  <si>
    <t>VENTILADOR CENTRIFUGO DE TECHO CON CAPACIDAD DE 830 PCM, P. EST. 0.35 PULG., CON MOTOR DE 1/3 H.P. A 1725 R.P.M., 127 V. 1F. 60 Hz  MARCA GREENHECK MODELO GB-091-3 VE-02 (MINITINA HUBARD)</t>
  </si>
  <si>
    <t>VE-003</t>
  </si>
  <si>
    <t>VENTILADOR CENTRIFUGO DE TECHO CON CAPACIDAD DE 1,450 PCM, P. EST. 0.53 PULG., CON MOTOR DE 1/2 H.P. A 1725 R.P.M., 127 V. 1F. 60 Hz  MARCA GREENHECK MODELO GB-121-5 VE-03 (B.V. PAC.  MED. FISICA)</t>
  </si>
  <si>
    <t>VE-004</t>
  </si>
  <si>
    <t>VENTILADOR CENTRIFUGO DE TECHO CON CAPACIDAD DE 100 PCM, P. EST. 0.61 PULG., CON MOTOR DE 1/4 H.P. A 1725 R.P.M., 127 V. 1F. 60 Hz  MARCA GREENHECK MODELO GB-071-4 VE-04 (R.P.B.I.)</t>
  </si>
  <si>
    <t>VE-005</t>
  </si>
  <si>
    <t>VENTILADOR CENTRIFUGO DE TECHO CON CAPACIDAD DE 2,970 PCM, P. EST. 0.93 PULG., CON MOTOR DE 1.0 H.P. A 1725 R.P.M., 460 V. 3F. 60 Hz  MARCA GREENHECK MODELO GB-161-10 VE-05 (SANIT. LAB.  SALA DE ESP.)</t>
  </si>
  <si>
    <t>VE-006</t>
  </si>
  <si>
    <t>VENTILADOR CENTRIFUGO DE TECHO CON CAPACIDAD DE 4,550 PCM, P. EST. 0.85 PULG., CON MOTOR DE 2.0 H.P. A 1725 R.P.M., 460 V. 3F. 60 Hz  MARCA GREENHECK MODELO GB-220-20 VE-06 (LAB. PEINES, EST.)</t>
  </si>
  <si>
    <t>VE-007</t>
  </si>
  <si>
    <t>VENTILADOR CENTRIFUGO DE TECHO CON CAPACIDAD DE 1,550 PCM, P. EST. 0.87 PULG., CON MOTOR DE 3/4 H.P. A 1725 R.P.M., 460 V. 3F. 60 Hz  MARCA GREENHECK MODELO GB-131-7 VE-07 (SANIT. ADM. HOSP. ASEO)</t>
  </si>
  <si>
    <t>VE-008</t>
  </si>
  <si>
    <t>VENTILADOR CENTRIFUGO DE TECHO CON CAPACIDAD DE 1,220 PCM, P. EST. 0.67 PULG., CON MOTOR DE 1/2 H.P. A 1725 R.P.M., 127 V. 1F. 60 Hz  MARCA GREENHECK MODELO GB-101-5 VE-08 (SANIT. GINECO.)</t>
  </si>
  <si>
    <t>VE-009</t>
  </si>
  <si>
    <t>VENTILADOR CENTRIFUGO DE TECHO CON CAPACIDAD DE 2,840 PCM, P. EST. 0.63 PULG., CON MOTOR DE 3/4 H.P. A 1725 R.P.M., 460 V. 3F. 60 Hz  MARCA GREENHECK MODELO GB-161-7 VE-09 (SANIT. SALA DE ESPERA)</t>
  </si>
  <si>
    <t>VE-010</t>
  </si>
  <si>
    <t>VENTILADOR CENTRIFUGO DE TECHO CON CAPACIDAD DE 3,110 PCM, P. EST. 0.78 PULG., CON MOTOR DE 1.0 H.P. A 1725 R.P.M., 460 V. 3F. 60 Hz  MARCA GREENHECK MODELO GB-161-10 VE-10 (SANIT. SALA DE ESPERA)</t>
  </si>
  <si>
    <t>VE-011</t>
  </si>
  <si>
    <t>VENTILADOR CENTRIFUGO DE TECHO CON CAPACIDAD DE 310 PCM, P. EST. 0.55 PULG., CON MOTOR DE 1/4 H.P. A 1725 R.P.M., 127 V. 1F. 60 Hz  MARCA GREENHECK MODELO GB-081-10 VE-11 (R.P.B.I.)</t>
  </si>
  <si>
    <t>VE-012</t>
  </si>
  <si>
    <t>VENTILADOR CENTRIFUGO DE TECHO CON CAPACIDAD DE 140 PCM, P. EST. 0.36 PULG., CON MOTOR DE 1/4 H.P. A 1725 R.P.M., 127 V. 1F. 60 Hz  MARCA GREENHECK MODELO GB-071-4 VE-12 (ASEO)</t>
  </si>
  <si>
    <t>VE-013</t>
  </si>
  <si>
    <t>VENTILADOR CENTRIFUGO DE TECHO CON CAPACIDAD DE 150 PCM, P. EST. 0.30 PULG., CON MOTOR DE 1/6 H.P. A 1725 R.P.M., 127 V. 1F. 60 Hz  MARCA GREENHECK MODELO GB-071-7 VE-13 (SANITARIO PRUEBA ESFUERZO)</t>
  </si>
  <si>
    <t>VE-014</t>
  </si>
  <si>
    <t>VENTILADOR CENTRIFUGO DE TECHO CON CAPACIDAD DE 2,810 PCM, P. EST. 0.97 PULG., CON MOTOR DE 3/4 H.P. A 1725 R.P.M., 460 V. 3F. 60 Hz  MARCA GREENHECK MODELO GB-180-7 VE-14 (PEINES BCO. DE SANGRE)</t>
  </si>
  <si>
    <t>VE-015</t>
  </si>
  <si>
    <t>VENTILADOR CENTRIFUGO DE TECHO CON CAPACIDAD DE 300 PCM, P. EST. 0.76 PULG., CON MOTOR DE 1/4 H.P. A 1725 R.P.M., 127 V. 1F. 60 Hz  MARCA GREENHECK MODELO GB-081-4 VE-15 (R.P.B.I. BCO. DE SANGRE)</t>
  </si>
  <si>
    <t>VE-016</t>
  </si>
  <si>
    <t>VENTILADOR CENTRIFUGO DE TECHO CON CAPACIDAD DE 800 PCM, P. EST. 0.52 PULG., CON MOTOR DE 1/3 H.P. A 1725 R.P.M., 127 V. 1F. 60 Hz  MARCA GREENHECK MODELO GB-101-3 VE-16 (CAMPANA CITOLOGIA)</t>
  </si>
  <si>
    <t>VE-017</t>
  </si>
  <si>
    <t>VENTILADOR CENTRIFUGO DE TECHO CON CAPACIDAD DE 800 PCM, P. EST. 0.57 PULG., CON MOTOR DE 1/3 H.P. A 1725 R.P.M., 127 V. 1F. 60 Hz  MARCA GREENHECK MODELO GB-101-3 VE-17 (CAMPANA HISTOLOGIA)</t>
  </si>
  <si>
    <t>VE-018</t>
  </si>
  <si>
    <t>VENTILADOR CENTRIFUGO DE TECHO CON CAPACIDAD DE 810 PCM, P. EST. 0.83 PULG., CON MOTOR DE 1/2 H.P. A 1725 R.P.M., 127 V. 1F. 60 Hz  MARCA GREENHECK MODELO GB-101-5 VE-18 (PEINES ANAT. PAT.)</t>
  </si>
  <si>
    <t>VE-019</t>
  </si>
  <si>
    <t>VENTILADOR CENTRIFUGO DE TECHO CON CAPACIDAD DE 1,340 PCM, P. EST. 0.76 PULG., CON MOTOR DE 1/2 H.P. A 1725 R.P.M., 127 V. 1F. 60 Hz  MARCA GREENHECK MODELO GB-121-5 VE-19 (SANIT. ANAT. PAT.)</t>
  </si>
  <si>
    <t>VE-020</t>
  </si>
  <si>
    <t>VENTILADOR CENTRIFUGO DE TECHO CON CAPACIDAD DE 530 PCM, P. EST. 0.41 PULG., CON MOTOR DE 1/4 H.P. A 1725 R.P.M., 127 V. 1F. 60 Hz  MARCA GREENHECK MODELO GB-081-4 VE-20 (IDENTIFICACION ANAT. PAT.)</t>
  </si>
  <si>
    <t>VE-021</t>
  </si>
  <si>
    <t>VENTILADOR CENTRIFUGO DE TECHO CON CAPACIDAD DE 1,300 PCM, P. EST. 0.44 PULG., CON MOTOR DE 1/3 H.P. A 1725 R.P.M., 127 V. 1F. 60 Hz  MARCA GREENHECK MODELO GB-101-3 VE-21 (AUTOPSIAS ANAT. PAT.)</t>
  </si>
  <si>
    <t>VE-022</t>
  </si>
  <si>
    <t>VENTILADOR CENTRIFUGO DE TECHO CON CAPACIDAD DE 4,120 PCM, P. EST. 0.56 PULG., CON MOTOR DE 1.0 H.P. A 1725 R.P.M., 460 V. 3F. 60 Hz  MARCA GREENHECK MODELO GB-240-10 VE-22 (B.V. ENF. MED. TEC.)</t>
  </si>
  <si>
    <t>VE-023</t>
  </si>
  <si>
    <t>VENTILADOR CENTRIFUGO DE TECHO CON CAPACIDAD DE 320 PCM, P. EST. 0.54 PULG., CON MOTOR DE 1/4 H.P. A 1725 R.P.M., 127 V. 1F. 60 Hz  MARCA GREENHECK MODELO GB-091-4 VE-23 (SANITARIO PREP. TOCO)</t>
  </si>
  <si>
    <t>VE-024</t>
  </si>
  <si>
    <t>VENTILADOR CENTRIFUGO DE TECHO CON CAPACIDAD DE 2,640 PCM, P. EST. 0.55 PULG., CON MOTOR DE 3/4 H.P. A 1725 R.P.M., 460 V. 3F. 60 Hz  MARCA GREENHECK MODELO GB-180-7 VE-24 (B.V. ENF. MED. TEC.)</t>
  </si>
  <si>
    <t>VE-025</t>
  </si>
  <si>
    <t>VENTILADOR CENTRIFUGO DE TECHO CON CAPACIDAD DE 140 PCM, P. EST. 0.49 PULG., CON MOTOR DE 1/4 H.P. A 1725 R.P.M., 127 V. 1F. 60 Hz  MARCA GREENHECK MODELO GB-071-4 VE-25 (ANESTESISTA)</t>
  </si>
  <si>
    <t>VE-026</t>
  </si>
  <si>
    <t>VENTILADOR CENTRIFUGO EN LINEA CON CAPACIDAD DE 870 PCM, P. EST. 0.33 PULG., CON MOTOR DE 1/4 H.P. A 1725 R.P.M., 127 V. 1F. 60 Hz  MARCA GREENHECK MODELO SQ-100-VG VE-26 (ASEO SEPTICO RS.)</t>
  </si>
  <si>
    <t>VE-027</t>
  </si>
  <si>
    <t>VENTILADOR CENTRIFUGO EN LINEA CON CAPACIDAD DE 140 PCM, P. EST. 0.25 PULG., CON MOTOR DE 1/4 H.P. A 1725 R.P.M., 127 V. 1F. 60 Hz  MARCA GREENHECK MODELO GB-071-4 VE-27 (R.P.B.I. CTO. ELECT.)</t>
  </si>
  <si>
    <t>VE-028</t>
  </si>
  <si>
    <t>VENTILADOR CENTRIFUGO DE TECHO CON CAPACIDAD DE 130 PCM, P. EST. 0.46 PULG., CON MOTOR DE 1/4 H.P. A 1725 R.P.M., 127 V. 1F. 60 Hz  MARCA GREENHECK MODELO GB-071-4 VE-28 (ANESTESISTA)</t>
  </si>
  <si>
    <t>VE-029</t>
  </si>
  <si>
    <t>VENTILADOR CENTRIFUGO DE TECHO CON CAPACIDAD DE 470 PCM, P. EST. 0.48 PULG., CON MOTOR DE 1/4 H.P. A 1725 R.P.M., 127 V. 1F. 60 Hz  MARCA GREENHECK MODELO GB-081-4 VE-29 (SALA CIRUGIA, PROCED)</t>
  </si>
  <si>
    <t>VE-030</t>
  </si>
  <si>
    <t>VENTILADOR CENTRIFUGO DE TECHO CON CAPACIDAD DE 810 PCM, P. EST. 0.48 PULG., CON MOTOR DE 1/2 H.P. A 1725 R.P.M., 127 V. 1F. 60 Hz  MARCA GREENHECK MODELO GB-121-5 VE-30 (CEYE)</t>
  </si>
  <si>
    <t>VE-031</t>
  </si>
  <si>
    <t>VENTILADOR CENTRIFUGO DE TECHO CON CAPACIDAD DE 920 PCM, P. EST. 0.38 PULG., CON MOTOR DE 1/3 H.P. A 1725 R.P.M., 127 V. 1F. 60 Hz  MARCA GREENHECK MODELO GB-101-3 VE-31 (B.V. QUIROFANO CENTRAL)</t>
  </si>
  <si>
    <t>VE-032</t>
  </si>
  <si>
    <t>VENTILADOR CENTRIFUGO DE TECHO CON CAPACIDAD DE 530 PCM, P. EST. 0.40 PULG., CON MOTOR DE 1/3 H.P. A 1725 R.P.M., 127 V. 1F. 60 Hz  MARCA GREENHECK MODELO GB-081-3 VE-32 (B.V. QUIROFANO CENTRAL)</t>
  </si>
  <si>
    <t>VE-033</t>
  </si>
  <si>
    <t>VENTILADOR CENTRIFUGO DE TECHO CON CAPACIDAD DE 550 PCM, P. EST. 0.39 PULG., CON MOTOR DE 1/3 H.P. A 1725 R.P.M., 127 V. 1F. 60 Hz  MARCA GREENHECK MODELO GB-081-3 VE-33 (SALA DE CIRUGIA 2 Y 4)</t>
  </si>
  <si>
    <t>VE-034</t>
  </si>
  <si>
    <t>VENTILADOR CENTRIFUGO DE TECHO CON CAPACIDAD DE 140 PCM, P. EST. 0.33 PULG., CON MOTOR DE 1/4 H.P. A 1725 R.P.M., 127 V. 1F. 60 Hz  MARCA GREENHECK MODELO GB-071-4 VE-34 (ANESTSISTA)</t>
  </si>
  <si>
    <t>VE-035</t>
  </si>
  <si>
    <t>VENTILADOR CENTRIFUGO DE TECHO CON CAPACIDAD DE 630 PCM, P. EST. 0.40 PULG., CON MOTOR DE 1/3 H.P. A 1725 R.P.M., 127 V. 1F. 60 Hz  MARCA GREENHECK MODELO GB-091-3 VE-35 (ANESTSISTA)</t>
  </si>
  <si>
    <t>VE-036</t>
  </si>
  <si>
    <t>VENTILADOR CENTRIFUGO EN LINEA CON CAPACIDAD DE 140 PCM, P. EST. 0.32 PULG., CON MOTOR DE 1/4 H.P. A 1725 R.P.M., 127 V. 1F. 60 Hz  MARCA GREENHECK MODELO SQ-85-VG VE-36 (R.P.B.I. QUIROFANO CENTRAL)</t>
  </si>
  <si>
    <t>VE-037</t>
  </si>
  <si>
    <t>VENTILADOR CENTRIFUGO DE TECHO CON CAPACIDAD DE 830 PCM, P. EST. 0.45 PULG., CON MOTOR DE 1/3 H.P. A 1725 R.P.M., 127 V. 1F. 60 Hz  MARCA GREENHECK MODELO GB-101-3 VE-37 (B.V. INHALOTERAPIA HEMO)</t>
  </si>
  <si>
    <t>VE-038</t>
  </si>
  <si>
    <t>VENTILADOR CENTRIFUGO TIPO VENT-SET CON CAPACIDAD DE 560 PCM, P. EST. 1.33 PULG., CON MOTOR DE 3/4 H.P. A 1725 R.P.M., 460 V. 3F. 60 Hz  MARCA GREENHECK MODELO SW-107-7 VE-38 (AISLADOS HEMODIALISIS)</t>
  </si>
  <si>
    <t>VE-039</t>
  </si>
  <si>
    <t>VENTILADOR CENTRIFUGO DE TECHO CON CAPACIDAD DE 840 PCM, P. EST. 0.45 PULG., CON MOTOR DE 1/3 H.P. A 1725 R.P.M., 127 V. 1F. 60 Hz  MARCA GREENHECK MODELO GB-101-3 VE-39 (SEPTICO, RS, ASEO)</t>
  </si>
  <si>
    <t>VE-040</t>
  </si>
  <si>
    <t>VENTILADOR CENTRIFUGO DE TECHO CON CAPACIDAD DE 340 PCM, P. EST. 0.58 PULG., CON MOTOR DE 1/4 H.P. A 1725 R.P.M., 127 V. 1F. 60 Hz  MARCA GREENHECK MODELO GB-081-3 VE-40 (R.P.B.I.)</t>
  </si>
  <si>
    <t>VE-041</t>
  </si>
  <si>
    <t>VENTILADOR CENTRIFUGO EN LINEA CON CAPACIDAD DE 1,360 PCM, P. EST. 0.53 PULG., CON MOTOR DE 3/4 H.P. A 1725 R.P.M., 460 V. 3F. 60 Hz  MARCA GREENHECK MODELO SQ-120-A VE-41 (SANITARIOS PUBLICOS H Y M)</t>
  </si>
  <si>
    <t>VE-042</t>
  </si>
  <si>
    <t>VENTILADOR CENTRIFUGO EN LINEA CON CAPACIDAD DE 100 PCM, P. EST. 0.22 PULG., CON MOTOR DE 1/40 H.P. A 1725 R.P.M., 127 V. 1F. 60 Hz  MARCA GREENHECK MODELO SQ-60-D VE-42 (SANITARIOS PUBLICOS H Y M)</t>
  </si>
  <si>
    <t>VE-043</t>
  </si>
  <si>
    <t>VENTILADOR CENTRIFUGO DE TECHO CON CAPACIDAD DE 2,350 PCM, P. EST. 0.63 PULG., CON MOTOR DE 3/4 H.P. A 1725 R.P.M., 460 V. 3F. 60 Hz  MARCA GREENHECK MODELO GB-180-7 VE-43 (SANIT. SALA DE EST. SIMPLES IMAGENEOLOGIA)</t>
  </si>
  <si>
    <t>VE-044</t>
  </si>
  <si>
    <t>VENTILADOR CENTRIFUGO DE TECHO CON CAPACIDAD DE 100 PCM, P. EST. 0.52 PULG., CON MOTOR DE 1/4 H.P. A 1725 R.P.M., 127 V. 1F. 60 Hz  MARCA GREENHECK MODELO GB-071-4 VE-44 (R.P.B.I. IMAGENEOLOGIA)</t>
  </si>
  <si>
    <t>VE-045</t>
  </si>
  <si>
    <t>VENTILADOR CENTRIFUGO DE TECHO CON CAPACIDAD DE 690 PCM, P. EST. 0.62 PULG., CON MOTOR DE 1/3 H.P. A 1725 R.P.M., 127 V. 1F. 60 Hz  MARCA GREENHECK MODELO GB-101-3 VE-45 (SANIT. PUB. IMAGENEOLOGIA)</t>
  </si>
  <si>
    <t>VE-046</t>
  </si>
  <si>
    <t>VENTILADOR CENTRIFUGO DE TECHO CON CAPACIDAD DE 2,050 PCM, P. EST. 0.59 PULG., CON MOTOR DE 3/4 H.P. A 1725 R.P.M., 460 V. 3F. 60 Hz  MARCA GREENHECK MODELO GB-161-7 VE-46 (SANIT. SPPST IMSS)</t>
  </si>
  <si>
    <t>VE-047</t>
  </si>
  <si>
    <t>VENTILADOR CENTRIFUGO TIPO VENT-SET CON CAPACIDAD DE 320 PCM, P. EST. 1.32 PULG., CON MOTOR DE 1/3 H.P. A 1725 R.P.M., 127 V. 1F. 60 Hz  MARCA GREENHECK MODELO SW-106-3 VE-47 (AISLADOS 4 OBSERV. ADULTOS)</t>
  </si>
  <si>
    <t>VE-048</t>
  </si>
  <si>
    <t>VENTILADOR CENTRIFUGO DE TECHO CON CAPACIDAD DE 750 PCM, P. EST. 0.43 PULG., CON MOTOR DE 1/3 H.P. A 1725 R.P.M., 127 V. 1F. 60 Hz  MARCA GREENHECK MODELO GB-101-3 VE-48 (SANIT. OBSERV. PEDIATRIA)</t>
  </si>
  <si>
    <t>VE-051</t>
  </si>
  <si>
    <t>VENTILADOR CENTRIFUGO DE TECHO CON CAPACIDAD DE 100 PCM, P. EST. 0.29 PULG., CON MOTOR DE 1/4 H.P. A 1725 R.P.M., 127 V. 1F. 60 Hz  MARCA GREENHECK MODELO GB-071-4 VE-51 (R.P.B.I. URGENCIAS)</t>
  </si>
  <si>
    <t>VE-052</t>
  </si>
  <si>
    <t>VENTILADOR CENTRIFUGO DE TECHO CON CAPACIDAD DE 1,480 PCM, P. EST. 0.39 PULG., CON MOTOR DE 1/2 H.P. A 1725 R.P.M., 127 V. 1F. 60 Hz  MARCA GREENHECK MODELO GB-131-5 VE-52 (CURACIONES URGENCIAS)</t>
  </si>
  <si>
    <t>VE-053</t>
  </si>
  <si>
    <t>VENTILADOR CENTRIFUGO DE TECHO CON CAPACIDAD DE 1,820 PCM, P. EST. 0.61 PULG., CON MOTOR DE 3/4 H.P. A 1725 R.P.M., 460 V. 3F. 60 Hz  MARCA GREENHECK MODELO GB-161-7 VE-53 (SANIT. TOMOGRAFO)</t>
  </si>
  <si>
    <t>VE-054</t>
  </si>
  <si>
    <t>VENTILADOR CENTRIFUGO TIPO VENT-SET CON CAPACIDAD DE 330 PCM, P. EST. 1.57 PULG., CON MOTOR DE 1/2 H.P. A 1725 R.P.M., 127 V. 1F. 60 Hz  MARCA GREENHECK MODELO SWB-106-7 VE-54 (AISLADOS UCI)</t>
  </si>
  <si>
    <t>VE-055</t>
  </si>
  <si>
    <t>VENTILADOR CENTRIFUGO DE TECHO CON CAPACIDAD DE 370 PCM, P. EST. 0.42 PULG., CON MOTOR DE 1/4 H.P. A 1725 R.P.M., 127 V. 1F. 60 Hz  MARCA GREENHECK MODELO GB-091-4 VE-55 (SEPTICO UCIN)</t>
  </si>
  <si>
    <t>VE-056</t>
  </si>
  <si>
    <t>VENTILADOR CENTRIFUGO TIPO VENT-SET CON CAPACIDAD DE 140 PCM, P. EST. 1.54 PULG., CON MOTOR DE 1/3 H.P. A 1725 R.P.M., 127 V. 1F. 60 Hz  MARCA GREENHECK MODELO SWB-206-3 VE-56 (AISLADOS UCIN)</t>
  </si>
  <si>
    <t>VE-057</t>
  </si>
  <si>
    <t>VENTILADOR CENTRIFUGO TIPO VENT-SET CON CAPACIDAD DE 470 PCM, P. EST. 1.43 PULG., CON MOTOR DE 1/2 H.P. A 1725 R.P.M., 127 V. 1F. 60 Hz  MARCA GREENHECK MODELO SWB-108-5 VE-57 (AISLADOS PED. UCI)</t>
  </si>
  <si>
    <t>VE-058</t>
  </si>
  <si>
    <t>VENTILADOR CENTRIFUGO DE TECHO CON CAPACIDAD DE 260 PCM, P. EST. 0.53 PULG., CON MOTOR DE 1/3 H.P. A 1725 R.P.M., 127 V. 1F. 60 Hz  MARCA GREENHECK MODELO GB-081-3 VE-58 (R.P.B.I.)</t>
  </si>
  <si>
    <t>VE-059</t>
  </si>
  <si>
    <t>VENTILADOR CENTRIFUGO TIPO VENT-SET CON CAPACIDAD DE 110 PCM, P. EST. 1.34 PULG., CON MOTOR DE 1/3 H.P. A 1725 R.P.M., 127 V. 1F. 60 Hz  MARCA GREENHECK MODELO SWB-206-3 VE-59 (AISLADOS LACTANTES)</t>
  </si>
  <si>
    <t>VE-060</t>
  </si>
  <si>
    <t>VENTILADOR CENTRIFUGO DE TECHO CON CAPACIDAD DE 2,660 PCM, P. EST. 0.49 PULG., CON MOTOR DE 1.0 H.P. A 1725 R.P.M., 460 V. 3F. 60 Hz  MARCA GREENHECK MODELO GB-161-10 VE-60 (PEDIATRIA)</t>
  </si>
  <si>
    <t>VE-061</t>
  </si>
  <si>
    <t>VENTILADOR CENTRIFUGO TIPO VENT-SET CON CAPACIDAD DE 510 PCM, P. EST. 1.41 PULG., CON MOTOR DE 1/2 H.P. A 1725 R.P.M., 127 V. 1F. 60 Hz  MARCA GREENHECK MODELO SWB-107-5 VE-61 (AISLADOS PREECOLAR)</t>
  </si>
  <si>
    <t>VE-062</t>
  </si>
  <si>
    <t>VENTILADOR CENTRIFUGO DE TECHO CON CAPACIDAD DE 510 PCM, P. EST. 0.30 PULG., CON MOTOR DE 1/3 H.P. A 1725 R.P.M., 127 V. 1F. 60 Hz  MARCA GREENHECK MODELO SWB-107-5 VE-62 (SALA DE RAYOS X)</t>
  </si>
  <si>
    <t>VE-063</t>
  </si>
  <si>
    <t>VENTILADOR CENTRIFUGO TIPO VENT-SET CON CAPACIDAD DE 140 PCM, P. EST. 1.37 PULG., CON MOTOR DE 1/3 H.P. A 1725 R.P.M., 127 V. 1F. 60 Hz  MARCA GREENHECK MODELO SWB-106-3 VE-63 (AISLADO CUNERO PAT.)</t>
  </si>
  <si>
    <t>VE-064</t>
  </si>
  <si>
    <t>VENTILADOR CENTRIFUGO DE TECHO CON CAPACIDAD DE 330 PCM, P. EST. 0.44 PULG., CON MOTOR DE 1/3 H.P. A 1725 R.P.M., 127 V. 1F. 60 Hz  MARCA GREENHECK MODELO GB-091-3 VE-64 (R.S. ASEO SANITARIO)</t>
  </si>
  <si>
    <t>VE-065</t>
  </si>
  <si>
    <t>VENTILADOR CENTRIFUGO DE TECHO CON CAPACIDAD DE 130 PCM, P. EST. 0.30 PULG., CON MOTOR DE 1/4 H.P. A 1725 R.P.M., 127 V. 1F. 60 Hz  MARCA GREENHECK MODELO GB-071-4 VE-65 (R.P.B.I. UCIN, UCI)</t>
  </si>
  <si>
    <t>VE-066</t>
  </si>
  <si>
    <t>VENTILADOR CENTRIFUGO EN LINEA CON CAPACIDAD DE 6,500 PCM, P. EST. 1.00 PULG., CON MOTOR DE 3.0 H.P. A 1725 R.P.M., 460 V. 3F. 60 Hz  MARCA GREENHECK MODELO SWB-240-30 VE-66 (LAVANDERIA)</t>
  </si>
  <si>
    <t>VE-067</t>
  </si>
  <si>
    <t>VENTILADOR CENTRIFUGO DE TECHO CON CAPACIDAD DE 330 PCM, P. EST. 0.46 PULG., CON MOTOR DE 1/4 H.P. A 1725 R.P.M., 127 V. 1F. 60 Hz  MARCA GREENHECK MODELO GB-081-4 VE-67 (R.P.B.I. HOSP. GINECO.)</t>
  </si>
  <si>
    <t>VE-068</t>
  </si>
  <si>
    <t>VENTILADOR CENTRIFUGO TIPO VENT-SET CON CAPACIDAD DE 250 PCM, P. EST. 1.42 PULG., CON MOTOR DE 1/2 H.P. A 1725 R.P.M., 127 V. 1F. 60 Hz  MARCA GREENHECK MODELO SWB-106-3 VE-68 (AISLADO HOSP. GINECO)</t>
  </si>
  <si>
    <t>VE-069</t>
  </si>
  <si>
    <t>VENTILADOR CENTRIFUGO DE TECHO CON CAPACIDAD DE 660 PCM, P. EST. 0.52 PULG., CON MOTOR DE 1/4 H.P. A 1725 R.P.M., 127 V. 1F. 60 Hz  MARCA GREENHECK MODELO GB-081-4 VE-69 (SANIT. MED. BECARIO)</t>
  </si>
  <si>
    <t>VE-070</t>
  </si>
  <si>
    <t>VENTILADOR CENTRIFUGO TIPO VENT-SET CON CAPACIDAD DE 350 PCM, P. EST. 1.45 PULG., CON MOTOR DE 1/2 H.P. A 1725 R.P.M., 127 V. 1F. 60 Hz  MARCA GREENHECK MODELO SWB-207-5 VE-70 (AISLADO HOSP. MED. INT.)</t>
  </si>
  <si>
    <t>VE-071</t>
  </si>
  <si>
    <t>VENTILADOR CENTRIFUGO DE TECHO CON CAPACIDAD DE 1,200 PCM, P. EST. 0.45 PULG., CON MOTOR DE 1/3 H.P. A 1725 R.P.M., 127 V. 1F. 60 Hz  MARCA GREENHECK MODELO GB-121-3 VE-71 (ENDOSCOPIAS)</t>
  </si>
  <si>
    <t>VE-072</t>
  </si>
  <si>
    <t>VENTILADOR CENTRIFUGO TIPO VENT-SET CON CAPACIDAD DE 630 PCM, P. EST. 1.34 PULG., CON MOTOR DE 3/4 H.P. A 1725 R.P.M., 460 V. 3F. 60 Hz  MARCA GREENHECK MODELO SWB-107-5 VE-72 (AISLADO 1 HOSP. CIRUGIA)</t>
  </si>
  <si>
    <t>VE-073</t>
  </si>
  <si>
    <t>VENTILADOR CENTRIFUGO TIPO VENT-SET CON CAPACIDAD DE 630 PCM, P. EST. 1.34 PULG., CON MOTOR DE 3/4 H.P. A 1725 R.P.M., 460 V. 3F. 60 Hz  MARCA GREENHECK MODELO SWB-107-7 VE-73 (AISLADO 2 HOSP. MEDICINA INTERNA)</t>
  </si>
  <si>
    <t>VE-074</t>
  </si>
  <si>
    <t>VENTILADOR CENTRIFUGO DE TECHO CON CAPACIDAD DE 970 PCM, P. EST. 0.31 PULG., CON MOTOR DE 3/4 H.P. A 1725 R.P.M., 460 V. 3F. 60 Hz  MARCA GREENHECK MODELO GB-101-5 VE-74 (SANITARIOS SEPTICO QUIMIO.)</t>
  </si>
  <si>
    <t>VE-075</t>
  </si>
  <si>
    <t>VENTILADOR CENTRIFUGO DE TECHO CON CAPACIDAD DE 1,800 PCM, P. EST. 0.45 PULG., CON MOTOR DE 1/3 H.P. A 1725 R.P.M., 127 V. 1F. 60 Hz  MARCA GREENHECK MODELO GB-161-3 VE-75 (QUIMIOTERAPIA)</t>
  </si>
  <si>
    <t>VE-076</t>
  </si>
  <si>
    <t>VENTILADOR CENTRIFUGO DE TECHO CON CAPACIDAD DE 1,450 PCM, P. EST. 0.34 PULG., CON MOTOR DE 1/3 H.P. A 1725 R.P.M., 127 V. 1F. 60 Hz  MARCA GREENHECK MODELO GB-131-3 VE-76 (R.S. ELEVADOR)</t>
  </si>
  <si>
    <t>VE-077</t>
  </si>
  <si>
    <t>VENTILADOR CENTRIFUGO DE TECHO CON CAPACIDAD DE 260 PCM, P. EST. 0.76 PULG., CON MOTOR DE 1/4 H.P. A 1725 R.P.M., 127 V. 1F. 60 Hz  MARCA GREENHECK MODELO GB-101HP-4 VE-77 (T.M. BACTERIOLOGICAS)</t>
  </si>
  <si>
    <t>VE-078</t>
  </si>
  <si>
    <t>VENTILADOR CENTRIFUGO DE TECHO CON CAPACIDAD DE 270 PCM, P. EST. 0.53 PULG., CON MOTOR DE 1/4 H.P. A 1725 R.P.M., 127 V. 1F. 60 Hz  MARCA GREENHECK MODELO GB-071-4 VE-78 (SALA DE EXPULSION 1 Y 2)</t>
  </si>
  <si>
    <t>VE-079</t>
  </si>
  <si>
    <t>VENTILADOR CENTRIFUGO TIPO VENT-SET CON CAPACIDAD DE 340 PCM, P. EST. 1.32 PULG., CON MOTOR DE 3/4 H.P. A 1725 R.P.M., 460 V. 3F. 60 Hz  MARCA GREENHECK MODELO GB-106-7 VE-79 (AISLADO 1 HOSP. MEDICINA INTERNA)</t>
  </si>
  <si>
    <t>VE-080</t>
  </si>
  <si>
    <t>VENTILADOR CENTRIFUGO DE TECHO CON CAPACIDAD DE 800 PCM, P. EST. 0.60 PULG., CON MOTOR DE 1/3 H.P. A 1725 R.P.M., 127 V. 1F. 60 Hz  MARCA GREENHECK MODELO GB-091-3 VE-80 (LAVADO DE LOSA HOSP.)</t>
  </si>
  <si>
    <t>VE-081</t>
  </si>
  <si>
    <t>VENTILADOR CENTRIFUGO DE TECHO CON CAPACIDAD DE 800 PCM, P. EST. 0.60 PULG., CON MOTOR DE 1/3 H.P. A 1725 R.P.M., 127 V. 1F. 60 Hz  MARCA GREENHECK MODELO GB-091-3 VE-81 (LAVADO DE LOSA PERSONAL.)</t>
  </si>
  <si>
    <t>VE-082</t>
  </si>
  <si>
    <t>VENTILADOR CENTRIFUGO DE TECHO CON CAPACIDAD DE 10,20 PCM, P. EST. 1.40 PULG., CON MOTOR DE 5.0 H.P. A 1725 R.P.M., 460 V. 3F. 60 Hz  MARCA GREENHECK MODELO CUBE-360-50 VE-82 (CAMPANA DE EXT. COCINA)</t>
  </si>
  <si>
    <t>VE-083</t>
  </si>
  <si>
    <t>VENTILADOR CENTRIFUGO EN LINEA CON CAPACIDAD DE 540 PCM, P. EST. 0.35 PULG., CON MOTOR DE 1/3 H.P. A 1725 R.P.M., 127 V. 1F. 60 Hz  MARCA GREENHECK MODELO BSQ-80-3 VE-83 (BANCO DE LECHES)</t>
  </si>
  <si>
    <t>VE-084</t>
  </si>
  <si>
    <t>VENTILADOR CENTRIFUGO EN LINEA CON CAPACIDAD DE 320 PCM, P. EST. 0.25 PULG., CON MOTOR DE 1/4 H.P. A 1725 R.P.M., 127 V. 1F. 60 Hz  MARCA GREENHECK MODELO SQ-80-VG VE-84 (TALLER DE PINTURA)</t>
  </si>
  <si>
    <t>VE-085</t>
  </si>
  <si>
    <t>VENTILADOR CENTRIFUGO EN LINEA CON CAPACIDAD DE 480 PCM, P. EST. 0.35 PULG., CON MOTOR DE 1/4 H.P. A 1725 R.P.M., 127 V. 1F. 60 Hz  MARCA GREENHECK MODELO SQ-85-VG VE-85 (SANITARIOS CONSERVACION)</t>
  </si>
  <si>
    <t>VE0-49</t>
  </si>
  <si>
    <t>VENTILADOR CENTRIFUGO DE TECHO CON CAPACIDAD DE 140 PCM, P. EST. 1.32 PULG., CON MOTOR DE 1/3 H.P. A 1725 R.P.M., 127 V. 1F. 60 Hz  MARCA GREENHECK MODELO SW-106-3 VE-47 (AISLADOS 1 OBSERV. PEDIATRIA)</t>
  </si>
  <si>
    <t>VE0-50</t>
  </si>
  <si>
    <t>VENTILADOR CENTRIFUGO DE TECHO CON CAPACIDAD DE 2,580 PCM, P. EST. 0.43 PULG., CON MOTOR DE 3/4 H.P. A 1725 R.P.M., 460 V. 3F. 60 Hz  MARCA GREENHECK MODELO GB-180-7 VE-50 (SUB-CEYE CIRUG. URGENCIAS)</t>
  </si>
  <si>
    <t>VERTED</t>
  </si>
  <si>
    <t>VERTEDERO DE PISO</t>
  </si>
  <si>
    <t>VI-001</t>
  </si>
  <si>
    <t>VENTILADOR CENTRIFUGO TIPO UNIZONA CON FILTROS CON CAPACIDAD DE 16,580 PCM, P. EST. 1.02 PULG., CON MOTOR DE 10 H.P. A 1750 R.P.M., 230 V. 3F. 60 Hz MARCA SOLER &amp; PALAU MODELO CDA-FH1-25/25 VI-01 (COCINA)</t>
  </si>
  <si>
    <t>VI-002</t>
  </si>
  <si>
    <t>VENTILADOR CENTRIFUGO TIPO UNIZONA CON FILTROS CON CAPACIDAD DE 9,468 PCM, P. EST. 0.85 PULG., CON MOTOR DE 5.0 H.P. A 1750 R.P.M., 230 V. 3F. 60 Hz MARCA SOLER &amp; PALAU MODELO CDA-FH1-20/20 VI-02 (BAÑOS Y VESTIDORES)</t>
  </si>
  <si>
    <t>VI-003</t>
  </si>
  <si>
    <t>VENTILADOR CENTRIFUGO TIPO UNIZONA CON CAPACIDAD DE 1,500 PCM, P. EST. 0.63 PULG., CON MOTOR DE 3/4 H.P. A 1750 R.P.M., 230 V. 3F. 60 Hz MARCA SOLER &amp; PALAU MODELO CDA-FH1-9/9 VI-03 (AREA DE MARCHA)</t>
  </si>
  <si>
    <t>VIDEOPROY TELENSÑ</t>
  </si>
  <si>
    <t>VIDEO PROYECTOR CON RESOLUCIÓN NATIVA XGA 1024X768. CON RECEPTOR PARA EXTENSOR VGA+AUDIO. RELACIÓN DE CONTRASTE DE 500:1. ESTRUCTURA RESISTENTE AL POLVO: CONTROLES DEL CENSOR TÁCTIL SIN RESQUICIOS, TAPA DE LA LENTE, TAPA DEL ARO DEL ZOOM/FOCO, FILTRO DE MICRO CORTE. CORRECCIÓN KEYSTONE EN TIEMPO REAL. FILTRO ELECTROSTÁTICO. REEMPLAZO DE LA LÁMPARA TRASERA. TECNOLOGÍA DAYLIGHT VIEW 4 (MEJORA CONSIDERABLEMENTE LA PERCEPCIÓN DEL COLOR EN SALAS ILUMINADAS, CON OPTIMIZADOR DE BORDES Y CONTROL DE CURVA GAMMA PARA UNA MAYOR DEFINICIÓN). INICIO INSTANTÁNEO EN TRES SEGUNDOS (IMAGEN EN PANTALLA APENAS 3 SEGUNDOS DESPUÉS DE OPRIMIR EL BOTÓN DE ENCENDIDO). APAGADO DIRECTO. APAGADO AUTOMÁTICO. VIDA DE LA LÁMPARA DE HASTA 3000 HORAS. RELACIÓN DE ALCANCE: 1.4-1.7:1. DETECTOR DE SEÑAL DE ENTRADA AUTOMÁTICO. VENTANA DE ÍNDICE. CARACTERÍSTICAS ANTI-ROBO: ANCLA DE SEGURIDAD, ACCESO CON CONTRASEÑA, SEGURO EN EL PANEL DE CONTROL, SOBRE IMPOSICIÓN DE TEXTO OPERACIÓN SILENTE (29 DB EN MODO ECO). RELACIÓN DE ASPECTO DE 4:3 NATIVA. 2 ENTRADAS DE RGB (UNA RGB SE PUEDE INTERCAMBIAR POR UNA DE SALIDA RGB PARA MONITOREO EN CIRCUITO CERRADO). ZOOM DIGITAL 3X.  BOCINA INTEGRADA DE 1W. SALIDA DE AUDIO VARIABLE. ENTRADAS DE AUDIO SEPARADAS PARA RGB Y VIDEO/S-VIDEO. CONTROL REMOTO ERGONÓMICO. DE MONTAJE EN EL TECHO CON PROYECCIÓN POR EL FRENTE O POR ATRÁS. COMPATIBLE CON HDTV. TIPO DE PANTALLA DE 63 PULGADAS EN DIAGONAL. GRUPO DE MICRO LENTES. RESOLUCIÓN NATIVA: 1024X768P. BRILLANTEZ (LÚMENES ANSI) DE 3,200. TIPO DE LÁMPARA: 220W UHM. COMPATIBILIDAD CON VIDEO: NTSC, NTSC 4.43, PAL, PAL-M, PAL-N, PAL 60, SECAM. COMPATIBILIDAD CON YPBPR: 480I, 576I, 480P, 576P, 720P, 1080I. CORRECCIÓN DIGITAL KEYSTONE. DESPLAZAMIENTO DE EJE ÓPTICO: 8.5:1 (FIJO) .CONTROL REMOTO INALÁMBRICO. PESO DE 2.96KG. DIMENSIONES (ALTO X ANCHO X PROFUNDIDAD): 36.8CM. X 8.8CM. X 23.3CM. ALIMENTACIÓN ELÉCTRICA DE 100-240V AC, 50/60HZ. CON HERRAJE Y ACCESORIOS PARA SU INSTALACIÓN EN LOSA. MARCA PANASONIC, MODELO PT-LB80NTU, SIMILAR O EQUIVALENTE EN CARACTERISTICAS Y CALIDAD.</t>
  </si>
  <si>
    <t>VPICH 100</t>
  </si>
  <si>
    <t>VÁLVULA DE RETENCIÓN (CHECK) DE 100 MM. DE DIÁMETRO</t>
  </si>
  <si>
    <t>X HOR P/CHAROL</t>
  </si>
  <si>
    <t>X HORIZONTAL DE 30 CM DE ANCHO.</t>
  </si>
  <si>
    <t>XCL-XHZB-12R8-2A</t>
  </si>
  <si>
    <t>X para charola de aluminio de  30 cm marca cross line cat.xhzb-12r8-2a</t>
  </si>
  <si>
    <t>ZAP MEC 1/0</t>
  </si>
  <si>
    <t>Zapata mecanica  bimetalica calibre  1/0 awg sencilla</t>
  </si>
  <si>
    <t>ZAP MEC 2</t>
  </si>
  <si>
    <t>Zapata mecanica bimetalica calibre  2 awg sencilla</t>
  </si>
  <si>
    <t>ZAP MEC 2/0</t>
  </si>
  <si>
    <t>Zapata mecanica bimetalica  calibre  2/0 awg sencilla</t>
  </si>
  <si>
    <t>ZAP MEC 250</t>
  </si>
  <si>
    <t>Zapata mecanica bimetalica  calibre  250 kcm sencilla</t>
  </si>
  <si>
    <t>ZAP MEC 3/0</t>
  </si>
  <si>
    <t>Zapata mecanica bimetalica  calibre  3/0 awg sencilla</t>
  </si>
  <si>
    <t>ZAP MEC 300 DOB</t>
  </si>
  <si>
    <t>Zapata mecanica bimetalica  calibre  300 kcm doble</t>
  </si>
  <si>
    <t>ZAP MEC 300 SENC</t>
  </si>
  <si>
    <t>Zapata mecanica bimetalica  calibre  300 kcm sencilla</t>
  </si>
  <si>
    <t>ZAP MEC 4/0</t>
  </si>
  <si>
    <t>Zapata mecanica p/recibir un cable del no. 4/0, cat. qa28-2n, marca burndy</t>
  </si>
  <si>
    <t>ZAP MEC 6</t>
  </si>
  <si>
    <t>Zapata mecanica bimetalica calibre  6 awg sencilla</t>
  </si>
  <si>
    <t>ZOC PVC RA</t>
  </si>
  <si>
    <t>zoclo vinilico de 10 cm de altura tipo tapiflex excelence 65 esquisse colores 4500 001, 4500 002 , 4500 004, 4500 005, 4500 009, 4500 010 marca tarkett</t>
  </si>
  <si>
    <t>ZOCLO 5220</t>
  </si>
  <si>
    <t>Zoclo tipo Z4 a base de zoclo vinilico de 10 cm de altura tipo finesse sd disipativo color daybreal 5220</t>
  </si>
  <si>
    <t xml:space="preserve">Magnetic No-Reversing Starter  HP 3 Voltaje Linea 200-208V 60Hz/3 Fase </t>
  </si>
</sst>
</file>

<file path=xl/styles.xml><?xml version="1.0" encoding="utf-8"?>
<styleSheet xmlns="http://schemas.openxmlformats.org/spreadsheetml/2006/main">
  <numFmts count="5">
    <numFmt numFmtId="44" formatCode="_-&quot;$&quot;* #,##0.00_-;\-&quot;$&quot;* #,##0.00_-;_-&quot;$&quot;* &quot;-&quot;??_-;_-@_-"/>
    <numFmt numFmtId="43" formatCode="_-* #,##0.00_-;\-* #,##0.00_-;_-* &quot;-&quot;??_-;_-@_-"/>
    <numFmt numFmtId="164" formatCode="\$#,##0\ ;&quot;($&quot;#,##0\)"/>
    <numFmt numFmtId="165" formatCode="_-* #,##0.00_-;\-* #,##0.00_-;_-* \-??_-;_-@_-"/>
    <numFmt numFmtId="166" formatCode="#,##0.00_ ;\-#,##0.00\ "/>
  </numFmts>
  <fonts count="27">
    <font>
      <sz val="8"/>
      <color theme="1"/>
      <name val="Arial"/>
      <family val="2"/>
    </font>
    <font>
      <b/>
      <sz val="8"/>
      <color theme="1"/>
      <name val="Arial"/>
      <family val="2"/>
    </font>
    <font>
      <b/>
      <sz val="8"/>
      <color theme="0"/>
      <name val="Arial"/>
      <family val="2"/>
    </font>
    <font>
      <b/>
      <sz val="8"/>
      <name val="Arial"/>
      <family val="2"/>
    </font>
    <font>
      <sz val="11"/>
      <color theme="1"/>
      <name val="Calibri"/>
      <family val="2"/>
      <scheme val="minor"/>
    </font>
    <font>
      <sz val="10"/>
      <name val="Arial"/>
      <family val="2"/>
    </font>
    <font>
      <b/>
      <sz val="10"/>
      <color theme="1"/>
      <name val="Arial"/>
      <family val="2"/>
    </font>
    <font>
      <sz val="11"/>
      <color indexed="8"/>
      <name val="Calibri"/>
      <family val="2"/>
    </font>
    <font>
      <sz val="11"/>
      <color indexed="9"/>
      <name val="Calibri"/>
      <family val="2"/>
    </font>
    <font>
      <sz val="11"/>
      <color indexed="17"/>
      <name val="Calibri"/>
      <family val="2"/>
    </font>
    <font>
      <b/>
      <sz val="11"/>
      <color indexed="52"/>
      <name val="Calibri"/>
      <family val="2"/>
    </font>
    <font>
      <b/>
      <sz val="11"/>
      <color indexed="9"/>
      <name val="Calibri"/>
      <family val="2"/>
    </font>
    <font>
      <sz val="11"/>
      <color indexed="52"/>
      <name val="Calibri"/>
      <family val="2"/>
    </font>
    <font>
      <b/>
      <sz val="11"/>
      <color indexed="56"/>
      <name val="Calibri"/>
      <family val="2"/>
    </font>
    <font>
      <sz val="11"/>
      <color indexed="62"/>
      <name val="Calibri"/>
      <family val="2"/>
    </font>
    <font>
      <b/>
      <sz val="18"/>
      <color indexed="24"/>
      <name val="Arial"/>
      <family val="2"/>
    </font>
    <font>
      <b/>
      <sz val="12"/>
      <color indexed="24"/>
      <name val="Arial"/>
      <family val="2"/>
    </font>
    <font>
      <sz val="11"/>
      <color indexed="20"/>
      <name val="Calibri"/>
      <family val="2"/>
    </font>
    <font>
      <sz val="11"/>
      <color indexed="60"/>
      <name val="Calibri"/>
      <family val="2"/>
    </font>
    <font>
      <b/>
      <sz val="11"/>
      <color indexed="63"/>
      <name val="Calibri"/>
      <family val="2"/>
    </font>
    <font>
      <sz val="11"/>
      <color indexed="10"/>
      <name val="Calibri"/>
      <family val="2"/>
    </font>
    <font>
      <i/>
      <sz val="11"/>
      <color indexed="23"/>
      <name val="Calibri"/>
      <family val="2"/>
    </font>
    <font>
      <b/>
      <sz val="15"/>
      <color indexed="56"/>
      <name val="Calibri"/>
      <family val="2"/>
    </font>
    <font>
      <b/>
      <sz val="13"/>
      <color indexed="56"/>
      <name val="Calibri"/>
      <family val="2"/>
    </font>
    <font>
      <b/>
      <sz val="18"/>
      <color indexed="56"/>
      <name val="Cambria"/>
      <family val="2"/>
    </font>
    <font>
      <b/>
      <sz val="11"/>
      <color indexed="8"/>
      <name val="Calibri"/>
      <family val="2"/>
    </font>
    <font>
      <sz val="8"/>
      <color theme="0"/>
      <name val="Arial"/>
      <family val="2"/>
    </font>
  </fonts>
  <fills count="30">
    <fill>
      <patternFill patternType="none"/>
    </fill>
    <fill>
      <patternFill patternType="gray125"/>
    </fill>
    <fill>
      <patternFill patternType="solid">
        <fgColor theme="6" tint="-0.499984740745262"/>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2"/>
      </patternFill>
    </fill>
    <fill>
      <patternFill patternType="solid">
        <fgColor indexed="55"/>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43"/>
      </patternFill>
    </fill>
    <fill>
      <patternFill patternType="solid">
        <fgColor indexed="26"/>
      </patternFill>
    </fill>
    <fill>
      <patternFill patternType="solid">
        <fgColor theme="6" tint="0.59999389629810485"/>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6" tint="-0.249977111117893"/>
        <bgColor indexed="64"/>
      </patternFill>
    </fill>
    <fill>
      <patternFill patternType="solid">
        <fgColor rgb="FF39471D"/>
        <bgColor indexed="64"/>
      </patternFill>
    </fill>
  </fills>
  <borders count="13">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medium">
        <color auto="1"/>
      </left>
      <right style="dotted">
        <color auto="1"/>
      </right>
      <top style="medium">
        <color auto="1"/>
      </top>
      <bottom style="medium">
        <color auto="1"/>
      </bottom>
      <diagonal/>
    </border>
    <border>
      <left style="dotted">
        <color auto="1"/>
      </left>
      <right style="dotted">
        <color auto="1"/>
      </right>
      <top style="medium">
        <color auto="1"/>
      </top>
      <bottom style="medium">
        <color auto="1"/>
      </bottom>
      <diagonal/>
    </border>
    <border>
      <left style="dotted">
        <color auto="1"/>
      </left>
      <right style="medium">
        <color auto="1"/>
      </right>
      <top style="medium">
        <color auto="1"/>
      </top>
      <bottom style="medium">
        <color auto="1"/>
      </bottom>
      <diagonal/>
    </border>
  </borders>
  <cellStyleXfs count="65">
    <xf numFmtId="0" fontId="0" fillId="0" borderId="0"/>
    <xf numFmtId="0" fontId="4" fillId="0" borderId="0"/>
    <xf numFmtId="0" fontId="5" fillId="0" borderId="0" applyFill="0" applyBorder="0" applyAlignment="0" applyProtection="0"/>
    <xf numFmtId="0" fontId="4" fillId="0" borderId="0"/>
    <xf numFmtId="44" fontId="4" fillId="0" borderId="0" applyFont="0" applyFill="0" applyBorder="0" applyAlignment="0" applyProtection="0"/>
    <xf numFmtId="9" fontId="4" fillId="0" borderId="0" applyFont="0" applyFill="0" applyBorder="0" applyAlignment="0" applyProtection="0"/>
    <xf numFmtId="0" fontId="7" fillId="3"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7"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7" fillId="10" borderId="0" applyNumberFormat="0" applyBorder="0" applyAlignment="0" applyProtection="0"/>
    <xf numFmtId="0" fontId="7" fillId="11" borderId="0" applyNumberFormat="0" applyBorder="0" applyAlignment="0" applyProtection="0"/>
    <xf numFmtId="0" fontId="7" fillId="6" borderId="0" applyNumberFormat="0" applyBorder="0" applyAlignment="0" applyProtection="0"/>
    <xf numFmtId="0" fontId="7" fillId="9" borderId="0" applyNumberFormat="0" applyBorder="0" applyAlignment="0" applyProtection="0"/>
    <xf numFmtId="0" fontId="7" fillId="12" borderId="0" applyNumberFormat="0" applyBorder="0" applyAlignment="0" applyProtection="0"/>
    <xf numFmtId="0" fontId="8" fillId="13" borderId="0" applyNumberFormat="0" applyBorder="0" applyAlignment="0" applyProtection="0"/>
    <xf numFmtId="0" fontId="8" fillId="10" borderId="0" applyNumberFormat="0" applyBorder="0" applyAlignment="0" applyProtection="0"/>
    <xf numFmtId="0" fontId="8" fillId="11" borderId="0" applyNumberFormat="0" applyBorder="0" applyAlignment="0" applyProtection="0"/>
    <xf numFmtId="0" fontId="8" fillId="14" borderId="0" applyNumberFormat="0" applyBorder="0" applyAlignment="0" applyProtection="0"/>
    <xf numFmtId="0" fontId="8" fillId="15" borderId="0" applyNumberFormat="0" applyBorder="0" applyAlignment="0" applyProtection="0"/>
    <xf numFmtId="0" fontId="8" fillId="16" borderId="0" applyNumberFormat="0" applyBorder="0" applyAlignment="0" applyProtection="0"/>
    <xf numFmtId="0" fontId="9" fillId="5" borderId="0" applyNumberFormat="0" applyBorder="0" applyAlignment="0" applyProtection="0"/>
    <xf numFmtId="0" fontId="10" fillId="17" borderId="1" applyNumberFormat="0" applyAlignment="0" applyProtection="0"/>
    <xf numFmtId="0" fontId="11" fillId="18" borderId="2" applyNumberFormat="0" applyAlignment="0" applyProtection="0"/>
    <xf numFmtId="0" fontId="12" fillId="0" borderId="3" applyNumberFormat="0" applyFill="0" applyAlignment="0" applyProtection="0"/>
    <xf numFmtId="3" fontId="5" fillId="0" borderId="0" applyFill="0" applyBorder="0" applyAlignment="0" applyProtection="0"/>
    <xf numFmtId="164" fontId="5" fillId="0" borderId="0" applyFill="0" applyBorder="0" applyAlignment="0" applyProtection="0"/>
    <xf numFmtId="0" fontId="5" fillId="0" borderId="0" applyFill="0" applyBorder="0" applyAlignment="0" applyProtection="0"/>
    <xf numFmtId="0" fontId="13" fillId="0" borderId="0" applyNumberFormat="0" applyFill="0" applyBorder="0" applyAlignment="0" applyProtection="0"/>
    <xf numFmtId="0" fontId="8" fillId="19" borderId="0" applyNumberFormat="0" applyBorder="0" applyAlignment="0" applyProtection="0"/>
    <xf numFmtId="0" fontId="8" fillId="20" borderId="0" applyNumberFormat="0" applyBorder="0" applyAlignment="0" applyProtection="0"/>
    <xf numFmtId="0" fontId="8" fillId="21" borderId="0" applyNumberFormat="0" applyBorder="0" applyAlignment="0" applyProtection="0"/>
    <xf numFmtId="0" fontId="8" fillId="14" borderId="0" applyNumberFormat="0" applyBorder="0" applyAlignment="0" applyProtection="0"/>
    <xf numFmtId="0" fontId="8" fillId="15" borderId="0" applyNumberFormat="0" applyBorder="0" applyAlignment="0" applyProtection="0"/>
    <xf numFmtId="0" fontId="8" fillId="22" borderId="0" applyNumberFormat="0" applyBorder="0" applyAlignment="0" applyProtection="0"/>
    <xf numFmtId="0" fontId="14" fillId="8" borderId="1" applyNumberFormat="0" applyAlignment="0" applyProtection="0"/>
    <xf numFmtId="2" fontId="5" fillId="0" borderId="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4" borderId="0" applyNumberFormat="0" applyBorder="0" applyAlignment="0" applyProtection="0"/>
    <xf numFmtId="165" fontId="5" fillId="0" borderId="0" applyFill="0" applyBorder="0" applyAlignment="0" applyProtection="0"/>
    <xf numFmtId="43" fontId="5" fillId="0" borderId="0" applyFill="0" applyBorder="0" applyAlignment="0" applyProtection="0"/>
    <xf numFmtId="43" fontId="5" fillId="0" borderId="0" applyFill="0" applyBorder="0" applyAlignment="0" applyProtection="0"/>
    <xf numFmtId="43" fontId="5" fillId="0" borderId="0" applyFill="0" applyBorder="0" applyAlignment="0" applyProtection="0"/>
    <xf numFmtId="44" fontId="5" fillId="0" borderId="0" applyFill="0" applyBorder="0" applyAlignment="0" applyProtection="0"/>
    <xf numFmtId="44" fontId="5" fillId="0" borderId="0" applyFill="0" applyBorder="0" applyAlignment="0" applyProtection="0"/>
    <xf numFmtId="0" fontId="18" fillId="23" borderId="0" applyNumberFormat="0" applyBorder="0" applyAlignment="0" applyProtection="0"/>
    <xf numFmtId="0" fontId="5" fillId="0" borderId="0"/>
    <xf numFmtId="0" fontId="5" fillId="0" borderId="0"/>
    <xf numFmtId="0" fontId="5" fillId="0" borderId="0"/>
    <xf numFmtId="0" fontId="5" fillId="24" borderId="4" applyNumberFormat="0" applyFont="0" applyAlignment="0" applyProtection="0"/>
    <xf numFmtId="9" fontId="5" fillId="0" borderId="0" applyFill="0" applyBorder="0" applyAlignment="0" applyProtection="0"/>
    <xf numFmtId="9" fontId="5" fillId="0" borderId="0" applyFill="0" applyBorder="0" applyAlignment="0" applyProtection="0"/>
    <xf numFmtId="0" fontId="19" fillId="17" borderId="5" applyNumberFormat="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2" fillId="0" borderId="6" applyNumberFormat="0" applyFill="0" applyAlignment="0" applyProtection="0"/>
    <xf numFmtId="0" fontId="23" fillId="0" borderId="7" applyNumberFormat="0" applyFill="0" applyAlignment="0" applyProtection="0"/>
    <xf numFmtId="0" fontId="13" fillId="0" borderId="8" applyNumberFormat="0" applyFill="0" applyAlignment="0" applyProtection="0"/>
    <xf numFmtId="0" fontId="24" fillId="0" borderId="0" applyNumberFormat="0" applyFill="0" applyBorder="0" applyAlignment="0" applyProtection="0"/>
    <xf numFmtId="0" fontId="25" fillId="0" borderId="9" applyNumberFormat="0" applyFill="0" applyAlignment="0" applyProtection="0"/>
    <xf numFmtId="43" fontId="4" fillId="0" borderId="0" applyFont="0" applyFill="0" applyBorder="0" applyAlignment="0" applyProtection="0"/>
  </cellStyleXfs>
  <cellXfs count="77">
    <xf numFmtId="0" fontId="0" fillId="0" borderId="0" xfId="0"/>
    <xf numFmtId="0" fontId="0" fillId="0" borderId="0" xfId="0" applyAlignment="1">
      <alignment horizontal="center" vertical="top"/>
    </xf>
    <xf numFmtId="44" fontId="0" fillId="0" borderId="0" xfId="0" applyNumberFormat="1" applyAlignment="1">
      <alignment horizontal="center" vertical="top"/>
    </xf>
    <xf numFmtId="4" fontId="0" fillId="0" borderId="0" xfId="0" applyNumberFormat="1" applyAlignment="1">
      <alignment horizontal="center" vertical="top"/>
    </xf>
    <xf numFmtId="0" fontId="1" fillId="0" borderId="0" xfId="3" applyFont="1" applyAlignment="1">
      <alignment horizontal="left" vertical="top"/>
    </xf>
    <xf numFmtId="0" fontId="0" fillId="0" borderId="0" xfId="0" applyAlignment="1">
      <alignment horizontal="left" vertical="top"/>
    </xf>
    <xf numFmtId="0" fontId="0" fillId="0" borderId="0" xfId="0" applyNumberFormat="1" applyAlignment="1">
      <alignment horizontal="left" vertical="top"/>
    </xf>
    <xf numFmtId="17" fontId="0" fillId="0" borderId="0" xfId="0" applyNumberFormat="1" applyAlignment="1">
      <alignment horizontal="left" vertical="top"/>
    </xf>
    <xf numFmtId="0" fontId="3" fillId="0" borderId="0" xfId="0" applyFont="1" applyFill="1" applyAlignment="1">
      <alignment horizontal="left" vertical="top"/>
    </xf>
    <xf numFmtId="0" fontId="3" fillId="0" borderId="0" xfId="0" applyFont="1" applyFill="1" applyAlignment="1">
      <alignment horizontal="center" vertical="top"/>
    </xf>
    <xf numFmtId="4" fontId="3" fillId="0" borderId="0" xfId="0" applyNumberFormat="1" applyFont="1" applyFill="1" applyAlignment="1">
      <alignment horizontal="center" vertical="top"/>
    </xf>
    <xf numFmtId="44" fontId="3" fillId="0" borderId="0" xfId="0" applyNumberFormat="1" applyFont="1" applyFill="1" applyAlignment="1">
      <alignment horizontal="center" vertical="top"/>
    </xf>
    <xf numFmtId="0" fontId="2" fillId="2" borderId="0" xfId="0" applyFont="1" applyFill="1" applyAlignment="1">
      <alignment horizontal="left" vertical="top"/>
    </xf>
    <xf numFmtId="0" fontId="2" fillId="2" borderId="0" xfId="0" applyFont="1" applyFill="1" applyAlignment="1">
      <alignment horizontal="center" vertical="top"/>
    </xf>
    <xf numFmtId="4" fontId="2" fillId="2" borderId="0" xfId="0" applyNumberFormat="1" applyFont="1" applyFill="1" applyAlignment="1">
      <alignment horizontal="center" vertical="top"/>
    </xf>
    <xf numFmtId="44" fontId="2" fillId="2" borderId="0" xfId="0" applyNumberFormat="1" applyFont="1" applyFill="1" applyAlignment="1">
      <alignment horizontal="center" vertical="top"/>
    </xf>
    <xf numFmtId="0" fontId="0" fillId="0" borderId="0" xfId="0" applyAlignment="1">
      <alignment vertical="top"/>
    </xf>
    <xf numFmtId="0" fontId="0" fillId="0" borderId="0" xfId="0" applyFill="1" applyAlignment="1">
      <alignment horizontal="left" vertical="top"/>
    </xf>
    <xf numFmtId="0" fontId="2" fillId="0" borderId="0" xfId="3" applyFont="1" applyFill="1" applyAlignment="1">
      <alignment horizontal="center" vertical="center"/>
    </xf>
    <xf numFmtId="0" fontId="0" fillId="0" borderId="0" xfId="0" applyFill="1" applyAlignment="1">
      <alignment horizontal="center" vertical="top"/>
    </xf>
    <xf numFmtId="4" fontId="0" fillId="0" borderId="0" xfId="0" applyNumberFormat="1" applyFill="1" applyAlignment="1">
      <alignment horizontal="center" vertical="top"/>
    </xf>
    <xf numFmtId="44" fontId="0" fillId="0" borderId="0" xfId="0" applyNumberFormat="1" applyFill="1" applyAlignment="1">
      <alignment horizontal="center" vertical="top"/>
    </xf>
    <xf numFmtId="166" fontId="0" fillId="0" borderId="0" xfId="0" applyNumberFormat="1" applyAlignment="1">
      <alignment horizontal="center" vertical="top"/>
    </xf>
    <xf numFmtId="166" fontId="3" fillId="0" borderId="0" xfId="0" applyNumberFormat="1" applyFont="1" applyFill="1" applyAlignment="1">
      <alignment horizontal="center" vertical="top"/>
    </xf>
    <xf numFmtId="0" fontId="2" fillId="28" borderId="0" xfId="0" applyFont="1" applyFill="1" applyAlignment="1">
      <alignment horizontal="left" vertical="top"/>
    </xf>
    <xf numFmtId="0" fontId="2" fillId="28" borderId="0" xfId="0" applyFont="1" applyFill="1" applyAlignment="1">
      <alignment horizontal="center" vertical="top"/>
    </xf>
    <xf numFmtId="4" fontId="2" fillId="28" borderId="0" xfId="0" applyNumberFormat="1" applyFont="1" applyFill="1" applyAlignment="1">
      <alignment horizontal="center" vertical="top"/>
    </xf>
    <xf numFmtId="44" fontId="2" fillId="28" borderId="0" xfId="0" applyNumberFormat="1" applyFont="1" applyFill="1" applyAlignment="1">
      <alignment horizontal="center" vertical="top"/>
    </xf>
    <xf numFmtId="166" fontId="2" fillId="28" borderId="0" xfId="0" applyNumberFormat="1" applyFont="1" applyFill="1" applyAlignment="1">
      <alignment horizontal="center" vertical="top"/>
    </xf>
    <xf numFmtId="0" fontId="3" fillId="25" borderId="0" xfId="0" applyFont="1" applyFill="1" applyAlignment="1">
      <alignment horizontal="left" vertical="top"/>
    </xf>
    <xf numFmtId="0" fontId="3" fillId="25" borderId="0" xfId="0" applyFont="1" applyFill="1" applyAlignment="1">
      <alignment horizontal="center" vertical="top"/>
    </xf>
    <xf numFmtId="4" fontId="3" fillId="25" borderId="0" xfId="0" applyNumberFormat="1" applyFont="1" applyFill="1" applyAlignment="1">
      <alignment horizontal="center" vertical="top"/>
    </xf>
    <xf numFmtId="44" fontId="3" fillId="25" borderId="0" xfId="0" applyNumberFormat="1" applyFont="1" applyFill="1" applyAlignment="1">
      <alignment horizontal="center" vertical="top"/>
    </xf>
    <xf numFmtId="166" fontId="3" fillId="25" borderId="0" xfId="0" applyNumberFormat="1" applyFont="1" applyFill="1" applyAlignment="1">
      <alignment horizontal="center" vertical="top"/>
    </xf>
    <xf numFmtId="0" fontId="3" fillId="26" borderId="0" xfId="0" applyFont="1" applyFill="1" applyAlignment="1">
      <alignment horizontal="left" vertical="top"/>
    </xf>
    <xf numFmtId="0" fontId="3" fillId="26" borderId="0" xfId="0" applyFont="1" applyFill="1" applyAlignment="1">
      <alignment horizontal="center" vertical="top"/>
    </xf>
    <xf numFmtId="4" fontId="3" fillId="26" borderId="0" xfId="0" applyNumberFormat="1" applyFont="1" applyFill="1" applyAlignment="1">
      <alignment horizontal="center" vertical="top"/>
    </xf>
    <xf numFmtId="44" fontId="3" fillId="26" borderId="0" xfId="0" applyNumberFormat="1" applyFont="1" applyFill="1" applyAlignment="1">
      <alignment horizontal="center" vertical="top"/>
    </xf>
    <xf numFmtId="166" fontId="3" fillId="26" borderId="0" xfId="0" applyNumberFormat="1" applyFont="1" applyFill="1" applyAlignment="1">
      <alignment horizontal="center" vertical="top"/>
    </xf>
    <xf numFmtId="0" fontId="6" fillId="0" borderId="0" xfId="0" applyFont="1" applyAlignment="1">
      <alignment vertical="center" wrapText="1"/>
    </xf>
    <xf numFmtId="0" fontId="1" fillId="0" borderId="0" xfId="3" applyFont="1" applyAlignment="1">
      <alignment horizontal="left" vertical="center"/>
    </xf>
    <xf numFmtId="0" fontId="0" fillId="0" borderId="0" xfId="3" applyFont="1" applyAlignment="1">
      <alignment vertical="center"/>
    </xf>
    <xf numFmtId="4" fontId="0" fillId="0" borderId="0" xfId="0" applyNumberFormat="1" applyAlignment="1">
      <alignment vertical="top"/>
    </xf>
    <xf numFmtId="44" fontId="0" fillId="0" borderId="0" xfId="0" applyNumberFormat="1" applyAlignment="1">
      <alignment vertical="top"/>
    </xf>
    <xf numFmtId="17" fontId="0" fillId="0" borderId="0" xfId="0" applyNumberFormat="1" applyAlignment="1">
      <alignment vertical="top"/>
    </xf>
    <xf numFmtId="0" fontId="2" fillId="28" borderId="0" xfId="0" applyFont="1" applyFill="1" applyAlignment="1">
      <alignment vertical="top"/>
    </xf>
    <xf numFmtId="0" fontId="26" fillId="28" borderId="0" xfId="0" applyFont="1" applyFill="1" applyAlignment="1">
      <alignment vertical="top"/>
    </xf>
    <xf numFmtId="0" fontId="1" fillId="25" borderId="0" xfId="0" applyFont="1" applyFill="1" applyAlignment="1">
      <alignment vertical="top"/>
    </xf>
    <xf numFmtId="0" fontId="1" fillId="25" borderId="0" xfId="0" applyFont="1" applyFill="1" applyAlignment="1">
      <alignment horizontal="center" vertical="top"/>
    </xf>
    <xf numFmtId="4" fontId="1" fillId="25" borderId="0" xfId="0" applyNumberFormat="1" applyFont="1" applyFill="1" applyAlignment="1">
      <alignment horizontal="center" vertical="top"/>
    </xf>
    <xf numFmtId="44" fontId="1" fillId="25" borderId="0" xfId="0" applyNumberFormat="1" applyFont="1" applyFill="1" applyAlignment="1">
      <alignment horizontal="center" vertical="top"/>
    </xf>
    <xf numFmtId="0" fontId="0" fillId="25" borderId="0" xfId="0" applyFill="1" applyAlignment="1">
      <alignment vertical="top"/>
    </xf>
    <xf numFmtId="0" fontId="1" fillId="26" borderId="0" xfId="0" applyFont="1" applyFill="1" applyAlignment="1">
      <alignment vertical="top"/>
    </xf>
    <xf numFmtId="0" fontId="1" fillId="26" borderId="0" xfId="0" applyFont="1" applyFill="1" applyAlignment="1">
      <alignment horizontal="center" vertical="top"/>
    </xf>
    <xf numFmtId="4" fontId="1" fillId="26" borderId="0" xfId="0" applyNumberFormat="1" applyFont="1" applyFill="1" applyAlignment="1">
      <alignment horizontal="center" vertical="top"/>
    </xf>
    <xf numFmtId="44" fontId="1" fillId="26" borderId="0" xfId="0" applyNumberFormat="1" applyFont="1" applyFill="1" applyAlignment="1">
      <alignment horizontal="center" vertical="top"/>
    </xf>
    <xf numFmtId="0" fontId="0" fillId="26" borderId="0" xfId="0" applyFill="1" applyAlignment="1">
      <alignment vertical="top"/>
    </xf>
    <xf numFmtId="0" fontId="1" fillId="0" borderId="0" xfId="0" applyFont="1" applyFill="1" applyAlignment="1">
      <alignment vertical="top"/>
    </xf>
    <xf numFmtId="0" fontId="1" fillId="0" borderId="0" xfId="0" applyFont="1" applyFill="1" applyAlignment="1">
      <alignment horizontal="center" vertical="top"/>
    </xf>
    <xf numFmtId="4" fontId="1" fillId="0" borderId="0" xfId="0" applyNumberFormat="1" applyFont="1" applyFill="1" applyAlignment="1">
      <alignment horizontal="center" vertical="top"/>
    </xf>
    <xf numFmtId="44" fontId="1" fillId="0" borderId="0" xfId="0" applyNumberFormat="1" applyFont="1" applyFill="1" applyAlignment="1">
      <alignment horizontal="center" vertical="top"/>
    </xf>
    <xf numFmtId="0" fontId="0" fillId="0" borderId="0" xfId="0" applyFill="1" applyAlignment="1">
      <alignment vertical="top"/>
    </xf>
    <xf numFmtId="4" fontId="6" fillId="0" borderId="0" xfId="0" applyNumberFormat="1" applyFont="1" applyAlignment="1">
      <alignment vertical="center" wrapText="1"/>
    </xf>
    <xf numFmtId="44" fontId="26" fillId="28" borderId="0" xfId="0" applyNumberFormat="1" applyFont="1" applyFill="1" applyAlignment="1">
      <alignment horizontal="center" vertical="top"/>
    </xf>
    <xf numFmtId="44" fontId="0" fillId="25" borderId="0" xfId="0" applyNumberFormat="1" applyFill="1" applyAlignment="1">
      <alignment horizontal="center" vertical="top"/>
    </xf>
    <xf numFmtId="44" fontId="0" fillId="26" borderId="0" xfId="0" applyNumberFormat="1" applyFill="1" applyAlignment="1">
      <alignment horizontal="center" vertical="top"/>
    </xf>
    <xf numFmtId="0" fontId="1" fillId="0" borderId="0" xfId="3" applyFont="1" applyAlignment="1">
      <alignment horizontal="right" vertical="center"/>
    </xf>
    <xf numFmtId="0" fontId="2" fillId="29" borderId="0" xfId="0" applyFont="1" applyFill="1" applyAlignment="1">
      <alignment horizontal="center" vertical="top"/>
    </xf>
    <xf numFmtId="4" fontId="2" fillId="29" borderId="0" xfId="0" applyNumberFormat="1" applyFont="1" applyFill="1" applyAlignment="1">
      <alignment horizontal="center" vertical="top"/>
    </xf>
    <xf numFmtId="44" fontId="2" fillId="29" borderId="0" xfId="0" applyNumberFormat="1" applyFont="1" applyFill="1" applyAlignment="1">
      <alignment horizontal="center" vertical="top"/>
    </xf>
    <xf numFmtId="0" fontId="6" fillId="0" borderId="0" xfId="0" applyFont="1" applyAlignment="1">
      <alignment horizontal="center" vertical="center" wrapText="1"/>
    </xf>
    <xf numFmtId="44" fontId="1" fillId="27" borderId="10" xfId="0" applyNumberFormat="1" applyFont="1" applyFill="1" applyBorder="1" applyAlignment="1">
      <alignment horizontal="center" vertical="top"/>
    </xf>
    <xf numFmtId="44" fontId="1" fillId="27" borderId="11" xfId="0" applyNumberFormat="1" applyFont="1" applyFill="1" applyBorder="1" applyAlignment="1">
      <alignment horizontal="center" vertical="top"/>
    </xf>
    <xf numFmtId="44" fontId="1" fillId="27" borderId="12" xfId="0" applyNumberFormat="1" applyFont="1" applyFill="1" applyBorder="1" applyAlignment="1">
      <alignment horizontal="center" vertical="top"/>
    </xf>
    <xf numFmtId="15" fontId="0" fillId="0" borderId="0" xfId="0" applyNumberFormat="1"/>
    <xf numFmtId="4" fontId="0" fillId="0" borderId="0" xfId="0" applyNumberFormat="1"/>
    <xf numFmtId="0" fontId="0" fillId="0" borderId="0" xfId="0" applyNumberFormat="1"/>
  </cellXfs>
  <cellStyles count="65">
    <cellStyle name="20% - Énfasis1 2" xfId="6"/>
    <cellStyle name="20% - Énfasis2 2" xfId="7"/>
    <cellStyle name="20% - Énfasis3 2" xfId="8"/>
    <cellStyle name="20% - Énfasis4 2" xfId="9"/>
    <cellStyle name="20% - Énfasis5 2" xfId="10"/>
    <cellStyle name="20% - Énfasis6 2" xfId="11"/>
    <cellStyle name="40% - Énfasis1 2" xfId="12"/>
    <cellStyle name="40% - Énfasis2 2" xfId="13"/>
    <cellStyle name="40% - Énfasis3 2" xfId="14"/>
    <cellStyle name="40% - Énfasis4 2" xfId="15"/>
    <cellStyle name="40% - Énfasis5 2" xfId="16"/>
    <cellStyle name="40% - Énfasis6 2" xfId="17"/>
    <cellStyle name="60% - Énfasis1 2" xfId="18"/>
    <cellStyle name="60% - Énfasis2 2" xfId="19"/>
    <cellStyle name="60% - Énfasis3 2" xfId="20"/>
    <cellStyle name="60% - Énfasis4 2" xfId="21"/>
    <cellStyle name="60% - Énfasis5 2" xfId="22"/>
    <cellStyle name="60% - Énfasis6 2" xfId="23"/>
    <cellStyle name="Buena 2" xfId="24"/>
    <cellStyle name="Cálculo 2" xfId="25"/>
    <cellStyle name="Celda de comprobación 2" xfId="26"/>
    <cellStyle name="Celda vinculada 2" xfId="27"/>
    <cellStyle name="Comma0" xfId="28"/>
    <cellStyle name="Currency0" xfId="29"/>
    <cellStyle name="Date" xfId="30"/>
    <cellStyle name="Encabezado 4 2" xfId="31"/>
    <cellStyle name="Énfasis1 2" xfId="32"/>
    <cellStyle name="Énfasis2 2" xfId="33"/>
    <cellStyle name="Énfasis3 2" xfId="34"/>
    <cellStyle name="Énfasis4 2" xfId="35"/>
    <cellStyle name="Énfasis5 2" xfId="36"/>
    <cellStyle name="Énfasis6 2" xfId="37"/>
    <cellStyle name="Entrada 2" xfId="38"/>
    <cellStyle name="Euro" xfId="2"/>
    <cellStyle name="Fixed" xfId="39"/>
    <cellStyle name="Heading 1" xfId="40"/>
    <cellStyle name="Heading 2" xfId="41"/>
    <cellStyle name="Incorrecto 2" xfId="42"/>
    <cellStyle name="Millares 2" xfId="43"/>
    <cellStyle name="Millares 3" xfId="44"/>
    <cellStyle name="Millares 3 2" xfId="45"/>
    <cellStyle name="Millares 4" xfId="46"/>
    <cellStyle name="Millares 5" xfId="64"/>
    <cellStyle name="Moneda 2" xfId="4"/>
    <cellStyle name="Moneda 2 2" xfId="47"/>
    <cellStyle name="Moneda 3" xfId="48"/>
    <cellStyle name="Neutral 2" xfId="49"/>
    <cellStyle name="Normal" xfId="0" builtinId="0"/>
    <cellStyle name="Normal 15" xfId="50"/>
    <cellStyle name="Normal 17" xfId="51"/>
    <cellStyle name="Normal 19" xfId="52"/>
    <cellStyle name="Normal 2" xfId="3"/>
    <cellStyle name="Normal 3" xfId="1"/>
    <cellStyle name="Notas 2" xfId="53"/>
    <cellStyle name="Porcentual 2" xfId="5"/>
    <cellStyle name="Porcentual 3" xfId="54"/>
    <cellStyle name="Porcentual 3 2" xfId="55"/>
    <cellStyle name="Salida 2" xfId="56"/>
    <cellStyle name="Texto de advertencia 2" xfId="57"/>
    <cellStyle name="Texto explicativo 2" xfId="58"/>
    <cellStyle name="Título 1 2" xfId="59"/>
    <cellStyle name="Título 2 2" xfId="60"/>
    <cellStyle name="Título 3 2" xfId="61"/>
    <cellStyle name="Título 4" xfId="62"/>
    <cellStyle name="Total 2" xfId="63"/>
  </cellStyles>
  <dxfs count="24">
    <dxf>
      <alignment horizontal="center" vertical="top" textRotation="0" wrapText="0" indent="0" relativeIndent="255" justifyLastLine="0" shrinkToFit="0" readingOrder="0"/>
    </dxf>
    <dxf>
      <numFmt numFmtId="34" formatCode="_-&quot;$&quot;* #,##0.00_-;\-&quot;$&quot;* #,##0.00_-;_-&quot;$&quot;* &quot;-&quot;??_-;_-@_-"/>
      <alignment horizontal="center" vertical="top" textRotation="0" wrapText="0" indent="0" relativeIndent="255" justifyLastLine="0" shrinkToFit="0" mergeCell="0" readingOrder="0"/>
    </dxf>
    <dxf>
      <numFmt numFmtId="4" formatCode="#,##0.00"/>
      <alignment horizontal="center" vertical="top" textRotation="0" wrapText="0" indent="0" relativeIndent="255" justifyLastLine="0" shrinkToFit="0" mergeCell="0" readingOrder="0"/>
    </dxf>
    <dxf>
      <numFmt numFmtId="34" formatCode="_-&quot;$&quot;* #,##0.00_-;\-&quot;$&quot;* #,##0.00_-;_-&quot;$&quot;* &quot;-&quot;??_-;_-@_-"/>
      <alignment horizontal="center" vertical="top" textRotation="0" wrapText="0" indent="0" relativeIndent="255" justifyLastLine="0" shrinkToFit="0" readingOrder="0"/>
    </dxf>
    <dxf>
      <numFmt numFmtId="34" formatCode="_-&quot;$&quot;* #,##0.00_-;\-&quot;$&quot;* #,##0.00_-;_-&quot;$&quot;* &quot;-&quot;??_-;_-@_-"/>
      <alignment horizontal="center" vertical="top" textRotation="0" wrapText="0" indent="0" relativeIndent="255" justifyLastLine="0" shrinkToFit="0" readingOrder="0"/>
    </dxf>
    <dxf>
      <numFmt numFmtId="4" formatCode="#,##0.00"/>
      <alignment horizontal="center" vertical="top" textRotation="0" wrapText="0" indent="0" relativeIndent="255" justifyLastLine="0" shrinkToFit="0" readingOrder="0"/>
    </dxf>
    <dxf>
      <alignment horizontal="center" vertical="top" textRotation="0" wrapText="0" indent="0" relativeIndent="255" justifyLastLine="0" shrinkToFit="0" readingOrder="0"/>
    </dxf>
    <dxf>
      <alignment horizontal="general" vertical="top" textRotation="0" wrapText="0" indent="0" relativeIndent="255" justifyLastLine="0" shrinkToFit="0" readingOrder="0"/>
    </dxf>
    <dxf>
      <alignment horizontal="general" vertical="top" textRotation="0" wrapText="0" indent="0" relativeIndent="255" justifyLastLine="0" shrinkToFit="0" readingOrder="0"/>
    </dxf>
    <dxf>
      <alignment horizontal="general" vertical="top" textRotation="0" wrapText="0" indent="0" relativeIndent="255" justifyLastLine="0" shrinkToFit="0" readingOrder="0"/>
    </dxf>
    <dxf>
      <alignment horizontal="center" vertical="top" textRotation="0" wrapText="0" indent="0" relativeIndent="255" justifyLastLine="0" shrinkToFit="0" readingOrder="0"/>
    </dxf>
    <dxf>
      <font>
        <b/>
        <strike val="0"/>
        <outline val="0"/>
        <shadow val="0"/>
        <u val="none"/>
        <vertAlign val="baseline"/>
        <sz val="8"/>
        <color theme="0"/>
        <name val="Arial"/>
        <scheme val="none"/>
      </font>
      <fill>
        <patternFill patternType="solid">
          <fgColor indexed="64"/>
          <bgColor rgb="FF39471D"/>
        </patternFill>
      </fill>
    </dxf>
    <dxf>
      <numFmt numFmtId="34" formatCode="_-&quot;$&quot;* #,##0.00_-;\-&quot;$&quot;* #,##0.00_-;_-&quot;$&quot;* &quot;-&quot;??_-;_-@_-"/>
      <alignment horizontal="center" vertical="top" textRotation="0" wrapText="0" indent="0" relativeIndent="0" justifyLastLine="0" shrinkToFit="0" mergeCell="0" readingOrder="0"/>
    </dxf>
    <dxf>
      <numFmt numFmtId="34" formatCode="_-&quot;$&quot;* #,##0.00_-;\-&quot;$&quot;* #,##0.00_-;_-&quot;$&quot;* &quot;-&quot;??_-;_-@_-"/>
      <alignment horizontal="center" vertical="top" textRotation="0" wrapText="0" indent="0" relativeIndent="0" justifyLastLine="0" shrinkToFit="0" mergeCell="0" readingOrder="0"/>
    </dxf>
    <dxf>
      <numFmt numFmtId="34" formatCode="_-&quot;$&quot;* #,##0.00_-;\-&quot;$&quot;* #,##0.00_-;_-&quot;$&quot;* &quot;-&quot;??_-;_-@_-"/>
      <alignment horizontal="center" vertical="top" textRotation="0" wrapText="0" indent="0" relativeIndent="0" justifyLastLine="0" shrinkToFit="0" mergeCell="0" readingOrder="0"/>
    </dxf>
    <dxf>
      <numFmt numFmtId="34" formatCode="_-&quot;$&quot;* #,##0.00_-;\-&quot;$&quot;* #,##0.00_-;_-&quot;$&quot;* &quot;-&quot;??_-;_-@_-"/>
      <alignment horizontal="center" vertical="top" textRotation="0" wrapText="0" indent="0" relativeIndent="0" justifyLastLine="0" shrinkToFit="0" mergeCell="0" readingOrder="0"/>
    </dxf>
    <dxf>
      <numFmt numFmtId="34" formatCode="_-&quot;$&quot;* #,##0.00_-;\-&quot;$&quot;* #,##0.00_-;_-&quot;$&quot;* &quot;-&quot;??_-;_-@_-"/>
      <alignment horizontal="center" vertical="top" textRotation="0" wrapText="0" indent="0" relativeIndent="0" justifyLastLine="0" shrinkToFit="0" mergeCell="0" readingOrder="0"/>
    </dxf>
    <dxf>
      <numFmt numFmtId="4" formatCode="#,##0.00"/>
      <alignment horizontal="center" vertical="top" textRotation="0" wrapText="0" indent="0" relativeIndent="0" justifyLastLine="0" shrinkToFit="0" mergeCell="0" readingOrder="0"/>
    </dxf>
    <dxf>
      <alignment horizontal="center" vertical="top" textRotation="0" wrapText="0" indent="0" relativeIndent="0" justifyLastLine="0" shrinkToFit="0" mergeCell="0" readingOrder="0"/>
    </dxf>
    <dxf>
      <alignment horizontal="left" vertical="top" textRotation="0" wrapText="0" indent="0" relativeIndent="0" justifyLastLine="0" shrinkToFit="0" mergeCell="0" readingOrder="0"/>
    </dxf>
    <dxf>
      <alignment horizontal="left" vertical="top" textRotation="0" wrapText="0" indent="0" relativeIndent="255" justifyLastLine="0" shrinkToFit="0" mergeCell="0" readingOrder="0"/>
    </dxf>
    <dxf>
      <alignment horizontal="left" vertical="top" textRotation="0" wrapText="0" indent="0" relativeIndent="255" justifyLastLine="0" shrinkToFit="0" mergeCell="0" readingOrder="0"/>
    </dxf>
    <dxf>
      <alignment horizontal="center" vertical="top" textRotation="0" wrapText="0" indent="0" relativeIndent="0" justifyLastLine="0" shrinkToFit="0" mergeCell="0" readingOrder="0"/>
    </dxf>
    <dxf>
      <font>
        <b/>
        <strike val="0"/>
        <outline val="0"/>
        <shadow val="0"/>
        <u val="none"/>
        <vertAlign val="baseline"/>
        <sz val="8"/>
        <color theme="0"/>
        <name val="Arial"/>
        <scheme val="none"/>
      </font>
      <fill>
        <patternFill patternType="none">
          <fgColor indexed="64"/>
          <bgColor theme="6" tint="-0.499984740745262"/>
        </patternFill>
      </fill>
    </dxf>
  </dxfs>
  <tableStyles count="0" defaultTableStyle="TableStyleMedium2" defaultPivotStyle="PivotStyleLight16"/>
  <colors>
    <mruColors>
      <color rgb="FF39471D"/>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cid:image001.jpg@01CCE282.4D0D87E0" TargetMode="External"/><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cid:image001.jpg@01CCE282.4D0D87E0" TargetMode="Externa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8</xdr:col>
      <xdr:colOff>419100</xdr:colOff>
      <xdr:row>0</xdr:row>
      <xdr:rowOff>57150</xdr:rowOff>
    </xdr:from>
    <xdr:to>
      <xdr:col>9</xdr:col>
      <xdr:colOff>476250</xdr:colOff>
      <xdr:row>2</xdr:row>
      <xdr:rowOff>104775</xdr:rowOff>
    </xdr:to>
    <xdr:pic>
      <xdr:nvPicPr>
        <xdr:cNvPr id="2" name="_x0039__x0020_Imagen" descr="cid:image001.jpg@01CCE282.4D0D87E0"/>
        <xdr:cNvPicPr>
          <a:picLocks noChangeAspect="1" noChangeArrowheads="1"/>
        </xdr:cNvPicPr>
      </xdr:nvPicPr>
      <xdr:blipFill>
        <a:blip xmlns:r="http://schemas.openxmlformats.org/officeDocument/2006/relationships" r:embed="rId1" r:link="rId2" cstate="print">
          <a:extLst>
            <a:ext uri="{28A0092B-C50C-407E-A947-70E740481C1C}">
              <a14:useLocalDpi xmlns:a14="http://schemas.microsoft.com/office/drawing/2010/main" xmlns="" val="0"/>
            </a:ext>
          </a:extLst>
        </a:blip>
        <a:srcRect/>
        <a:stretch>
          <a:fillRect/>
        </a:stretch>
      </xdr:blipFill>
      <xdr:spPr bwMode="auto">
        <a:xfrm>
          <a:off x="6115050" y="57150"/>
          <a:ext cx="904875" cy="333375"/>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8</xdr:col>
      <xdr:colOff>390525</xdr:colOff>
      <xdr:row>0</xdr:row>
      <xdr:rowOff>57150</xdr:rowOff>
    </xdr:from>
    <xdr:to>
      <xdr:col>9</xdr:col>
      <xdr:colOff>447675</xdr:colOff>
      <xdr:row>2</xdr:row>
      <xdr:rowOff>104775</xdr:rowOff>
    </xdr:to>
    <xdr:pic>
      <xdr:nvPicPr>
        <xdr:cNvPr id="2" name="_x0039__x0020_Imagen" descr="cid:image001.jpg@01CCE282.4D0D87E0"/>
        <xdr:cNvPicPr>
          <a:picLocks noChangeAspect="1" noChangeArrowheads="1"/>
        </xdr:cNvPicPr>
      </xdr:nvPicPr>
      <xdr:blipFill>
        <a:blip xmlns:r="http://schemas.openxmlformats.org/officeDocument/2006/relationships" r:embed="rId1" r:link="rId2" cstate="print">
          <a:extLst>
            <a:ext uri="{28A0092B-C50C-407E-A947-70E740481C1C}">
              <a14:useLocalDpi xmlns:a14="http://schemas.microsoft.com/office/drawing/2010/main" xmlns="" val="0"/>
            </a:ext>
          </a:extLst>
        </a:blip>
        <a:srcRect/>
        <a:stretch>
          <a:fillRect/>
        </a:stretch>
      </xdr:blipFill>
      <xdr:spPr bwMode="auto">
        <a:xfrm>
          <a:off x="6086475" y="57150"/>
          <a:ext cx="904875" cy="333375"/>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wsDr>
</file>

<file path=xl/tables/table1.xml><?xml version="1.0" encoding="utf-8"?>
<table xmlns="http://schemas.openxmlformats.org/spreadsheetml/2006/main" id="3" name="Tabla324" displayName="Tabla324" ref="A9:J3748" totalsRowShown="0" headerRowDxfId="23" dataDxfId="22">
  <autoFilter ref="A9:J3748">
    <filterColumn colId="0"/>
    <filterColumn colId="7"/>
    <filterColumn colId="8"/>
    <filterColumn colId="9"/>
  </autoFilter>
  <tableColumns count="10">
    <tableColumn id="1" name="TIPO" dataDxfId="21"/>
    <tableColumn id="2" name="CLAVE" dataDxfId="20"/>
    <tableColumn id="3" name="DESCRIPCIÓN" dataDxfId="19"/>
    <tableColumn id="4" name="UNIDAD" dataDxfId="18"/>
    <tableColumn id="5" name="CANTIDAD" dataDxfId="17"/>
    <tableColumn id="6" name="P. U." dataDxfId="16"/>
    <tableColumn id="7" name="IMPORTE" dataDxfId="15">
      <calculatedColumnFormula>ROUND(Tabla324[[#This Row],[CANTIDAD]]*Tabla324[[#This Row],[P. U.]],2)</calculatedColumnFormula>
    </tableColumn>
    <tableColumn id="26" name="CANTIDAD " dataDxfId="14"/>
    <tableColumn id="13" name="P. U. " dataDxfId="13"/>
    <tableColumn id="14" name="IMPORTE " dataDxfId="12">
      <calculatedColumnFormula>ROUND(Tabla324[[#This Row],[CANTIDAD]]*Tabla324[[#This Row],[P. U. ]],2)</calculatedColumnFormula>
    </tableColumn>
  </tableColumns>
  <tableStyleInfo showFirstColumn="0" showLastColumn="0" showRowStripes="1" showColumnStripes="0"/>
</table>
</file>

<file path=xl/tables/table2.xml><?xml version="1.0" encoding="utf-8"?>
<table xmlns="http://schemas.openxmlformats.org/spreadsheetml/2006/main" id="1" name="Tabla2" displayName="Tabla2" ref="A9:J3782" totalsRowShown="0" headerRowDxfId="11" dataDxfId="10">
  <autoFilter ref="A9:J3782">
    <filterColumn colId="7"/>
    <filterColumn colId="8"/>
    <filterColumn colId="9"/>
  </autoFilter>
  <tableColumns count="10">
    <tableColumn id="1" name="TIPO" dataDxfId="9"/>
    <tableColumn id="2" name="CLAVE" dataDxfId="8"/>
    <tableColumn id="3" name="CONCEPTO" dataDxfId="7"/>
    <tableColumn id="4" name="UNIDAD" dataDxfId="6"/>
    <tableColumn id="5" name="CANTIDAD 1" dataDxfId="5"/>
    <tableColumn id="6" name="P. U. 1" dataDxfId="4"/>
    <tableColumn id="7" name="IMPORTE 1" dataDxfId="3">
      <calculatedColumnFormula>ROUND('CDD-CD'!$E10*'CDD-CD'!$F10,2)</calculatedColumnFormula>
    </tableColumn>
    <tableColumn id="8" name="CANTIDAD 2" dataDxfId="2"/>
    <tableColumn id="9" name="P. U. 2" dataDxfId="1"/>
    <tableColumn id="10" name="IMPORTE 2" dataDxfId="0"/>
  </tableColumns>
  <tableStyleInfo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M3752"/>
  <sheetViews>
    <sheetView tabSelected="1" view="pageBreakPreview" zoomScaleNormal="100" zoomScaleSheetLayoutView="100" workbookViewId="0">
      <selection activeCell="G10" sqref="G10"/>
    </sheetView>
  </sheetViews>
  <sheetFormatPr baseColWidth="10" defaultRowHeight="11.25"/>
  <cols>
    <col min="1" max="1" width="5.83203125" style="5" customWidth="1"/>
    <col min="2" max="2" width="10.83203125" style="5" customWidth="1"/>
    <col min="3" max="3" width="20.83203125" style="5" customWidth="1"/>
    <col min="4" max="4" width="7.83203125" style="1" customWidth="1"/>
    <col min="5" max="5" width="11.83203125" style="3" customWidth="1"/>
    <col min="6" max="6" width="14.83203125" style="2" customWidth="1"/>
    <col min="7" max="7" width="15.83203125" style="2" customWidth="1"/>
    <col min="8" max="8" width="11.83203125" style="2" customWidth="1"/>
    <col min="9" max="9" width="14.83203125" style="2" customWidth="1"/>
    <col min="10" max="10" width="15.83203125" style="2" customWidth="1"/>
    <col min="11" max="12" width="12" style="1"/>
    <col min="13" max="13" width="16" style="1" customWidth="1"/>
    <col min="14" max="16384" width="12" style="1"/>
  </cols>
  <sheetData>
    <row r="1" spans="1:10" ht="11.25" customHeight="1">
      <c r="A1" s="70" t="s">
        <v>6671</v>
      </c>
      <c r="B1" s="70"/>
      <c r="C1" s="70"/>
      <c r="D1" s="70"/>
      <c r="E1" s="70"/>
      <c r="F1" s="70"/>
      <c r="G1" s="70"/>
      <c r="H1" s="70"/>
      <c r="I1" s="39"/>
    </row>
    <row r="2" spans="1:10" ht="11.25" customHeight="1">
      <c r="A2" s="70"/>
      <c r="B2" s="70"/>
      <c r="C2" s="70"/>
      <c r="D2" s="70"/>
      <c r="E2" s="70"/>
      <c r="F2" s="70"/>
      <c r="G2" s="70"/>
      <c r="H2" s="70"/>
      <c r="I2" s="39"/>
    </row>
    <row r="3" spans="1:10" ht="11.25" customHeight="1">
      <c r="A3" s="70"/>
      <c r="B3" s="70"/>
      <c r="C3" s="70"/>
      <c r="D3" s="70"/>
      <c r="E3" s="70"/>
      <c r="F3" s="70"/>
      <c r="G3" s="70"/>
      <c r="H3" s="70"/>
      <c r="I3" s="39"/>
    </row>
    <row r="5" spans="1:10">
      <c r="A5" s="4"/>
      <c r="B5" s="66" t="s">
        <v>6583</v>
      </c>
      <c r="C5" s="41" t="s">
        <v>6584</v>
      </c>
    </row>
    <row r="6" spans="1:10">
      <c r="B6" s="66" t="s">
        <v>6585</v>
      </c>
      <c r="C6" s="41" t="s">
        <v>6586</v>
      </c>
    </row>
    <row r="7" spans="1:10" s="19" customFormat="1" ht="12" thickBot="1">
      <c r="A7" s="17"/>
      <c r="B7" s="17"/>
      <c r="C7" s="18"/>
      <c r="E7" s="20"/>
      <c r="F7" s="21"/>
      <c r="G7" s="21"/>
      <c r="H7" s="21"/>
      <c r="I7" s="21"/>
      <c r="J7" s="21"/>
    </row>
    <row r="8" spans="1:10" ht="12" thickBot="1">
      <c r="E8" s="71" t="s">
        <v>6771</v>
      </c>
      <c r="F8" s="72"/>
      <c r="G8" s="73"/>
      <c r="H8" s="71" t="s">
        <v>6772</v>
      </c>
      <c r="I8" s="72"/>
      <c r="J8" s="73"/>
    </row>
    <row r="9" spans="1:10" s="13" customFormat="1">
      <c r="A9" s="13" t="s">
        <v>3477</v>
      </c>
      <c r="B9" s="13" t="s">
        <v>3478</v>
      </c>
      <c r="C9" s="13" t="s">
        <v>6587</v>
      </c>
      <c r="D9" s="13" t="s">
        <v>3479</v>
      </c>
      <c r="E9" s="14" t="s">
        <v>3480</v>
      </c>
      <c r="F9" s="15" t="s">
        <v>3481</v>
      </c>
      <c r="G9" s="15" t="s">
        <v>3482</v>
      </c>
      <c r="H9" s="15" t="s">
        <v>6667</v>
      </c>
      <c r="I9" s="15" t="s">
        <v>6669</v>
      </c>
      <c r="J9" s="15" t="s">
        <v>6668</v>
      </c>
    </row>
    <row r="10" spans="1:10" s="13" customFormat="1" ht="11.25" customHeight="1">
      <c r="A10" s="12" t="s">
        <v>6582</v>
      </c>
      <c r="B10" s="12" t="s">
        <v>0</v>
      </c>
      <c r="C10" s="12" t="s">
        <v>3471</v>
      </c>
      <c r="D10" s="13" t="s">
        <v>3472</v>
      </c>
      <c r="E10" s="14"/>
      <c r="F10" s="15"/>
      <c r="G10" s="15">
        <f>G11+G755+G1237+G1923+G1970+G2780+G3040+G3087+G3146+G3204+G3267+G3313+G3422+G3492+G3553+G3615+G3678+G3729+G3741+G3744</f>
        <v>749779374.76999998</v>
      </c>
      <c r="H10" s="15"/>
      <c r="I10" s="15"/>
      <c r="J10" s="15">
        <f t="shared" ref="J10" si="0">J11+J755+J1237+J1923+J1970+J2780+J3040+J3087+J3146+J3204+J3267+J3313+J3422+J3492+J3553+J3615+J3678+J3729+J3741+J3744</f>
        <v>575848804.41999996</v>
      </c>
    </row>
    <row r="11" spans="1:10" s="25" customFormat="1" ht="11.25" customHeight="1">
      <c r="A11" s="24" t="s">
        <v>6578</v>
      </c>
      <c r="B11" s="24">
        <v>1</v>
      </c>
      <c r="C11" s="24" t="s">
        <v>3483</v>
      </c>
      <c r="D11" s="25" t="s">
        <v>3472</v>
      </c>
      <c r="E11" s="26"/>
      <c r="F11" s="27"/>
      <c r="G11" s="27">
        <f>G12+G21+G50+G80+G108+G198+G210+G233+G265+G427+G439+G750</f>
        <v>469159348.65999991</v>
      </c>
      <c r="H11" s="28"/>
      <c r="I11" s="27"/>
      <c r="J11" s="27">
        <f t="shared" ref="J11" si="1">J12+J21+J50+J80+J108+J198+J210+J233+J265+J427+J439+J750</f>
        <v>360325444.63999999</v>
      </c>
    </row>
    <row r="12" spans="1:10" s="30" customFormat="1" ht="11.25" customHeight="1">
      <c r="A12" s="29" t="s">
        <v>6579</v>
      </c>
      <c r="B12" s="29">
        <v>1.1000000000000001</v>
      </c>
      <c r="C12" s="29" t="s">
        <v>3484</v>
      </c>
      <c r="D12" s="30" t="s">
        <v>3472</v>
      </c>
      <c r="E12" s="31"/>
      <c r="F12" s="32"/>
      <c r="G12" s="32">
        <f>SUM(G13:G20)</f>
        <v>11432757.479999999</v>
      </c>
      <c r="H12" s="33"/>
      <c r="I12" s="32"/>
      <c r="J12" s="32">
        <f t="shared" ref="J12" si="2">SUM(J13:J20)</f>
        <v>8782244.7300000004</v>
      </c>
    </row>
    <row r="13" spans="1:10">
      <c r="A13" s="5" t="s">
        <v>6577</v>
      </c>
      <c r="B13" s="5" t="s">
        <v>1</v>
      </c>
      <c r="C13" s="6" t="s">
        <v>3485</v>
      </c>
      <c r="D13" s="1" t="s">
        <v>2</v>
      </c>
      <c r="E13" s="3">
        <v>25948.05</v>
      </c>
      <c r="F13" s="2">
        <v>21.84</v>
      </c>
      <c r="G13" s="2">
        <f>ROUND(Tabla324[[#This Row],[CANTIDAD]]*Tabla324[[#This Row],[P. U.]],2)</f>
        <v>566705.41</v>
      </c>
      <c r="H13" s="22">
        <v>25948.05</v>
      </c>
      <c r="I13" s="2">
        <v>16.78</v>
      </c>
      <c r="J13" s="2">
        <f>ROUND(Tabla324[[#This Row],[CANTIDAD ]]*Tabla324[[#This Row],[P. U. ]],2)</f>
        <v>435408.28</v>
      </c>
    </row>
    <row r="14" spans="1:10">
      <c r="A14" s="5" t="s">
        <v>6577</v>
      </c>
      <c r="B14" s="5" t="s">
        <v>3</v>
      </c>
      <c r="C14" s="6" t="s">
        <v>3486</v>
      </c>
      <c r="D14" s="1" t="s">
        <v>2</v>
      </c>
      <c r="E14" s="3">
        <v>15849.65</v>
      </c>
      <c r="F14" s="2">
        <v>10.7</v>
      </c>
      <c r="G14" s="2">
        <f>ROUND(Tabla324[[#This Row],[CANTIDAD]]*Tabla324[[#This Row],[P. U.]],2)-0.01</f>
        <v>169591.25</v>
      </c>
      <c r="H14" s="22">
        <v>15849.65</v>
      </c>
      <c r="I14" s="2">
        <v>8.2200000000000006</v>
      </c>
      <c r="J14" s="2">
        <f>ROUND(Tabla324[[#This Row],[CANTIDAD ]]*Tabla324[[#This Row],[P. U. ]],2)</f>
        <v>130284.12</v>
      </c>
    </row>
    <row r="15" spans="1:10">
      <c r="A15" s="5" t="s">
        <v>6577</v>
      </c>
      <c r="B15" s="5" t="s">
        <v>4</v>
      </c>
      <c r="C15" s="6" t="s">
        <v>3487</v>
      </c>
      <c r="D15" s="1" t="s">
        <v>5</v>
      </c>
      <c r="E15" s="3">
        <v>46108.59</v>
      </c>
      <c r="F15" s="2">
        <v>38</v>
      </c>
      <c r="G15" s="2">
        <f>ROUND(Tabla324[[#This Row],[CANTIDAD]]*Tabla324[[#This Row],[P. U.]],2)</f>
        <v>1752126.42</v>
      </c>
      <c r="H15" s="22">
        <v>46108.59</v>
      </c>
      <c r="I15" s="2">
        <v>29.18</v>
      </c>
      <c r="J15" s="2">
        <f>ROUND(Tabla324[[#This Row],[CANTIDAD ]]*Tabla324[[#This Row],[P. U. ]],2)</f>
        <v>1345448.66</v>
      </c>
    </row>
    <row r="16" spans="1:10">
      <c r="A16" s="5" t="s">
        <v>6577</v>
      </c>
      <c r="B16" s="5" t="s">
        <v>6</v>
      </c>
      <c r="C16" s="6" t="s">
        <v>3488</v>
      </c>
      <c r="D16" s="1" t="s">
        <v>5</v>
      </c>
      <c r="E16" s="3">
        <v>2562.5700000000002</v>
      </c>
      <c r="F16" s="2">
        <v>342.56</v>
      </c>
      <c r="G16" s="2">
        <f>ROUND(Tabla324[[#This Row],[CANTIDAD]]*Tabla324[[#This Row],[P. U.]],2)</f>
        <v>877833.98</v>
      </c>
      <c r="H16" s="22">
        <v>2562.5700000000002</v>
      </c>
      <c r="I16" s="2">
        <v>263.08999999999997</v>
      </c>
      <c r="J16" s="2">
        <f>ROUND(Tabla324[[#This Row],[CANTIDAD ]]*Tabla324[[#This Row],[P. U. ]],2)</f>
        <v>674186.54</v>
      </c>
    </row>
    <row r="17" spans="1:13">
      <c r="A17" s="5" t="s">
        <v>6577</v>
      </c>
      <c r="B17" s="5" t="s">
        <v>7</v>
      </c>
      <c r="C17" s="5" t="s">
        <v>3489</v>
      </c>
      <c r="D17" s="1" t="s">
        <v>8</v>
      </c>
      <c r="E17" s="3">
        <v>6564.89</v>
      </c>
      <c r="F17" s="2">
        <v>67.83</v>
      </c>
      <c r="G17" s="2">
        <f>ROUND(Tabla324[[#This Row],[CANTIDAD]]*Tabla324[[#This Row],[P. U.]],2)</f>
        <v>445296.49</v>
      </c>
      <c r="H17" s="22">
        <v>6564.89</v>
      </c>
      <c r="I17" s="2">
        <v>52.09</v>
      </c>
      <c r="J17" s="2">
        <f>ROUND(Tabla324[[#This Row],[CANTIDAD ]]*Tabla324[[#This Row],[P. U. ]],2)</f>
        <v>341965.12</v>
      </c>
    </row>
    <row r="18" spans="1:13">
      <c r="A18" s="5" t="s">
        <v>6577</v>
      </c>
      <c r="B18" s="5" t="s">
        <v>9</v>
      </c>
      <c r="C18" s="6" t="s">
        <v>3490</v>
      </c>
      <c r="D18" s="1" t="s">
        <v>5</v>
      </c>
      <c r="E18" s="3">
        <v>46108.59</v>
      </c>
      <c r="F18" s="2">
        <v>25.49</v>
      </c>
      <c r="G18" s="2">
        <f>ROUND(Tabla324[[#This Row],[CANTIDAD]]*Tabla324[[#This Row],[P. U.]],2)</f>
        <v>1175307.96</v>
      </c>
      <c r="H18" s="22">
        <v>46108.59</v>
      </c>
      <c r="I18" s="2">
        <v>19.579999999999998</v>
      </c>
      <c r="J18" s="2">
        <f>ROUND(Tabla324[[#This Row],[CANTIDAD ]]*Tabla324[[#This Row],[P. U. ]],2)</f>
        <v>902806.19</v>
      </c>
      <c r="M18" s="1">
        <f>56*55*54*53*52*51*50</f>
        <v>1168863696000</v>
      </c>
    </row>
    <row r="19" spans="1:13">
      <c r="A19" s="5" t="s">
        <v>6577</v>
      </c>
      <c r="B19" s="5" t="s">
        <v>10</v>
      </c>
      <c r="C19" s="5" t="s">
        <v>3491</v>
      </c>
      <c r="D19" s="1" t="s">
        <v>11</v>
      </c>
      <c r="E19" s="3">
        <v>461085.9</v>
      </c>
      <c r="F19" s="2">
        <v>5.92</v>
      </c>
      <c r="G19" s="2">
        <f>ROUND(Tabla324[[#This Row],[CANTIDAD]]*Tabla324[[#This Row],[P. U.]],2)</f>
        <v>2729628.53</v>
      </c>
      <c r="H19" s="22">
        <v>461085.9</v>
      </c>
      <c r="I19" s="2">
        <v>4.55</v>
      </c>
      <c r="J19" s="2">
        <f>ROUND(Tabla324[[#This Row],[CANTIDAD ]]*Tabla324[[#This Row],[P. U. ]],2)</f>
        <v>2097940.85</v>
      </c>
    </row>
    <row r="20" spans="1:13">
      <c r="A20" s="5" t="s">
        <v>6577</v>
      </c>
      <c r="B20" s="5" t="s">
        <v>12</v>
      </c>
      <c r="C20" s="6" t="s">
        <v>3492</v>
      </c>
      <c r="D20" s="1" t="s">
        <v>5</v>
      </c>
      <c r="E20" s="3">
        <v>15849.65</v>
      </c>
      <c r="F20" s="2">
        <v>234.47</v>
      </c>
      <c r="G20" s="2">
        <f>ROUND(Tabla324[[#This Row],[CANTIDAD]]*Tabla324[[#This Row],[P. U.]],2)</f>
        <v>3716267.44</v>
      </c>
      <c r="H20" s="22">
        <v>15849.65</v>
      </c>
      <c r="I20" s="2">
        <v>180.08</v>
      </c>
      <c r="J20" s="2">
        <f>ROUND(Tabla324[[#This Row],[CANTIDAD ]]*Tabla324[[#This Row],[P. U. ]],2)</f>
        <v>2854204.97</v>
      </c>
    </row>
    <row r="21" spans="1:13" s="30" customFormat="1" ht="11.25" customHeight="1">
      <c r="A21" s="29" t="s">
        <v>6579</v>
      </c>
      <c r="B21" s="29">
        <v>1.2</v>
      </c>
      <c r="C21" s="29" t="s">
        <v>3493</v>
      </c>
      <c r="D21" s="30" t="s">
        <v>3472</v>
      </c>
      <c r="E21" s="31"/>
      <c r="F21" s="32"/>
      <c r="G21" s="32">
        <f>G22+G34+G43</f>
        <v>51656498.810000002</v>
      </c>
      <c r="H21" s="33"/>
      <c r="I21" s="32"/>
      <c r="J21" s="32">
        <f t="shared" ref="J21" si="3">J22+J34+J43</f>
        <v>39671934.189999998</v>
      </c>
    </row>
    <row r="22" spans="1:13" s="35" customFormat="1" ht="11.25" customHeight="1">
      <c r="A22" s="34" t="s">
        <v>6580</v>
      </c>
      <c r="B22" s="34" t="s">
        <v>13</v>
      </c>
      <c r="C22" s="34" t="s">
        <v>3494</v>
      </c>
      <c r="D22" s="35" t="s">
        <v>3472</v>
      </c>
      <c r="E22" s="36"/>
      <c r="F22" s="37"/>
      <c r="G22" s="37">
        <f>SUM(G23:G33)</f>
        <v>12833312.300000001</v>
      </c>
      <c r="H22" s="38"/>
      <c r="I22" s="37"/>
      <c r="J22" s="37">
        <f t="shared" ref="J22" si="4">SUM(J23:J33)</f>
        <v>9854807.5899999999</v>
      </c>
    </row>
    <row r="23" spans="1:13">
      <c r="A23" s="5" t="s">
        <v>6577</v>
      </c>
      <c r="B23" s="5" t="s">
        <v>14</v>
      </c>
      <c r="C23" s="5" t="s">
        <v>3495</v>
      </c>
      <c r="D23" s="1" t="s">
        <v>15</v>
      </c>
      <c r="E23" s="3">
        <v>471.48</v>
      </c>
      <c r="F23" s="2">
        <v>953.75</v>
      </c>
      <c r="G23" s="2">
        <f>ROUND(Tabla324[[#This Row],[CANTIDAD]]*Tabla324[[#This Row],[P. U.]],2)</f>
        <v>449674.05</v>
      </c>
      <c r="H23" s="22">
        <v>471.48</v>
      </c>
      <c r="I23" s="2">
        <v>732.5</v>
      </c>
      <c r="J23" s="2">
        <f>ROUND(Tabla324[[#This Row],[CANTIDAD ]]*Tabla324[[#This Row],[P. U. ]],2)</f>
        <v>345359.1</v>
      </c>
    </row>
    <row r="24" spans="1:13">
      <c r="A24" s="5" t="s">
        <v>6577</v>
      </c>
      <c r="B24" s="5" t="s">
        <v>16</v>
      </c>
      <c r="C24" s="5" t="s">
        <v>3496</v>
      </c>
      <c r="D24" s="1" t="s">
        <v>15</v>
      </c>
      <c r="E24" s="3">
        <v>290.27999999999997</v>
      </c>
      <c r="F24" s="2">
        <v>1124.6500000000001</v>
      </c>
      <c r="G24" s="2">
        <f>ROUND(Tabla324[[#This Row],[CANTIDAD]]*Tabla324[[#This Row],[P. U.]],2)</f>
        <v>326463.40000000002</v>
      </c>
      <c r="H24" s="22">
        <v>290.27999999999997</v>
      </c>
      <c r="I24" s="2">
        <v>863.75</v>
      </c>
      <c r="J24" s="2">
        <f>ROUND(Tabla324[[#This Row],[CANTIDAD ]]*Tabla324[[#This Row],[P. U. ]],2)</f>
        <v>250729.35</v>
      </c>
    </row>
    <row r="25" spans="1:13">
      <c r="A25" s="5" t="s">
        <v>6577</v>
      </c>
      <c r="B25" s="5" t="s">
        <v>17</v>
      </c>
      <c r="C25" s="5" t="s">
        <v>3497</v>
      </c>
      <c r="D25" s="1" t="s">
        <v>15</v>
      </c>
      <c r="E25" s="3">
        <v>657.38</v>
      </c>
      <c r="F25" s="2">
        <v>1476.98</v>
      </c>
      <c r="G25" s="2">
        <f>ROUND(Tabla324[[#This Row],[CANTIDAD]]*Tabla324[[#This Row],[P. U.]],2)</f>
        <v>970937.11</v>
      </c>
      <c r="H25" s="22">
        <v>657.38</v>
      </c>
      <c r="I25" s="2">
        <v>1134.3599999999999</v>
      </c>
      <c r="J25" s="2">
        <f>ROUND(Tabla324[[#This Row],[CANTIDAD ]]*Tabla324[[#This Row],[P. U. ]],2)</f>
        <v>745705.58</v>
      </c>
    </row>
    <row r="26" spans="1:13">
      <c r="A26" s="5" t="s">
        <v>6577</v>
      </c>
      <c r="B26" s="5" t="s">
        <v>18</v>
      </c>
      <c r="C26" s="5" t="s">
        <v>3498</v>
      </c>
      <c r="D26" s="1" t="s">
        <v>15</v>
      </c>
      <c r="E26" s="3">
        <v>692.25</v>
      </c>
      <c r="F26" s="2">
        <v>1955.21</v>
      </c>
      <c r="G26" s="2">
        <f>ROUND(Tabla324[[#This Row],[CANTIDAD]]*Tabla324[[#This Row],[P. U.]],2)</f>
        <v>1353494.12</v>
      </c>
      <c r="H26" s="22">
        <v>692.25</v>
      </c>
      <c r="I26" s="2">
        <v>1501.65</v>
      </c>
      <c r="J26" s="2">
        <f>ROUND(Tabla324[[#This Row],[CANTIDAD ]]*Tabla324[[#This Row],[P. U. ]],2)</f>
        <v>1039517.21</v>
      </c>
    </row>
    <row r="27" spans="1:13">
      <c r="A27" s="5" t="s">
        <v>6577</v>
      </c>
      <c r="B27" s="5" t="s">
        <v>19</v>
      </c>
      <c r="C27" s="6" t="s">
        <v>3499</v>
      </c>
      <c r="D27" s="1" t="s">
        <v>20</v>
      </c>
      <c r="E27" s="3">
        <v>48680</v>
      </c>
      <c r="F27" s="2">
        <v>18.73</v>
      </c>
      <c r="G27" s="2">
        <f>ROUND(Tabla324[[#This Row],[CANTIDAD]]*Tabla324[[#This Row],[P. U.]],2)</f>
        <v>911776.4</v>
      </c>
      <c r="H27" s="22">
        <v>48680</v>
      </c>
      <c r="I27" s="2">
        <v>14.38</v>
      </c>
      <c r="J27" s="2">
        <f>ROUND(Tabla324[[#This Row],[CANTIDAD ]]*Tabla324[[#This Row],[P. U. ]],2)</f>
        <v>700018.4</v>
      </c>
    </row>
    <row r="28" spans="1:13">
      <c r="A28" s="5" t="s">
        <v>6577</v>
      </c>
      <c r="B28" s="5" t="s">
        <v>21</v>
      </c>
      <c r="C28" s="6" t="s">
        <v>3500</v>
      </c>
      <c r="D28" s="1" t="s">
        <v>20</v>
      </c>
      <c r="E28" s="3">
        <v>72980</v>
      </c>
      <c r="F28" s="2">
        <v>18.73</v>
      </c>
      <c r="G28" s="2">
        <f>ROUND(Tabla324[[#This Row],[CANTIDAD]]*Tabla324[[#This Row],[P. U.]],2)</f>
        <v>1366915.4</v>
      </c>
      <c r="H28" s="22">
        <v>72980</v>
      </c>
      <c r="I28" s="2">
        <v>14.38</v>
      </c>
      <c r="J28" s="2">
        <f>ROUND(Tabla324[[#This Row],[CANTIDAD ]]*Tabla324[[#This Row],[P. U. ]],2)</f>
        <v>1049452.3999999999</v>
      </c>
    </row>
    <row r="29" spans="1:13">
      <c r="A29" s="5" t="s">
        <v>6577</v>
      </c>
      <c r="B29" s="5" t="s">
        <v>22</v>
      </c>
      <c r="C29" s="6" t="s">
        <v>3501</v>
      </c>
      <c r="D29" s="1" t="s">
        <v>20</v>
      </c>
      <c r="E29" s="3">
        <v>189030</v>
      </c>
      <c r="F29" s="2">
        <v>18.73</v>
      </c>
      <c r="G29" s="2">
        <f>ROUND(Tabla324[[#This Row],[CANTIDAD]]*Tabla324[[#This Row],[P. U.]],2)</f>
        <v>3540531.9</v>
      </c>
      <c r="H29" s="22">
        <v>189030</v>
      </c>
      <c r="I29" s="2">
        <v>14.38</v>
      </c>
      <c r="J29" s="2">
        <f>ROUND(Tabla324[[#This Row],[CANTIDAD ]]*Tabla324[[#This Row],[P. U. ]],2)</f>
        <v>2718251.4</v>
      </c>
    </row>
    <row r="30" spans="1:13">
      <c r="A30" s="5" t="s">
        <v>6577</v>
      </c>
      <c r="B30" s="5" t="s">
        <v>23</v>
      </c>
      <c r="C30" s="6" t="s">
        <v>3502</v>
      </c>
      <c r="D30" s="1" t="s">
        <v>5</v>
      </c>
      <c r="E30" s="3">
        <v>2116.39</v>
      </c>
      <c r="F30" s="2">
        <v>1663.82</v>
      </c>
      <c r="G30" s="2">
        <f>ROUND(Tabla324[[#This Row],[CANTIDAD]]*Tabla324[[#This Row],[P. U.]],2)</f>
        <v>3521292.01</v>
      </c>
      <c r="H30" s="22">
        <v>2116.39</v>
      </c>
      <c r="I30" s="2">
        <v>1277.8599999999999</v>
      </c>
      <c r="J30" s="2">
        <f>ROUND(Tabla324[[#This Row],[CANTIDAD ]]*Tabla324[[#This Row],[P. U. ]],2)</f>
        <v>2704450.13</v>
      </c>
    </row>
    <row r="31" spans="1:13">
      <c r="A31" s="5" t="s">
        <v>6577</v>
      </c>
      <c r="B31" s="5" t="s">
        <v>9</v>
      </c>
      <c r="C31" s="6" t="s">
        <v>3490</v>
      </c>
      <c r="D31" s="1" t="s">
        <v>5</v>
      </c>
      <c r="E31" s="3">
        <v>2116.39</v>
      </c>
      <c r="F31" s="2">
        <v>25.49</v>
      </c>
      <c r="G31" s="2">
        <f>ROUND(Tabla324[[#This Row],[CANTIDAD]]*Tabla324[[#This Row],[P. U.]],2)</f>
        <v>53946.78</v>
      </c>
      <c r="H31" s="22">
        <v>2116.39</v>
      </c>
      <c r="I31" s="2">
        <v>19.579999999999998</v>
      </c>
      <c r="J31" s="2">
        <f>ROUND(Tabla324[[#This Row],[CANTIDAD ]]*Tabla324[[#This Row],[P. U. ]],2)</f>
        <v>41438.92</v>
      </c>
    </row>
    <row r="32" spans="1:13">
      <c r="A32" s="5" t="s">
        <v>6577</v>
      </c>
      <c r="B32" s="5" t="s">
        <v>10</v>
      </c>
      <c r="C32" s="5" t="s">
        <v>3491</v>
      </c>
      <c r="D32" s="1" t="s">
        <v>11</v>
      </c>
      <c r="E32" s="3">
        <v>23280.29</v>
      </c>
      <c r="F32" s="2">
        <v>5.92</v>
      </c>
      <c r="G32" s="2">
        <f>ROUND(Tabla324[[#This Row],[CANTIDAD]]*Tabla324[[#This Row],[P. U.]],2)</f>
        <v>137819.32</v>
      </c>
      <c r="H32" s="22">
        <v>23280.29</v>
      </c>
      <c r="I32" s="2">
        <v>4.55</v>
      </c>
      <c r="J32" s="2">
        <f>ROUND(Tabla324[[#This Row],[CANTIDAD ]]*Tabla324[[#This Row],[P. U. ]],2)</f>
        <v>105925.32</v>
      </c>
    </row>
    <row r="33" spans="1:10">
      <c r="A33" s="5" t="s">
        <v>6577</v>
      </c>
      <c r="B33" s="5" t="s">
        <v>24</v>
      </c>
      <c r="C33" s="5" t="s">
        <v>3503</v>
      </c>
      <c r="D33" s="1" t="s">
        <v>5</v>
      </c>
      <c r="E33" s="3">
        <v>293</v>
      </c>
      <c r="F33" s="2">
        <v>684.17</v>
      </c>
      <c r="G33" s="2">
        <f>ROUND(Tabla324[[#This Row],[CANTIDAD]]*Tabla324[[#This Row],[P. U.]],2)</f>
        <v>200461.81</v>
      </c>
      <c r="H33" s="22">
        <v>293</v>
      </c>
      <c r="I33" s="2">
        <v>525.46</v>
      </c>
      <c r="J33" s="2">
        <f>ROUND(Tabla324[[#This Row],[CANTIDAD ]]*Tabla324[[#This Row],[P. U. ]],2)</f>
        <v>153959.78</v>
      </c>
    </row>
    <row r="34" spans="1:10" s="35" customFormat="1" ht="11.25" customHeight="1">
      <c r="A34" s="34" t="s">
        <v>6580</v>
      </c>
      <c r="B34" s="34" t="s">
        <v>25</v>
      </c>
      <c r="C34" s="34" t="s">
        <v>3504</v>
      </c>
      <c r="D34" s="35" t="s">
        <v>3472</v>
      </c>
      <c r="E34" s="36"/>
      <c r="F34" s="37"/>
      <c r="G34" s="37">
        <f>SUM(G35:G42)</f>
        <v>14398885.25</v>
      </c>
      <c r="H34" s="38"/>
      <c r="I34" s="37"/>
      <c r="J34" s="37">
        <f t="shared" ref="J34" si="5">SUM(J35:J42)</f>
        <v>11058655.539999999</v>
      </c>
    </row>
    <row r="35" spans="1:10">
      <c r="A35" s="5" t="s">
        <v>6577</v>
      </c>
      <c r="B35" s="5" t="s">
        <v>26</v>
      </c>
      <c r="C35" s="6" t="s">
        <v>3505</v>
      </c>
      <c r="D35" s="1" t="s">
        <v>2</v>
      </c>
      <c r="E35" s="3">
        <v>3492.11</v>
      </c>
      <c r="F35" s="2">
        <v>126.89</v>
      </c>
      <c r="G35" s="2">
        <f>ROUND(Tabla324[[#This Row],[CANTIDAD]]*Tabla324[[#This Row],[P. U.]],2)</f>
        <v>443113.84</v>
      </c>
      <c r="H35" s="22">
        <v>3492.11</v>
      </c>
      <c r="I35" s="2">
        <v>97.45</v>
      </c>
      <c r="J35" s="2">
        <f>ROUND(Tabla324[[#This Row],[CANTIDAD ]]*Tabla324[[#This Row],[P. U. ]],2)</f>
        <v>340306.12</v>
      </c>
    </row>
    <row r="36" spans="1:10">
      <c r="A36" s="5" t="s">
        <v>6577</v>
      </c>
      <c r="B36" s="5" t="s">
        <v>27</v>
      </c>
      <c r="C36" s="6" t="s">
        <v>3506</v>
      </c>
      <c r="D36" s="1" t="s">
        <v>2</v>
      </c>
      <c r="E36" s="3">
        <v>6105.51</v>
      </c>
      <c r="F36" s="2">
        <v>267.38</v>
      </c>
      <c r="G36" s="2">
        <f>ROUND(Tabla324[[#This Row],[CANTIDAD]]*Tabla324[[#This Row],[P. U.]],2)</f>
        <v>1632491.26</v>
      </c>
      <c r="H36" s="22">
        <v>6105.51</v>
      </c>
      <c r="I36" s="2">
        <v>205.36</v>
      </c>
      <c r="J36" s="2">
        <f>ROUND(Tabla324[[#This Row],[CANTIDAD ]]*Tabla324[[#This Row],[P. U. ]],2)</f>
        <v>1253827.53</v>
      </c>
    </row>
    <row r="37" spans="1:10">
      <c r="A37" s="5" t="s">
        <v>6577</v>
      </c>
      <c r="B37" s="5" t="s">
        <v>28</v>
      </c>
      <c r="C37" s="6" t="s">
        <v>3507</v>
      </c>
      <c r="D37" s="1" t="s">
        <v>5</v>
      </c>
      <c r="E37" s="3">
        <v>1247.42</v>
      </c>
      <c r="F37" s="2">
        <v>1734.19</v>
      </c>
      <c r="G37" s="2">
        <f>ROUND(Tabla324[[#This Row],[CANTIDAD]]*Tabla324[[#This Row],[P. U.]],2)</f>
        <v>2163263.29</v>
      </c>
      <c r="H37" s="22">
        <v>1247.42</v>
      </c>
      <c r="I37" s="2">
        <v>1331.89</v>
      </c>
      <c r="J37" s="2">
        <f>ROUND(Tabla324[[#This Row],[CANTIDAD ]]*Tabla324[[#This Row],[P. U. ]],2)</f>
        <v>1661426.22</v>
      </c>
    </row>
    <row r="38" spans="1:10">
      <c r="A38" s="5" t="s">
        <v>6577</v>
      </c>
      <c r="B38" s="5" t="s">
        <v>29</v>
      </c>
      <c r="C38" s="6" t="s">
        <v>3508</v>
      </c>
      <c r="D38" s="1" t="s">
        <v>2</v>
      </c>
      <c r="E38" s="3">
        <v>2694.44</v>
      </c>
      <c r="F38" s="2">
        <v>269.93</v>
      </c>
      <c r="G38" s="2">
        <f>ROUND(Tabla324[[#This Row],[CANTIDAD]]*Tabla324[[#This Row],[P. U.]],2)</f>
        <v>727310.19</v>
      </c>
      <c r="H38" s="22">
        <v>2694.44</v>
      </c>
      <c r="I38" s="2">
        <v>207.3</v>
      </c>
      <c r="J38" s="2">
        <f>ROUND(Tabla324[[#This Row],[CANTIDAD ]]*Tabla324[[#This Row],[P. U. ]],2)</f>
        <v>558557.41</v>
      </c>
    </row>
    <row r="39" spans="1:10">
      <c r="A39" s="5" t="s">
        <v>6577</v>
      </c>
      <c r="B39" s="5" t="s">
        <v>30</v>
      </c>
      <c r="C39" s="6" t="s">
        <v>3509</v>
      </c>
      <c r="D39" s="1" t="s">
        <v>31</v>
      </c>
      <c r="E39" s="3">
        <v>110.21</v>
      </c>
      <c r="F39" s="2">
        <v>18745.07</v>
      </c>
      <c r="G39" s="2">
        <f>ROUND(Tabla324[[#This Row],[CANTIDAD]]*Tabla324[[#This Row],[P. U.]],2)</f>
        <v>2065894.16</v>
      </c>
      <c r="H39" s="22">
        <v>110.21</v>
      </c>
      <c r="I39" s="2">
        <v>14396.65</v>
      </c>
      <c r="J39" s="2">
        <f>ROUND(Tabla324[[#This Row],[CANTIDAD ]]*Tabla324[[#This Row],[P. U. ]],2)</f>
        <v>1586654.8</v>
      </c>
    </row>
    <row r="40" spans="1:10">
      <c r="A40" s="5" t="s">
        <v>6577</v>
      </c>
      <c r="B40" s="5" t="s">
        <v>32</v>
      </c>
      <c r="C40" s="6" t="s">
        <v>3510</v>
      </c>
      <c r="D40" s="1" t="s">
        <v>31</v>
      </c>
      <c r="E40" s="3">
        <v>33.15</v>
      </c>
      <c r="F40" s="2">
        <v>18745.07</v>
      </c>
      <c r="G40" s="2">
        <f>ROUND(Tabla324[[#This Row],[CANTIDAD]]*Tabla324[[#This Row],[P. U.]],2)</f>
        <v>621399.06999999995</v>
      </c>
      <c r="H40" s="22">
        <v>33.15</v>
      </c>
      <c r="I40" s="2">
        <v>14396.65</v>
      </c>
      <c r="J40" s="2">
        <f>ROUND(Tabla324[[#This Row],[CANTIDAD ]]*Tabla324[[#This Row],[P. U. ]],2)</f>
        <v>477248.95</v>
      </c>
    </row>
    <row r="41" spans="1:10">
      <c r="A41" s="5" t="s">
        <v>6577</v>
      </c>
      <c r="B41" s="5" t="s">
        <v>33</v>
      </c>
      <c r="C41" s="6" t="s">
        <v>3511</v>
      </c>
      <c r="D41" s="1" t="s">
        <v>31</v>
      </c>
      <c r="E41" s="3">
        <v>80.099999999999994</v>
      </c>
      <c r="F41" s="2">
        <v>18745.07</v>
      </c>
      <c r="G41" s="2">
        <f>ROUND(Tabla324[[#This Row],[CANTIDAD]]*Tabla324[[#This Row],[P. U.]],2)</f>
        <v>1501480.11</v>
      </c>
      <c r="H41" s="22">
        <v>80.099999999999994</v>
      </c>
      <c r="I41" s="2">
        <v>14396.65</v>
      </c>
      <c r="J41" s="2">
        <f>ROUND(Tabla324[[#This Row],[CANTIDAD ]]*Tabla324[[#This Row],[P. U. ]],2)</f>
        <v>1153171.67</v>
      </c>
    </row>
    <row r="42" spans="1:10">
      <c r="A42" s="5" t="s">
        <v>6577</v>
      </c>
      <c r="B42" s="5" t="s">
        <v>34</v>
      </c>
      <c r="C42" s="6" t="s">
        <v>3512</v>
      </c>
      <c r="D42" s="1" t="s">
        <v>31</v>
      </c>
      <c r="E42" s="3">
        <v>279.75</v>
      </c>
      <c r="F42" s="2">
        <v>18745.07</v>
      </c>
      <c r="G42" s="2">
        <f>ROUND(Tabla324[[#This Row],[CANTIDAD]]*Tabla324[[#This Row],[P. U.]],2)</f>
        <v>5243933.33</v>
      </c>
      <c r="H42" s="22">
        <v>279.75</v>
      </c>
      <c r="I42" s="2">
        <v>14396.65</v>
      </c>
      <c r="J42" s="2">
        <f>ROUND(Tabla324[[#This Row],[CANTIDAD ]]*Tabla324[[#This Row],[P. U. ]],2)</f>
        <v>4027462.84</v>
      </c>
    </row>
    <row r="43" spans="1:10" s="35" customFormat="1" ht="11.25" customHeight="1">
      <c r="A43" s="34" t="s">
        <v>6580</v>
      </c>
      <c r="B43" s="34" t="s">
        <v>35</v>
      </c>
      <c r="C43" s="34" t="s">
        <v>3513</v>
      </c>
      <c r="D43" s="35" t="s">
        <v>3472</v>
      </c>
      <c r="E43" s="36"/>
      <c r="F43" s="37"/>
      <c r="G43" s="37">
        <f>SUM(G44:G49)</f>
        <v>24424301.259999998</v>
      </c>
      <c r="H43" s="38"/>
      <c r="I43" s="37"/>
      <c r="J43" s="37">
        <f t="shared" ref="J43" si="6">SUM(J44:J49)</f>
        <v>18758471.060000002</v>
      </c>
    </row>
    <row r="44" spans="1:10">
      <c r="A44" s="5" t="s">
        <v>6577</v>
      </c>
      <c r="B44" s="5" t="s">
        <v>36</v>
      </c>
      <c r="C44" s="6" t="s">
        <v>3514</v>
      </c>
      <c r="D44" s="1" t="s">
        <v>31</v>
      </c>
      <c r="E44" s="3">
        <v>228.95</v>
      </c>
      <c r="F44" s="2">
        <v>18745.07</v>
      </c>
      <c r="G44" s="2">
        <f>ROUND(Tabla324[[#This Row],[CANTIDAD]]*Tabla324[[#This Row],[P. U.]],2)</f>
        <v>4291683.78</v>
      </c>
      <c r="H44" s="22">
        <v>228.95</v>
      </c>
      <c r="I44" s="2">
        <v>14396.65</v>
      </c>
      <c r="J44" s="2">
        <f>ROUND(Tabla324[[#This Row],[CANTIDAD ]]*Tabla324[[#This Row],[P. U. ]],2)</f>
        <v>3296113.02</v>
      </c>
    </row>
    <row r="45" spans="1:10">
      <c r="A45" s="5" t="s">
        <v>6577</v>
      </c>
      <c r="B45" s="5" t="s">
        <v>32</v>
      </c>
      <c r="C45" s="6" t="s">
        <v>3510</v>
      </c>
      <c r="D45" s="1" t="s">
        <v>31</v>
      </c>
      <c r="E45" s="3">
        <v>18.850000000000001</v>
      </c>
      <c r="F45" s="2">
        <v>18745.07</v>
      </c>
      <c r="G45" s="2">
        <f>ROUND(Tabla324[[#This Row],[CANTIDAD]]*Tabla324[[#This Row],[P. U.]],2)</f>
        <v>353344.57</v>
      </c>
      <c r="H45" s="22">
        <v>18.850000000000001</v>
      </c>
      <c r="I45" s="2">
        <v>14396.65</v>
      </c>
      <c r="J45" s="2">
        <f>ROUND(Tabla324[[#This Row],[CANTIDAD ]]*Tabla324[[#This Row],[P. U. ]],2)</f>
        <v>271376.84999999998</v>
      </c>
    </row>
    <row r="46" spans="1:10">
      <c r="A46" s="5" t="s">
        <v>6577</v>
      </c>
      <c r="B46" s="5" t="s">
        <v>33</v>
      </c>
      <c r="C46" s="6" t="s">
        <v>3511</v>
      </c>
      <c r="D46" s="1" t="s">
        <v>31</v>
      </c>
      <c r="E46" s="3">
        <v>7.32</v>
      </c>
      <c r="F46" s="2">
        <v>18745.07</v>
      </c>
      <c r="G46" s="2">
        <f>ROUND(Tabla324[[#This Row],[CANTIDAD]]*Tabla324[[#This Row],[P. U.]],2)</f>
        <v>137213.91</v>
      </c>
      <c r="H46" s="22">
        <v>7.32</v>
      </c>
      <c r="I46" s="2">
        <v>14396.65</v>
      </c>
      <c r="J46" s="2">
        <f>ROUND(Tabla324[[#This Row],[CANTIDAD ]]*Tabla324[[#This Row],[P. U. ]],2)</f>
        <v>105383.48</v>
      </c>
    </row>
    <row r="47" spans="1:10">
      <c r="A47" s="5" t="s">
        <v>6577</v>
      </c>
      <c r="B47" s="5" t="s">
        <v>34</v>
      </c>
      <c r="C47" s="6" t="s">
        <v>3512</v>
      </c>
      <c r="D47" s="1" t="s">
        <v>31</v>
      </c>
      <c r="E47" s="3">
        <v>8.15</v>
      </c>
      <c r="F47" s="2">
        <v>18745.07</v>
      </c>
      <c r="G47" s="2">
        <f>ROUND(Tabla324[[#This Row],[CANTIDAD]]*Tabla324[[#This Row],[P. U.]],2)</f>
        <v>152772.32</v>
      </c>
      <c r="H47" s="22">
        <v>8.15</v>
      </c>
      <c r="I47" s="2">
        <v>14396.65</v>
      </c>
      <c r="J47" s="2">
        <f>ROUND(Tabla324[[#This Row],[CANTIDAD ]]*Tabla324[[#This Row],[P. U. ]],2)</f>
        <v>117332.7</v>
      </c>
    </row>
    <row r="48" spans="1:10">
      <c r="A48" s="5" t="s">
        <v>6577</v>
      </c>
      <c r="B48" s="5" t="s">
        <v>37</v>
      </c>
      <c r="C48" s="6" t="s">
        <v>3515</v>
      </c>
      <c r="D48" s="1" t="s">
        <v>38</v>
      </c>
      <c r="E48" s="3">
        <v>4342.25</v>
      </c>
      <c r="F48" s="2">
        <v>1822.86</v>
      </c>
      <c r="G48" s="2">
        <f>ROUND(Tabla324[[#This Row],[CANTIDAD]]*Tabla324[[#This Row],[P. U.]],2)-0.01</f>
        <v>7915313.8300000001</v>
      </c>
      <c r="H48" s="22">
        <v>4342.25</v>
      </c>
      <c r="I48" s="2">
        <v>1399.99</v>
      </c>
      <c r="J48" s="2">
        <f>ROUND(Tabla324[[#This Row],[CANTIDAD ]]*Tabla324[[#This Row],[P. U. ]],2)</f>
        <v>6079106.5800000001</v>
      </c>
    </row>
    <row r="49" spans="1:10">
      <c r="A49" s="5" t="s">
        <v>6577</v>
      </c>
      <c r="B49" s="5" t="s">
        <v>39</v>
      </c>
      <c r="C49" s="6" t="s">
        <v>3516</v>
      </c>
      <c r="D49" s="1" t="s">
        <v>2</v>
      </c>
      <c r="E49" s="3">
        <v>41343</v>
      </c>
      <c r="F49" s="2">
        <v>279.95</v>
      </c>
      <c r="G49" s="2">
        <f>ROUND(Tabla324[[#This Row],[CANTIDAD]]*Tabla324[[#This Row],[P. U.]],2)</f>
        <v>11573972.85</v>
      </c>
      <c r="H49" s="22">
        <v>41343</v>
      </c>
      <c r="I49" s="2">
        <v>215.01</v>
      </c>
      <c r="J49" s="2">
        <f>ROUND(Tabla324[[#This Row],[CANTIDAD ]]*Tabla324[[#This Row],[P. U. ]],2)</f>
        <v>8889158.4299999997</v>
      </c>
    </row>
    <row r="50" spans="1:10" s="30" customFormat="1" ht="11.25" customHeight="1">
      <c r="A50" s="29" t="s">
        <v>6579</v>
      </c>
      <c r="B50" s="29">
        <v>1.3</v>
      </c>
      <c r="C50" s="29" t="s">
        <v>3517</v>
      </c>
      <c r="D50" s="30" t="s">
        <v>3472</v>
      </c>
      <c r="E50" s="31"/>
      <c r="F50" s="32"/>
      <c r="G50" s="32">
        <f>G51+G72</f>
        <v>167553839.94999996</v>
      </c>
      <c r="H50" s="33"/>
      <c r="I50" s="32"/>
      <c r="J50" s="32">
        <f t="shared" ref="J50" si="7">J51+J72</f>
        <v>128687313.47</v>
      </c>
    </row>
    <row r="51" spans="1:10" s="35" customFormat="1" ht="11.25" customHeight="1">
      <c r="A51" s="34" t="s">
        <v>6580</v>
      </c>
      <c r="B51" s="34"/>
      <c r="C51" s="34" t="s">
        <v>3518</v>
      </c>
      <c r="D51" s="35" t="s">
        <v>3472</v>
      </c>
      <c r="E51" s="36"/>
      <c r="F51" s="37"/>
      <c r="G51" s="37">
        <f>SUM(G52:G71)</f>
        <v>164416967.95999995</v>
      </c>
      <c r="H51" s="38"/>
      <c r="I51" s="37"/>
      <c r="J51" s="37">
        <f t="shared" ref="J51" si="8">SUM(J52:J71)</f>
        <v>126278418.23999999</v>
      </c>
    </row>
    <row r="52" spans="1:10">
      <c r="A52" s="5" t="s">
        <v>6577</v>
      </c>
      <c r="B52" s="5" t="s">
        <v>40</v>
      </c>
      <c r="C52" s="6" t="s">
        <v>3519</v>
      </c>
      <c r="D52" s="1" t="s">
        <v>3473</v>
      </c>
      <c r="E52" s="3">
        <v>48</v>
      </c>
      <c r="F52" s="2">
        <v>116.02</v>
      </c>
      <c r="G52" s="2">
        <f>ROUND(Tabla324[[#This Row],[CANTIDAD]]*Tabla324[[#This Row],[P. U.]],2)</f>
        <v>5568.96</v>
      </c>
      <c r="H52" s="22">
        <v>48</v>
      </c>
      <c r="I52" s="2">
        <v>89.11</v>
      </c>
      <c r="J52" s="2">
        <f>ROUND(Tabla324[[#This Row],[CANTIDAD ]]*Tabla324[[#This Row],[P. U. ]],2)</f>
        <v>4277.28</v>
      </c>
    </row>
    <row r="53" spans="1:10">
      <c r="A53" s="5" t="s">
        <v>6577</v>
      </c>
      <c r="B53" s="5" t="s">
        <v>41</v>
      </c>
      <c r="C53" s="6" t="s">
        <v>3520</v>
      </c>
      <c r="D53" s="1" t="s">
        <v>3473</v>
      </c>
      <c r="E53" s="3">
        <v>714</v>
      </c>
      <c r="F53" s="2">
        <v>172.88</v>
      </c>
      <c r="G53" s="2">
        <f>ROUND(Tabla324[[#This Row],[CANTIDAD]]*Tabla324[[#This Row],[P. U.]],2)</f>
        <v>123436.32</v>
      </c>
      <c r="H53" s="22">
        <v>714</v>
      </c>
      <c r="I53" s="2">
        <v>132.78</v>
      </c>
      <c r="J53" s="2">
        <f>ROUND(Tabla324[[#This Row],[CANTIDAD ]]*Tabla324[[#This Row],[P. U. ]],2)</f>
        <v>94804.92</v>
      </c>
    </row>
    <row r="54" spans="1:10">
      <c r="A54" s="5" t="s">
        <v>6577</v>
      </c>
      <c r="B54" s="5" t="s">
        <v>42</v>
      </c>
      <c r="C54" s="6" t="s">
        <v>3521</v>
      </c>
      <c r="D54" s="1" t="s">
        <v>3473</v>
      </c>
      <c r="E54" s="3">
        <v>4470</v>
      </c>
      <c r="F54" s="2">
        <v>262.89999999999998</v>
      </c>
      <c r="G54" s="2">
        <f>ROUND(Tabla324[[#This Row],[CANTIDAD]]*Tabla324[[#This Row],[P. U.]],2)</f>
        <v>1175163</v>
      </c>
      <c r="H54" s="22">
        <v>4470</v>
      </c>
      <c r="I54" s="2">
        <v>201.91</v>
      </c>
      <c r="J54" s="2">
        <f>ROUND(Tabla324[[#This Row],[CANTIDAD ]]*Tabla324[[#This Row],[P. U. ]],2)</f>
        <v>902537.7</v>
      </c>
    </row>
    <row r="55" spans="1:10">
      <c r="A55" s="5" t="s">
        <v>6577</v>
      </c>
      <c r="B55" s="5" t="s">
        <v>43</v>
      </c>
      <c r="C55" s="6" t="s">
        <v>3522</v>
      </c>
      <c r="D55" s="1" t="s">
        <v>3473</v>
      </c>
      <c r="E55" s="3">
        <v>1056</v>
      </c>
      <c r="F55" s="2">
        <v>418.41</v>
      </c>
      <c r="G55" s="2">
        <f>ROUND(Tabla324[[#This Row],[CANTIDAD]]*Tabla324[[#This Row],[P. U.]],2)</f>
        <v>441840.96</v>
      </c>
      <c r="H55" s="22">
        <v>1056</v>
      </c>
      <c r="I55" s="2">
        <v>321.35000000000002</v>
      </c>
      <c r="J55" s="2">
        <f>ROUND(Tabla324[[#This Row],[CANTIDAD ]]*Tabla324[[#This Row],[P. U. ]],2)</f>
        <v>339345.6</v>
      </c>
    </row>
    <row r="56" spans="1:10">
      <c r="A56" s="5" t="s">
        <v>6577</v>
      </c>
      <c r="B56" s="5" t="s">
        <v>44</v>
      </c>
      <c r="C56" s="6" t="s">
        <v>3523</v>
      </c>
      <c r="D56" s="1" t="s">
        <v>3473</v>
      </c>
      <c r="E56" s="3">
        <v>1352</v>
      </c>
      <c r="F56" s="2">
        <v>573.14</v>
      </c>
      <c r="G56" s="2">
        <f>ROUND(Tabla324[[#This Row],[CANTIDAD]]*Tabla324[[#This Row],[P. U.]],2)</f>
        <v>774885.28</v>
      </c>
      <c r="H56" s="22">
        <v>1352</v>
      </c>
      <c r="I56" s="2">
        <v>440.19</v>
      </c>
      <c r="J56" s="2">
        <f>ROUND(Tabla324[[#This Row],[CANTIDAD ]]*Tabla324[[#This Row],[P. U. ]],2)</f>
        <v>595136.88</v>
      </c>
    </row>
    <row r="57" spans="1:10">
      <c r="A57" s="5" t="s">
        <v>6577</v>
      </c>
      <c r="B57" s="5" t="s">
        <v>45</v>
      </c>
      <c r="C57" s="6" t="s">
        <v>3524</v>
      </c>
      <c r="D57" s="1" t="s">
        <v>20</v>
      </c>
      <c r="E57" s="3">
        <v>66225.27</v>
      </c>
      <c r="F57" s="2">
        <v>30.76</v>
      </c>
      <c r="G57" s="2">
        <f>ROUND(Tabla324[[#This Row],[CANTIDAD]]*Tabla324[[#This Row],[P. U.]],2)</f>
        <v>2037089.31</v>
      </c>
      <c r="H57" s="22">
        <v>66225.27</v>
      </c>
      <c r="I57" s="2">
        <v>23.62</v>
      </c>
      <c r="J57" s="2">
        <f>ROUND(Tabla324[[#This Row],[CANTIDAD ]]*Tabla324[[#This Row],[P. U. ]],2)</f>
        <v>1564240.88</v>
      </c>
    </row>
    <row r="58" spans="1:10">
      <c r="A58" s="5" t="s">
        <v>6577</v>
      </c>
      <c r="B58" s="5" t="s">
        <v>46</v>
      </c>
      <c r="C58" s="6" t="s">
        <v>3525</v>
      </c>
      <c r="D58" s="1" t="s">
        <v>20</v>
      </c>
      <c r="E58" s="3">
        <v>1540578.45</v>
      </c>
      <c r="F58" s="2">
        <v>30.71</v>
      </c>
      <c r="G58" s="2">
        <f>ROUND(Tabla324[[#This Row],[CANTIDAD]]*Tabla324[[#This Row],[P. U.]],2)</f>
        <v>47311164.200000003</v>
      </c>
      <c r="H58" s="22">
        <v>1540578.45</v>
      </c>
      <c r="I58" s="2">
        <v>23.59</v>
      </c>
      <c r="J58" s="2">
        <f>ROUND(Tabla324[[#This Row],[CANTIDAD ]]*Tabla324[[#This Row],[P. U. ]],2)</f>
        <v>36342245.640000001</v>
      </c>
    </row>
    <row r="59" spans="1:10">
      <c r="A59" s="5" t="s">
        <v>6577</v>
      </c>
      <c r="B59" s="5" t="s">
        <v>47</v>
      </c>
      <c r="C59" s="6" t="s">
        <v>3526</v>
      </c>
      <c r="D59" s="1" t="s">
        <v>20</v>
      </c>
      <c r="E59" s="3">
        <v>22720.79</v>
      </c>
      <c r="F59" s="2">
        <v>31.86</v>
      </c>
      <c r="G59" s="2">
        <f>ROUND(Tabla324[[#This Row],[CANTIDAD]]*Tabla324[[#This Row],[P. U.]],2)</f>
        <v>723884.37</v>
      </c>
      <c r="H59" s="22">
        <v>22720.79</v>
      </c>
      <c r="I59" s="2">
        <v>24.47</v>
      </c>
      <c r="J59" s="2">
        <f>ROUND(Tabla324[[#This Row],[CANTIDAD ]]*Tabla324[[#This Row],[P. U. ]],2)</f>
        <v>555977.73</v>
      </c>
    </row>
    <row r="60" spans="1:10">
      <c r="A60" s="5" t="s">
        <v>6577</v>
      </c>
      <c r="B60" s="5" t="s">
        <v>48</v>
      </c>
      <c r="C60" s="6" t="s">
        <v>3527</v>
      </c>
      <c r="D60" s="1" t="s">
        <v>20</v>
      </c>
      <c r="E60" s="3">
        <v>2100127.9700000002</v>
      </c>
      <c r="F60" s="2">
        <v>30.3</v>
      </c>
      <c r="G60" s="2">
        <f>ROUND(Tabla324[[#This Row],[CANTIDAD]]*Tabla324[[#This Row],[P. U.]],2)</f>
        <v>63633877.490000002</v>
      </c>
      <c r="H60" s="22">
        <v>2100127.9700000002</v>
      </c>
      <c r="I60" s="2">
        <v>23.27</v>
      </c>
      <c r="J60" s="2">
        <f>ROUND(Tabla324[[#This Row],[CANTIDAD ]]*Tabla324[[#This Row],[P. U. ]],2)</f>
        <v>48869977.859999999</v>
      </c>
    </row>
    <row r="61" spans="1:10">
      <c r="A61" s="5" t="s">
        <v>6577</v>
      </c>
      <c r="B61" s="5" t="s">
        <v>49</v>
      </c>
      <c r="C61" s="6" t="s">
        <v>3528</v>
      </c>
      <c r="D61" s="1" t="s">
        <v>20</v>
      </c>
      <c r="E61" s="3">
        <v>530367.31000000006</v>
      </c>
      <c r="F61" s="2">
        <v>31.03</v>
      </c>
      <c r="G61" s="2">
        <f>ROUND(Tabla324[[#This Row],[CANTIDAD]]*Tabla324[[#This Row],[P. U.]],2)</f>
        <v>16457297.630000001</v>
      </c>
      <c r="H61" s="22">
        <v>530367.31000000006</v>
      </c>
      <c r="I61" s="2">
        <v>23.83</v>
      </c>
      <c r="J61" s="2">
        <f>ROUND(Tabla324[[#This Row],[CANTIDAD ]]*Tabla324[[#This Row],[P. U. ]],2)</f>
        <v>12638653</v>
      </c>
    </row>
    <row r="62" spans="1:10">
      <c r="A62" s="5" t="s">
        <v>6577</v>
      </c>
      <c r="B62" s="5" t="s">
        <v>50</v>
      </c>
      <c r="C62" s="5" t="s">
        <v>3529</v>
      </c>
      <c r="D62" s="1" t="s">
        <v>3473</v>
      </c>
      <c r="E62" s="3">
        <v>87932.3</v>
      </c>
      <c r="F62" s="2">
        <v>28.3</v>
      </c>
      <c r="G62" s="2">
        <f>ROUND(Tabla324[[#This Row],[CANTIDAD]]*Tabla324[[#This Row],[P. U.]],2)</f>
        <v>2488484.09</v>
      </c>
      <c r="H62" s="22">
        <v>87932.3</v>
      </c>
      <c r="I62" s="2">
        <v>21.73</v>
      </c>
      <c r="J62" s="2">
        <f>ROUND(Tabla324[[#This Row],[CANTIDAD ]]*Tabla324[[#This Row],[P. U. ]],2)</f>
        <v>1910768.88</v>
      </c>
    </row>
    <row r="63" spans="1:10">
      <c r="A63" s="5" t="s">
        <v>6577</v>
      </c>
      <c r="B63" s="5" t="s">
        <v>51</v>
      </c>
      <c r="C63" s="6" t="s">
        <v>3530</v>
      </c>
      <c r="D63" s="1" t="s">
        <v>20</v>
      </c>
      <c r="E63" s="3">
        <v>159840.53</v>
      </c>
      <c r="F63" s="2">
        <v>30.84</v>
      </c>
      <c r="G63" s="2">
        <f>ROUND(Tabla324[[#This Row],[CANTIDAD]]*Tabla324[[#This Row],[P. U.]],2)</f>
        <v>4929481.95</v>
      </c>
      <c r="H63" s="22">
        <v>159840.53</v>
      </c>
      <c r="I63" s="2">
        <v>23.68</v>
      </c>
      <c r="J63" s="2">
        <f>ROUND(Tabla324[[#This Row],[CANTIDAD ]]*Tabla324[[#This Row],[P. U. ]],2)</f>
        <v>3785023.75</v>
      </c>
    </row>
    <row r="64" spans="1:10">
      <c r="A64" s="5" t="s">
        <v>6577</v>
      </c>
      <c r="B64" s="5" t="s">
        <v>52</v>
      </c>
      <c r="C64" s="6" t="s">
        <v>3531</v>
      </c>
      <c r="D64" s="1" t="s">
        <v>20</v>
      </c>
      <c r="E64" s="3">
        <v>542.79</v>
      </c>
      <c r="F64" s="2">
        <v>33.47</v>
      </c>
      <c r="G64" s="2">
        <f>ROUND(Tabla324[[#This Row],[CANTIDAD]]*Tabla324[[#This Row],[P. U.]],2)</f>
        <v>18167.18</v>
      </c>
      <c r="H64" s="22">
        <v>542.79</v>
      </c>
      <c r="I64" s="2">
        <v>25.7</v>
      </c>
      <c r="J64" s="2">
        <f>ROUND(Tabla324[[#This Row],[CANTIDAD ]]*Tabla324[[#This Row],[P. U. ]],2)</f>
        <v>13949.7</v>
      </c>
    </row>
    <row r="65" spans="1:10">
      <c r="A65" s="5" t="s">
        <v>6577</v>
      </c>
      <c r="B65" s="5" t="s">
        <v>53</v>
      </c>
      <c r="C65" s="5" t="s">
        <v>3532</v>
      </c>
      <c r="D65" s="1" t="s">
        <v>3473</v>
      </c>
      <c r="E65" s="3">
        <v>39148</v>
      </c>
      <c r="F65" s="2">
        <v>57.34</v>
      </c>
      <c r="G65" s="2">
        <f>ROUND(Tabla324[[#This Row],[CANTIDAD]]*Tabla324[[#This Row],[P. U.]],2)</f>
        <v>2244746.3199999998</v>
      </c>
      <c r="H65" s="22">
        <v>39148</v>
      </c>
      <c r="I65" s="2">
        <v>44.03</v>
      </c>
      <c r="J65" s="2">
        <f>ROUND(Tabla324[[#This Row],[CANTIDAD ]]*Tabla324[[#This Row],[P. U. ]],2)</f>
        <v>1723686.44</v>
      </c>
    </row>
    <row r="66" spans="1:10">
      <c r="A66" s="5" t="s">
        <v>6577</v>
      </c>
      <c r="B66" s="5" t="s">
        <v>54</v>
      </c>
      <c r="C66" s="6" t="s">
        <v>3533</v>
      </c>
      <c r="D66" s="1" t="s">
        <v>20</v>
      </c>
      <c r="E66" s="3">
        <v>99644.59</v>
      </c>
      <c r="F66" s="2">
        <v>31.57</v>
      </c>
      <c r="G66" s="2">
        <f>ROUND(Tabla324[[#This Row],[CANTIDAD]]*Tabla324[[#This Row],[P. U.]],2)</f>
        <v>3145779.71</v>
      </c>
      <c r="H66" s="22">
        <v>99644.59</v>
      </c>
      <c r="I66" s="2">
        <v>24.25</v>
      </c>
      <c r="J66" s="2">
        <f>ROUND(Tabla324[[#This Row],[CANTIDAD ]]*Tabla324[[#This Row],[P. U. ]],2)</f>
        <v>2416381.31</v>
      </c>
    </row>
    <row r="67" spans="1:10">
      <c r="A67" s="5" t="s">
        <v>6577</v>
      </c>
      <c r="B67" s="5" t="s">
        <v>55</v>
      </c>
      <c r="C67" s="6" t="s">
        <v>3534</v>
      </c>
      <c r="D67" s="1" t="s">
        <v>2</v>
      </c>
      <c r="E67" s="3">
        <v>74994.509999999995</v>
      </c>
      <c r="F67" s="2">
        <v>224.69</v>
      </c>
      <c r="G67" s="2">
        <f>ROUND(Tabla324[[#This Row],[CANTIDAD]]*Tabla324[[#This Row],[P. U.]],2)</f>
        <v>16850516.449999999</v>
      </c>
      <c r="H67" s="22">
        <v>74994.509999999995</v>
      </c>
      <c r="I67" s="2">
        <v>172.58</v>
      </c>
      <c r="J67" s="2">
        <f>ROUND(Tabla324[[#This Row],[CANTIDAD ]]*Tabla324[[#This Row],[P. U. ]],2)</f>
        <v>12942552.539999999</v>
      </c>
    </row>
    <row r="68" spans="1:10">
      <c r="A68" s="5" t="s">
        <v>6577</v>
      </c>
      <c r="B68" s="5" t="s">
        <v>56</v>
      </c>
      <c r="C68" s="6" t="s">
        <v>3535</v>
      </c>
      <c r="D68" s="1" t="s">
        <v>20</v>
      </c>
      <c r="E68" s="3">
        <v>53215.6</v>
      </c>
      <c r="F68" s="2">
        <v>31.05</v>
      </c>
      <c r="G68" s="2">
        <f>ROUND(Tabla324[[#This Row],[CANTIDAD]]*Tabla324[[#This Row],[P. U.]],2)</f>
        <v>1652344.38</v>
      </c>
      <c r="H68" s="22">
        <v>53215.6</v>
      </c>
      <c r="I68" s="2">
        <v>23.85</v>
      </c>
      <c r="J68" s="2">
        <f>ROUND(Tabla324[[#This Row],[CANTIDAD ]]*Tabla324[[#This Row],[P. U. ]],2)</f>
        <v>1269192.06</v>
      </c>
    </row>
    <row r="69" spans="1:10">
      <c r="A69" s="5" t="s">
        <v>6577</v>
      </c>
      <c r="B69" s="5" t="s">
        <v>57</v>
      </c>
      <c r="C69" s="6" t="s">
        <v>3536</v>
      </c>
      <c r="D69" s="1" t="s">
        <v>20</v>
      </c>
      <c r="E69" s="3">
        <v>2539.04</v>
      </c>
      <c r="F69" s="2">
        <v>32.770000000000003</v>
      </c>
      <c r="G69" s="2">
        <f>ROUND(Tabla324[[#This Row],[CANTIDAD]]*Tabla324[[#This Row],[P. U.]],2)</f>
        <v>83204.34</v>
      </c>
      <c r="H69" s="22">
        <v>2539.04</v>
      </c>
      <c r="I69" s="2">
        <v>25.16</v>
      </c>
      <c r="J69" s="2">
        <f>ROUND(Tabla324[[#This Row],[CANTIDAD ]]*Tabla324[[#This Row],[P. U. ]],2)</f>
        <v>63882.25</v>
      </c>
    </row>
    <row r="70" spans="1:10">
      <c r="A70" s="5" t="s">
        <v>6577</v>
      </c>
      <c r="B70" s="5" t="s">
        <v>58</v>
      </c>
      <c r="C70" s="6" t="s">
        <v>3537</v>
      </c>
      <c r="D70" s="1" t="s">
        <v>20</v>
      </c>
      <c r="E70" s="3">
        <v>5016.7700000000004</v>
      </c>
      <c r="F70" s="2">
        <v>31.24</v>
      </c>
      <c r="G70" s="2">
        <f>ROUND(Tabla324[[#This Row],[CANTIDAD]]*Tabla324[[#This Row],[P. U.]],2)</f>
        <v>156723.89000000001</v>
      </c>
      <c r="H70" s="22">
        <v>5016.7700000000004</v>
      </c>
      <c r="I70" s="2">
        <v>23.99</v>
      </c>
      <c r="J70" s="2">
        <f>ROUND(Tabla324[[#This Row],[CANTIDAD ]]*Tabla324[[#This Row],[P. U. ]],2)</f>
        <v>120352.31</v>
      </c>
    </row>
    <row r="71" spans="1:10">
      <c r="A71" s="5" t="s">
        <v>6577</v>
      </c>
      <c r="B71" s="5" t="s">
        <v>59</v>
      </c>
      <c r="C71" s="6" t="s">
        <v>3538</v>
      </c>
      <c r="D71" s="1" t="s">
        <v>20</v>
      </c>
      <c r="E71" s="3">
        <v>5125.93</v>
      </c>
      <c r="F71" s="2">
        <v>31.86</v>
      </c>
      <c r="G71" s="2">
        <f>ROUND(Tabla324[[#This Row],[CANTIDAD]]*Tabla324[[#This Row],[P. U.]],2)</f>
        <v>163312.13</v>
      </c>
      <c r="H71" s="22">
        <v>5125.93</v>
      </c>
      <c r="I71" s="2">
        <v>24.47</v>
      </c>
      <c r="J71" s="2">
        <f>ROUND(Tabla324[[#This Row],[CANTIDAD ]]*Tabla324[[#This Row],[P. U. ]],2)</f>
        <v>125431.51</v>
      </c>
    </row>
    <row r="72" spans="1:10" s="35" customFormat="1" ht="11.25" customHeight="1">
      <c r="A72" s="34" t="s">
        <v>6580</v>
      </c>
      <c r="B72" s="34"/>
      <c r="C72" s="34" t="s">
        <v>3539</v>
      </c>
      <c r="D72" s="35" t="s">
        <v>3472</v>
      </c>
      <c r="E72" s="36"/>
      <c r="F72" s="37"/>
      <c r="G72" s="37">
        <f>SUM(G73:G79)</f>
        <v>3136871.9899999998</v>
      </c>
      <c r="H72" s="38"/>
      <c r="I72" s="37"/>
      <c r="J72" s="37">
        <f t="shared" ref="J72" si="9">SUM(J73:J79)</f>
        <v>2408895.23</v>
      </c>
    </row>
    <row r="73" spans="1:10">
      <c r="A73" s="5" t="s">
        <v>6577</v>
      </c>
      <c r="B73" s="5" t="s">
        <v>60</v>
      </c>
      <c r="C73" s="5" t="s">
        <v>3540</v>
      </c>
      <c r="D73" s="1" t="s">
        <v>20</v>
      </c>
      <c r="E73" s="3">
        <v>40272.9</v>
      </c>
      <c r="F73" s="2">
        <v>33.85</v>
      </c>
      <c r="G73" s="2">
        <f>ROUND(Tabla324[[#This Row],[CANTIDAD]]*Tabla324[[#This Row],[P. U.]],2)</f>
        <v>1363237.67</v>
      </c>
      <c r="H73" s="22">
        <v>40272.9</v>
      </c>
      <c r="I73" s="2">
        <v>25.99</v>
      </c>
      <c r="J73" s="2">
        <f>ROUND(Tabla324[[#This Row],[CANTIDAD ]]*Tabla324[[#This Row],[P. U. ]],2)</f>
        <v>1046692.67</v>
      </c>
    </row>
    <row r="74" spans="1:10">
      <c r="A74" s="5" t="s">
        <v>6577</v>
      </c>
      <c r="B74" s="5" t="s">
        <v>61</v>
      </c>
      <c r="C74" s="5" t="s">
        <v>3541</v>
      </c>
      <c r="D74" s="1" t="s">
        <v>62</v>
      </c>
      <c r="E74" s="3">
        <v>2260</v>
      </c>
      <c r="F74" s="2">
        <v>36.380000000000003</v>
      </c>
      <c r="G74" s="2">
        <f>ROUND(Tabla324[[#This Row],[CANTIDAD]]*Tabla324[[#This Row],[P. U.]],2)</f>
        <v>82218.8</v>
      </c>
      <c r="H74" s="22">
        <v>2260</v>
      </c>
      <c r="I74" s="2">
        <v>27.94</v>
      </c>
      <c r="J74" s="2">
        <f>ROUND(Tabla324[[#This Row],[CANTIDAD ]]*Tabla324[[#This Row],[P. U. ]],2)</f>
        <v>63144.4</v>
      </c>
    </row>
    <row r="75" spans="1:10">
      <c r="A75" s="5" t="s">
        <v>6577</v>
      </c>
      <c r="B75" s="5" t="s">
        <v>63</v>
      </c>
      <c r="C75" s="5" t="s">
        <v>3542</v>
      </c>
      <c r="D75" s="1" t="s">
        <v>2</v>
      </c>
      <c r="E75" s="3">
        <v>1170</v>
      </c>
      <c r="F75" s="2">
        <v>253.9</v>
      </c>
      <c r="G75" s="2">
        <f>ROUND(Tabla324[[#This Row],[CANTIDAD]]*Tabla324[[#This Row],[P. U.]],2)</f>
        <v>297063</v>
      </c>
      <c r="H75" s="22">
        <v>1170</v>
      </c>
      <c r="I75" s="2">
        <v>195</v>
      </c>
      <c r="J75" s="2">
        <f>ROUND(Tabla324[[#This Row],[CANTIDAD ]]*Tabla324[[#This Row],[P. U. ]],2)</f>
        <v>228150</v>
      </c>
    </row>
    <row r="76" spans="1:10">
      <c r="A76" s="5" t="s">
        <v>6577</v>
      </c>
      <c r="B76" s="5" t="s">
        <v>64</v>
      </c>
      <c r="C76" s="5" t="s">
        <v>3543</v>
      </c>
      <c r="D76" s="1" t="s">
        <v>2</v>
      </c>
      <c r="E76" s="3">
        <v>1170</v>
      </c>
      <c r="F76" s="2">
        <v>700.11</v>
      </c>
      <c r="G76" s="2">
        <f>ROUND(Tabla324[[#This Row],[CANTIDAD]]*Tabla324[[#This Row],[P. U.]],2)</f>
        <v>819128.7</v>
      </c>
      <c r="H76" s="22">
        <v>1170</v>
      </c>
      <c r="I76" s="2">
        <v>537.70000000000005</v>
      </c>
      <c r="J76" s="2">
        <f>ROUND(Tabla324[[#This Row],[CANTIDAD ]]*Tabla324[[#This Row],[P. U. ]],2)</f>
        <v>629109</v>
      </c>
    </row>
    <row r="77" spans="1:10">
      <c r="A77" s="5" t="s">
        <v>6577</v>
      </c>
      <c r="B77" s="5" t="s">
        <v>65</v>
      </c>
      <c r="C77" s="5" t="s">
        <v>3544</v>
      </c>
      <c r="D77" s="1" t="s">
        <v>2</v>
      </c>
      <c r="E77" s="3">
        <v>1426</v>
      </c>
      <c r="F77" s="2">
        <v>50.92</v>
      </c>
      <c r="G77" s="2">
        <f>ROUND(Tabla324[[#This Row],[CANTIDAD]]*Tabla324[[#This Row],[P. U.]],2)</f>
        <v>72611.92</v>
      </c>
      <c r="H77" s="22">
        <v>1426</v>
      </c>
      <c r="I77" s="2">
        <v>39.11</v>
      </c>
      <c r="J77" s="2">
        <f>ROUND(Tabla324[[#This Row],[CANTIDAD ]]*Tabla324[[#This Row],[P. U. ]],2)</f>
        <v>55770.86</v>
      </c>
    </row>
    <row r="78" spans="1:10">
      <c r="A78" s="5" t="s">
        <v>6577</v>
      </c>
      <c r="B78" s="5" t="s">
        <v>66</v>
      </c>
      <c r="C78" s="5" t="s">
        <v>3545</v>
      </c>
      <c r="D78" s="1" t="s">
        <v>2</v>
      </c>
      <c r="E78" s="3">
        <v>165</v>
      </c>
      <c r="F78" s="2">
        <v>2169.1999999999998</v>
      </c>
      <c r="G78" s="2">
        <f>ROUND(Tabla324[[#This Row],[CANTIDAD]]*Tabla324[[#This Row],[P. U.]],2)</f>
        <v>357918</v>
      </c>
      <c r="H78" s="22">
        <v>165</v>
      </c>
      <c r="I78" s="2">
        <v>1666</v>
      </c>
      <c r="J78" s="2">
        <f>ROUND(Tabla324[[#This Row],[CANTIDAD ]]*Tabla324[[#This Row],[P. U. ]],2)</f>
        <v>274890</v>
      </c>
    </row>
    <row r="79" spans="1:10">
      <c r="A79" s="5" t="s">
        <v>6577</v>
      </c>
      <c r="B79" s="5" t="s">
        <v>67</v>
      </c>
      <c r="C79" s="5" t="s">
        <v>3546</v>
      </c>
      <c r="D79" s="1" t="s">
        <v>2</v>
      </c>
      <c r="E79" s="3">
        <v>1170</v>
      </c>
      <c r="F79" s="2">
        <v>123.67</v>
      </c>
      <c r="G79" s="2">
        <f>ROUND(Tabla324[[#This Row],[CANTIDAD]]*Tabla324[[#This Row],[P. U.]],2)</f>
        <v>144693.9</v>
      </c>
      <c r="H79" s="22">
        <v>1170</v>
      </c>
      <c r="I79" s="2">
        <v>94.99</v>
      </c>
      <c r="J79" s="2">
        <f>ROUND(Tabla324[[#This Row],[CANTIDAD ]]*Tabla324[[#This Row],[P. U. ]],2)</f>
        <v>111138.3</v>
      </c>
    </row>
    <row r="80" spans="1:10" s="30" customFormat="1" ht="11.25" customHeight="1">
      <c r="A80" s="29" t="s">
        <v>6579</v>
      </c>
      <c r="B80" s="29">
        <v>1.4</v>
      </c>
      <c r="C80" s="29" t="s">
        <v>3547</v>
      </c>
      <c r="D80" s="30" t="s">
        <v>3472</v>
      </c>
      <c r="E80" s="31"/>
      <c r="F80" s="32"/>
      <c r="G80" s="32">
        <f>SUM(G81:G107)</f>
        <v>54414321.56000001</v>
      </c>
      <c r="H80" s="33"/>
      <c r="I80" s="32"/>
      <c r="J80" s="32">
        <f t="shared" ref="J80" si="10">SUM(J81:J107)</f>
        <v>41791859.840000004</v>
      </c>
    </row>
    <row r="81" spans="1:10">
      <c r="A81" s="5" t="s">
        <v>6577</v>
      </c>
      <c r="B81" s="5" t="s">
        <v>68</v>
      </c>
      <c r="C81" s="6" t="s">
        <v>3548</v>
      </c>
      <c r="D81" s="1" t="s">
        <v>15</v>
      </c>
      <c r="E81" s="3">
        <v>28142.080000000002</v>
      </c>
      <c r="F81" s="2">
        <v>267.85000000000002</v>
      </c>
      <c r="G81" s="2">
        <f>ROUND(Tabla324[[#This Row],[CANTIDAD]]*Tabla324[[#This Row],[P. U.]],2)</f>
        <v>7537856.1299999999</v>
      </c>
      <c r="H81" s="22">
        <v>28142.080000000002</v>
      </c>
      <c r="I81" s="2">
        <v>205.71</v>
      </c>
      <c r="J81" s="2">
        <f>ROUND(Tabla324[[#This Row],[CANTIDAD ]]*Tabla324[[#This Row],[P. U. ]],2)</f>
        <v>5789107.2800000003</v>
      </c>
    </row>
    <row r="82" spans="1:10">
      <c r="A82" s="5" t="s">
        <v>6577</v>
      </c>
      <c r="B82" s="5" t="s">
        <v>69</v>
      </c>
      <c r="C82" s="6" t="s">
        <v>3549</v>
      </c>
      <c r="D82" s="1" t="s">
        <v>15</v>
      </c>
      <c r="E82" s="3">
        <v>11857.68</v>
      </c>
      <c r="F82" s="2">
        <v>227.81</v>
      </c>
      <c r="G82" s="2">
        <f>ROUND(Tabla324[[#This Row],[CANTIDAD]]*Tabla324[[#This Row],[P. U.]],2)</f>
        <v>2701298.08</v>
      </c>
      <c r="H82" s="22">
        <v>11857.68</v>
      </c>
      <c r="I82" s="2">
        <v>174.97</v>
      </c>
      <c r="J82" s="2">
        <f>ROUND(Tabla324[[#This Row],[CANTIDAD ]]*Tabla324[[#This Row],[P. U. ]],2)</f>
        <v>2074738.27</v>
      </c>
    </row>
    <row r="83" spans="1:10">
      <c r="A83" s="5" t="s">
        <v>6577</v>
      </c>
      <c r="B83" s="5" t="s">
        <v>70</v>
      </c>
      <c r="C83" s="6" t="s">
        <v>3550</v>
      </c>
      <c r="D83" s="1" t="s">
        <v>15</v>
      </c>
      <c r="E83" s="3">
        <v>64.23</v>
      </c>
      <c r="F83" s="2">
        <v>427.31</v>
      </c>
      <c r="G83" s="2">
        <f>ROUND(Tabla324[[#This Row],[CANTIDAD]]*Tabla324[[#This Row],[P. U.]],2)</f>
        <v>27446.12</v>
      </c>
      <c r="H83" s="22">
        <v>64.23</v>
      </c>
      <c r="I83" s="2">
        <v>328.19</v>
      </c>
      <c r="J83" s="2">
        <f>ROUND(Tabla324[[#This Row],[CANTIDAD ]]*Tabla324[[#This Row],[P. U. ]],2)</f>
        <v>21079.64</v>
      </c>
    </row>
    <row r="84" spans="1:10">
      <c r="A84" s="5" t="s">
        <v>6577</v>
      </c>
      <c r="B84" s="5" t="s">
        <v>71</v>
      </c>
      <c r="C84" s="6" t="s">
        <v>3551</v>
      </c>
      <c r="D84" s="1" t="s">
        <v>15</v>
      </c>
      <c r="E84" s="3">
        <v>5360.07</v>
      </c>
      <c r="F84" s="2">
        <v>347.14</v>
      </c>
      <c r="G84" s="2">
        <f>ROUND(Tabla324[[#This Row],[CANTIDAD]]*Tabla324[[#This Row],[P. U.]],2)</f>
        <v>1860694.7</v>
      </c>
      <c r="H84" s="22">
        <v>5360.07</v>
      </c>
      <c r="I84" s="2">
        <v>266.62</v>
      </c>
      <c r="J84" s="2">
        <f>ROUND(Tabla324[[#This Row],[CANTIDAD ]]*Tabla324[[#This Row],[P. U. ]],2)</f>
        <v>1429101.86</v>
      </c>
    </row>
    <row r="85" spans="1:10">
      <c r="A85" s="5" t="s">
        <v>6577</v>
      </c>
      <c r="B85" s="5" t="s">
        <v>72</v>
      </c>
      <c r="C85" s="6" t="s">
        <v>3552</v>
      </c>
      <c r="D85" s="1" t="s">
        <v>15</v>
      </c>
      <c r="E85" s="3">
        <v>5360.07</v>
      </c>
      <c r="F85" s="2">
        <v>99.26</v>
      </c>
      <c r="G85" s="2">
        <f>ROUND(Tabla324[[#This Row],[CANTIDAD]]*Tabla324[[#This Row],[P. U.]],2)</f>
        <v>532040.55000000005</v>
      </c>
      <c r="H85" s="22">
        <v>5360.07</v>
      </c>
      <c r="I85" s="2">
        <v>76.239999999999995</v>
      </c>
      <c r="J85" s="2">
        <f>ROUND(Tabla324[[#This Row],[CANTIDAD ]]*Tabla324[[#This Row],[P. U. ]],2)</f>
        <v>408651.74</v>
      </c>
    </row>
    <row r="86" spans="1:10">
      <c r="A86" s="5" t="s">
        <v>6577</v>
      </c>
      <c r="B86" s="5" t="s">
        <v>73</v>
      </c>
      <c r="C86" s="6" t="s">
        <v>3553</v>
      </c>
      <c r="D86" s="1" t="s">
        <v>15</v>
      </c>
      <c r="E86" s="3">
        <v>20.03</v>
      </c>
      <c r="F86" s="2">
        <v>335.37</v>
      </c>
      <c r="G86" s="2">
        <f>ROUND(Tabla324[[#This Row],[CANTIDAD]]*Tabla324[[#This Row],[P. U.]],2)</f>
        <v>6717.46</v>
      </c>
      <c r="H86" s="22">
        <v>20.03</v>
      </c>
      <c r="I86" s="2">
        <v>257.57</v>
      </c>
      <c r="J86" s="2">
        <f>ROUND(Tabla324[[#This Row],[CANTIDAD ]]*Tabla324[[#This Row],[P. U. ]],2)</f>
        <v>5159.13</v>
      </c>
    </row>
    <row r="87" spans="1:10">
      <c r="A87" s="5" t="s">
        <v>6577</v>
      </c>
      <c r="B87" s="5" t="s">
        <v>74</v>
      </c>
      <c r="C87" s="6" t="s">
        <v>3554</v>
      </c>
      <c r="D87" s="1" t="s">
        <v>2</v>
      </c>
      <c r="E87" s="3">
        <v>1629.1</v>
      </c>
      <c r="F87" s="2">
        <v>55.52</v>
      </c>
      <c r="G87" s="2">
        <f>ROUND(Tabla324[[#This Row],[CANTIDAD]]*Tabla324[[#This Row],[P. U.]],2)</f>
        <v>90447.63</v>
      </c>
      <c r="H87" s="22">
        <v>1629.1</v>
      </c>
      <c r="I87" s="2">
        <v>42.64</v>
      </c>
      <c r="J87" s="2">
        <f>ROUND(Tabla324[[#This Row],[CANTIDAD ]]*Tabla324[[#This Row],[P. U. ]],2)</f>
        <v>69464.820000000007</v>
      </c>
    </row>
    <row r="88" spans="1:10">
      <c r="A88" s="5" t="s">
        <v>6577</v>
      </c>
      <c r="B88" s="5" t="s">
        <v>75</v>
      </c>
      <c r="C88" s="6" t="s">
        <v>3555</v>
      </c>
      <c r="D88" s="1" t="s">
        <v>2</v>
      </c>
      <c r="E88" s="3">
        <v>30266.39</v>
      </c>
      <c r="F88" s="2">
        <v>334.11</v>
      </c>
      <c r="G88" s="2">
        <f>ROUND(Tabla324[[#This Row],[CANTIDAD]]*Tabla324[[#This Row],[P. U.]],2)</f>
        <v>10112303.560000001</v>
      </c>
      <c r="H88" s="22">
        <v>30266.39</v>
      </c>
      <c r="I88" s="2">
        <v>256.61</v>
      </c>
      <c r="J88" s="2">
        <f>ROUND(Tabla324[[#This Row],[CANTIDAD ]]*Tabla324[[#This Row],[P. U. ]],2)</f>
        <v>7766658.3399999999</v>
      </c>
    </row>
    <row r="89" spans="1:10">
      <c r="A89" s="5" t="s">
        <v>6577</v>
      </c>
      <c r="B89" s="5" t="s">
        <v>29</v>
      </c>
      <c r="C89" s="6" t="s">
        <v>3508</v>
      </c>
      <c r="D89" s="1" t="s">
        <v>2</v>
      </c>
      <c r="E89" s="3">
        <v>16081.23</v>
      </c>
      <c r="F89" s="2">
        <v>269.93</v>
      </c>
      <c r="G89" s="2">
        <f>ROUND(Tabla324[[#This Row],[CANTIDAD]]*Tabla324[[#This Row],[P. U.]],2)</f>
        <v>4340806.41</v>
      </c>
      <c r="H89" s="22">
        <v>16081.23</v>
      </c>
      <c r="I89" s="2">
        <v>207.3</v>
      </c>
      <c r="J89" s="2">
        <f>ROUND(Tabla324[[#This Row],[CANTIDAD ]]*Tabla324[[#This Row],[P. U. ]],2)</f>
        <v>3333638.98</v>
      </c>
    </row>
    <row r="90" spans="1:10">
      <c r="A90" s="5" t="s">
        <v>6577</v>
      </c>
      <c r="B90" s="5" t="s">
        <v>76</v>
      </c>
      <c r="C90" s="5" t="s">
        <v>3556</v>
      </c>
      <c r="D90" s="1" t="s">
        <v>8</v>
      </c>
      <c r="E90" s="3">
        <v>62.07</v>
      </c>
      <c r="F90" s="2">
        <v>115.28</v>
      </c>
      <c r="G90" s="2">
        <f>ROUND(Tabla324[[#This Row],[CANTIDAD]]*Tabla324[[#This Row],[P. U.]],2)</f>
        <v>7155.43</v>
      </c>
      <c r="H90" s="22">
        <v>62.07</v>
      </c>
      <c r="I90" s="2">
        <v>88.54</v>
      </c>
      <c r="J90" s="2">
        <f>ROUND(Tabla324[[#This Row],[CANTIDAD ]]*Tabla324[[#This Row],[P. U. ]],2)</f>
        <v>5495.68</v>
      </c>
    </row>
    <row r="91" spans="1:10">
      <c r="A91" s="5" t="s">
        <v>6577</v>
      </c>
      <c r="B91" s="5" t="s">
        <v>77</v>
      </c>
      <c r="C91" s="5" t="s">
        <v>3557</v>
      </c>
      <c r="D91" s="1" t="s">
        <v>2</v>
      </c>
      <c r="E91" s="3">
        <v>47.64</v>
      </c>
      <c r="F91" s="2">
        <v>185.14</v>
      </c>
      <c r="G91" s="2">
        <f>ROUND(Tabla324[[#This Row],[CANTIDAD]]*Tabla324[[#This Row],[P. U.]],2)</f>
        <v>8820.07</v>
      </c>
      <c r="H91" s="22">
        <v>47.64</v>
      </c>
      <c r="I91" s="2">
        <v>142.19</v>
      </c>
      <c r="J91" s="2">
        <f>ROUND(Tabla324[[#This Row],[CANTIDAD ]]*Tabla324[[#This Row],[P. U. ]],2)</f>
        <v>6773.93</v>
      </c>
    </row>
    <row r="92" spans="1:10">
      <c r="A92" s="5" t="s">
        <v>6577</v>
      </c>
      <c r="B92" s="5" t="s">
        <v>78</v>
      </c>
      <c r="C92" s="6" t="s">
        <v>3558</v>
      </c>
      <c r="D92" s="1" t="s">
        <v>79</v>
      </c>
      <c r="E92" s="3">
        <v>42.21</v>
      </c>
      <c r="F92" s="2">
        <v>133.43</v>
      </c>
      <c r="G92" s="2">
        <f>ROUND(Tabla324[[#This Row],[CANTIDAD]]*Tabla324[[#This Row],[P. U.]],2)</f>
        <v>5632.08</v>
      </c>
      <c r="H92" s="22">
        <v>42.21</v>
      </c>
      <c r="I92" s="2">
        <v>102.49</v>
      </c>
      <c r="J92" s="2">
        <f>ROUND(Tabla324[[#This Row],[CANTIDAD ]]*Tabla324[[#This Row],[P. U. ]],2)</f>
        <v>4326.1000000000004</v>
      </c>
    </row>
    <row r="93" spans="1:10">
      <c r="A93" s="5" t="s">
        <v>6577</v>
      </c>
      <c r="B93" s="5" t="s">
        <v>80</v>
      </c>
      <c r="C93" s="6" t="s">
        <v>3559</v>
      </c>
      <c r="D93" s="1" t="s">
        <v>2</v>
      </c>
      <c r="E93" s="3">
        <v>44685.04</v>
      </c>
      <c r="F93" s="2">
        <v>174.2</v>
      </c>
      <c r="G93" s="2">
        <f>ROUND(Tabla324[[#This Row],[CANTIDAD]]*Tabla324[[#This Row],[P. U.]],2)</f>
        <v>7784133.9699999997</v>
      </c>
      <c r="H93" s="22">
        <v>44685.04</v>
      </c>
      <c r="I93" s="2">
        <v>133.80000000000001</v>
      </c>
      <c r="J93" s="2">
        <f>ROUND(Tabla324[[#This Row],[CANTIDAD ]]*Tabla324[[#This Row],[P. U. ]],2)</f>
        <v>5978858.3499999996</v>
      </c>
    </row>
    <row r="94" spans="1:10">
      <c r="A94" s="5" t="s">
        <v>6577</v>
      </c>
      <c r="B94" s="5" t="s">
        <v>81</v>
      </c>
      <c r="C94" s="5" t="s">
        <v>3560</v>
      </c>
      <c r="D94" s="1" t="s">
        <v>79</v>
      </c>
      <c r="E94" s="3">
        <v>5361.12</v>
      </c>
      <c r="F94" s="2">
        <v>84.79</v>
      </c>
      <c r="G94" s="2">
        <f>ROUND(Tabla324[[#This Row],[CANTIDAD]]*Tabla324[[#This Row],[P. U.]],2)</f>
        <v>454569.36</v>
      </c>
      <c r="H94" s="22">
        <v>5361.12</v>
      </c>
      <c r="I94" s="2">
        <v>65.12</v>
      </c>
      <c r="J94" s="2">
        <f>ROUND(Tabla324[[#This Row],[CANTIDAD ]]*Tabla324[[#This Row],[P. U. ]],2)</f>
        <v>349116.13</v>
      </c>
    </row>
    <row r="95" spans="1:10">
      <c r="A95" s="5" t="s">
        <v>6577</v>
      </c>
      <c r="B95" s="5" t="s">
        <v>82</v>
      </c>
      <c r="C95" s="5" t="s">
        <v>3561</v>
      </c>
      <c r="D95" s="1" t="s">
        <v>79</v>
      </c>
      <c r="E95" s="3">
        <v>47.11</v>
      </c>
      <c r="F95" s="2">
        <v>885.82</v>
      </c>
      <c r="G95" s="2">
        <f>ROUND(Tabla324[[#This Row],[CANTIDAD]]*Tabla324[[#This Row],[P. U.]],2)</f>
        <v>41730.980000000003</v>
      </c>
      <c r="H95" s="22">
        <v>47.11</v>
      </c>
      <c r="I95" s="2">
        <v>680.34</v>
      </c>
      <c r="J95" s="2">
        <f>ROUND(Tabla324[[#This Row],[CANTIDAD ]]*Tabla324[[#This Row],[P. U. ]],2)</f>
        <v>32050.82</v>
      </c>
    </row>
    <row r="96" spans="1:10">
      <c r="A96" s="5" t="s">
        <v>6577</v>
      </c>
      <c r="B96" s="5" t="s">
        <v>83</v>
      </c>
      <c r="C96" s="5" t="s">
        <v>3562</v>
      </c>
      <c r="D96" s="1" t="s">
        <v>15</v>
      </c>
      <c r="E96" s="3">
        <v>539.01</v>
      </c>
      <c r="F96" s="2">
        <v>309.43</v>
      </c>
      <c r="G96" s="2">
        <f>ROUND(Tabla324[[#This Row],[CANTIDAD]]*Tabla324[[#This Row],[P. U.]],2)</f>
        <v>166785.85999999999</v>
      </c>
      <c r="H96" s="22">
        <v>539.01</v>
      </c>
      <c r="I96" s="2">
        <v>237.65</v>
      </c>
      <c r="J96" s="2">
        <f>ROUND(Tabla324[[#This Row],[CANTIDAD ]]*Tabla324[[#This Row],[P. U. ]],2)</f>
        <v>128095.73</v>
      </c>
    </row>
    <row r="97" spans="1:10">
      <c r="A97" s="5" t="s">
        <v>6577</v>
      </c>
      <c r="B97" s="5" t="s">
        <v>84</v>
      </c>
      <c r="C97" s="6" t="s">
        <v>3563</v>
      </c>
      <c r="D97" s="1" t="s">
        <v>15</v>
      </c>
      <c r="E97" s="3">
        <v>1947.49</v>
      </c>
      <c r="F97" s="2">
        <v>1138.77</v>
      </c>
      <c r="G97" s="2">
        <f>ROUND(Tabla324[[#This Row],[CANTIDAD]]*Tabla324[[#This Row],[P. U.]],2)</f>
        <v>2217743.19</v>
      </c>
      <c r="H97" s="22">
        <v>1947.49</v>
      </c>
      <c r="I97" s="2">
        <v>874.62</v>
      </c>
      <c r="J97" s="2">
        <f>ROUND(Tabla324[[#This Row],[CANTIDAD ]]*Tabla324[[#This Row],[P. U. ]],2)</f>
        <v>1703313.7</v>
      </c>
    </row>
    <row r="98" spans="1:10">
      <c r="A98" s="5" t="s">
        <v>6577</v>
      </c>
      <c r="B98" s="5" t="s">
        <v>85</v>
      </c>
      <c r="C98" s="5" t="s">
        <v>3564</v>
      </c>
      <c r="D98" s="1" t="s">
        <v>5</v>
      </c>
      <c r="E98" s="3">
        <v>2636.32</v>
      </c>
      <c r="F98" s="2">
        <v>708.88</v>
      </c>
      <c r="G98" s="2">
        <f>ROUND(Tabla324[[#This Row],[CANTIDAD]]*Tabla324[[#This Row],[P. U.]],2)</f>
        <v>1868834.52</v>
      </c>
      <c r="H98" s="22">
        <v>2636.32</v>
      </c>
      <c r="I98" s="2">
        <v>544.42999999999995</v>
      </c>
      <c r="J98" s="2">
        <f>ROUND(Tabla324[[#This Row],[CANTIDAD ]]*Tabla324[[#This Row],[P. U. ]],2)</f>
        <v>1435291.7</v>
      </c>
    </row>
    <row r="99" spans="1:10">
      <c r="A99" s="5" t="s">
        <v>6577</v>
      </c>
      <c r="B99" s="5" t="s">
        <v>86</v>
      </c>
      <c r="C99" s="6" t="s">
        <v>3565</v>
      </c>
      <c r="D99" s="1" t="s">
        <v>2</v>
      </c>
      <c r="E99" s="3">
        <v>17608.18</v>
      </c>
      <c r="F99" s="2">
        <v>120.69</v>
      </c>
      <c r="G99" s="2">
        <f>ROUND(Tabla324[[#This Row],[CANTIDAD]]*Tabla324[[#This Row],[P. U.]],2)</f>
        <v>2125131.2400000002</v>
      </c>
      <c r="H99" s="22">
        <v>17608.18</v>
      </c>
      <c r="I99" s="2">
        <v>92.69</v>
      </c>
      <c r="J99" s="2">
        <f>ROUND(Tabla324[[#This Row],[CANTIDAD ]]*Tabla324[[#This Row],[P. U. ]],2)</f>
        <v>1632102.2</v>
      </c>
    </row>
    <row r="100" spans="1:10">
      <c r="A100" s="5" t="s">
        <v>6577</v>
      </c>
      <c r="B100" s="5" t="s">
        <v>87</v>
      </c>
      <c r="C100" s="5" t="s">
        <v>3566</v>
      </c>
      <c r="D100" s="1" t="s">
        <v>15</v>
      </c>
      <c r="E100" s="3">
        <v>2922.28</v>
      </c>
      <c r="F100" s="2">
        <v>96.48</v>
      </c>
      <c r="G100" s="2">
        <f>ROUND(Tabla324[[#This Row],[CANTIDAD]]*Tabla324[[#This Row],[P. U.]],2)</f>
        <v>281941.57</v>
      </c>
      <c r="H100" s="22">
        <v>2922.28</v>
      </c>
      <c r="I100" s="2">
        <v>74.09</v>
      </c>
      <c r="J100" s="2">
        <f>ROUND(Tabla324[[#This Row],[CANTIDAD ]]*Tabla324[[#This Row],[P. U. ]],2)</f>
        <v>216511.73</v>
      </c>
    </row>
    <row r="101" spans="1:10">
      <c r="A101" s="5" t="s">
        <v>6577</v>
      </c>
      <c r="B101" s="5" t="s">
        <v>88</v>
      </c>
      <c r="C101" s="6" t="s">
        <v>3567</v>
      </c>
      <c r="D101" s="1" t="s">
        <v>2</v>
      </c>
      <c r="E101" s="3">
        <v>17970.91</v>
      </c>
      <c r="F101" s="2">
        <v>402.68</v>
      </c>
      <c r="G101" s="2">
        <f>ROUND(Tabla324[[#This Row],[CANTIDAD]]*Tabla324[[#This Row],[P. U.]],2)</f>
        <v>7236526.04</v>
      </c>
      <c r="H101" s="22">
        <v>17970.91</v>
      </c>
      <c r="I101" s="2">
        <v>309.27</v>
      </c>
      <c r="J101" s="2">
        <f>ROUND(Tabla324[[#This Row],[CANTIDAD ]]*Tabla324[[#This Row],[P. U. ]],2)</f>
        <v>5557863.3399999999</v>
      </c>
    </row>
    <row r="102" spans="1:10">
      <c r="A102" s="5" t="s">
        <v>6577</v>
      </c>
      <c r="B102" s="5" t="s">
        <v>89</v>
      </c>
      <c r="C102" s="6" t="s">
        <v>3568</v>
      </c>
      <c r="D102" s="1" t="s">
        <v>2</v>
      </c>
      <c r="E102" s="3">
        <v>9250</v>
      </c>
      <c r="F102" s="2">
        <v>470.2</v>
      </c>
      <c r="G102" s="2">
        <f>ROUND(Tabla324[[#This Row],[CANTIDAD]]*Tabla324[[#This Row],[P. U.]],2)</f>
        <v>4349350</v>
      </c>
      <c r="H102" s="22">
        <v>9250</v>
      </c>
      <c r="I102" s="2">
        <v>361.12</v>
      </c>
      <c r="J102" s="2">
        <f>ROUND(Tabla324[[#This Row],[CANTIDAD ]]*Tabla324[[#This Row],[P. U. ]],2)</f>
        <v>3340360</v>
      </c>
    </row>
    <row r="103" spans="1:10">
      <c r="A103" s="5" t="s">
        <v>6577</v>
      </c>
      <c r="B103" s="5" t="s">
        <v>90</v>
      </c>
      <c r="C103" s="5" t="s">
        <v>3569</v>
      </c>
      <c r="D103" s="1" t="s">
        <v>2</v>
      </c>
      <c r="E103" s="3">
        <v>142.08000000000001</v>
      </c>
      <c r="F103" s="2">
        <v>876.86</v>
      </c>
      <c r="G103" s="2">
        <f>ROUND(Tabla324[[#This Row],[CANTIDAD]]*Tabla324[[#This Row],[P. U.]],2)</f>
        <v>124584.27</v>
      </c>
      <c r="H103" s="22">
        <v>142.08000000000001</v>
      </c>
      <c r="I103" s="2">
        <v>673.44</v>
      </c>
      <c r="J103" s="2">
        <f>ROUND(Tabla324[[#This Row],[CANTIDAD ]]*Tabla324[[#This Row],[P. U. ]],2)</f>
        <v>95682.36</v>
      </c>
    </row>
    <row r="104" spans="1:10">
      <c r="A104" s="5" t="s">
        <v>6577</v>
      </c>
      <c r="B104" s="5" t="s">
        <v>91</v>
      </c>
      <c r="C104" s="5" t="s">
        <v>3570</v>
      </c>
      <c r="D104" s="1" t="s">
        <v>2</v>
      </c>
      <c r="E104" s="3">
        <v>509.58</v>
      </c>
      <c r="F104" s="2">
        <v>363.29</v>
      </c>
      <c r="G104" s="2">
        <f>ROUND(Tabla324[[#This Row],[CANTIDAD]]*Tabla324[[#This Row],[P. U.]],2)</f>
        <v>185125.32</v>
      </c>
      <c r="H104" s="22">
        <v>509.58</v>
      </c>
      <c r="I104" s="2">
        <v>279.01</v>
      </c>
      <c r="J104" s="2">
        <f>ROUND(Tabla324[[#This Row],[CANTIDAD ]]*Tabla324[[#This Row],[P. U. ]],2)</f>
        <v>142177.92000000001</v>
      </c>
    </row>
    <row r="105" spans="1:10">
      <c r="A105" s="5" t="s">
        <v>6577</v>
      </c>
      <c r="B105" s="5" t="s">
        <v>92</v>
      </c>
      <c r="C105" s="6" t="s">
        <v>3571</v>
      </c>
      <c r="D105" s="1" t="s">
        <v>2</v>
      </c>
      <c r="E105" s="3">
        <v>831.7</v>
      </c>
      <c r="F105" s="2">
        <v>301.57</v>
      </c>
      <c r="G105" s="2">
        <f>ROUND(Tabla324[[#This Row],[CANTIDAD]]*Tabla324[[#This Row],[P. U.]],2)</f>
        <v>250815.77</v>
      </c>
      <c r="H105" s="22">
        <v>831.7</v>
      </c>
      <c r="I105" s="2">
        <v>231.62</v>
      </c>
      <c r="J105" s="2">
        <f>ROUND(Tabla324[[#This Row],[CANTIDAD ]]*Tabla324[[#This Row],[P. U. ]],2)</f>
        <v>192638.35</v>
      </c>
    </row>
    <row r="106" spans="1:10">
      <c r="A106" s="5" t="s">
        <v>6577</v>
      </c>
      <c r="B106" s="5" t="s">
        <v>93</v>
      </c>
      <c r="C106" s="6" t="s">
        <v>3572</v>
      </c>
      <c r="D106" s="1" t="s">
        <v>15</v>
      </c>
      <c r="E106" s="3">
        <v>745.72</v>
      </c>
      <c r="F106" s="2">
        <v>71.47</v>
      </c>
      <c r="G106" s="2">
        <f>ROUND(Tabla324[[#This Row],[CANTIDAD]]*Tabla324[[#This Row],[P. U.]],2)</f>
        <v>53296.61</v>
      </c>
      <c r="H106" s="22">
        <v>745.72</v>
      </c>
      <c r="I106" s="2">
        <v>54.89</v>
      </c>
      <c r="J106" s="2">
        <f>ROUND(Tabla324[[#This Row],[CANTIDAD ]]*Tabla324[[#This Row],[P. U. ]],2)</f>
        <v>40932.57</v>
      </c>
    </row>
    <row r="107" spans="1:10">
      <c r="A107" s="5" t="s">
        <v>6577</v>
      </c>
      <c r="B107" s="5" t="s">
        <v>94</v>
      </c>
      <c r="C107" s="6" t="s">
        <v>3573</v>
      </c>
      <c r="D107" s="1" t="s">
        <v>2</v>
      </c>
      <c r="E107" s="3">
        <v>509.58</v>
      </c>
      <c r="F107" s="2">
        <v>83.47</v>
      </c>
      <c r="G107" s="2">
        <f>ROUND(Tabla324[[#This Row],[CANTIDAD]]*Tabla324[[#This Row],[P. U.]],2)</f>
        <v>42534.64</v>
      </c>
      <c r="H107" s="22">
        <v>509.58</v>
      </c>
      <c r="I107" s="2">
        <v>64.11</v>
      </c>
      <c r="J107" s="2">
        <f>ROUND(Tabla324[[#This Row],[CANTIDAD ]]*Tabla324[[#This Row],[P. U. ]],2)</f>
        <v>32669.17</v>
      </c>
    </row>
    <row r="108" spans="1:10" s="30" customFormat="1" ht="11.25" customHeight="1">
      <c r="A108" s="29" t="s">
        <v>6579</v>
      </c>
      <c r="B108" s="29">
        <v>1.5</v>
      </c>
      <c r="C108" s="29" t="s">
        <v>3574</v>
      </c>
      <c r="D108" s="30" t="s">
        <v>3472</v>
      </c>
      <c r="E108" s="31"/>
      <c r="F108" s="32"/>
      <c r="G108" s="32">
        <f>G109+G122+G127+G144+G151+G155+G157+G161+G170+G175</f>
        <v>101725453.28</v>
      </c>
      <c r="H108" s="33"/>
      <c r="I108" s="32"/>
      <c r="J108" s="32">
        <f t="shared" ref="J108" si="11">J109+J122+J127+J144+J151+J155+J157+J161+J170+J175</f>
        <v>78125136.549999997</v>
      </c>
    </row>
    <row r="109" spans="1:10" s="35" customFormat="1" ht="11.25" customHeight="1">
      <c r="A109" s="34" t="s">
        <v>6580</v>
      </c>
      <c r="B109" s="34"/>
      <c r="C109" s="34" t="s">
        <v>3575</v>
      </c>
      <c r="D109" s="35" t="s">
        <v>3472</v>
      </c>
      <c r="E109" s="36"/>
      <c r="F109" s="37"/>
      <c r="G109" s="37">
        <f>SUM(G110:G121)</f>
        <v>45926822.339999996</v>
      </c>
      <c r="H109" s="38"/>
      <c r="I109" s="37"/>
      <c r="J109" s="37">
        <f t="shared" ref="J109" si="12">SUM(J110:J121)</f>
        <v>35273056.380000003</v>
      </c>
    </row>
    <row r="110" spans="1:10">
      <c r="A110" s="5" t="s">
        <v>6577</v>
      </c>
      <c r="B110" s="5" t="s">
        <v>95</v>
      </c>
      <c r="C110" s="6" t="s">
        <v>3576</v>
      </c>
      <c r="D110" s="1" t="s">
        <v>2</v>
      </c>
      <c r="E110" s="3">
        <v>10730.56</v>
      </c>
      <c r="F110" s="2">
        <v>115.25</v>
      </c>
      <c r="G110" s="2">
        <f>ROUND(Tabla324[[#This Row],[CANTIDAD]]*Tabla324[[#This Row],[P. U.]],2)</f>
        <v>1236697.04</v>
      </c>
      <c r="H110" s="22">
        <v>10730.56</v>
      </c>
      <c r="I110" s="2">
        <v>88.51</v>
      </c>
      <c r="J110" s="2">
        <f>ROUND(Tabla324[[#This Row],[CANTIDAD ]]*Tabla324[[#This Row],[P. U. ]],2)</f>
        <v>949761.87</v>
      </c>
    </row>
    <row r="111" spans="1:10">
      <c r="A111" s="5" t="s">
        <v>6577</v>
      </c>
      <c r="B111" s="5" t="s">
        <v>96</v>
      </c>
      <c r="C111" s="5" t="s">
        <v>3577</v>
      </c>
      <c r="D111" s="1" t="s">
        <v>2</v>
      </c>
      <c r="E111" s="3">
        <v>31.17</v>
      </c>
      <c r="F111" s="2">
        <v>1989.2</v>
      </c>
      <c r="G111" s="2">
        <f>ROUND(Tabla324[[#This Row],[CANTIDAD]]*Tabla324[[#This Row],[P. U.]],2)</f>
        <v>62003.360000000001</v>
      </c>
      <c r="H111" s="22">
        <v>31.17</v>
      </c>
      <c r="I111" s="2">
        <v>1527.75</v>
      </c>
      <c r="J111" s="2">
        <f>ROUND(Tabla324[[#This Row],[CANTIDAD ]]*Tabla324[[#This Row],[P. U. ]],2)</f>
        <v>47619.97</v>
      </c>
    </row>
    <row r="112" spans="1:10">
      <c r="A112" s="5" t="s">
        <v>6577</v>
      </c>
      <c r="B112" s="5" t="s">
        <v>97</v>
      </c>
      <c r="C112" s="6" t="s">
        <v>3578</v>
      </c>
      <c r="D112" s="1" t="s">
        <v>2</v>
      </c>
      <c r="E112" s="3">
        <v>891.87</v>
      </c>
      <c r="F112" s="2">
        <v>399.6</v>
      </c>
      <c r="G112" s="2">
        <f>ROUND(Tabla324[[#This Row],[CANTIDAD]]*Tabla324[[#This Row],[P. U.]],2)</f>
        <v>356391.25</v>
      </c>
      <c r="H112" s="22">
        <v>891.87</v>
      </c>
      <c r="I112" s="2">
        <v>306.89999999999998</v>
      </c>
      <c r="J112" s="2">
        <f>ROUND(Tabla324[[#This Row],[CANTIDAD ]]*Tabla324[[#This Row],[P. U. ]],2)</f>
        <v>273714.90000000002</v>
      </c>
    </row>
    <row r="113" spans="1:10">
      <c r="A113" s="5" t="s">
        <v>6577</v>
      </c>
      <c r="B113" s="5" t="s">
        <v>98</v>
      </c>
      <c r="C113" s="6" t="s">
        <v>3579</v>
      </c>
      <c r="D113" s="1" t="s">
        <v>2</v>
      </c>
      <c r="E113" s="3">
        <v>670.98</v>
      </c>
      <c r="F113" s="2">
        <v>816.2</v>
      </c>
      <c r="G113" s="2">
        <f>ROUND(Tabla324[[#This Row],[CANTIDAD]]*Tabla324[[#This Row],[P. U.]],2)</f>
        <v>547653.88</v>
      </c>
      <c r="H113" s="22">
        <v>670.98</v>
      </c>
      <c r="I113" s="2">
        <v>626.87</v>
      </c>
      <c r="J113" s="2">
        <f>ROUND(Tabla324[[#This Row],[CANTIDAD ]]*Tabla324[[#This Row],[P. U. ]],2)</f>
        <v>420617.23</v>
      </c>
    </row>
    <row r="114" spans="1:10">
      <c r="A114" s="5" t="s">
        <v>6577</v>
      </c>
      <c r="B114" s="5" t="s">
        <v>99</v>
      </c>
      <c r="C114" s="6" t="s">
        <v>3580</v>
      </c>
      <c r="D114" s="1" t="s">
        <v>2</v>
      </c>
      <c r="E114" s="3">
        <v>18771.86</v>
      </c>
      <c r="F114" s="2">
        <v>838.26</v>
      </c>
      <c r="G114" s="2">
        <f>ROUND(Tabla324[[#This Row],[CANTIDAD]]*Tabla324[[#This Row],[P. U.]],2)</f>
        <v>15735699.359999999</v>
      </c>
      <c r="H114" s="22">
        <v>18771.86</v>
      </c>
      <c r="I114" s="2">
        <v>643.80999999999995</v>
      </c>
      <c r="J114" s="2">
        <f>ROUND(Tabla324[[#This Row],[CANTIDAD ]]*Tabla324[[#This Row],[P. U. ]],2)</f>
        <v>12085511.189999999</v>
      </c>
    </row>
    <row r="115" spans="1:10">
      <c r="A115" s="5" t="s">
        <v>6577</v>
      </c>
      <c r="B115" s="5" t="s">
        <v>100</v>
      </c>
      <c r="C115" s="6" t="s">
        <v>3581</v>
      </c>
      <c r="D115" s="1" t="s">
        <v>2</v>
      </c>
      <c r="E115" s="3">
        <v>17932</v>
      </c>
      <c r="F115" s="2">
        <v>838.26</v>
      </c>
      <c r="G115" s="2">
        <f>ROUND(Tabla324[[#This Row],[CANTIDAD]]*Tabla324[[#This Row],[P. U.]],2)</f>
        <v>15031678.32</v>
      </c>
      <c r="H115" s="22">
        <v>17932</v>
      </c>
      <c r="I115" s="2">
        <v>643.80999999999995</v>
      </c>
      <c r="J115" s="2">
        <f>ROUND(Tabla324[[#This Row],[CANTIDAD ]]*Tabla324[[#This Row],[P. U. ]],2)</f>
        <v>11544800.92</v>
      </c>
    </row>
    <row r="116" spans="1:10">
      <c r="A116" s="5" t="s">
        <v>6577</v>
      </c>
      <c r="B116" s="5" t="s">
        <v>101</v>
      </c>
      <c r="C116" s="6" t="s">
        <v>3582</v>
      </c>
      <c r="D116" s="1" t="s">
        <v>2</v>
      </c>
      <c r="E116" s="3">
        <v>5817.66</v>
      </c>
      <c r="F116" s="2">
        <v>442.52</v>
      </c>
      <c r="G116" s="2">
        <f>ROUND(Tabla324[[#This Row],[CANTIDAD]]*Tabla324[[#This Row],[P. U.]],2)</f>
        <v>2574430.9</v>
      </c>
      <c r="H116" s="22">
        <v>5817.66</v>
      </c>
      <c r="I116" s="2">
        <v>339.87</v>
      </c>
      <c r="J116" s="2">
        <f>ROUND(Tabla324[[#This Row],[CANTIDAD ]]*Tabla324[[#This Row],[P. U. ]],2)</f>
        <v>1977248.1</v>
      </c>
    </row>
    <row r="117" spans="1:10">
      <c r="A117" s="5" t="s">
        <v>6577</v>
      </c>
      <c r="B117" s="5" t="s">
        <v>102</v>
      </c>
      <c r="C117" s="6" t="s">
        <v>3583</v>
      </c>
      <c r="D117" s="1" t="s">
        <v>2</v>
      </c>
      <c r="E117" s="3">
        <v>362.33</v>
      </c>
      <c r="F117" s="2">
        <v>1006.41</v>
      </c>
      <c r="G117" s="2">
        <f>ROUND(Tabla324[[#This Row],[CANTIDAD]]*Tabla324[[#This Row],[P. U.]],2)</f>
        <v>364652.54</v>
      </c>
      <c r="H117" s="22">
        <v>362.33</v>
      </c>
      <c r="I117" s="2">
        <v>772.94</v>
      </c>
      <c r="J117" s="2">
        <f>ROUND(Tabla324[[#This Row],[CANTIDAD ]]*Tabla324[[#This Row],[P. U. ]],2)</f>
        <v>280059.34999999998</v>
      </c>
    </row>
    <row r="118" spans="1:10">
      <c r="A118" s="5" t="s">
        <v>6577</v>
      </c>
      <c r="B118" s="5" t="s">
        <v>103</v>
      </c>
      <c r="C118" s="6" t="s">
        <v>3584</v>
      </c>
      <c r="D118" s="1" t="s">
        <v>2</v>
      </c>
      <c r="E118" s="3">
        <v>273.74</v>
      </c>
      <c r="F118" s="2">
        <v>1006.41</v>
      </c>
      <c r="G118" s="2">
        <f>ROUND(Tabla324[[#This Row],[CANTIDAD]]*Tabla324[[#This Row],[P. U.]],2)</f>
        <v>275494.67</v>
      </c>
      <c r="H118" s="22">
        <v>273.74</v>
      </c>
      <c r="I118" s="2">
        <v>772.94</v>
      </c>
      <c r="J118" s="2">
        <f>ROUND(Tabla324[[#This Row],[CANTIDAD ]]*Tabla324[[#This Row],[P. U. ]],2)</f>
        <v>211584.6</v>
      </c>
    </row>
    <row r="119" spans="1:10">
      <c r="A119" s="5" t="s">
        <v>6577</v>
      </c>
      <c r="B119" s="5" t="s">
        <v>104</v>
      </c>
      <c r="C119" s="5" t="s">
        <v>3585</v>
      </c>
      <c r="D119" s="1" t="s">
        <v>2</v>
      </c>
      <c r="E119" s="3">
        <v>282</v>
      </c>
      <c r="F119" s="2">
        <v>5481.38</v>
      </c>
      <c r="G119" s="2">
        <f>ROUND(Tabla324[[#This Row],[CANTIDAD]]*Tabla324[[#This Row],[P. U.]],2)</f>
        <v>1545749.16</v>
      </c>
      <c r="H119" s="22">
        <v>282</v>
      </c>
      <c r="I119" s="2">
        <v>4209.83</v>
      </c>
      <c r="J119" s="2">
        <f>ROUND(Tabla324[[#This Row],[CANTIDAD ]]*Tabla324[[#This Row],[P. U. ]],2)</f>
        <v>1187172.06</v>
      </c>
    </row>
    <row r="120" spans="1:10">
      <c r="A120" s="5" t="s">
        <v>6577</v>
      </c>
      <c r="B120" s="5" t="s">
        <v>105</v>
      </c>
      <c r="C120" s="6" t="s">
        <v>3586</v>
      </c>
      <c r="D120" s="1" t="s">
        <v>2</v>
      </c>
      <c r="E120" s="3">
        <v>9001.32</v>
      </c>
      <c r="F120" s="2">
        <v>859.25</v>
      </c>
      <c r="G120" s="2">
        <f>ROUND(Tabla324[[#This Row],[CANTIDAD]]*Tabla324[[#This Row],[P. U.]],2)</f>
        <v>7734384.21</v>
      </c>
      <c r="H120" s="22">
        <v>9001.32</v>
      </c>
      <c r="I120" s="2">
        <v>659.92</v>
      </c>
      <c r="J120" s="2">
        <f>ROUND(Tabla324[[#This Row],[CANTIDAD ]]*Tabla324[[#This Row],[P. U. ]],2)</f>
        <v>5940151.0899999999</v>
      </c>
    </row>
    <row r="121" spans="1:10">
      <c r="A121" s="5" t="s">
        <v>6577</v>
      </c>
      <c r="B121" s="5" t="s">
        <v>106</v>
      </c>
      <c r="C121" s="6" t="s">
        <v>3587</v>
      </c>
      <c r="D121" s="1" t="s">
        <v>2</v>
      </c>
      <c r="E121" s="3">
        <v>516.32000000000005</v>
      </c>
      <c r="F121" s="2">
        <v>894.77</v>
      </c>
      <c r="G121" s="2">
        <f>ROUND(Tabla324[[#This Row],[CANTIDAD]]*Tabla324[[#This Row],[P. U.]],2)</f>
        <v>461987.65</v>
      </c>
      <c r="H121" s="22">
        <v>516.32000000000005</v>
      </c>
      <c r="I121" s="2">
        <v>687.2</v>
      </c>
      <c r="J121" s="2">
        <f>ROUND(Tabla324[[#This Row],[CANTIDAD ]]*Tabla324[[#This Row],[P. U. ]],2)</f>
        <v>354815.1</v>
      </c>
    </row>
    <row r="122" spans="1:10" s="35" customFormat="1" ht="11.25" customHeight="1">
      <c r="A122" s="34" t="s">
        <v>6580</v>
      </c>
      <c r="B122" s="34"/>
      <c r="C122" s="34" t="s">
        <v>3588</v>
      </c>
      <c r="D122" s="35" t="s">
        <v>3472</v>
      </c>
      <c r="E122" s="36"/>
      <c r="F122" s="37"/>
      <c r="G122" s="37">
        <f>SUM(G123:G126)</f>
        <v>1436336.6600000001</v>
      </c>
      <c r="H122" s="38"/>
      <c r="I122" s="37"/>
      <c r="J122" s="37">
        <f t="shared" ref="J122" si="13">SUM(J123:J126)</f>
        <v>1103163.8</v>
      </c>
    </row>
    <row r="123" spans="1:10">
      <c r="A123" s="5" t="s">
        <v>6577</v>
      </c>
      <c r="B123" s="5" t="s">
        <v>107</v>
      </c>
      <c r="C123" s="6" t="s">
        <v>3589</v>
      </c>
      <c r="D123" s="1" t="s">
        <v>79</v>
      </c>
      <c r="E123" s="3">
        <v>5008.42</v>
      </c>
      <c r="F123" s="2">
        <v>113.43</v>
      </c>
      <c r="G123" s="2">
        <f>ROUND(Tabla324[[#This Row],[CANTIDAD]]*Tabla324[[#This Row],[P. U.]],2)</f>
        <v>568105.07999999996</v>
      </c>
      <c r="H123" s="22">
        <v>5008.42</v>
      </c>
      <c r="I123" s="2">
        <v>87.12</v>
      </c>
      <c r="J123" s="2">
        <f>ROUND(Tabla324[[#This Row],[CANTIDAD ]]*Tabla324[[#This Row],[P. U. ]],2)</f>
        <v>436333.55</v>
      </c>
    </row>
    <row r="124" spans="1:10">
      <c r="A124" s="5" t="s">
        <v>6577</v>
      </c>
      <c r="B124" s="5" t="s">
        <v>108</v>
      </c>
      <c r="C124" s="6" t="s">
        <v>3590</v>
      </c>
      <c r="D124" s="1" t="s">
        <v>15</v>
      </c>
      <c r="E124" s="3">
        <v>190.88</v>
      </c>
      <c r="F124" s="2">
        <v>161.96</v>
      </c>
      <c r="G124" s="2">
        <f>ROUND(Tabla324[[#This Row],[CANTIDAD]]*Tabla324[[#This Row],[P. U.]],2)</f>
        <v>30914.92</v>
      </c>
      <c r="H124" s="22">
        <v>190.88</v>
      </c>
      <c r="I124" s="2">
        <v>124.39</v>
      </c>
      <c r="J124" s="2">
        <f>ROUND(Tabla324[[#This Row],[CANTIDAD ]]*Tabla324[[#This Row],[P. U. ]],2)</f>
        <v>23743.56</v>
      </c>
    </row>
    <row r="125" spans="1:10">
      <c r="A125" s="5" t="s">
        <v>6577</v>
      </c>
      <c r="B125" s="5" t="s">
        <v>109</v>
      </c>
      <c r="C125" s="6" t="s">
        <v>3591</v>
      </c>
      <c r="D125" s="1" t="s">
        <v>2</v>
      </c>
      <c r="E125" s="3">
        <v>958.1</v>
      </c>
      <c r="F125" s="2">
        <v>838.26</v>
      </c>
      <c r="G125" s="2">
        <f>ROUND(Tabla324[[#This Row],[CANTIDAD]]*Tabla324[[#This Row],[P. U.]],2)</f>
        <v>803136.91</v>
      </c>
      <c r="H125" s="22">
        <v>958.1</v>
      </c>
      <c r="I125" s="2">
        <v>643.80999999999995</v>
      </c>
      <c r="J125" s="2">
        <f>ROUND(Tabla324[[#This Row],[CANTIDAD ]]*Tabla324[[#This Row],[P. U. ]],2)</f>
        <v>616834.36</v>
      </c>
    </row>
    <row r="126" spans="1:10">
      <c r="A126" s="5" t="s">
        <v>6577</v>
      </c>
      <c r="B126" s="5" t="s">
        <v>110</v>
      </c>
      <c r="C126" s="6" t="s">
        <v>3592</v>
      </c>
      <c r="D126" s="1" t="s">
        <v>79</v>
      </c>
      <c r="E126" s="3">
        <v>247.5</v>
      </c>
      <c r="F126" s="2">
        <v>138.1</v>
      </c>
      <c r="G126" s="2">
        <f>ROUND(Tabla324[[#This Row],[CANTIDAD]]*Tabla324[[#This Row],[P. U.]],2)</f>
        <v>34179.75</v>
      </c>
      <c r="H126" s="22">
        <v>247.5</v>
      </c>
      <c r="I126" s="2">
        <v>106.07</v>
      </c>
      <c r="J126" s="2">
        <f>ROUND(Tabla324[[#This Row],[CANTIDAD ]]*Tabla324[[#This Row],[P. U. ]],2)</f>
        <v>26252.33</v>
      </c>
    </row>
    <row r="127" spans="1:10" s="35" customFormat="1" ht="11.25" customHeight="1">
      <c r="A127" s="34" t="s">
        <v>6580</v>
      </c>
      <c r="B127" s="34"/>
      <c r="C127" s="34" t="s">
        <v>3593</v>
      </c>
      <c r="D127" s="35" t="s">
        <v>3472</v>
      </c>
      <c r="E127" s="36"/>
      <c r="F127" s="37"/>
      <c r="G127" s="37">
        <f>SUM(G128:G143)</f>
        <v>26128963.039999999</v>
      </c>
      <c r="H127" s="38"/>
      <c r="I127" s="37"/>
      <c r="J127" s="37">
        <f t="shared" ref="J127" si="14">SUM(J128:J143)</f>
        <v>20067620.900000002</v>
      </c>
    </row>
    <row r="128" spans="1:10">
      <c r="A128" s="5" t="s">
        <v>6577</v>
      </c>
      <c r="B128" s="5" t="s">
        <v>111</v>
      </c>
      <c r="C128" s="6" t="s">
        <v>3594</v>
      </c>
      <c r="D128" s="1" t="s">
        <v>2</v>
      </c>
      <c r="E128" s="3">
        <v>362.23</v>
      </c>
      <c r="F128" s="2">
        <v>614.64</v>
      </c>
      <c r="G128" s="2">
        <f>ROUND(Tabla324[[#This Row],[CANTIDAD]]*Tabla324[[#This Row],[P. U.]],2)</f>
        <v>222641.05</v>
      </c>
      <c r="H128" s="22">
        <v>362.23</v>
      </c>
      <c r="I128" s="2">
        <v>472.06</v>
      </c>
      <c r="J128" s="2">
        <f>ROUND(Tabla324[[#This Row],[CANTIDAD ]]*Tabla324[[#This Row],[P. U. ]],2)</f>
        <v>170994.29</v>
      </c>
    </row>
    <row r="129" spans="1:10">
      <c r="A129" s="5" t="s">
        <v>6577</v>
      </c>
      <c r="B129" s="5" t="s">
        <v>112</v>
      </c>
      <c r="C129" s="5" t="s">
        <v>3595</v>
      </c>
      <c r="D129" s="1" t="s">
        <v>2</v>
      </c>
      <c r="E129" s="3">
        <v>2945.14</v>
      </c>
      <c r="F129" s="2">
        <v>155.88999999999999</v>
      </c>
      <c r="G129" s="2">
        <f>ROUND(Tabla324[[#This Row],[CANTIDAD]]*Tabla324[[#This Row],[P. U.]],2)</f>
        <v>459117.87</v>
      </c>
      <c r="H129" s="22">
        <v>2945.14</v>
      </c>
      <c r="I129" s="2">
        <v>119.72</v>
      </c>
      <c r="J129" s="2">
        <f>ROUND(Tabla324[[#This Row],[CANTIDAD ]]*Tabla324[[#This Row],[P. U. ]],2)</f>
        <v>352592.16</v>
      </c>
    </row>
    <row r="130" spans="1:10">
      <c r="A130" s="5" t="s">
        <v>6577</v>
      </c>
      <c r="B130" s="5" t="s">
        <v>113</v>
      </c>
      <c r="C130" s="6" t="s">
        <v>3596</v>
      </c>
      <c r="D130" s="1" t="s">
        <v>2</v>
      </c>
      <c r="E130" s="3">
        <v>786.84</v>
      </c>
      <c r="F130" s="2">
        <v>305.8</v>
      </c>
      <c r="G130" s="2">
        <f>ROUND(Tabla324[[#This Row],[CANTIDAD]]*Tabla324[[#This Row],[P. U.]],2)</f>
        <v>240615.67</v>
      </c>
      <c r="H130" s="22">
        <v>786.84</v>
      </c>
      <c r="I130" s="2">
        <v>234.87</v>
      </c>
      <c r="J130" s="2">
        <f>ROUND(Tabla324[[#This Row],[CANTIDAD ]]*Tabla324[[#This Row],[P. U. ]],2)</f>
        <v>184805.11</v>
      </c>
    </row>
    <row r="131" spans="1:10">
      <c r="A131" s="5" t="s">
        <v>6577</v>
      </c>
      <c r="B131" s="5" t="s">
        <v>114</v>
      </c>
      <c r="C131" s="6" t="s">
        <v>3597</v>
      </c>
      <c r="D131" s="1" t="s">
        <v>2</v>
      </c>
      <c r="E131" s="3">
        <v>379.59</v>
      </c>
      <c r="F131" s="2">
        <v>422.25</v>
      </c>
      <c r="G131" s="2">
        <f>ROUND(Tabla324[[#This Row],[CANTIDAD]]*Tabla324[[#This Row],[P. U.]],2)</f>
        <v>160281.88</v>
      </c>
      <c r="H131" s="22">
        <v>379.59</v>
      </c>
      <c r="I131" s="2">
        <v>324.29000000000002</v>
      </c>
      <c r="J131" s="2">
        <f>ROUND(Tabla324[[#This Row],[CANTIDAD ]]*Tabla324[[#This Row],[P. U. ]],2)</f>
        <v>123097.24</v>
      </c>
    </row>
    <row r="132" spans="1:10">
      <c r="A132" s="5" t="s">
        <v>6577</v>
      </c>
      <c r="B132" s="5" t="s">
        <v>115</v>
      </c>
      <c r="C132" s="6" t="s">
        <v>3598</v>
      </c>
      <c r="D132" s="1" t="s">
        <v>8</v>
      </c>
      <c r="E132" s="3">
        <v>413.34</v>
      </c>
      <c r="F132" s="2">
        <v>494.14</v>
      </c>
      <c r="G132" s="2">
        <f>ROUND(Tabla324[[#This Row],[CANTIDAD]]*Tabla324[[#This Row],[P. U.]],2)</f>
        <v>204247.83</v>
      </c>
      <c r="H132" s="22">
        <v>413.34</v>
      </c>
      <c r="I132" s="2">
        <v>379.51</v>
      </c>
      <c r="J132" s="2">
        <f>ROUND(Tabla324[[#This Row],[CANTIDAD ]]*Tabla324[[#This Row],[P. U. ]],2)</f>
        <v>156866.66</v>
      </c>
    </row>
    <row r="133" spans="1:10">
      <c r="A133" s="5" t="s">
        <v>6577</v>
      </c>
      <c r="B133" s="5" t="s">
        <v>116</v>
      </c>
      <c r="C133" s="6" t="s">
        <v>3599</v>
      </c>
      <c r="D133" s="1" t="s">
        <v>2</v>
      </c>
      <c r="E133" s="3">
        <v>6050.3</v>
      </c>
      <c r="F133" s="2">
        <v>399.6</v>
      </c>
      <c r="G133" s="2">
        <f>ROUND(Tabla324[[#This Row],[CANTIDAD]]*Tabla324[[#This Row],[P. U.]],2)</f>
        <v>2417699.88</v>
      </c>
      <c r="H133" s="22">
        <v>6050.3</v>
      </c>
      <c r="I133" s="2">
        <v>306.89999999999998</v>
      </c>
      <c r="J133" s="2">
        <f>ROUND(Tabla324[[#This Row],[CANTIDAD ]]*Tabla324[[#This Row],[P. U. ]],2)</f>
        <v>1856837.07</v>
      </c>
    </row>
    <row r="134" spans="1:10">
      <c r="A134" s="5" t="s">
        <v>6577</v>
      </c>
      <c r="B134" s="5" t="s">
        <v>117</v>
      </c>
      <c r="C134" s="6" t="s">
        <v>3600</v>
      </c>
      <c r="D134" s="1" t="s">
        <v>2</v>
      </c>
      <c r="E134" s="3">
        <v>790.24</v>
      </c>
      <c r="F134" s="2">
        <v>838.26</v>
      </c>
      <c r="G134" s="2">
        <f>ROUND(Tabla324[[#This Row],[CANTIDAD]]*Tabla324[[#This Row],[P. U.]],2)</f>
        <v>662426.57999999996</v>
      </c>
      <c r="H134" s="22">
        <v>790.24</v>
      </c>
      <c r="I134" s="2">
        <v>643.80999999999995</v>
      </c>
      <c r="J134" s="2">
        <f>ROUND(Tabla324[[#This Row],[CANTIDAD ]]*Tabla324[[#This Row],[P. U. ]],2)</f>
        <v>508764.41</v>
      </c>
    </row>
    <row r="135" spans="1:10">
      <c r="A135" s="5" t="s">
        <v>6577</v>
      </c>
      <c r="B135" s="5" t="s">
        <v>118</v>
      </c>
      <c r="C135" s="6" t="s">
        <v>3601</v>
      </c>
      <c r="D135" s="1" t="s">
        <v>2</v>
      </c>
      <c r="E135" s="3">
        <v>140.86000000000001</v>
      </c>
      <c r="F135" s="2">
        <v>346.28</v>
      </c>
      <c r="G135" s="2">
        <f>ROUND(Tabla324[[#This Row],[CANTIDAD]]*Tabla324[[#This Row],[P. U.]],2)</f>
        <v>48777</v>
      </c>
      <c r="H135" s="22">
        <v>140.86000000000001</v>
      </c>
      <c r="I135" s="2">
        <v>265.95</v>
      </c>
      <c r="J135" s="2">
        <f>ROUND(Tabla324[[#This Row],[CANTIDAD ]]*Tabla324[[#This Row],[P. U. ]],2)</f>
        <v>37461.72</v>
      </c>
    </row>
    <row r="136" spans="1:10">
      <c r="A136" s="5" t="s">
        <v>6577</v>
      </c>
      <c r="B136" s="5" t="s">
        <v>119</v>
      </c>
      <c r="C136" s="6" t="s">
        <v>3602</v>
      </c>
      <c r="D136" s="1" t="s">
        <v>2</v>
      </c>
      <c r="E136" s="3">
        <v>1885</v>
      </c>
      <c r="F136" s="2">
        <v>755.41</v>
      </c>
      <c r="G136" s="2">
        <f>ROUND(Tabla324[[#This Row],[CANTIDAD]]*Tabla324[[#This Row],[P. U.]],2)</f>
        <v>1423947.85</v>
      </c>
      <c r="H136" s="22">
        <v>1885</v>
      </c>
      <c r="I136" s="2">
        <v>580.16999999999996</v>
      </c>
      <c r="J136" s="2">
        <f>ROUND(Tabla324[[#This Row],[CANTIDAD ]]*Tabla324[[#This Row],[P. U. ]],2)</f>
        <v>1093620.45</v>
      </c>
    </row>
    <row r="137" spans="1:10">
      <c r="A137" s="5" t="s">
        <v>6577</v>
      </c>
      <c r="B137" s="5" t="s">
        <v>120</v>
      </c>
      <c r="C137" s="6" t="s">
        <v>3603</v>
      </c>
      <c r="D137" s="1" t="s">
        <v>2</v>
      </c>
      <c r="E137" s="3">
        <v>28535.66</v>
      </c>
      <c r="F137" s="2">
        <v>238.13</v>
      </c>
      <c r="G137" s="2">
        <f>ROUND(Tabla324[[#This Row],[CANTIDAD]]*Tabla324[[#This Row],[P. U.]],2)</f>
        <v>6795196.7199999997</v>
      </c>
      <c r="H137" s="22">
        <v>28535.66</v>
      </c>
      <c r="I137" s="2">
        <v>182.89</v>
      </c>
      <c r="J137" s="2">
        <f>ROUND(Tabla324[[#This Row],[CANTIDAD ]]*Tabla324[[#This Row],[P. U. ]],2)</f>
        <v>5218886.8600000003</v>
      </c>
    </row>
    <row r="138" spans="1:10">
      <c r="A138" s="5" t="s">
        <v>6577</v>
      </c>
      <c r="B138" s="5" t="s">
        <v>121</v>
      </c>
      <c r="C138" s="6" t="s">
        <v>3604</v>
      </c>
      <c r="D138" s="1" t="s">
        <v>2</v>
      </c>
      <c r="E138" s="3">
        <v>284.69</v>
      </c>
      <c r="F138" s="2">
        <v>807.16</v>
      </c>
      <c r="G138" s="2">
        <f>ROUND(Tabla324[[#This Row],[CANTIDAD]]*Tabla324[[#This Row],[P. U.]],2)</f>
        <v>229790.38</v>
      </c>
      <c r="H138" s="22">
        <v>284.69</v>
      </c>
      <c r="I138" s="2">
        <v>619.91999999999996</v>
      </c>
      <c r="J138" s="2">
        <f>ROUND(Tabla324[[#This Row],[CANTIDAD ]]*Tabla324[[#This Row],[P. U. ]],2)</f>
        <v>176485.02</v>
      </c>
    </row>
    <row r="139" spans="1:10">
      <c r="A139" s="5" t="s">
        <v>6577</v>
      </c>
      <c r="B139" s="5" t="s">
        <v>122</v>
      </c>
      <c r="C139" s="5" t="s">
        <v>3605</v>
      </c>
      <c r="D139" s="1" t="s">
        <v>62</v>
      </c>
      <c r="E139" s="3">
        <v>285</v>
      </c>
      <c r="F139" s="2">
        <v>666.09</v>
      </c>
      <c r="G139" s="2">
        <f>ROUND(Tabla324[[#This Row],[CANTIDAD]]*Tabla324[[#This Row],[P. U.]],2)</f>
        <v>189835.65</v>
      </c>
      <c r="H139" s="22">
        <v>285</v>
      </c>
      <c r="I139" s="2">
        <v>511.58</v>
      </c>
      <c r="J139" s="2">
        <f>ROUND(Tabla324[[#This Row],[CANTIDAD ]]*Tabla324[[#This Row],[P. U. ]],2)</f>
        <v>145800.29999999999</v>
      </c>
    </row>
    <row r="140" spans="1:10">
      <c r="A140" s="5" t="s">
        <v>6577</v>
      </c>
      <c r="B140" s="5" t="s">
        <v>123</v>
      </c>
      <c r="C140" s="6" t="s">
        <v>3606</v>
      </c>
      <c r="D140" s="1" t="s">
        <v>2</v>
      </c>
      <c r="E140" s="3">
        <v>482.26</v>
      </c>
      <c r="F140" s="2">
        <v>71.569999999999993</v>
      </c>
      <c r="G140" s="2">
        <f>ROUND(Tabla324[[#This Row],[CANTIDAD]]*Tabla324[[#This Row],[P. U.]],2)</f>
        <v>34515.35</v>
      </c>
      <c r="H140" s="22">
        <v>482.26</v>
      </c>
      <c r="I140" s="2">
        <v>54.96</v>
      </c>
      <c r="J140" s="2">
        <f>ROUND(Tabla324[[#This Row],[CANTIDAD ]]*Tabla324[[#This Row],[P. U. ]],2)</f>
        <v>26505.01</v>
      </c>
    </row>
    <row r="141" spans="1:10">
      <c r="A141" s="5" t="s">
        <v>6577</v>
      </c>
      <c r="B141" s="5" t="s">
        <v>124</v>
      </c>
      <c r="C141" s="5" t="s">
        <v>3607</v>
      </c>
      <c r="D141" s="1" t="s">
        <v>2</v>
      </c>
      <c r="E141" s="3">
        <v>912.3</v>
      </c>
      <c r="F141" s="2">
        <v>78.25</v>
      </c>
      <c r="G141" s="2">
        <f>ROUND(Tabla324[[#This Row],[CANTIDAD]]*Tabla324[[#This Row],[P. U.]],2)-0.01</f>
        <v>71387.47</v>
      </c>
      <c r="H141" s="22">
        <v>912.3</v>
      </c>
      <c r="I141" s="2">
        <v>60.1</v>
      </c>
      <c r="J141" s="2">
        <f>ROUND(Tabla324[[#This Row],[CANTIDAD ]]*Tabla324[[#This Row],[P. U. ]],2)</f>
        <v>54829.23</v>
      </c>
    </row>
    <row r="142" spans="1:10">
      <c r="A142" s="5" t="s">
        <v>6577</v>
      </c>
      <c r="B142" s="5" t="s">
        <v>125</v>
      </c>
      <c r="C142" s="5" t="s">
        <v>3608</v>
      </c>
      <c r="D142" s="1" t="s">
        <v>62</v>
      </c>
      <c r="E142" s="3">
        <v>7</v>
      </c>
      <c r="F142" s="2">
        <v>1309856.6399999999</v>
      </c>
      <c r="G142" s="2">
        <f>ROUND(Tabla324[[#This Row],[CANTIDAD]]*Tabla324[[#This Row],[P. U.]],2)</f>
        <v>9168996.4800000004</v>
      </c>
      <c r="H142" s="22">
        <v>7</v>
      </c>
      <c r="I142" s="2">
        <v>1006000</v>
      </c>
      <c r="J142" s="2">
        <f>ROUND(Tabla324[[#This Row],[CANTIDAD ]]*Tabla324[[#This Row],[P. U. ]],2)</f>
        <v>7042000</v>
      </c>
    </row>
    <row r="143" spans="1:10">
      <c r="A143" s="5" t="s">
        <v>6577</v>
      </c>
      <c r="B143" s="5" t="s">
        <v>126</v>
      </c>
      <c r="C143" s="5" t="s">
        <v>3609</v>
      </c>
      <c r="D143" s="1" t="s">
        <v>5</v>
      </c>
      <c r="E143" s="3">
        <v>1765.15</v>
      </c>
      <c r="F143" s="2">
        <v>2152.5</v>
      </c>
      <c r="G143" s="2">
        <f>ROUND(Tabla324[[#This Row],[CANTIDAD]]*Tabla324[[#This Row],[P. U.]],2)</f>
        <v>3799485.38</v>
      </c>
      <c r="H143" s="22">
        <v>1765.15</v>
      </c>
      <c r="I143" s="2">
        <v>1653.16</v>
      </c>
      <c r="J143" s="2">
        <f>ROUND(Tabla324[[#This Row],[CANTIDAD ]]*Tabla324[[#This Row],[P. U. ]],2)</f>
        <v>2918075.37</v>
      </c>
    </row>
    <row r="144" spans="1:10" s="35" customFormat="1" ht="11.25" customHeight="1">
      <c r="A144" s="34" t="s">
        <v>6580</v>
      </c>
      <c r="B144" s="34"/>
      <c r="C144" s="34" t="s">
        <v>3610</v>
      </c>
      <c r="D144" s="35" t="s">
        <v>3472</v>
      </c>
      <c r="E144" s="36"/>
      <c r="F144" s="37"/>
      <c r="G144" s="37">
        <f>SUM(G145:G150)</f>
        <v>12905049.000000002</v>
      </c>
      <c r="H144" s="38"/>
      <c r="I144" s="37"/>
      <c r="J144" s="37">
        <f t="shared" ref="J144" si="15">SUM(J145:J150)</f>
        <v>9911019.0099999998</v>
      </c>
    </row>
    <row r="145" spans="1:10">
      <c r="A145" s="5" t="s">
        <v>6577</v>
      </c>
      <c r="B145" s="5" t="s">
        <v>127</v>
      </c>
      <c r="C145" s="6" t="s">
        <v>3611</v>
      </c>
      <c r="D145" s="1" t="s">
        <v>2</v>
      </c>
      <c r="E145" s="3">
        <v>25071.119999999999</v>
      </c>
      <c r="F145" s="2">
        <v>216.42</v>
      </c>
      <c r="G145" s="2">
        <f>ROUND(Tabla324[[#This Row],[CANTIDAD]]*Tabla324[[#This Row],[P. U.]],2)</f>
        <v>5425891.79</v>
      </c>
      <c r="H145" s="22">
        <v>25071.119999999999</v>
      </c>
      <c r="I145" s="2">
        <v>166.21</v>
      </c>
      <c r="J145" s="2">
        <f>ROUND(Tabla324[[#This Row],[CANTIDAD ]]*Tabla324[[#This Row],[P. U. ]],2)</f>
        <v>4167070.86</v>
      </c>
    </row>
    <row r="146" spans="1:10">
      <c r="A146" s="5" t="s">
        <v>6577</v>
      </c>
      <c r="B146" s="5" t="s">
        <v>128</v>
      </c>
      <c r="C146" s="6" t="s">
        <v>3612</v>
      </c>
      <c r="D146" s="1" t="s">
        <v>2</v>
      </c>
      <c r="E146" s="3">
        <v>5461.13</v>
      </c>
      <c r="F146" s="2">
        <v>420.3</v>
      </c>
      <c r="G146" s="2">
        <f>ROUND(Tabla324[[#This Row],[CANTIDAD]]*Tabla324[[#This Row],[P. U.]],2)</f>
        <v>2295312.94</v>
      </c>
      <c r="H146" s="22">
        <v>5461.13</v>
      </c>
      <c r="I146" s="2">
        <v>322.8</v>
      </c>
      <c r="J146" s="2">
        <f>ROUND(Tabla324[[#This Row],[CANTIDAD ]]*Tabla324[[#This Row],[P. U. ]],2)</f>
        <v>1762852.76</v>
      </c>
    </row>
    <row r="147" spans="1:10">
      <c r="A147" s="5" t="s">
        <v>6577</v>
      </c>
      <c r="B147" s="5" t="s">
        <v>129</v>
      </c>
      <c r="C147" s="6" t="s">
        <v>3613</v>
      </c>
      <c r="D147" s="1" t="s">
        <v>8</v>
      </c>
      <c r="E147" s="3">
        <v>4497.9399999999996</v>
      </c>
      <c r="F147" s="2">
        <v>173.23</v>
      </c>
      <c r="G147" s="2">
        <f>ROUND(Tabla324[[#This Row],[CANTIDAD]]*Tabla324[[#This Row],[P. U.]],2)</f>
        <v>779178.15</v>
      </c>
      <c r="H147" s="22">
        <v>4497.9399999999996</v>
      </c>
      <c r="I147" s="2">
        <v>133.04</v>
      </c>
      <c r="J147" s="2">
        <f>ROUND(Tabla324[[#This Row],[CANTIDAD ]]*Tabla324[[#This Row],[P. U. ]],2)</f>
        <v>598405.93999999994</v>
      </c>
    </row>
    <row r="148" spans="1:10">
      <c r="A148" s="5" t="s">
        <v>6577</v>
      </c>
      <c r="B148" s="5" t="s">
        <v>130</v>
      </c>
      <c r="C148" s="6" t="s">
        <v>3614</v>
      </c>
      <c r="D148" s="1" t="s">
        <v>79</v>
      </c>
      <c r="E148" s="3">
        <v>13789.6</v>
      </c>
      <c r="F148" s="2">
        <v>66.34</v>
      </c>
      <c r="G148" s="2">
        <f>ROUND(Tabla324[[#This Row],[CANTIDAD]]*Tabla324[[#This Row],[P. U.]],2)</f>
        <v>914802.06</v>
      </c>
      <c r="H148" s="22">
        <v>13789.6</v>
      </c>
      <c r="I148" s="2">
        <v>50.95</v>
      </c>
      <c r="J148" s="2">
        <f>ROUND(Tabla324[[#This Row],[CANTIDAD ]]*Tabla324[[#This Row],[P. U. ]],2)</f>
        <v>702580.12</v>
      </c>
    </row>
    <row r="149" spans="1:10">
      <c r="A149" s="5" t="s">
        <v>6577</v>
      </c>
      <c r="B149" s="5" t="s">
        <v>131</v>
      </c>
      <c r="C149" s="6" t="s">
        <v>3606</v>
      </c>
      <c r="D149" s="1" t="s">
        <v>2</v>
      </c>
      <c r="E149" s="3">
        <v>30223.69</v>
      </c>
      <c r="F149" s="2">
        <v>71.569999999999993</v>
      </c>
      <c r="G149" s="2">
        <f>ROUND(Tabla324[[#This Row],[CANTIDAD]]*Tabla324[[#This Row],[P. U.]],2)</f>
        <v>2163109.4900000002</v>
      </c>
      <c r="H149" s="22">
        <v>30223.69</v>
      </c>
      <c r="I149" s="2">
        <v>54.96</v>
      </c>
      <c r="J149" s="2">
        <f>ROUND(Tabla324[[#This Row],[CANTIDAD ]]*Tabla324[[#This Row],[P. U. ]],2)</f>
        <v>1661094</v>
      </c>
    </row>
    <row r="150" spans="1:10">
      <c r="A150" s="5" t="s">
        <v>6577</v>
      </c>
      <c r="B150" s="5" t="s">
        <v>132</v>
      </c>
      <c r="C150" s="5" t="s">
        <v>3607</v>
      </c>
      <c r="D150" s="1" t="s">
        <v>2</v>
      </c>
      <c r="E150" s="3">
        <v>16955.330000000002</v>
      </c>
      <c r="F150" s="2">
        <v>78.25</v>
      </c>
      <c r="G150" s="2">
        <f>ROUND(Tabla324[[#This Row],[CANTIDAD]]*Tabla324[[#This Row],[P. U.]],2)</f>
        <v>1326754.57</v>
      </c>
      <c r="H150" s="22">
        <v>16955.330000000002</v>
      </c>
      <c r="I150" s="2">
        <v>60.1</v>
      </c>
      <c r="J150" s="2">
        <f>ROUND(Tabla324[[#This Row],[CANTIDAD ]]*Tabla324[[#This Row],[P. U. ]],2)</f>
        <v>1019015.33</v>
      </c>
    </row>
    <row r="151" spans="1:10" s="35" customFormat="1" ht="11.25" customHeight="1">
      <c r="A151" s="34" t="s">
        <v>6580</v>
      </c>
      <c r="B151" s="34"/>
      <c r="C151" s="34" t="s">
        <v>3615</v>
      </c>
      <c r="D151" s="35" t="s">
        <v>3472</v>
      </c>
      <c r="E151" s="36"/>
      <c r="F151" s="37"/>
      <c r="G151" s="37">
        <f>SUM(G152:G154)</f>
        <v>2821176.16</v>
      </c>
      <c r="H151" s="38"/>
      <c r="I151" s="37"/>
      <c r="J151" s="37">
        <f t="shared" ref="J151" si="16">SUM(J152:J154)</f>
        <v>2166738.1799999997</v>
      </c>
    </row>
    <row r="152" spans="1:10">
      <c r="A152" s="5" t="s">
        <v>6577</v>
      </c>
      <c r="B152" s="5" t="s">
        <v>133</v>
      </c>
      <c r="C152" s="6" t="s">
        <v>3616</v>
      </c>
      <c r="D152" s="1" t="s">
        <v>2</v>
      </c>
      <c r="E152" s="3">
        <v>3414.43</v>
      </c>
      <c r="F152" s="2">
        <v>710.08</v>
      </c>
      <c r="G152" s="2">
        <f>ROUND(Tabla324[[#This Row],[CANTIDAD]]*Tabla324[[#This Row],[P. U.]],2)</f>
        <v>2424518.4500000002</v>
      </c>
      <c r="H152" s="22">
        <v>3414.43</v>
      </c>
      <c r="I152" s="2">
        <v>545.36</v>
      </c>
      <c r="J152" s="2">
        <f>ROUND(Tabla324[[#This Row],[CANTIDAD ]]*Tabla324[[#This Row],[P. U. ]],2)</f>
        <v>1862093.54</v>
      </c>
    </row>
    <row r="153" spans="1:10">
      <c r="A153" s="5" t="s">
        <v>6577</v>
      </c>
      <c r="B153" s="5" t="s">
        <v>134</v>
      </c>
      <c r="C153" s="6" t="s">
        <v>3606</v>
      </c>
      <c r="D153" s="1" t="s">
        <v>2</v>
      </c>
      <c r="E153" s="3">
        <v>930.12</v>
      </c>
      <c r="F153" s="2">
        <v>71.569999999999993</v>
      </c>
      <c r="G153" s="2">
        <f>ROUND(Tabla324[[#This Row],[CANTIDAD]]*Tabla324[[#This Row],[P. U.]],2)</f>
        <v>66568.69</v>
      </c>
      <c r="H153" s="22">
        <v>930.12</v>
      </c>
      <c r="I153" s="2">
        <v>54.96</v>
      </c>
      <c r="J153" s="2">
        <f>ROUND(Tabla324[[#This Row],[CANTIDAD ]]*Tabla324[[#This Row],[P. U. ]],2)</f>
        <v>51119.4</v>
      </c>
    </row>
    <row r="154" spans="1:10">
      <c r="A154" s="5" t="s">
        <v>6577</v>
      </c>
      <c r="B154" s="5" t="s">
        <v>135</v>
      </c>
      <c r="C154" s="5" t="s">
        <v>3607</v>
      </c>
      <c r="D154" s="1" t="s">
        <v>2</v>
      </c>
      <c r="E154" s="3">
        <v>4218.3900000000003</v>
      </c>
      <c r="F154" s="2">
        <v>78.25</v>
      </c>
      <c r="G154" s="2">
        <f>ROUND(Tabla324[[#This Row],[CANTIDAD]]*Tabla324[[#This Row],[P. U.]],2)</f>
        <v>330089.02</v>
      </c>
      <c r="H154" s="22">
        <v>4218.3900000000003</v>
      </c>
      <c r="I154" s="2">
        <v>60.1</v>
      </c>
      <c r="J154" s="2">
        <f>ROUND(Tabla324[[#This Row],[CANTIDAD ]]*Tabla324[[#This Row],[P. U. ]],2)</f>
        <v>253525.24</v>
      </c>
    </row>
    <row r="155" spans="1:10" s="35" customFormat="1" ht="11.25" customHeight="1">
      <c r="A155" s="34" t="s">
        <v>6580</v>
      </c>
      <c r="B155" s="34"/>
      <c r="C155" s="34" t="s">
        <v>3617</v>
      </c>
      <c r="D155" s="35" t="s">
        <v>3472</v>
      </c>
      <c r="E155" s="36"/>
      <c r="F155" s="37"/>
      <c r="G155" s="37">
        <f>SUM(G156)</f>
        <v>1020313.02</v>
      </c>
      <c r="H155" s="38"/>
      <c r="I155" s="37"/>
      <c r="J155" s="37">
        <f t="shared" ref="J155" si="17">SUM(J156)</f>
        <v>783623.03</v>
      </c>
    </row>
    <row r="156" spans="1:10">
      <c r="A156" s="5" t="s">
        <v>6577</v>
      </c>
      <c r="B156" s="5" t="s">
        <v>136</v>
      </c>
      <c r="C156" s="6" t="s">
        <v>3618</v>
      </c>
      <c r="D156" s="1" t="s">
        <v>2</v>
      </c>
      <c r="E156" s="3">
        <v>9429.8799999999992</v>
      </c>
      <c r="F156" s="2">
        <v>108.2</v>
      </c>
      <c r="G156" s="2">
        <f>ROUND(Tabla324[[#This Row],[CANTIDAD]]*Tabla324[[#This Row],[P. U.]],2)</f>
        <v>1020313.02</v>
      </c>
      <c r="H156" s="22">
        <v>9429.8799999999992</v>
      </c>
      <c r="I156" s="2">
        <v>83.1</v>
      </c>
      <c r="J156" s="2">
        <f>ROUND(Tabla324[[#This Row],[CANTIDAD ]]*Tabla324[[#This Row],[P. U. ]],2)</f>
        <v>783623.03</v>
      </c>
    </row>
    <row r="157" spans="1:10" s="35" customFormat="1" ht="11.25" customHeight="1">
      <c r="A157" s="34" t="s">
        <v>6580</v>
      </c>
      <c r="B157" s="34"/>
      <c r="C157" s="34" t="s">
        <v>3619</v>
      </c>
      <c r="D157" s="35" t="s">
        <v>3472</v>
      </c>
      <c r="E157" s="36"/>
      <c r="F157" s="37"/>
      <c r="G157" s="37">
        <f>SUM(G158:G160)</f>
        <v>3457279.01</v>
      </c>
      <c r="H157" s="38"/>
      <c r="I157" s="37"/>
      <c r="J157" s="37">
        <f t="shared" ref="J157" si="18">SUM(J158:J160)</f>
        <v>2655282.5499999998</v>
      </c>
    </row>
    <row r="158" spans="1:10">
      <c r="A158" s="5" t="s">
        <v>6577</v>
      </c>
      <c r="B158" s="5" t="s">
        <v>137</v>
      </c>
      <c r="C158" s="5" t="s">
        <v>3620</v>
      </c>
      <c r="D158" s="1" t="s">
        <v>2</v>
      </c>
      <c r="E158" s="3">
        <v>4222.62</v>
      </c>
      <c r="F158" s="2">
        <v>328.88</v>
      </c>
      <c r="G158" s="2">
        <f>ROUND(Tabla324[[#This Row],[CANTIDAD]]*Tabla324[[#This Row],[P. U.]],2)</f>
        <v>1388735.27</v>
      </c>
      <c r="H158" s="22">
        <v>4222.62</v>
      </c>
      <c r="I158" s="2">
        <v>252.59</v>
      </c>
      <c r="J158" s="2">
        <f>ROUND(Tabla324[[#This Row],[CANTIDAD ]]*Tabla324[[#This Row],[P. U. ]],2)</f>
        <v>1066591.5900000001</v>
      </c>
    </row>
    <row r="159" spans="1:10">
      <c r="A159" s="5" t="s">
        <v>6577</v>
      </c>
      <c r="B159" s="5" t="s">
        <v>138</v>
      </c>
      <c r="C159" s="5" t="s">
        <v>3621</v>
      </c>
      <c r="D159" s="1" t="s">
        <v>2</v>
      </c>
      <c r="E159" s="3">
        <v>423.75</v>
      </c>
      <c r="F159" s="2">
        <v>2894.17</v>
      </c>
      <c r="G159" s="2">
        <f>ROUND(Tabla324[[#This Row],[CANTIDAD]]*Tabla324[[#This Row],[P. U.]],2)</f>
        <v>1226404.54</v>
      </c>
      <c r="H159" s="22">
        <v>423.75</v>
      </c>
      <c r="I159" s="2">
        <v>2222.79</v>
      </c>
      <c r="J159" s="2">
        <f>ROUND(Tabla324[[#This Row],[CANTIDAD ]]*Tabla324[[#This Row],[P. U. ]],2)</f>
        <v>941907.26</v>
      </c>
    </row>
    <row r="160" spans="1:10">
      <c r="A160" s="5" t="s">
        <v>6577</v>
      </c>
      <c r="B160" s="5" t="s">
        <v>139</v>
      </c>
      <c r="C160" s="5" t="s">
        <v>3622</v>
      </c>
      <c r="D160" s="1" t="s">
        <v>15</v>
      </c>
      <c r="E160" s="3">
        <v>941.79</v>
      </c>
      <c r="F160" s="2">
        <v>894.19</v>
      </c>
      <c r="G160" s="2">
        <f>ROUND(Tabla324[[#This Row],[CANTIDAD]]*Tabla324[[#This Row],[P. U.]],2)</f>
        <v>842139.2</v>
      </c>
      <c r="H160" s="22">
        <v>941.79</v>
      </c>
      <c r="I160" s="2">
        <v>686.76</v>
      </c>
      <c r="J160" s="2">
        <f>ROUND(Tabla324[[#This Row],[CANTIDAD ]]*Tabla324[[#This Row],[P. U. ]],2)</f>
        <v>646783.69999999995</v>
      </c>
    </row>
    <row r="161" spans="1:10" s="35" customFormat="1" ht="11.25" customHeight="1">
      <c r="A161" s="34" t="s">
        <v>6580</v>
      </c>
      <c r="B161" s="34"/>
      <c r="C161" s="34" t="s">
        <v>3623</v>
      </c>
      <c r="D161" s="35" t="s">
        <v>3472</v>
      </c>
      <c r="E161" s="36"/>
      <c r="F161" s="37"/>
      <c r="G161" s="37">
        <f>SUM(G162:G169)</f>
        <v>4315245.7100000009</v>
      </c>
      <c r="H161" s="38"/>
      <c r="I161" s="37"/>
      <c r="J161" s="37">
        <f t="shared" ref="J161" si="19">SUM(J162:J169)</f>
        <v>3312078.0300000003</v>
      </c>
    </row>
    <row r="162" spans="1:10">
      <c r="A162" s="5" t="s">
        <v>6577</v>
      </c>
      <c r="B162" s="5" t="s">
        <v>140</v>
      </c>
      <c r="C162" s="5" t="s">
        <v>3624</v>
      </c>
      <c r="D162" s="1" t="s">
        <v>2</v>
      </c>
      <c r="E162" s="3">
        <v>105727.77</v>
      </c>
      <c r="F162" s="2">
        <v>23.31</v>
      </c>
      <c r="G162" s="2">
        <f>ROUND(Tabla324[[#This Row],[CANTIDAD]]*Tabla324[[#This Row],[P. U.]],2)</f>
        <v>2464514.3199999998</v>
      </c>
      <c r="H162" s="22">
        <v>105727.77</v>
      </c>
      <c r="I162" s="2">
        <v>17.899999999999999</v>
      </c>
      <c r="J162" s="2">
        <f>ROUND(Tabla324[[#This Row],[CANTIDAD ]]*Tabla324[[#This Row],[P. U. ]],2)</f>
        <v>1892527.08</v>
      </c>
    </row>
    <row r="163" spans="1:10">
      <c r="A163" s="5" t="s">
        <v>6577</v>
      </c>
      <c r="B163" s="5" t="s">
        <v>141</v>
      </c>
      <c r="C163" s="5" t="s">
        <v>3625</v>
      </c>
      <c r="D163" s="1" t="s">
        <v>2</v>
      </c>
      <c r="E163" s="3">
        <v>105727.77</v>
      </c>
      <c r="F163" s="2">
        <v>12.27</v>
      </c>
      <c r="G163" s="2">
        <f>ROUND(Tabla324[[#This Row],[CANTIDAD]]*Tabla324[[#This Row],[P. U.]],2)</f>
        <v>1297279.74</v>
      </c>
      <c r="H163" s="22">
        <v>105727.77</v>
      </c>
      <c r="I163" s="2">
        <v>9.41</v>
      </c>
      <c r="J163" s="2">
        <f>ROUND(Tabla324[[#This Row],[CANTIDAD ]]*Tabla324[[#This Row],[P. U. ]],2)</f>
        <v>994898.32</v>
      </c>
    </row>
    <row r="164" spans="1:10">
      <c r="A164" s="5" t="s">
        <v>6577</v>
      </c>
      <c r="B164" s="5" t="s">
        <v>142</v>
      </c>
      <c r="C164" s="5" t="s">
        <v>3626</v>
      </c>
      <c r="D164" s="1" t="s">
        <v>2</v>
      </c>
      <c r="E164" s="3">
        <v>27117.7</v>
      </c>
      <c r="F164" s="2">
        <v>12.27</v>
      </c>
      <c r="G164" s="2">
        <f>ROUND(Tabla324[[#This Row],[CANTIDAD]]*Tabla324[[#This Row],[P. U.]],2)</f>
        <v>332734.18</v>
      </c>
      <c r="H164" s="22">
        <v>27117.7</v>
      </c>
      <c r="I164" s="2">
        <v>9.41</v>
      </c>
      <c r="J164" s="2">
        <f>ROUND(Tabla324[[#This Row],[CANTIDAD ]]*Tabla324[[#This Row],[P. U. ]],2)</f>
        <v>255177.56</v>
      </c>
    </row>
    <row r="165" spans="1:10">
      <c r="A165" s="5" t="s">
        <v>6577</v>
      </c>
      <c r="B165" s="5" t="s">
        <v>143</v>
      </c>
      <c r="C165" s="5" t="s">
        <v>3627</v>
      </c>
      <c r="D165" s="1" t="s">
        <v>15</v>
      </c>
      <c r="E165" s="3">
        <v>9267.81</v>
      </c>
      <c r="F165" s="2">
        <v>11.1</v>
      </c>
      <c r="G165" s="2">
        <f>ROUND(Tabla324[[#This Row],[CANTIDAD]]*Tabla324[[#This Row],[P. U.]],2)</f>
        <v>102872.69</v>
      </c>
      <c r="H165" s="22">
        <v>9267.81</v>
      </c>
      <c r="I165" s="2">
        <v>8.52</v>
      </c>
      <c r="J165" s="2">
        <f>ROUND(Tabla324[[#This Row],[CANTIDAD ]]*Tabla324[[#This Row],[P. U. ]],2)</f>
        <v>78961.740000000005</v>
      </c>
    </row>
    <row r="166" spans="1:10">
      <c r="A166" s="5" t="s">
        <v>6577</v>
      </c>
      <c r="B166" s="5" t="s">
        <v>144</v>
      </c>
      <c r="C166" s="6" t="s">
        <v>3628</v>
      </c>
      <c r="D166" s="1" t="s">
        <v>2</v>
      </c>
      <c r="E166" s="3">
        <v>773.9</v>
      </c>
      <c r="F166" s="2">
        <v>8.76</v>
      </c>
      <c r="G166" s="2">
        <f>ROUND(Tabla324[[#This Row],[CANTIDAD]]*Tabla324[[#This Row],[P. U.]],2)</f>
        <v>6779.36</v>
      </c>
      <c r="H166" s="22">
        <v>773.9</v>
      </c>
      <c r="I166" s="2">
        <v>6.73</v>
      </c>
      <c r="J166" s="2">
        <f>ROUND(Tabla324[[#This Row],[CANTIDAD ]]*Tabla324[[#This Row],[P. U. ]],2)</f>
        <v>5208.3500000000004</v>
      </c>
    </row>
    <row r="167" spans="1:10">
      <c r="A167" s="5" t="s">
        <v>6577</v>
      </c>
      <c r="B167" s="5" t="s">
        <v>145</v>
      </c>
      <c r="C167" s="6" t="s">
        <v>3629</v>
      </c>
      <c r="D167" s="1" t="s">
        <v>62</v>
      </c>
      <c r="E167" s="3">
        <v>775</v>
      </c>
      <c r="F167" s="2">
        <v>24.51</v>
      </c>
      <c r="G167" s="2">
        <f>ROUND(Tabla324[[#This Row],[CANTIDAD]]*Tabla324[[#This Row],[P. U.]],2)</f>
        <v>18995.25</v>
      </c>
      <c r="H167" s="22">
        <v>775</v>
      </c>
      <c r="I167" s="2">
        <v>18.84</v>
      </c>
      <c r="J167" s="2">
        <f>ROUND(Tabla324[[#This Row],[CANTIDAD ]]*Tabla324[[#This Row],[P. U. ]],2)</f>
        <v>14601</v>
      </c>
    </row>
    <row r="168" spans="1:10">
      <c r="A168" s="5" t="s">
        <v>6577</v>
      </c>
      <c r="B168" s="5" t="s">
        <v>146</v>
      </c>
      <c r="C168" s="6" t="s">
        <v>3630</v>
      </c>
      <c r="D168" s="1" t="s">
        <v>62</v>
      </c>
      <c r="E168" s="3">
        <v>1687</v>
      </c>
      <c r="F168" s="2">
        <v>22.79</v>
      </c>
      <c r="G168" s="2">
        <f>ROUND(Tabla324[[#This Row],[CANTIDAD]]*Tabla324[[#This Row],[P. U.]],2)</f>
        <v>38446.730000000003</v>
      </c>
      <c r="H168" s="22">
        <v>1687</v>
      </c>
      <c r="I168" s="2">
        <v>17.5</v>
      </c>
      <c r="J168" s="2">
        <f>ROUND(Tabla324[[#This Row],[CANTIDAD ]]*Tabla324[[#This Row],[P. U. ]],2)</f>
        <v>29522.5</v>
      </c>
    </row>
    <row r="169" spans="1:10">
      <c r="A169" s="5" t="s">
        <v>6577</v>
      </c>
      <c r="B169" s="5" t="s">
        <v>147</v>
      </c>
      <c r="C169" s="6" t="s">
        <v>3631</v>
      </c>
      <c r="D169" s="1" t="s">
        <v>62</v>
      </c>
      <c r="E169" s="3">
        <v>612</v>
      </c>
      <c r="F169" s="2">
        <v>87.62</v>
      </c>
      <c r="G169" s="2">
        <f>ROUND(Tabla324[[#This Row],[CANTIDAD]]*Tabla324[[#This Row],[P. U.]],2)</f>
        <v>53623.44</v>
      </c>
      <c r="H169" s="22">
        <v>612</v>
      </c>
      <c r="I169" s="2">
        <v>67.290000000000006</v>
      </c>
      <c r="J169" s="2">
        <f>ROUND(Tabla324[[#This Row],[CANTIDAD ]]*Tabla324[[#This Row],[P. U. ]],2)</f>
        <v>41181.480000000003</v>
      </c>
    </row>
    <row r="170" spans="1:10" s="35" customFormat="1" ht="11.25" customHeight="1">
      <c r="A170" s="34" t="s">
        <v>6580</v>
      </c>
      <c r="B170" s="34"/>
      <c r="C170" s="34" t="s">
        <v>3574</v>
      </c>
      <c r="D170" s="35" t="s">
        <v>3472</v>
      </c>
      <c r="E170" s="36"/>
      <c r="F170" s="37"/>
      <c r="G170" s="37">
        <f>SUM(G171:G174)</f>
        <v>1121535.56</v>
      </c>
      <c r="H170" s="38"/>
      <c r="I170" s="37"/>
      <c r="J170" s="37">
        <f t="shared" ref="J170" si="20">SUM(J171:J174)</f>
        <v>861365.09000000008</v>
      </c>
    </row>
    <row r="171" spans="1:10">
      <c r="A171" s="5" t="s">
        <v>6577</v>
      </c>
      <c r="B171" s="5" t="s">
        <v>148</v>
      </c>
      <c r="C171" s="5" t="s">
        <v>3632</v>
      </c>
      <c r="D171" s="1" t="s">
        <v>2</v>
      </c>
      <c r="E171" s="3">
        <v>688.04</v>
      </c>
      <c r="F171" s="2">
        <v>411.03</v>
      </c>
      <c r="G171" s="2">
        <f>ROUND(Tabla324[[#This Row],[CANTIDAD]]*Tabla324[[#This Row],[P. U.]],2)</f>
        <v>282805.08</v>
      </c>
      <c r="H171" s="22">
        <v>688.04</v>
      </c>
      <c r="I171" s="2">
        <v>315.68</v>
      </c>
      <c r="J171" s="2">
        <f>ROUND(Tabla324[[#This Row],[CANTIDAD ]]*Tabla324[[#This Row],[P. U. ]],2)</f>
        <v>217200.47</v>
      </c>
    </row>
    <row r="172" spans="1:10">
      <c r="A172" s="5" t="s">
        <v>6577</v>
      </c>
      <c r="B172" s="5" t="s">
        <v>149</v>
      </c>
      <c r="C172" s="5" t="s">
        <v>3633</v>
      </c>
      <c r="D172" s="1" t="s">
        <v>2</v>
      </c>
      <c r="E172" s="3">
        <v>102.43</v>
      </c>
      <c r="F172" s="2">
        <v>165.46</v>
      </c>
      <c r="G172" s="2">
        <f>ROUND(Tabla324[[#This Row],[CANTIDAD]]*Tabla324[[#This Row],[P. U.]],2)</f>
        <v>16948.07</v>
      </c>
      <c r="H172" s="22">
        <v>102.43</v>
      </c>
      <c r="I172" s="2">
        <v>127.08</v>
      </c>
      <c r="J172" s="2">
        <f>ROUND(Tabla324[[#This Row],[CANTIDAD ]]*Tabla324[[#This Row],[P. U. ]],2)</f>
        <v>13016.8</v>
      </c>
    </row>
    <row r="173" spans="1:10">
      <c r="A173" s="5" t="s">
        <v>6577</v>
      </c>
      <c r="B173" s="5" t="s">
        <v>150</v>
      </c>
      <c r="C173" s="6" t="s">
        <v>3634</v>
      </c>
      <c r="D173" s="1" t="s">
        <v>15</v>
      </c>
      <c r="E173" s="3">
        <v>231.38</v>
      </c>
      <c r="F173" s="2">
        <v>2204.6799999999998</v>
      </c>
      <c r="G173" s="2">
        <f>ROUND(Tabla324[[#This Row],[CANTIDAD]]*Tabla324[[#This Row],[P. U.]],2)</f>
        <v>510118.86</v>
      </c>
      <c r="H173" s="22">
        <v>231.38</v>
      </c>
      <c r="I173" s="2">
        <v>1693.24</v>
      </c>
      <c r="J173" s="2">
        <f>ROUND(Tabla324[[#This Row],[CANTIDAD ]]*Tabla324[[#This Row],[P. U. ]],2)</f>
        <v>391781.87</v>
      </c>
    </row>
    <row r="174" spans="1:10">
      <c r="A174" s="5" t="s">
        <v>6577</v>
      </c>
      <c r="B174" s="5" t="s">
        <v>151</v>
      </c>
      <c r="C174" s="6" t="s">
        <v>3635</v>
      </c>
      <c r="D174" s="1" t="s">
        <v>62</v>
      </c>
      <c r="E174" s="3">
        <v>255</v>
      </c>
      <c r="F174" s="2">
        <v>1222.21</v>
      </c>
      <c r="G174" s="2">
        <f>ROUND(Tabla324[[#This Row],[CANTIDAD]]*Tabla324[[#This Row],[P. U.]],2)</f>
        <v>311663.55</v>
      </c>
      <c r="H174" s="22">
        <v>255</v>
      </c>
      <c r="I174" s="2">
        <v>938.69</v>
      </c>
      <c r="J174" s="2">
        <f>ROUND(Tabla324[[#This Row],[CANTIDAD ]]*Tabla324[[#This Row],[P. U. ]],2)</f>
        <v>239365.95</v>
      </c>
    </row>
    <row r="175" spans="1:10" s="35" customFormat="1" ht="11.25" customHeight="1">
      <c r="A175" s="34" t="s">
        <v>6580</v>
      </c>
      <c r="B175" s="34"/>
      <c r="C175" s="34" t="s">
        <v>3636</v>
      </c>
      <c r="D175" s="35" t="s">
        <v>3472</v>
      </c>
      <c r="E175" s="36"/>
      <c r="F175" s="37"/>
      <c r="G175" s="37">
        <f>SUM(G176:G197)</f>
        <v>2592732.7800000003</v>
      </c>
      <c r="H175" s="38"/>
      <c r="I175" s="37"/>
      <c r="J175" s="37">
        <f t="shared" ref="J175" si="21">SUM(J176:J197)</f>
        <v>1991189.5799999998</v>
      </c>
    </row>
    <row r="176" spans="1:10">
      <c r="A176" s="5" t="s">
        <v>6577</v>
      </c>
      <c r="B176" s="5" t="s">
        <v>152</v>
      </c>
      <c r="C176" s="6" t="s">
        <v>3637</v>
      </c>
      <c r="D176" s="1" t="s">
        <v>153</v>
      </c>
      <c r="E176" s="3">
        <v>1</v>
      </c>
      <c r="F176" s="2">
        <v>170967.58</v>
      </c>
      <c r="G176" s="2">
        <f>ROUND(Tabla324[[#This Row],[CANTIDAD]]*Tabla324[[#This Row],[P. U.]],2)</f>
        <v>170967.58</v>
      </c>
      <c r="H176" s="22">
        <v>1</v>
      </c>
      <c r="I176" s="2">
        <v>131307.01999999999</v>
      </c>
      <c r="J176" s="2">
        <f>ROUND(Tabla324[[#This Row],[CANTIDAD ]]*Tabla324[[#This Row],[P. U. ]],2)</f>
        <v>131307.01999999999</v>
      </c>
    </row>
    <row r="177" spans="1:10">
      <c r="A177" s="5" t="s">
        <v>6577</v>
      </c>
      <c r="B177" s="5" t="s">
        <v>154</v>
      </c>
      <c r="C177" s="6" t="s">
        <v>3638</v>
      </c>
      <c r="D177" s="1" t="s">
        <v>153</v>
      </c>
      <c r="E177" s="3">
        <v>1</v>
      </c>
      <c r="F177" s="2">
        <v>18705.39</v>
      </c>
      <c r="G177" s="2">
        <f>ROUND(Tabla324[[#This Row],[CANTIDAD]]*Tabla324[[#This Row],[P. U.]],2)</f>
        <v>18705.39</v>
      </c>
      <c r="H177" s="22">
        <v>1</v>
      </c>
      <c r="I177" s="2">
        <v>14366.17</v>
      </c>
      <c r="J177" s="2">
        <f>ROUND(Tabla324[[#This Row],[CANTIDAD ]]*Tabla324[[#This Row],[P. U. ]],2)</f>
        <v>14366.17</v>
      </c>
    </row>
    <row r="178" spans="1:10">
      <c r="A178" s="5" t="s">
        <v>6577</v>
      </c>
      <c r="B178" s="5" t="s">
        <v>155</v>
      </c>
      <c r="C178" s="6" t="s">
        <v>3639</v>
      </c>
      <c r="D178" s="1" t="s">
        <v>153</v>
      </c>
      <c r="E178" s="3">
        <v>21</v>
      </c>
      <c r="F178" s="2">
        <v>1925.89</v>
      </c>
      <c r="G178" s="2">
        <f>ROUND(Tabla324[[#This Row],[CANTIDAD]]*Tabla324[[#This Row],[P. U.]],2)</f>
        <v>40443.69</v>
      </c>
      <c r="H178" s="22">
        <v>21</v>
      </c>
      <c r="I178" s="2">
        <v>1479.12</v>
      </c>
      <c r="J178" s="2">
        <f>ROUND(Tabla324[[#This Row],[CANTIDAD ]]*Tabla324[[#This Row],[P. U. ]],2)</f>
        <v>31061.52</v>
      </c>
    </row>
    <row r="179" spans="1:10">
      <c r="A179" s="5" t="s">
        <v>6577</v>
      </c>
      <c r="B179" s="5" t="s">
        <v>156</v>
      </c>
      <c r="C179" s="5" t="s">
        <v>3640</v>
      </c>
      <c r="D179" s="1" t="s">
        <v>62</v>
      </c>
      <c r="E179" s="3">
        <v>472</v>
      </c>
      <c r="F179" s="2">
        <v>332.68</v>
      </c>
      <c r="G179" s="2">
        <f>ROUND(Tabla324[[#This Row],[CANTIDAD]]*Tabla324[[#This Row],[P. U.]],2)</f>
        <v>157024.95999999999</v>
      </c>
      <c r="H179" s="22">
        <v>472</v>
      </c>
      <c r="I179" s="2">
        <v>255.5</v>
      </c>
      <c r="J179" s="2">
        <f>ROUND(Tabla324[[#This Row],[CANTIDAD ]]*Tabla324[[#This Row],[P. U. ]],2)</f>
        <v>120596</v>
      </c>
    </row>
    <row r="180" spans="1:10">
      <c r="A180" s="5" t="s">
        <v>6577</v>
      </c>
      <c r="B180" s="5" t="s">
        <v>157</v>
      </c>
      <c r="C180" s="5" t="s">
        <v>3641</v>
      </c>
      <c r="D180" s="1" t="s">
        <v>62</v>
      </c>
      <c r="E180" s="3">
        <v>103</v>
      </c>
      <c r="F180" s="2">
        <v>262.87</v>
      </c>
      <c r="G180" s="2">
        <f>ROUND(Tabla324[[#This Row],[CANTIDAD]]*Tabla324[[#This Row],[P. U.]],2)</f>
        <v>27075.61</v>
      </c>
      <c r="H180" s="22">
        <v>103</v>
      </c>
      <c r="I180" s="2">
        <v>201.88</v>
      </c>
      <c r="J180" s="2">
        <f>ROUND(Tabla324[[#This Row],[CANTIDAD ]]*Tabla324[[#This Row],[P. U. ]],2)</f>
        <v>20793.64</v>
      </c>
    </row>
    <row r="181" spans="1:10">
      <c r="A181" s="5" t="s">
        <v>6577</v>
      </c>
      <c r="B181" s="5" t="s">
        <v>158</v>
      </c>
      <c r="C181" s="5" t="s">
        <v>3642</v>
      </c>
      <c r="D181" s="1" t="s">
        <v>62</v>
      </c>
      <c r="E181" s="3">
        <v>277</v>
      </c>
      <c r="F181" s="2">
        <v>458.35</v>
      </c>
      <c r="G181" s="2">
        <f>ROUND(Tabla324[[#This Row],[CANTIDAD]]*Tabla324[[#This Row],[P. U.]],2)</f>
        <v>126962.95</v>
      </c>
      <c r="H181" s="22">
        <v>277</v>
      </c>
      <c r="I181" s="2">
        <v>352.03</v>
      </c>
      <c r="J181" s="2">
        <f>ROUND(Tabla324[[#This Row],[CANTIDAD ]]*Tabla324[[#This Row],[P. U. ]],2)</f>
        <v>97512.31</v>
      </c>
    </row>
    <row r="182" spans="1:10">
      <c r="A182" s="5" t="s">
        <v>6577</v>
      </c>
      <c r="B182" s="5" t="s">
        <v>159</v>
      </c>
      <c r="C182" s="5" t="s">
        <v>3643</v>
      </c>
      <c r="D182" s="1" t="s">
        <v>62</v>
      </c>
      <c r="E182" s="3">
        <v>20</v>
      </c>
      <c r="F182" s="2">
        <v>542.14</v>
      </c>
      <c r="G182" s="2">
        <f>ROUND(Tabla324[[#This Row],[CANTIDAD]]*Tabla324[[#This Row],[P. U.]],2)</f>
        <v>10842.8</v>
      </c>
      <c r="H182" s="22">
        <v>20</v>
      </c>
      <c r="I182" s="2">
        <v>416.38</v>
      </c>
      <c r="J182" s="2">
        <f>ROUND(Tabla324[[#This Row],[CANTIDAD ]]*Tabla324[[#This Row],[P. U. ]],2)</f>
        <v>8327.6</v>
      </c>
    </row>
    <row r="183" spans="1:10">
      <c r="A183" s="5" t="s">
        <v>6577</v>
      </c>
      <c r="B183" s="5" t="s">
        <v>160</v>
      </c>
      <c r="C183" s="5" t="s">
        <v>3644</v>
      </c>
      <c r="D183" s="1" t="s">
        <v>62</v>
      </c>
      <c r="E183" s="3">
        <v>14</v>
      </c>
      <c r="F183" s="2">
        <v>360.61</v>
      </c>
      <c r="G183" s="2">
        <f>ROUND(Tabla324[[#This Row],[CANTIDAD]]*Tabla324[[#This Row],[P. U.]],2)</f>
        <v>5048.54</v>
      </c>
      <c r="H183" s="22">
        <v>14</v>
      </c>
      <c r="I183" s="2">
        <v>276.95</v>
      </c>
      <c r="J183" s="2">
        <f>ROUND(Tabla324[[#This Row],[CANTIDAD ]]*Tabla324[[#This Row],[P. U. ]],2)</f>
        <v>3877.3</v>
      </c>
    </row>
    <row r="184" spans="1:10">
      <c r="A184" s="5" t="s">
        <v>6577</v>
      </c>
      <c r="B184" s="5" t="s">
        <v>161</v>
      </c>
      <c r="C184" s="5" t="s">
        <v>3645</v>
      </c>
      <c r="D184" s="1" t="s">
        <v>62</v>
      </c>
      <c r="E184" s="3">
        <v>9</v>
      </c>
      <c r="F184" s="2">
        <v>500.26</v>
      </c>
      <c r="G184" s="2">
        <f>ROUND(Tabla324[[#This Row],[CANTIDAD]]*Tabla324[[#This Row],[P. U.]],2)</f>
        <v>4502.34</v>
      </c>
      <c r="H184" s="22">
        <v>9</v>
      </c>
      <c r="I184" s="2">
        <v>384.21</v>
      </c>
      <c r="J184" s="2">
        <f>ROUND(Tabla324[[#This Row],[CANTIDAD ]]*Tabla324[[#This Row],[P. U. ]],2)</f>
        <v>3457.89</v>
      </c>
    </row>
    <row r="185" spans="1:10">
      <c r="A185" s="5" t="s">
        <v>6577</v>
      </c>
      <c r="B185" s="5" t="s">
        <v>162</v>
      </c>
      <c r="C185" s="5" t="s">
        <v>3646</v>
      </c>
      <c r="D185" s="1" t="s">
        <v>62</v>
      </c>
      <c r="E185" s="3">
        <v>22</v>
      </c>
      <c r="F185" s="2">
        <v>123.19</v>
      </c>
      <c r="G185" s="2">
        <f>ROUND(Tabla324[[#This Row],[CANTIDAD]]*Tabla324[[#This Row],[P. U.]],2)</f>
        <v>2710.18</v>
      </c>
      <c r="H185" s="22">
        <v>22</v>
      </c>
      <c r="I185" s="2">
        <v>94.62</v>
      </c>
      <c r="J185" s="2">
        <f>ROUND(Tabla324[[#This Row],[CANTIDAD ]]*Tabla324[[#This Row],[P. U. ]],2)</f>
        <v>2081.64</v>
      </c>
    </row>
    <row r="186" spans="1:10">
      <c r="A186" s="5" t="s">
        <v>6577</v>
      </c>
      <c r="B186" s="5" t="s">
        <v>163</v>
      </c>
      <c r="C186" s="5" t="s">
        <v>3647</v>
      </c>
      <c r="D186" s="1" t="s">
        <v>62</v>
      </c>
      <c r="E186" s="3">
        <v>3</v>
      </c>
      <c r="F186" s="2">
        <v>116373.48</v>
      </c>
      <c r="G186" s="2">
        <f>ROUND(Tabla324[[#This Row],[CANTIDAD]]*Tabla324[[#This Row],[P. U.]],2)</f>
        <v>349120.44</v>
      </c>
      <c r="H186" s="22">
        <v>3</v>
      </c>
      <c r="I186" s="2">
        <v>89377.5</v>
      </c>
      <c r="J186" s="2">
        <f>ROUND(Tabla324[[#This Row],[CANTIDAD ]]*Tabla324[[#This Row],[P. U. ]],2)</f>
        <v>268132.5</v>
      </c>
    </row>
    <row r="187" spans="1:10">
      <c r="A187" s="5" t="s">
        <v>6577</v>
      </c>
      <c r="B187" s="5" t="s">
        <v>164</v>
      </c>
      <c r="C187" s="6" t="s">
        <v>3648</v>
      </c>
      <c r="D187" s="1" t="s">
        <v>62</v>
      </c>
      <c r="E187" s="3">
        <v>22</v>
      </c>
      <c r="F187" s="2">
        <v>2323.89</v>
      </c>
      <c r="G187" s="2">
        <f>ROUND(Tabla324[[#This Row],[CANTIDAD]]*Tabla324[[#This Row],[P. U.]],2)</f>
        <v>51125.58</v>
      </c>
      <c r="H187" s="22">
        <v>22</v>
      </c>
      <c r="I187" s="2">
        <v>1784.81</v>
      </c>
      <c r="J187" s="2">
        <f>ROUND(Tabla324[[#This Row],[CANTIDAD ]]*Tabla324[[#This Row],[P. U. ]],2)</f>
        <v>39265.82</v>
      </c>
    </row>
    <row r="188" spans="1:10">
      <c r="A188" s="5" t="s">
        <v>6577</v>
      </c>
      <c r="B188" s="5" t="s">
        <v>165</v>
      </c>
      <c r="C188" s="6" t="s">
        <v>3649</v>
      </c>
      <c r="D188" s="1" t="s">
        <v>62</v>
      </c>
      <c r="E188" s="3">
        <v>296</v>
      </c>
      <c r="F188" s="2">
        <v>241.99</v>
      </c>
      <c r="G188" s="2">
        <f>ROUND(Tabla324[[#This Row],[CANTIDAD]]*Tabla324[[#This Row],[P. U.]],2)</f>
        <v>71629.039999999994</v>
      </c>
      <c r="H188" s="22">
        <v>296</v>
      </c>
      <c r="I188" s="2">
        <v>185.85</v>
      </c>
      <c r="J188" s="2">
        <f>ROUND(Tabla324[[#This Row],[CANTIDAD ]]*Tabla324[[#This Row],[P. U. ]],2)</f>
        <v>55011.6</v>
      </c>
    </row>
    <row r="189" spans="1:10">
      <c r="A189" s="5" t="s">
        <v>6577</v>
      </c>
      <c r="B189" s="5" t="s">
        <v>166</v>
      </c>
      <c r="C189" s="6" t="s">
        <v>3650</v>
      </c>
      <c r="D189" s="1" t="s">
        <v>15</v>
      </c>
      <c r="E189" s="3">
        <v>5229.3</v>
      </c>
      <c r="F189" s="2">
        <v>65.680000000000007</v>
      </c>
      <c r="G189" s="2">
        <f>ROUND(Tabla324[[#This Row],[CANTIDAD]]*Tabla324[[#This Row],[P. U.]],2)</f>
        <v>343460.42</v>
      </c>
      <c r="H189" s="22">
        <v>5229.3</v>
      </c>
      <c r="I189" s="2">
        <v>50.44</v>
      </c>
      <c r="J189" s="2">
        <f>ROUND(Tabla324[[#This Row],[CANTIDAD ]]*Tabla324[[#This Row],[P. U. ]],2)</f>
        <v>263765.89</v>
      </c>
    </row>
    <row r="190" spans="1:10">
      <c r="A190" s="5" t="s">
        <v>6577</v>
      </c>
      <c r="B190" s="5" t="s">
        <v>167</v>
      </c>
      <c r="C190" s="6" t="s">
        <v>3651</v>
      </c>
      <c r="D190" s="1" t="s">
        <v>15</v>
      </c>
      <c r="E190" s="3">
        <v>11572.5</v>
      </c>
      <c r="F190" s="2">
        <v>65.680000000000007</v>
      </c>
      <c r="G190" s="2">
        <f>ROUND(Tabla324[[#This Row],[CANTIDAD]]*Tabla324[[#This Row],[P. U.]],2)</f>
        <v>760081.8</v>
      </c>
      <c r="H190" s="22">
        <v>11572.5</v>
      </c>
      <c r="I190" s="2">
        <v>50.44</v>
      </c>
      <c r="J190" s="2">
        <f>ROUND(Tabla324[[#This Row],[CANTIDAD ]]*Tabla324[[#This Row],[P. U. ]],2)</f>
        <v>583716.9</v>
      </c>
    </row>
    <row r="191" spans="1:10">
      <c r="A191" s="5" t="s">
        <v>6577</v>
      </c>
      <c r="B191" s="5" t="s">
        <v>168</v>
      </c>
      <c r="C191" s="6" t="s">
        <v>3652</v>
      </c>
      <c r="D191" s="1" t="s">
        <v>2</v>
      </c>
      <c r="E191" s="3">
        <v>1481.03</v>
      </c>
      <c r="F191" s="2">
        <v>66.930000000000007</v>
      </c>
      <c r="G191" s="2">
        <f>ROUND(Tabla324[[#This Row],[CANTIDAD]]*Tabla324[[#This Row],[P. U.]],2)</f>
        <v>99125.34</v>
      </c>
      <c r="H191" s="22">
        <v>1481.03</v>
      </c>
      <c r="I191" s="2">
        <v>51.39</v>
      </c>
      <c r="J191" s="2">
        <f>ROUND(Tabla324[[#This Row],[CANTIDAD ]]*Tabla324[[#This Row],[P. U. ]],2)</f>
        <v>76110.13</v>
      </c>
    </row>
    <row r="192" spans="1:10">
      <c r="A192" s="5" t="s">
        <v>6577</v>
      </c>
      <c r="B192" s="5" t="s">
        <v>169</v>
      </c>
      <c r="C192" s="6" t="s">
        <v>3653</v>
      </c>
      <c r="D192" s="1" t="s">
        <v>62</v>
      </c>
      <c r="E192" s="3">
        <v>1</v>
      </c>
      <c r="F192" s="2">
        <v>20842.12</v>
      </c>
      <c r="G192" s="2">
        <f>ROUND(Tabla324[[#This Row],[CANTIDAD]]*Tabla324[[#This Row],[P. U.]],2)</f>
        <v>20842.12</v>
      </c>
      <c r="H192" s="22">
        <v>1</v>
      </c>
      <c r="I192" s="2">
        <v>16007.23</v>
      </c>
      <c r="J192" s="2">
        <f>ROUND(Tabla324[[#This Row],[CANTIDAD ]]*Tabla324[[#This Row],[P. U. ]],2)</f>
        <v>16007.23</v>
      </c>
    </row>
    <row r="193" spans="1:10">
      <c r="A193" s="5" t="s">
        <v>6577</v>
      </c>
      <c r="B193" s="5" t="s">
        <v>170</v>
      </c>
      <c r="C193" s="5" t="s">
        <v>3654</v>
      </c>
      <c r="D193" s="1" t="s">
        <v>62</v>
      </c>
      <c r="E193" s="3">
        <v>5</v>
      </c>
      <c r="F193" s="2">
        <v>14658.55</v>
      </c>
      <c r="G193" s="2">
        <f>ROUND(Tabla324[[#This Row],[CANTIDAD]]*Tabla324[[#This Row],[P. U.]],2)</f>
        <v>73292.75</v>
      </c>
      <c r="H193" s="22">
        <v>5</v>
      </c>
      <c r="I193" s="2">
        <v>11258.11</v>
      </c>
      <c r="J193" s="2">
        <f>ROUND(Tabla324[[#This Row],[CANTIDAD ]]*Tabla324[[#This Row],[P. U. ]],2)</f>
        <v>56290.55</v>
      </c>
    </row>
    <row r="194" spans="1:10">
      <c r="A194" s="5" t="s">
        <v>6577</v>
      </c>
      <c r="B194" s="5" t="s">
        <v>171</v>
      </c>
      <c r="C194" s="5" t="s">
        <v>3655</v>
      </c>
      <c r="D194" s="1" t="s">
        <v>62</v>
      </c>
      <c r="E194" s="3">
        <v>25</v>
      </c>
      <c r="F194" s="2">
        <v>2737.03</v>
      </c>
      <c r="G194" s="2">
        <f>ROUND(Tabla324[[#This Row],[CANTIDAD]]*Tabla324[[#This Row],[P. U.]],2)</f>
        <v>68425.75</v>
      </c>
      <c r="H194" s="22">
        <v>25</v>
      </c>
      <c r="I194" s="2">
        <v>2102.11</v>
      </c>
      <c r="J194" s="2">
        <f>ROUND(Tabla324[[#This Row],[CANTIDAD ]]*Tabla324[[#This Row],[P. U. ]],2)</f>
        <v>52552.75</v>
      </c>
    </row>
    <row r="195" spans="1:10">
      <c r="A195" s="5" t="s">
        <v>6577</v>
      </c>
      <c r="B195" s="5" t="s">
        <v>172</v>
      </c>
      <c r="C195" s="5" t="s">
        <v>3656</v>
      </c>
      <c r="D195" s="1" t="s">
        <v>62</v>
      </c>
      <c r="E195" s="3">
        <v>36</v>
      </c>
      <c r="F195" s="2">
        <v>2593.44</v>
      </c>
      <c r="G195" s="2">
        <f>ROUND(Tabla324[[#This Row],[CANTIDAD]]*Tabla324[[#This Row],[P. U.]],2)</f>
        <v>93363.839999999997</v>
      </c>
      <c r="H195" s="22">
        <v>36</v>
      </c>
      <c r="I195" s="2">
        <v>1991.83</v>
      </c>
      <c r="J195" s="2">
        <f>ROUND(Tabla324[[#This Row],[CANTIDAD ]]*Tabla324[[#This Row],[P. U. ]],2)</f>
        <v>71705.88</v>
      </c>
    </row>
    <row r="196" spans="1:10">
      <c r="A196" s="5" t="s">
        <v>6577</v>
      </c>
      <c r="B196" s="5" t="s">
        <v>173</v>
      </c>
      <c r="C196" s="5" t="s">
        <v>3657</v>
      </c>
      <c r="D196" s="1" t="s">
        <v>15</v>
      </c>
      <c r="E196" s="3">
        <v>674.31</v>
      </c>
      <c r="F196" s="2">
        <v>75.42</v>
      </c>
      <c r="G196" s="2">
        <f>ROUND(Tabla324[[#This Row],[CANTIDAD]]*Tabla324[[#This Row],[P. U.]],2)</f>
        <v>50856.46</v>
      </c>
      <c r="H196" s="22">
        <v>674.31</v>
      </c>
      <c r="I196" s="2">
        <v>57.92</v>
      </c>
      <c r="J196" s="2">
        <f>ROUND(Tabla324[[#This Row],[CANTIDAD ]]*Tabla324[[#This Row],[P. U. ]],2)</f>
        <v>39056.04</v>
      </c>
    </row>
    <row r="197" spans="1:10">
      <c r="A197" s="5" t="s">
        <v>6577</v>
      </c>
      <c r="B197" s="5" t="s">
        <v>174</v>
      </c>
      <c r="C197" s="5" t="s">
        <v>3658</v>
      </c>
      <c r="D197" s="1" t="s">
        <v>62</v>
      </c>
      <c r="E197" s="3">
        <v>20</v>
      </c>
      <c r="F197" s="2">
        <v>2356.2600000000002</v>
      </c>
      <c r="G197" s="2">
        <f>ROUND(Tabla324[[#This Row],[CANTIDAD]]*Tabla324[[#This Row],[P. U.]],2)</f>
        <v>47125.2</v>
      </c>
      <c r="H197" s="22">
        <v>20</v>
      </c>
      <c r="I197" s="2">
        <v>1809.66</v>
      </c>
      <c r="J197" s="2">
        <f>ROUND(Tabla324[[#This Row],[CANTIDAD ]]*Tabla324[[#This Row],[P. U. ]],2)</f>
        <v>36193.199999999997</v>
      </c>
    </row>
    <row r="198" spans="1:10" s="30" customFormat="1" ht="11.25" customHeight="1">
      <c r="A198" s="29" t="s">
        <v>6579</v>
      </c>
      <c r="B198" s="29">
        <v>1.6</v>
      </c>
      <c r="C198" s="29" t="s">
        <v>3659</v>
      </c>
      <c r="D198" s="30" t="s">
        <v>3472</v>
      </c>
      <c r="E198" s="31"/>
      <c r="F198" s="32"/>
      <c r="G198" s="32">
        <f>SUM(G199:G209)</f>
        <v>9008505.4899999984</v>
      </c>
      <c r="H198" s="33"/>
      <c r="I198" s="32"/>
      <c r="J198" s="32">
        <f t="shared" ref="J198" si="22">SUM(J199:J209)</f>
        <v>6918698.0000000009</v>
      </c>
    </row>
    <row r="199" spans="1:10">
      <c r="A199" s="5" t="s">
        <v>6577</v>
      </c>
      <c r="B199" s="5" t="s">
        <v>175</v>
      </c>
      <c r="C199" s="6" t="s">
        <v>3660</v>
      </c>
      <c r="D199" s="1" t="s">
        <v>15</v>
      </c>
      <c r="E199" s="3">
        <v>495.3</v>
      </c>
      <c r="F199" s="2">
        <v>2837.26</v>
      </c>
      <c r="G199" s="2">
        <f>ROUND(Tabla324[[#This Row],[CANTIDAD]]*Tabla324[[#This Row],[P. U.]],2)</f>
        <v>1405294.88</v>
      </c>
      <c r="H199" s="22">
        <v>495.3</v>
      </c>
      <c r="I199" s="2">
        <v>2179.08</v>
      </c>
      <c r="J199" s="2">
        <f>ROUND(Tabla324[[#This Row],[CANTIDAD ]]*Tabla324[[#This Row],[P. U. ]],2)</f>
        <v>1079298.32</v>
      </c>
    </row>
    <row r="200" spans="1:10">
      <c r="A200" s="5" t="s">
        <v>6577</v>
      </c>
      <c r="B200" s="5" t="s">
        <v>176</v>
      </c>
      <c r="C200" s="6" t="s">
        <v>3661</v>
      </c>
      <c r="D200" s="1" t="s">
        <v>177</v>
      </c>
      <c r="E200" s="3">
        <v>820.79</v>
      </c>
      <c r="F200" s="2">
        <v>627.5</v>
      </c>
      <c r="G200" s="2">
        <f>ROUND(Tabla324[[#This Row],[CANTIDAD]]*Tabla324[[#This Row],[P. U.]],2)-0.01</f>
        <v>515045.72</v>
      </c>
      <c r="H200" s="22">
        <v>820.79</v>
      </c>
      <c r="I200" s="2">
        <v>481.93</v>
      </c>
      <c r="J200" s="2">
        <f>ROUND(Tabla324[[#This Row],[CANTIDAD ]]*Tabla324[[#This Row],[P. U. ]],2)</f>
        <v>395563.32</v>
      </c>
    </row>
    <row r="201" spans="1:10">
      <c r="A201" s="5" t="s">
        <v>6577</v>
      </c>
      <c r="B201" s="5" t="s">
        <v>178</v>
      </c>
      <c r="C201" s="5" t="s">
        <v>3662</v>
      </c>
      <c r="D201" s="1" t="s">
        <v>177</v>
      </c>
      <c r="E201" s="3">
        <v>24</v>
      </c>
      <c r="F201" s="2">
        <v>1865.84</v>
      </c>
      <c r="G201" s="2">
        <f>ROUND(Tabla324[[#This Row],[CANTIDAD]]*Tabla324[[#This Row],[P. U.]],2)</f>
        <v>44780.160000000003</v>
      </c>
      <c r="H201" s="22">
        <v>24</v>
      </c>
      <c r="I201" s="2">
        <v>1433</v>
      </c>
      <c r="J201" s="2">
        <f>ROUND(Tabla324[[#This Row],[CANTIDAD ]]*Tabla324[[#This Row],[P. U. ]],2)</f>
        <v>34392</v>
      </c>
    </row>
    <row r="202" spans="1:10">
      <c r="A202" s="5" t="s">
        <v>6577</v>
      </c>
      <c r="B202" s="5" t="s">
        <v>179</v>
      </c>
      <c r="C202" s="6" t="s">
        <v>3663</v>
      </c>
      <c r="D202" s="1" t="s">
        <v>153</v>
      </c>
      <c r="E202" s="3">
        <v>3</v>
      </c>
      <c r="F202" s="2">
        <v>18283.25</v>
      </c>
      <c r="G202" s="2">
        <f>ROUND(Tabla324[[#This Row],[CANTIDAD]]*Tabla324[[#This Row],[P. U.]],2)</f>
        <v>54849.75</v>
      </c>
      <c r="H202" s="22">
        <v>3</v>
      </c>
      <c r="I202" s="2">
        <v>14041.95</v>
      </c>
      <c r="J202" s="2">
        <f>ROUND(Tabla324[[#This Row],[CANTIDAD ]]*Tabla324[[#This Row],[P. U. ]],2)</f>
        <v>42125.85</v>
      </c>
    </row>
    <row r="203" spans="1:10">
      <c r="A203" s="5" t="s">
        <v>6577</v>
      </c>
      <c r="B203" s="5" t="s">
        <v>180</v>
      </c>
      <c r="C203" s="5" t="s">
        <v>3664</v>
      </c>
      <c r="D203" s="1" t="s">
        <v>8</v>
      </c>
      <c r="E203" s="3">
        <v>878.82</v>
      </c>
      <c r="F203" s="2">
        <v>1539.72</v>
      </c>
      <c r="G203" s="2">
        <f>ROUND(Tabla324[[#This Row],[CANTIDAD]]*Tabla324[[#This Row],[P. U.]],2)</f>
        <v>1353136.73</v>
      </c>
      <c r="H203" s="22">
        <v>878.82</v>
      </c>
      <c r="I203" s="2">
        <v>1182.55</v>
      </c>
      <c r="J203" s="2">
        <f>ROUND(Tabla324[[#This Row],[CANTIDAD ]]*Tabla324[[#This Row],[P. U. ]],2)</f>
        <v>1039248.59</v>
      </c>
    </row>
    <row r="204" spans="1:10">
      <c r="A204" s="5" t="s">
        <v>6577</v>
      </c>
      <c r="B204" s="5" t="s">
        <v>181</v>
      </c>
      <c r="C204" s="5" t="s">
        <v>3665</v>
      </c>
      <c r="D204" s="1" t="s">
        <v>182</v>
      </c>
      <c r="E204" s="3">
        <v>13025.45</v>
      </c>
      <c r="F204" s="2">
        <v>96.02</v>
      </c>
      <c r="G204" s="2">
        <f>ROUND(Tabla324[[#This Row],[CANTIDAD]]*Tabla324[[#This Row],[P. U.]],2)</f>
        <v>1250703.71</v>
      </c>
      <c r="H204" s="22">
        <v>13025.45</v>
      </c>
      <c r="I204" s="2">
        <v>73.739999999999995</v>
      </c>
      <c r="J204" s="2">
        <f>ROUND(Tabla324[[#This Row],[CANTIDAD ]]*Tabla324[[#This Row],[P. U. ]],2)</f>
        <v>960496.68</v>
      </c>
    </row>
    <row r="205" spans="1:10">
      <c r="A205" s="5" t="s">
        <v>6577</v>
      </c>
      <c r="B205" s="5" t="s">
        <v>183</v>
      </c>
      <c r="C205" s="5" t="s">
        <v>3666</v>
      </c>
      <c r="D205" s="1" t="s">
        <v>177</v>
      </c>
      <c r="E205" s="3">
        <v>268.95</v>
      </c>
      <c r="F205" s="2">
        <v>1320.32</v>
      </c>
      <c r="G205" s="2">
        <f>ROUND(Tabla324[[#This Row],[CANTIDAD]]*Tabla324[[#This Row],[P. U.]],2)</f>
        <v>355100.06</v>
      </c>
      <c r="H205" s="22">
        <v>268.95</v>
      </c>
      <c r="I205" s="2">
        <v>1014.03</v>
      </c>
      <c r="J205" s="2">
        <f>ROUND(Tabla324[[#This Row],[CANTIDAD ]]*Tabla324[[#This Row],[P. U. ]],2)</f>
        <v>272723.37</v>
      </c>
    </row>
    <row r="206" spans="1:10">
      <c r="A206" s="5" t="s">
        <v>6577</v>
      </c>
      <c r="B206" s="5" t="s">
        <v>184</v>
      </c>
      <c r="C206" s="6" t="s">
        <v>3667</v>
      </c>
      <c r="D206" s="1" t="s">
        <v>15</v>
      </c>
      <c r="E206" s="3">
        <v>91.37</v>
      </c>
      <c r="F206" s="2">
        <v>1076.77</v>
      </c>
      <c r="G206" s="2">
        <f>ROUND(Tabla324[[#This Row],[CANTIDAD]]*Tabla324[[#This Row],[P. U.]],2)</f>
        <v>98384.47</v>
      </c>
      <c r="H206" s="22">
        <v>91.37</v>
      </c>
      <c r="I206" s="2">
        <v>826.99</v>
      </c>
      <c r="J206" s="2">
        <f>ROUND(Tabla324[[#This Row],[CANTIDAD ]]*Tabla324[[#This Row],[P. U. ]],2)</f>
        <v>75562.080000000002</v>
      </c>
    </row>
    <row r="207" spans="1:10">
      <c r="A207" s="5" t="s">
        <v>6577</v>
      </c>
      <c r="B207" s="5" t="s">
        <v>185</v>
      </c>
      <c r="C207" s="6" t="s">
        <v>3668</v>
      </c>
      <c r="D207" s="1" t="s">
        <v>2</v>
      </c>
      <c r="E207" s="3">
        <v>1326.34</v>
      </c>
      <c r="F207" s="2">
        <v>1927.8</v>
      </c>
      <c r="G207" s="2">
        <f>ROUND(Tabla324[[#This Row],[CANTIDAD]]*Tabla324[[#This Row],[P. U.]],2)</f>
        <v>2556918.25</v>
      </c>
      <c r="H207" s="22">
        <v>1326.34</v>
      </c>
      <c r="I207" s="2">
        <v>1480.6</v>
      </c>
      <c r="J207" s="2">
        <f>ROUND(Tabla324[[#This Row],[CANTIDAD ]]*Tabla324[[#This Row],[P. U. ]],2)</f>
        <v>1963779</v>
      </c>
    </row>
    <row r="208" spans="1:10">
      <c r="A208" s="5" t="s">
        <v>6577</v>
      </c>
      <c r="B208" s="5" t="s">
        <v>186</v>
      </c>
      <c r="C208" s="5" t="s">
        <v>3669</v>
      </c>
      <c r="D208" s="1" t="s">
        <v>62</v>
      </c>
      <c r="E208" s="3">
        <v>750</v>
      </c>
      <c r="F208" s="2">
        <v>298.69</v>
      </c>
      <c r="G208" s="2">
        <f>ROUND(Tabla324[[#This Row],[CANTIDAD]]*Tabla324[[#This Row],[P. U.]],2)</f>
        <v>224017.5</v>
      </c>
      <c r="H208" s="22">
        <v>750</v>
      </c>
      <c r="I208" s="2">
        <v>229.39</v>
      </c>
      <c r="J208" s="2">
        <f>ROUND(Tabla324[[#This Row],[CANTIDAD ]]*Tabla324[[#This Row],[P. U. ]],2)</f>
        <v>172042.5</v>
      </c>
    </row>
    <row r="209" spans="1:10">
      <c r="A209" s="5" t="s">
        <v>6577</v>
      </c>
      <c r="B209" s="5" t="s">
        <v>187</v>
      </c>
      <c r="C209" s="5" t="s">
        <v>3670</v>
      </c>
      <c r="D209" s="1" t="s">
        <v>15</v>
      </c>
      <c r="E209" s="3">
        <v>4431.29</v>
      </c>
      <c r="F209" s="2">
        <v>259.58</v>
      </c>
      <c r="G209" s="2">
        <f>ROUND(Tabla324[[#This Row],[CANTIDAD]]*Tabla324[[#This Row],[P. U.]],2)</f>
        <v>1150274.26</v>
      </c>
      <c r="H209" s="22">
        <v>4431.29</v>
      </c>
      <c r="I209" s="2">
        <v>199.37</v>
      </c>
      <c r="J209" s="2">
        <f>ROUND(Tabla324[[#This Row],[CANTIDAD ]]*Tabla324[[#This Row],[P. U. ]],2)</f>
        <v>883466.29</v>
      </c>
    </row>
    <row r="210" spans="1:10" s="30" customFormat="1" ht="11.25" customHeight="1">
      <c r="A210" s="29" t="s">
        <v>6579</v>
      </c>
      <c r="B210" s="29">
        <v>1.7</v>
      </c>
      <c r="C210" s="29" t="s">
        <v>3671</v>
      </c>
      <c r="D210" s="30" t="s">
        <v>3472</v>
      </c>
      <c r="E210" s="31"/>
      <c r="F210" s="32"/>
      <c r="G210" s="32">
        <f>SUM(G211:G232)</f>
        <v>39234324.50999999</v>
      </c>
      <c r="H210" s="33"/>
      <c r="I210" s="32"/>
      <c r="J210" s="32">
        <f t="shared" ref="J210" si="23">SUM(J211:J232)</f>
        <v>30132866.599999994</v>
      </c>
    </row>
    <row r="211" spans="1:10">
      <c r="A211" s="5" t="s">
        <v>6577</v>
      </c>
      <c r="B211" s="5" t="s">
        <v>188</v>
      </c>
      <c r="C211" s="6" t="s">
        <v>3672</v>
      </c>
      <c r="D211" s="1" t="s">
        <v>2</v>
      </c>
      <c r="E211" s="3">
        <v>1859.33</v>
      </c>
      <c r="F211" s="2">
        <v>2341.0700000000002</v>
      </c>
      <c r="G211" s="2">
        <f>ROUND(Tabla324[[#This Row],[CANTIDAD]]*Tabla324[[#This Row],[P. U.]],2)</f>
        <v>4352821.68</v>
      </c>
      <c r="H211" s="22">
        <v>1859.33</v>
      </c>
      <c r="I211" s="2">
        <v>1797.99</v>
      </c>
      <c r="J211" s="2">
        <f>ROUND(Tabla324[[#This Row],[CANTIDAD ]]*Tabla324[[#This Row],[P. U. ]],2)</f>
        <v>3343056.75</v>
      </c>
    </row>
    <row r="212" spans="1:10">
      <c r="A212" s="5" t="s">
        <v>6577</v>
      </c>
      <c r="B212" s="5" t="s">
        <v>189</v>
      </c>
      <c r="C212" s="6" t="s">
        <v>3673</v>
      </c>
      <c r="D212" s="1" t="s">
        <v>2</v>
      </c>
      <c r="E212" s="3">
        <v>2270.7399999999998</v>
      </c>
      <c r="F212" s="2">
        <v>2462.9899999999998</v>
      </c>
      <c r="G212" s="2">
        <f>ROUND(Tabla324[[#This Row],[CANTIDAD]]*Tabla324[[#This Row],[P. U.]],2)</f>
        <v>5592809.9100000001</v>
      </c>
      <c r="H212" s="22">
        <v>2270.7399999999998</v>
      </c>
      <c r="I212" s="2">
        <v>1891.63</v>
      </c>
      <c r="J212" s="2">
        <f>ROUND(Tabla324[[#This Row],[CANTIDAD ]]*Tabla324[[#This Row],[P. U. ]],2)</f>
        <v>4295399.91</v>
      </c>
    </row>
    <row r="213" spans="1:10">
      <c r="A213" s="5" t="s">
        <v>6577</v>
      </c>
      <c r="B213" s="5" t="s">
        <v>190</v>
      </c>
      <c r="C213" s="6" t="s">
        <v>3674</v>
      </c>
      <c r="D213" s="1" t="s">
        <v>2</v>
      </c>
      <c r="E213" s="3">
        <v>5187.1499999999996</v>
      </c>
      <c r="F213" s="2">
        <v>3064.16</v>
      </c>
      <c r="G213" s="2">
        <f>ROUND(Tabla324[[#This Row],[CANTIDAD]]*Tabla324[[#This Row],[P. U.]],2)</f>
        <v>15894257.539999999</v>
      </c>
      <c r="H213" s="22">
        <v>5187.1499999999996</v>
      </c>
      <c r="I213" s="2">
        <v>2353.35</v>
      </c>
      <c r="J213" s="2">
        <f>ROUND(Tabla324[[#This Row],[CANTIDAD ]]*Tabla324[[#This Row],[P. U. ]],2)</f>
        <v>12207179.449999999</v>
      </c>
    </row>
    <row r="214" spans="1:10">
      <c r="A214" s="5" t="s">
        <v>6577</v>
      </c>
      <c r="B214" s="5" t="s">
        <v>191</v>
      </c>
      <c r="C214" s="6" t="s">
        <v>3675</v>
      </c>
      <c r="D214" s="1" t="s">
        <v>2</v>
      </c>
      <c r="E214" s="3">
        <v>150</v>
      </c>
      <c r="F214" s="2">
        <v>6971.58</v>
      </c>
      <c r="G214" s="2">
        <f>ROUND(Tabla324[[#This Row],[CANTIDAD]]*Tabla324[[#This Row],[P. U.]],2)</f>
        <v>1045737</v>
      </c>
      <c r="H214" s="22">
        <v>150</v>
      </c>
      <c r="I214" s="2">
        <v>5354.34</v>
      </c>
      <c r="J214" s="2">
        <f>ROUND(Tabla324[[#This Row],[CANTIDAD ]]*Tabla324[[#This Row],[P. U. ]],2)</f>
        <v>803151</v>
      </c>
    </row>
    <row r="215" spans="1:10">
      <c r="A215" s="5" t="s">
        <v>6577</v>
      </c>
      <c r="B215" s="5" t="s">
        <v>192</v>
      </c>
      <c r="C215" s="6" t="s">
        <v>3676</v>
      </c>
      <c r="D215" s="1" t="s">
        <v>2</v>
      </c>
      <c r="E215" s="3">
        <v>739.76</v>
      </c>
      <c r="F215" s="2">
        <v>5334.87</v>
      </c>
      <c r="G215" s="2">
        <f>ROUND(Tabla324[[#This Row],[CANTIDAD]]*Tabla324[[#This Row],[P. U.]],2)</f>
        <v>3946523.43</v>
      </c>
      <c r="H215" s="22">
        <v>739.76</v>
      </c>
      <c r="I215" s="2">
        <v>4097.3</v>
      </c>
      <c r="J215" s="2">
        <f>ROUND(Tabla324[[#This Row],[CANTIDAD ]]*Tabla324[[#This Row],[P. U. ]],2)</f>
        <v>3031018.65</v>
      </c>
    </row>
    <row r="216" spans="1:10">
      <c r="A216" s="5" t="s">
        <v>6577</v>
      </c>
      <c r="B216" s="5" t="s">
        <v>193</v>
      </c>
      <c r="C216" s="6" t="s">
        <v>3677</v>
      </c>
      <c r="D216" s="1" t="s">
        <v>2</v>
      </c>
      <c r="E216" s="3">
        <v>1211.0899999999999</v>
      </c>
      <c r="F216" s="2">
        <v>5634.34</v>
      </c>
      <c r="G216" s="2">
        <f>ROUND(Tabla324[[#This Row],[CANTIDAD]]*Tabla324[[#This Row],[P. U.]],2)</f>
        <v>6823692.8300000001</v>
      </c>
      <c r="H216" s="22">
        <v>1211.0899999999999</v>
      </c>
      <c r="I216" s="2">
        <v>4327.3</v>
      </c>
      <c r="J216" s="2">
        <f>ROUND(Tabla324[[#This Row],[CANTIDAD ]]*Tabla324[[#This Row],[P. U. ]],2)</f>
        <v>5240749.76</v>
      </c>
    </row>
    <row r="217" spans="1:10">
      <c r="A217" s="5" t="s">
        <v>6577</v>
      </c>
      <c r="B217" s="5" t="s">
        <v>194</v>
      </c>
      <c r="C217" s="6" t="s">
        <v>3678</v>
      </c>
      <c r="D217" s="1" t="s">
        <v>62</v>
      </c>
      <c r="E217" s="3">
        <v>1</v>
      </c>
      <c r="F217" s="2">
        <v>62762.22</v>
      </c>
      <c r="G217" s="2">
        <f>ROUND(Tabla324[[#This Row],[CANTIDAD]]*Tabla324[[#This Row],[P. U.]],2)</f>
        <v>62762.22</v>
      </c>
      <c r="H217" s="22">
        <v>1</v>
      </c>
      <c r="I217" s="2">
        <v>48202.83</v>
      </c>
      <c r="J217" s="2">
        <f>ROUND(Tabla324[[#This Row],[CANTIDAD ]]*Tabla324[[#This Row],[P. U. ]],2)</f>
        <v>48202.83</v>
      </c>
    </row>
    <row r="218" spans="1:10">
      <c r="A218" s="5" t="s">
        <v>6577</v>
      </c>
      <c r="B218" s="5" t="s">
        <v>195</v>
      </c>
      <c r="C218" s="6" t="s">
        <v>3679</v>
      </c>
      <c r="D218" s="1" t="s">
        <v>62</v>
      </c>
      <c r="E218" s="3">
        <v>1</v>
      </c>
      <c r="F218" s="2">
        <v>67798.3</v>
      </c>
      <c r="G218" s="2">
        <f>ROUND(Tabla324[[#This Row],[CANTIDAD]]*Tabla324[[#This Row],[P. U.]],2)</f>
        <v>67798.3</v>
      </c>
      <c r="H218" s="22">
        <v>1</v>
      </c>
      <c r="I218" s="2">
        <v>52070.65</v>
      </c>
      <c r="J218" s="2">
        <f>ROUND(Tabla324[[#This Row],[CANTIDAD ]]*Tabla324[[#This Row],[P. U. ]],2)</f>
        <v>52070.65</v>
      </c>
    </row>
    <row r="219" spans="1:10">
      <c r="A219" s="5" t="s">
        <v>6577</v>
      </c>
      <c r="B219" s="5" t="s">
        <v>196</v>
      </c>
      <c r="C219" s="6" t="s">
        <v>3680</v>
      </c>
      <c r="D219" s="1" t="s">
        <v>62</v>
      </c>
      <c r="E219" s="3">
        <v>1</v>
      </c>
      <c r="F219" s="2">
        <v>57551.91</v>
      </c>
      <c r="G219" s="2">
        <f>ROUND(Tabla324[[#This Row],[CANTIDAD]]*Tabla324[[#This Row],[P. U.]],2)</f>
        <v>57551.91</v>
      </c>
      <c r="H219" s="22">
        <v>1</v>
      </c>
      <c r="I219" s="2">
        <v>44201.18</v>
      </c>
      <c r="J219" s="2">
        <f>ROUND(Tabla324[[#This Row],[CANTIDAD ]]*Tabla324[[#This Row],[P. U. ]],2)</f>
        <v>44201.18</v>
      </c>
    </row>
    <row r="220" spans="1:10">
      <c r="A220" s="5" t="s">
        <v>6577</v>
      </c>
      <c r="B220" s="5" t="s">
        <v>197</v>
      </c>
      <c r="C220" s="6" t="s">
        <v>3681</v>
      </c>
      <c r="D220" s="1" t="s">
        <v>62</v>
      </c>
      <c r="E220" s="3">
        <v>1</v>
      </c>
      <c r="F220" s="2">
        <v>54803.77</v>
      </c>
      <c r="G220" s="2">
        <f>ROUND(Tabla324[[#This Row],[CANTIDAD]]*Tabla324[[#This Row],[P. U.]],2)</f>
        <v>54803.77</v>
      </c>
      <c r="H220" s="22">
        <v>1</v>
      </c>
      <c r="I220" s="2">
        <v>42090.559999999998</v>
      </c>
      <c r="J220" s="2">
        <f>ROUND(Tabla324[[#This Row],[CANTIDAD ]]*Tabla324[[#This Row],[P. U. ]],2)</f>
        <v>42090.559999999998</v>
      </c>
    </row>
    <row r="221" spans="1:10">
      <c r="A221" s="5" t="s">
        <v>6577</v>
      </c>
      <c r="B221" s="5" t="s">
        <v>198</v>
      </c>
      <c r="C221" s="6" t="s">
        <v>3682</v>
      </c>
      <c r="D221" s="1" t="s">
        <v>62</v>
      </c>
      <c r="E221" s="3">
        <v>1</v>
      </c>
      <c r="F221" s="2">
        <v>69807.08</v>
      </c>
      <c r="G221" s="2">
        <f>ROUND(Tabla324[[#This Row],[CANTIDAD]]*Tabla324[[#This Row],[P. U.]],2)</f>
        <v>69807.08</v>
      </c>
      <c r="H221" s="22">
        <v>1</v>
      </c>
      <c r="I221" s="2">
        <v>53613.440000000002</v>
      </c>
      <c r="J221" s="2">
        <f>ROUND(Tabla324[[#This Row],[CANTIDAD ]]*Tabla324[[#This Row],[P. U. ]],2)</f>
        <v>53613.440000000002</v>
      </c>
    </row>
    <row r="222" spans="1:10">
      <c r="A222" s="5" t="s">
        <v>6577</v>
      </c>
      <c r="B222" s="5" t="s">
        <v>199</v>
      </c>
      <c r="C222" s="6" t="s">
        <v>3683</v>
      </c>
      <c r="D222" s="1" t="s">
        <v>62</v>
      </c>
      <c r="E222" s="3">
        <v>1</v>
      </c>
      <c r="F222" s="2">
        <v>51683.56</v>
      </c>
      <c r="G222" s="2">
        <f>ROUND(Tabla324[[#This Row],[CANTIDAD]]*Tabla324[[#This Row],[P. U.]],2)</f>
        <v>51683.56</v>
      </c>
      <c r="H222" s="22">
        <v>1</v>
      </c>
      <c r="I222" s="2">
        <v>39694.160000000003</v>
      </c>
      <c r="J222" s="2">
        <f>ROUND(Tabla324[[#This Row],[CANTIDAD ]]*Tabla324[[#This Row],[P. U. ]],2)</f>
        <v>39694.160000000003</v>
      </c>
    </row>
    <row r="223" spans="1:10">
      <c r="A223" s="5" t="s">
        <v>6577</v>
      </c>
      <c r="B223" s="5" t="s">
        <v>200</v>
      </c>
      <c r="C223" s="6" t="s">
        <v>3684</v>
      </c>
      <c r="D223" s="1" t="s">
        <v>62</v>
      </c>
      <c r="E223" s="3">
        <v>1</v>
      </c>
      <c r="F223" s="2">
        <v>44406.15</v>
      </c>
      <c r="G223" s="2">
        <f>ROUND(Tabla324[[#This Row],[CANTIDAD]]*Tabla324[[#This Row],[P. U.]],2)</f>
        <v>44406.15</v>
      </c>
      <c r="H223" s="22">
        <v>1</v>
      </c>
      <c r="I223" s="2">
        <v>34104.949999999997</v>
      </c>
      <c r="J223" s="2">
        <f>ROUND(Tabla324[[#This Row],[CANTIDAD ]]*Tabla324[[#This Row],[P. U. ]],2)</f>
        <v>34104.949999999997</v>
      </c>
    </row>
    <row r="224" spans="1:10">
      <c r="A224" s="5" t="s">
        <v>6577</v>
      </c>
      <c r="B224" s="5" t="s">
        <v>201</v>
      </c>
      <c r="C224" s="6" t="s">
        <v>3685</v>
      </c>
      <c r="D224" s="1" t="s">
        <v>62</v>
      </c>
      <c r="E224" s="3">
        <v>1</v>
      </c>
      <c r="F224" s="2">
        <v>44852.61</v>
      </c>
      <c r="G224" s="2">
        <f>ROUND(Tabla324[[#This Row],[CANTIDAD]]*Tabla324[[#This Row],[P. U.]],2)</f>
        <v>44852.61</v>
      </c>
      <c r="H224" s="22">
        <v>1</v>
      </c>
      <c r="I224" s="2">
        <v>34447.83</v>
      </c>
      <c r="J224" s="2">
        <f>ROUND(Tabla324[[#This Row],[CANTIDAD ]]*Tabla324[[#This Row],[P. U. ]],2)</f>
        <v>34447.83</v>
      </c>
    </row>
    <row r="225" spans="1:10">
      <c r="A225" s="5" t="s">
        <v>6577</v>
      </c>
      <c r="B225" s="5" t="s">
        <v>202</v>
      </c>
      <c r="C225" s="6" t="s">
        <v>3686</v>
      </c>
      <c r="D225" s="1" t="s">
        <v>62</v>
      </c>
      <c r="E225" s="3">
        <v>1</v>
      </c>
      <c r="F225" s="2">
        <v>18500.169999999998</v>
      </c>
      <c r="G225" s="2">
        <f>ROUND(Tabla324[[#This Row],[CANTIDAD]]*Tabla324[[#This Row],[P. U.]],2)</f>
        <v>18500.169999999998</v>
      </c>
      <c r="H225" s="22">
        <v>1</v>
      </c>
      <c r="I225" s="2">
        <v>14208.56</v>
      </c>
      <c r="J225" s="2">
        <f>ROUND(Tabla324[[#This Row],[CANTIDAD ]]*Tabla324[[#This Row],[P. U. ]],2)</f>
        <v>14208.56</v>
      </c>
    </row>
    <row r="226" spans="1:10">
      <c r="A226" s="5" t="s">
        <v>6577</v>
      </c>
      <c r="B226" s="5" t="s">
        <v>203</v>
      </c>
      <c r="C226" s="6" t="s">
        <v>3687</v>
      </c>
      <c r="D226" s="1" t="s">
        <v>62</v>
      </c>
      <c r="E226" s="3">
        <v>1</v>
      </c>
      <c r="F226" s="2">
        <v>11659.6</v>
      </c>
      <c r="G226" s="2">
        <f>ROUND(Tabla324[[#This Row],[CANTIDAD]]*Tabla324[[#This Row],[P. U.]],2)</f>
        <v>11659.6</v>
      </c>
      <c r="H226" s="22">
        <v>1</v>
      </c>
      <c r="I226" s="2">
        <v>8954.85</v>
      </c>
      <c r="J226" s="2">
        <f>ROUND(Tabla324[[#This Row],[CANTIDAD ]]*Tabla324[[#This Row],[P. U. ]],2)</f>
        <v>8954.85</v>
      </c>
    </row>
    <row r="227" spans="1:10">
      <c r="A227" s="5" t="s">
        <v>6577</v>
      </c>
      <c r="B227" s="5" t="s">
        <v>204</v>
      </c>
      <c r="C227" s="6" t="s">
        <v>3688</v>
      </c>
      <c r="D227" s="1" t="s">
        <v>62</v>
      </c>
      <c r="E227" s="3">
        <v>1</v>
      </c>
      <c r="F227" s="2">
        <v>17896.400000000001</v>
      </c>
      <c r="G227" s="2">
        <f>ROUND(Tabla324[[#This Row],[CANTIDAD]]*Tabla324[[#This Row],[P. U.]],2)</f>
        <v>17896.400000000001</v>
      </c>
      <c r="H227" s="22">
        <v>1</v>
      </c>
      <c r="I227" s="2">
        <v>13744.85</v>
      </c>
      <c r="J227" s="2">
        <f>ROUND(Tabla324[[#This Row],[CANTIDAD ]]*Tabla324[[#This Row],[P. U. ]],2)</f>
        <v>13744.85</v>
      </c>
    </row>
    <row r="228" spans="1:10">
      <c r="A228" s="5" t="s">
        <v>6577</v>
      </c>
      <c r="B228" s="5" t="s">
        <v>205</v>
      </c>
      <c r="C228" s="6" t="s">
        <v>3689</v>
      </c>
      <c r="D228" s="1" t="s">
        <v>62</v>
      </c>
      <c r="E228" s="3">
        <v>1</v>
      </c>
      <c r="F228" s="2">
        <v>18640.32</v>
      </c>
      <c r="G228" s="2">
        <f>ROUND(Tabla324[[#This Row],[CANTIDAD]]*Tabla324[[#This Row],[P. U.]],2)</f>
        <v>18640.32</v>
      </c>
      <c r="H228" s="22">
        <v>1</v>
      </c>
      <c r="I228" s="2">
        <v>14316.19</v>
      </c>
      <c r="J228" s="2">
        <f>ROUND(Tabla324[[#This Row],[CANTIDAD ]]*Tabla324[[#This Row],[P. U. ]],2)</f>
        <v>14316.19</v>
      </c>
    </row>
    <row r="229" spans="1:10">
      <c r="A229" s="5" t="s">
        <v>6577</v>
      </c>
      <c r="B229" s="5" t="s">
        <v>206</v>
      </c>
      <c r="C229" s="6" t="s">
        <v>3690</v>
      </c>
      <c r="D229" s="1" t="s">
        <v>62</v>
      </c>
      <c r="E229" s="3">
        <v>1</v>
      </c>
      <c r="F229" s="2">
        <v>64905.21</v>
      </c>
      <c r="G229" s="2">
        <f>ROUND(Tabla324[[#This Row],[CANTIDAD]]*Tabla324[[#This Row],[P. U.]],2)</f>
        <v>64905.21</v>
      </c>
      <c r="H229" s="22">
        <v>1</v>
      </c>
      <c r="I229" s="2">
        <v>49848.69</v>
      </c>
      <c r="J229" s="2">
        <f>ROUND(Tabla324[[#This Row],[CANTIDAD ]]*Tabla324[[#This Row],[P. U. ]],2)</f>
        <v>49848.69</v>
      </c>
    </row>
    <row r="230" spans="1:10">
      <c r="A230" s="5" t="s">
        <v>6577</v>
      </c>
      <c r="B230" s="5" t="s">
        <v>207</v>
      </c>
      <c r="C230" s="6" t="s">
        <v>3691</v>
      </c>
      <c r="D230" s="1" t="s">
        <v>62</v>
      </c>
      <c r="E230" s="3">
        <v>1</v>
      </c>
      <c r="F230" s="2">
        <v>47304.98</v>
      </c>
      <c r="G230" s="2">
        <f>ROUND(Tabla324[[#This Row],[CANTIDAD]]*Tabla324[[#This Row],[P. U.]],2)</f>
        <v>47304.98</v>
      </c>
      <c r="H230" s="22">
        <v>1</v>
      </c>
      <c r="I230" s="2">
        <v>36331.31</v>
      </c>
      <c r="J230" s="2">
        <f>ROUND(Tabla324[[#This Row],[CANTIDAD ]]*Tabla324[[#This Row],[P. U. ]],2)</f>
        <v>36331.31</v>
      </c>
    </row>
    <row r="231" spans="1:10">
      <c r="A231" s="5" t="s">
        <v>6577</v>
      </c>
      <c r="B231" s="5" t="s">
        <v>208</v>
      </c>
      <c r="C231" s="6" t="s">
        <v>3692</v>
      </c>
      <c r="D231" s="1" t="s">
        <v>62</v>
      </c>
      <c r="E231" s="3">
        <v>1</v>
      </c>
      <c r="F231" s="2">
        <v>21626.66</v>
      </c>
      <c r="G231" s="2">
        <f>ROUND(Tabla324[[#This Row],[CANTIDAD]]*Tabla324[[#This Row],[P. U.]],2)</f>
        <v>21626.66</v>
      </c>
      <c r="H231" s="22">
        <v>1</v>
      </c>
      <c r="I231" s="2">
        <v>16609.77</v>
      </c>
      <c r="J231" s="2">
        <f>ROUND(Tabla324[[#This Row],[CANTIDAD ]]*Tabla324[[#This Row],[P. U. ]],2)</f>
        <v>16609.77</v>
      </c>
    </row>
    <row r="232" spans="1:10">
      <c r="A232" s="5" t="s">
        <v>6577</v>
      </c>
      <c r="B232" s="5" t="s">
        <v>209</v>
      </c>
      <c r="C232" s="6" t="s">
        <v>3693</v>
      </c>
      <c r="D232" s="1" t="s">
        <v>177</v>
      </c>
      <c r="E232" s="3">
        <v>149.34</v>
      </c>
      <c r="F232" s="2">
        <v>6189.12</v>
      </c>
      <c r="G232" s="2">
        <f>ROUND(Tabla324[[#This Row],[CANTIDAD]]*Tabla324[[#This Row],[P. U.]],2)</f>
        <v>924283.18</v>
      </c>
      <c r="H232" s="22">
        <v>149.34</v>
      </c>
      <c r="I232" s="2">
        <v>4753.3900000000003</v>
      </c>
      <c r="J232" s="2">
        <f>ROUND(Tabla324[[#This Row],[CANTIDAD ]]*Tabla324[[#This Row],[P. U. ]],2)</f>
        <v>709871.26</v>
      </c>
    </row>
    <row r="233" spans="1:10" s="30" customFormat="1" ht="11.25" customHeight="1">
      <c r="A233" s="29" t="s">
        <v>6579</v>
      </c>
      <c r="B233" s="29">
        <v>1.8</v>
      </c>
      <c r="C233" s="29" t="s">
        <v>3694</v>
      </c>
      <c r="D233" s="30" t="s">
        <v>3472</v>
      </c>
      <c r="E233" s="31"/>
      <c r="F233" s="32"/>
      <c r="G233" s="32">
        <f>SUM(G234:G264)</f>
        <v>1370286.01</v>
      </c>
      <c r="H233" s="33"/>
      <c r="I233" s="32"/>
      <c r="J233" s="32">
        <f t="shared" ref="J233" si="24">SUM(J234:J264)</f>
        <v>1052411.96</v>
      </c>
    </row>
    <row r="234" spans="1:10">
      <c r="A234" s="5" t="s">
        <v>6577</v>
      </c>
      <c r="B234" s="5" t="s">
        <v>210</v>
      </c>
      <c r="C234" s="6" t="s">
        <v>3695</v>
      </c>
      <c r="D234" s="1" t="s">
        <v>62</v>
      </c>
      <c r="E234" s="3">
        <v>6</v>
      </c>
      <c r="F234" s="2">
        <v>5108.2299999999996</v>
      </c>
      <c r="G234" s="2">
        <f>ROUND(Tabla324[[#This Row],[CANTIDAD]]*Tabla324[[#This Row],[P. U.]],2)</f>
        <v>30649.38</v>
      </c>
      <c r="H234" s="22">
        <v>6</v>
      </c>
      <c r="I234" s="2">
        <v>3923.23</v>
      </c>
      <c r="J234" s="2">
        <f>ROUND(Tabla324[[#This Row],[CANTIDAD ]]*Tabla324[[#This Row],[P. U. ]],2)</f>
        <v>23539.38</v>
      </c>
    </row>
    <row r="235" spans="1:10">
      <c r="A235" s="5" t="s">
        <v>6577</v>
      </c>
      <c r="B235" s="5" t="s">
        <v>211</v>
      </c>
      <c r="C235" s="5" t="s">
        <v>3696</v>
      </c>
      <c r="D235" s="1" t="s">
        <v>62</v>
      </c>
      <c r="E235" s="3">
        <v>11</v>
      </c>
      <c r="F235" s="2">
        <v>6405.95</v>
      </c>
      <c r="G235" s="2">
        <f>ROUND(Tabla324[[#This Row],[CANTIDAD]]*Tabla324[[#This Row],[P. U.]],2)</f>
        <v>70465.45</v>
      </c>
      <c r="H235" s="22">
        <v>11</v>
      </c>
      <c r="I235" s="2">
        <v>4919.92</v>
      </c>
      <c r="J235" s="2">
        <f>ROUND(Tabla324[[#This Row],[CANTIDAD ]]*Tabla324[[#This Row],[P. U. ]],2)</f>
        <v>54119.12</v>
      </c>
    </row>
    <row r="236" spans="1:10">
      <c r="A236" s="5" t="s">
        <v>6577</v>
      </c>
      <c r="B236" s="5" t="s">
        <v>212</v>
      </c>
      <c r="C236" s="5" t="s">
        <v>3697</v>
      </c>
      <c r="D236" s="1" t="s">
        <v>62</v>
      </c>
      <c r="E236" s="3">
        <v>1</v>
      </c>
      <c r="F236" s="2">
        <v>7876.17</v>
      </c>
      <c r="G236" s="2">
        <f>ROUND(Tabla324[[#This Row],[CANTIDAD]]*Tabla324[[#This Row],[P. U.]],2)</f>
        <v>7876.17</v>
      </c>
      <c r="H236" s="22">
        <v>1</v>
      </c>
      <c r="I236" s="2">
        <v>6049.07</v>
      </c>
      <c r="J236" s="2">
        <f>ROUND(Tabla324[[#This Row],[CANTIDAD ]]*Tabla324[[#This Row],[P. U. ]],2)</f>
        <v>6049.07</v>
      </c>
    </row>
    <row r="237" spans="1:10">
      <c r="A237" s="5" t="s">
        <v>6577</v>
      </c>
      <c r="B237" s="5" t="s">
        <v>213</v>
      </c>
      <c r="C237" s="5" t="s">
        <v>3698</v>
      </c>
      <c r="D237" s="1" t="s">
        <v>62</v>
      </c>
      <c r="E237" s="3">
        <v>56</v>
      </c>
      <c r="F237" s="2">
        <v>7103.53</v>
      </c>
      <c r="G237" s="2">
        <f>ROUND(Tabla324[[#This Row],[CANTIDAD]]*Tabla324[[#This Row],[P. U.]],2)</f>
        <v>397797.68</v>
      </c>
      <c r="H237" s="22">
        <v>56</v>
      </c>
      <c r="I237" s="2">
        <v>5455.67</v>
      </c>
      <c r="J237" s="2">
        <f>ROUND(Tabla324[[#This Row],[CANTIDAD ]]*Tabla324[[#This Row],[P. U. ]],2)</f>
        <v>305517.52</v>
      </c>
    </row>
    <row r="238" spans="1:10">
      <c r="A238" s="5" t="s">
        <v>6577</v>
      </c>
      <c r="B238" s="5" t="s">
        <v>214</v>
      </c>
      <c r="C238" s="5" t="s">
        <v>3699</v>
      </c>
      <c r="D238" s="1" t="s">
        <v>62</v>
      </c>
      <c r="E238" s="3">
        <v>6</v>
      </c>
      <c r="F238" s="2">
        <v>3217.96</v>
      </c>
      <c r="G238" s="2">
        <f>ROUND(Tabla324[[#This Row],[CANTIDAD]]*Tabla324[[#This Row],[P. U.]],2)</f>
        <v>19307.759999999998</v>
      </c>
      <c r="H238" s="22">
        <v>6</v>
      </c>
      <c r="I238" s="2">
        <v>2471.4699999999998</v>
      </c>
      <c r="J238" s="2">
        <f>ROUND(Tabla324[[#This Row],[CANTIDAD ]]*Tabla324[[#This Row],[P. U. ]],2)</f>
        <v>14828.82</v>
      </c>
    </row>
    <row r="239" spans="1:10">
      <c r="A239" s="5" t="s">
        <v>6577</v>
      </c>
      <c r="B239" s="5" t="s">
        <v>215</v>
      </c>
      <c r="C239" s="5" t="s">
        <v>3700</v>
      </c>
      <c r="D239" s="1" t="s">
        <v>62</v>
      </c>
      <c r="E239" s="3">
        <v>10</v>
      </c>
      <c r="F239" s="2">
        <v>768.1</v>
      </c>
      <c r="G239" s="2">
        <f>ROUND(Tabla324[[#This Row],[CANTIDAD]]*Tabla324[[#This Row],[P. U.]],2)</f>
        <v>7681</v>
      </c>
      <c r="H239" s="22">
        <v>10</v>
      </c>
      <c r="I239" s="2">
        <v>589.91</v>
      </c>
      <c r="J239" s="2">
        <f>ROUND(Tabla324[[#This Row],[CANTIDAD ]]*Tabla324[[#This Row],[P. U. ]],2)</f>
        <v>5899.1</v>
      </c>
    </row>
    <row r="240" spans="1:10">
      <c r="A240" s="5" t="s">
        <v>6577</v>
      </c>
      <c r="B240" s="5" t="s">
        <v>216</v>
      </c>
      <c r="C240" s="5" t="s">
        <v>3701</v>
      </c>
      <c r="D240" s="1" t="s">
        <v>62</v>
      </c>
      <c r="E240" s="3">
        <v>10</v>
      </c>
      <c r="F240" s="2">
        <v>945.14</v>
      </c>
      <c r="G240" s="2">
        <f>ROUND(Tabla324[[#This Row],[CANTIDAD]]*Tabla324[[#This Row],[P. U.]],2)</f>
        <v>9451.4</v>
      </c>
      <c r="H240" s="22">
        <v>10</v>
      </c>
      <c r="I240" s="2">
        <v>725.89</v>
      </c>
      <c r="J240" s="2">
        <f>ROUND(Tabla324[[#This Row],[CANTIDAD ]]*Tabla324[[#This Row],[P. U. ]],2)</f>
        <v>7258.9</v>
      </c>
    </row>
    <row r="241" spans="1:10">
      <c r="A241" s="5" t="s">
        <v>6577</v>
      </c>
      <c r="B241" s="5" t="s">
        <v>217</v>
      </c>
      <c r="C241" s="5" t="s">
        <v>3702</v>
      </c>
      <c r="D241" s="1" t="s">
        <v>62</v>
      </c>
      <c r="E241" s="3">
        <v>16</v>
      </c>
      <c r="F241" s="2">
        <v>1083.1500000000001</v>
      </c>
      <c r="G241" s="2">
        <f>ROUND(Tabla324[[#This Row],[CANTIDAD]]*Tabla324[[#This Row],[P. U.]],2)</f>
        <v>17330.400000000001</v>
      </c>
      <c r="H241" s="22">
        <v>16</v>
      </c>
      <c r="I241" s="2">
        <v>831.88</v>
      </c>
      <c r="J241" s="2">
        <f>ROUND(Tabla324[[#This Row],[CANTIDAD ]]*Tabla324[[#This Row],[P. U. ]],2)</f>
        <v>13310.08</v>
      </c>
    </row>
    <row r="242" spans="1:10">
      <c r="A242" s="5" t="s">
        <v>6577</v>
      </c>
      <c r="B242" s="5" t="s">
        <v>218</v>
      </c>
      <c r="C242" s="5" t="s">
        <v>3703</v>
      </c>
      <c r="D242" s="1" t="s">
        <v>62</v>
      </c>
      <c r="E242" s="3">
        <v>26</v>
      </c>
      <c r="F242" s="2">
        <v>1260.18</v>
      </c>
      <c r="G242" s="2">
        <f>ROUND(Tabla324[[#This Row],[CANTIDAD]]*Tabla324[[#This Row],[P. U.]],2)</f>
        <v>32764.68</v>
      </c>
      <c r="H242" s="22">
        <v>26</v>
      </c>
      <c r="I242" s="2">
        <v>967.85</v>
      </c>
      <c r="J242" s="2">
        <f>ROUND(Tabla324[[#This Row],[CANTIDAD ]]*Tabla324[[#This Row],[P. U. ]],2)</f>
        <v>25164.1</v>
      </c>
    </row>
    <row r="243" spans="1:10">
      <c r="A243" s="5" t="s">
        <v>6577</v>
      </c>
      <c r="B243" s="5" t="s">
        <v>219</v>
      </c>
      <c r="C243" s="5" t="s">
        <v>3704</v>
      </c>
      <c r="D243" s="1" t="s">
        <v>62</v>
      </c>
      <c r="E243" s="3">
        <v>10</v>
      </c>
      <c r="F243" s="2">
        <v>1506.23</v>
      </c>
      <c r="G243" s="2">
        <f>ROUND(Tabla324[[#This Row],[CANTIDAD]]*Tabla324[[#This Row],[P. U.]],2)</f>
        <v>15062.3</v>
      </c>
      <c r="H243" s="22">
        <v>10</v>
      </c>
      <c r="I243" s="2">
        <v>1156.83</v>
      </c>
      <c r="J243" s="2">
        <f>ROUND(Tabla324[[#This Row],[CANTIDAD ]]*Tabla324[[#This Row],[P. U. ]],2)</f>
        <v>11568.3</v>
      </c>
    </row>
    <row r="244" spans="1:10">
      <c r="A244" s="5" t="s">
        <v>6577</v>
      </c>
      <c r="B244" s="5" t="s">
        <v>220</v>
      </c>
      <c r="C244" s="5" t="s">
        <v>3705</v>
      </c>
      <c r="D244" s="1" t="s">
        <v>62</v>
      </c>
      <c r="E244" s="3">
        <v>4</v>
      </c>
      <c r="F244" s="2">
        <v>1890.3</v>
      </c>
      <c r="G244" s="2">
        <f>ROUND(Tabla324[[#This Row],[CANTIDAD]]*Tabla324[[#This Row],[P. U.]],2)</f>
        <v>7561.2</v>
      </c>
      <c r="H244" s="22">
        <v>4</v>
      </c>
      <c r="I244" s="2">
        <v>1451.79</v>
      </c>
      <c r="J244" s="2">
        <f>ROUND(Tabla324[[#This Row],[CANTIDAD ]]*Tabla324[[#This Row],[P. U. ]],2)</f>
        <v>5807.16</v>
      </c>
    </row>
    <row r="245" spans="1:10">
      <c r="A245" s="5" t="s">
        <v>6577</v>
      </c>
      <c r="B245" s="5" t="s">
        <v>221</v>
      </c>
      <c r="C245" s="5" t="s">
        <v>3706</v>
      </c>
      <c r="D245" s="1" t="s">
        <v>62</v>
      </c>
      <c r="E245" s="3">
        <v>1</v>
      </c>
      <c r="F245" s="2">
        <v>2136.34</v>
      </c>
      <c r="G245" s="2">
        <f>ROUND(Tabla324[[#This Row],[CANTIDAD]]*Tabla324[[#This Row],[P. U.]],2)</f>
        <v>2136.34</v>
      </c>
      <c r="H245" s="22">
        <v>1</v>
      </c>
      <c r="I245" s="2">
        <v>1640.75</v>
      </c>
      <c r="J245" s="2">
        <f>ROUND(Tabla324[[#This Row],[CANTIDAD ]]*Tabla324[[#This Row],[P. U. ]],2)</f>
        <v>1640.75</v>
      </c>
    </row>
    <row r="246" spans="1:10">
      <c r="A246" s="5" t="s">
        <v>6577</v>
      </c>
      <c r="B246" s="5" t="s">
        <v>222</v>
      </c>
      <c r="C246" s="5" t="s">
        <v>3707</v>
      </c>
      <c r="D246" s="1" t="s">
        <v>62</v>
      </c>
      <c r="E246" s="3">
        <v>2</v>
      </c>
      <c r="F246" s="2">
        <v>3780.55</v>
      </c>
      <c r="G246" s="2">
        <f>ROUND(Tabla324[[#This Row],[CANTIDAD]]*Tabla324[[#This Row],[P. U.]],2)</f>
        <v>7561.1</v>
      </c>
      <c r="H246" s="22">
        <v>2</v>
      </c>
      <c r="I246" s="2">
        <v>2903.55</v>
      </c>
      <c r="J246" s="2">
        <f>ROUND(Tabla324[[#This Row],[CANTIDAD ]]*Tabla324[[#This Row],[P. U. ]],2)</f>
        <v>5807.1</v>
      </c>
    </row>
    <row r="247" spans="1:10">
      <c r="A247" s="5" t="s">
        <v>6577</v>
      </c>
      <c r="B247" s="5" t="s">
        <v>223</v>
      </c>
      <c r="C247" s="5" t="s">
        <v>3701</v>
      </c>
      <c r="D247" s="1" t="s">
        <v>62</v>
      </c>
      <c r="E247" s="3">
        <v>2</v>
      </c>
      <c r="F247" s="2">
        <v>945.14</v>
      </c>
      <c r="G247" s="2">
        <f>ROUND(Tabla324[[#This Row],[CANTIDAD]]*Tabla324[[#This Row],[P. U.]],2)</f>
        <v>1890.28</v>
      </c>
      <c r="H247" s="22">
        <v>2</v>
      </c>
      <c r="I247" s="2">
        <v>725.89</v>
      </c>
      <c r="J247" s="2">
        <f>ROUND(Tabla324[[#This Row],[CANTIDAD ]]*Tabla324[[#This Row],[P. U. ]],2)</f>
        <v>1451.78</v>
      </c>
    </row>
    <row r="248" spans="1:10">
      <c r="A248" s="5" t="s">
        <v>6577</v>
      </c>
      <c r="B248" s="5" t="s">
        <v>224</v>
      </c>
      <c r="C248" s="5" t="s">
        <v>3703</v>
      </c>
      <c r="D248" s="1" t="s">
        <v>62</v>
      </c>
      <c r="E248" s="3">
        <v>1</v>
      </c>
      <c r="F248" s="2">
        <v>1260.18</v>
      </c>
      <c r="G248" s="2">
        <f>ROUND(Tabla324[[#This Row],[CANTIDAD]]*Tabla324[[#This Row],[P. U.]],2)</f>
        <v>1260.18</v>
      </c>
      <c r="H248" s="22">
        <v>1</v>
      </c>
      <c r="I248" s="2">
        <v>967.85</v>
      </c>
      <c r="J248" s="2">
        <f>ROUND(Tabla324[[#This Row],[CANTIDAD ]]*Tabla324[[#This Row],[P. U. ]],2)</f>
        <v>967.85</v>
      </c>
    </row>
    <row r="249" spans="1:10">
      <c r="A249" s="5" t="s">
        <v>6577</v>
      </c>
      <c r="B249" s="5" t="s">
        <v>225</v>
      </c>
      <c r="C249" s="5" t="s">
        <v>3704</v>
      </c>
      <c r="D249" s="1" t="s">
        <v>62</v>
      </c>
      <c r="E249" s="3">
        <v>7</v>
      </c>
      <c r="F249" s="2">
        <v>1506.23</v>
      </c>
      <c r="G249" s="2">
        <f>ROUND(Tabla324[[#This Row],[CANTIDAD]]*Tabla324[[#This Row],[P. U.]],2)</f>
        <v>10543.61</v>
      </c>
      <c r="H249" s="22">
        <v>7</v>
      </c>
      <c r="I249" s="2">
        <v>1156.83</v>
      </c>
      <c r="J249" s="2">
        <f>ROUND(Tabla324[[#This Row],[CANTIDAD ]]*Tabla324[[#This Row],[P. U. ]],2)</f>
        <v>8097.81</v>
      </c>
    </row>
    <row r="250" spans="1:10">
      <c r="A250" s="5" t="s">
        <v>6577</v>
      </c>
      <c r="B250" s="5" t="s">
        <v>226</v>
      </c>
      <c r="C250" s="5" t="s">
        <v>3705</v>
      </c>
      <c r="D250" s="1" t="s">
        <v>62</v>
      </c>
      <c r="E250" s="3">
        <v>5</v>
      </c>
      <c r="F250" s="2">
        <v>1890.3</v>
      </c>
      <c r="G250" s="2">
        <f>ROUND(Tabla324[[#This Row],[CANTIDAD]]*Tabla324[[#This Row],[P. U.]],2)</f>
        <v>9451.5</v>
      </c>
      <c r="H250" s="22">
        <v>5</v>
      </c>
      <c r="I250" s="2">
        <v>1451.79</v>
      </c>
      <c r="J250" s="2">
        <f>ROUND(Tabla324[[#This Row],[CANTIDAD ]]*Tabla324[[#This Row],[P. U. ]],2)</f>
        <v>7258.95</v>
      </c>
    </row>
    <row r="251" spans="1:10">
      <c r="A251" s="5" t="s">
        <v>6577</v>
      </c>
      <c r="B251" s="5" t="s">
        <v>227</v>
      </c>
      <c r="C251" s="5" t="s">
        <v>3706</v>
      </c>
      <c r="D251" s="1" t="s">
        <v>62</v>
      </c>
      <c r="E251" s="3">
        <v>27</v>
      </c>
      <c r="F251" s="2">
        <v>2136.34</v>
      </c>
      <c r="G251" s="2">
        <f>ROUND(Tabla324[[#This Row],[CANTIDAD]]*Tabla324[[#This Row],[P. U.]],2)</f>
        <v>57681.18</v>
      </c>
      <c r="H251" s="22">
        <v>27</v>
      </c>
      <c r="I251" s="2">
        <v>1640.75</v>
      </c>
      <c r="J251" s="2">
        <f>ROUND(Tabla324[[#This Row],[CANTIDAD ]]*Tabla324[[#This Row],[P. U. ]],2)</f>
        <v>44300.25</v>
      </c>
    </row>
    <row r="252" spans="1:10">
      <c r="A252" s="5" t="s">
        <v>6577</v>
      </c>
      <c r="B252" s="5" t="s">
        <v>228</v>
      </c>
      <c r="C252" s="5" t="s">
        <v>3708</v>
      </c>
      <c r="D252" s="1" t="s">
        <v>62</v>
      </c>
      <c r="E252" s="3">
        <v>9</v>
      </c>
      <c r="F252" s="2">
        <v>2520.38</v>
      </c>
      <c r="G252" s="2">
        <f>ROUND(Tabla324[[#This Row],[CANTIDAD]]*Tabla324[[#This Row],[P. U.]],2)</f>
        <v>22683.42</v>
      </c>
      <c r="H252" s="22">
        <v>9</v>
      </c>
      <c r="I252" s="2">
        <v>1935.71</v>
      </c>
      <c r="J252" s="2">
        <f>ROUND(Tabla324[[#This Row],[CANTIDAD ]]*Tabla324[[#This Row],[P. U. ]],2)</f>
        <v>17421.39</v>
      </c>
    </row>
    <row r="253" spans="1:10">
      <c r="A253" s="5" t="s">
        <v>6577</v>
      </c>
      <c r="B253" s="5" t="s">
        <v>229</v>
      </c>
      <c r="C253" s="5" t="s">
        <v>3709</v>
      </c>
      <c r="D253" s="1" t="s">
        <v>62</v>
      </c>
      <c r="E253" s="3">
        <v>6</v>
      </c>
      <c r="F253" s="2">
        <v>3150.48</v>
      </c>
      <c r="G253" s="2">
        <f>ROUND(Tabla324[[#This Row],[CANTIDAD]]*Tabla324[[#This Row],[P. U.]],2)</f>
        <v>18902.88</v>
      </c>
      <c r="H253" s="22">
        <v>6</v>
      </c>
      <c r="I253" s="2">
        <v>2419.64</v>
      </c>
      <c r="J253" s="2">
        <f>ROUND(Tabla324[[#This Row],[CANTIDAD ]]*Tabla324[[#This Row],[P. U. ]],2)</f>
        <v>14517.84</v>
      </c>
    </row>
    <row r="254" spans="1:10">
      <c r="A254" s="5" t="s">
        <v>6577</v>
      </c>
      <c r="B254" s="5" t="s">
        <v>230</v>
      </c>
      <c r="C254" s="5" t="s">
        <v>3703</v>
      </c>
      <c r="D254" s="1" t="s">
        <v>62</v>
      </c>
      <c r="E254" s="3">
        <v>20</v>
      </c>
      <c r="F254" s="2">
        <v>1260.18</v>
      </c>
      <c r="G254" s="2">
        <f>ROUND(Tabla324[[#This Row],[CANTIDAD]]*Tabla324[[#This Row],[P. U.]],2)</f>
        <v>25203.599999999999</v>
      </c>
      <c r="H254" s="22">
        <v>20</v>
      </c>
      <c r="I254" s="2">
        <v>967.85</v>
      </c>
      <c r="J254" s="2">
        <f>ROUND(Tabla324[[#This Row],[CANTIDAD ]]*Tabla324[[#This Row],[P. U. ]],2)</f>
        <v>19357</v>
      </c>
    </row>
    <row r="255" spans="1:10">
      <c r="A255" s="5" t="s">
        <v>6577</v>
      </c>
      <c r="B255" s="5" t="s">
        <v>231</v>
      </c>
      <c r="C255" s="5" t="s">
        <v>3703</v>
      </c>
      <c r="D255" s="1" t="s">
        <v>62</v>
      </c>
      <c r="E255" s="3">
        <v>2</v>
      </c>
      <c r="F255" s="2">
        <v>1260.18</v>
      </c>
      <c r="G255" s="2">
        <f>ROUND(Tabla324[[#This Row],[CANTIDAD]]*Tabla324[[#This Row],[P. U.]],2)</f>
        <v>2520.36</v>
      </c>
      <c r="H255" s="22">
        <v>2</v>
      </c>
      <c r="I255" s="2">
        <v>967.85</v>
      </c>
      <c r="J255" s="2">
        <f>ROUND(Tabla324[[#This Row],[CANTIDAD ]]*Tabla324[[#This Row],[P. U. ]],2)</f>
        <v>1935.7</v>
      </c>
    </row>
    <row r="256" spans="1:10">
      <c r="A256" s="5" t="s">
        <v>6577</v>
      </c>
      <c r="B256" s="5" t="s">
        <v>232</v>
      </c>
      <c r="C256" s="5" t="s">
        <v>3710</v>
      </c>
      <c r="D256" s="1" t="s">
        <v>62</v>
      </c>
      <c r="E256" s="3">
        <v>1</v>
      </c>
      <c r="F256" s="2">
        <v>2902.9</v>
      </c>
      <c r="G256" s="2">
        <f>ROUND(Tabla324[[#This Row],[CANTIDAD]]*Tabla324[[#This Row],[P. U.]],2)</f>
        <v>2902.9</v>
      </c>
      <c r="H256" s="22">
        <v>1</v>
      </c>
      <c r="I256" s="2">
        <v>2229.4899999999998</v>
      </c>
      <c r="J256" s="2">
        <f>ROUND(Tabla324[[#This Row],[CANTIDAD ]]*Tabla324[[#This Row],[P. U. ]],2)</f>
        <v>2229.4899999999998</v>
      </c>
    </row>
    <row r="257" spans="1:10">
      <c r="A257" s="5" t="s">
        <v>6577</v>
      </c>
      <c r="B257" s="5" t="s">
        <v>233</v>
      </c>
      <c r="C257" s="6" t="s">
        <v>3711</v>
      </c>
      <c r="D257" s="1" t="s">
        <v>62</v>
      </c>
      <c r="E257" s="3">
        <v>103</v>
      </c>
      <c r="F257" s="2">
        <v>3266.25</v>
      </c>
      <c r="G257" s="2">
        <f>ROUND(Tabla324[[#This Row],[CANTIDAD]]*Tabla324[[#This Row],[P. U.]],2)</f>
        <v>336423.75</v>
      </c>
      <c r="H257" s="22">
        <v>103</v>
      </c>
      <c r="I257" s="2">
        <v>2508.56</v>
      </c>
      <c r="J257" s="2">
        <f>ROUND(Tabla324[[#This Row],[CANTIDAD ]]*Tabla324[[#This Row],[P. U. ]],2)</f>
        <v>258381.68</v>
      </c>
    </row>
    <row r="258" spans="1:10">
      <c r="A258" s="5" t="s">
        <v>6577</v>
      </c>
      <c r="B258" s="5" t="s">
        <v>234</v>
      </c>
      <c r="C258" s="5" t="s">
        <v>3712</v>
      </c>
      <c r="D258" s="1" t="s">
        <v>62</v>
      </c>
      <c r="E258" s="3">
        <v>6</v>
      </c>
      <c r="F258" s="2">
        <v>1926.31</v>
      </c>
      <c r="G258" s="2">
        <f>ROUND(Tabla324[[#This Row],[CANTIDAD]]*Tabla324[[#This Row],[P. U.]],2)</f>
        <v>11557.86</v>
      </c>
      <c r="H258" s="22">
        <v>6</v>
      </c>
      <c r="I258" s="2">
        <v>1479.44</v>
      </c>
      <c r="J258" s="2">
        <f>ROUND(Tabla324[[#This Row],[CANTIDAD ]]*Tabla324[[#This Row],[P. U. ]],2)</f>
        <v>8876.64</v>
      </c>
    </row>
    <row r="259" spans="1:10">
      <c r="A259" s="5" t="s">
        <v>6577</v>
      </c>
      <c r="B259" s="5" t="s">
        <v>235</v>
      </c>
      <c r="C259" s="5" t="s">
        <v>3701</v>
      </c>
      <c r="D259" s="1" t="s">
        <v>62</v>
      </c>
      <c r="E259" s="3">
        <v>1</v>
      </c>
      <c r="F259" s="2">
        <v>945.14</v>
      </c>
      <c r="G259" s="2">
        <f>ROUND(Tabla324[[#This Row],[CANTIDAD]]*Tabla324[[#This Row],[P. U.]],2)</f>
        <v>945.14</v>
      </c>
      <c r="H259" s="22">
        <v>1</v>
      </c>
      <c r="I259" s="2">
        <v>725.89</v>
      </c>
      <c r="J259" s="2">
        <f>ROUND(Tabla324[[#This Row],[CANTIDAD ]]*Tabla324[[#This Row],[P. U. ]],2)</f>
        <v>725.89</v>
      </c>
    </row>
    <row r="260" spans="1:10">
      <c r="A260" s="5" t="s">
        <v>6577</v>
      </c>
      <c r="B260" s="5" t="s">
        <v>236</v>
      </c>
      <c r="C260" s="5" t="s">
        <v>3702</v>
      </c>
      <c r="D260" s="1" t="s">
        <v>62</v>
      </c>
      <c r="E260" s="3">
        <v>1</v>
      </c>
      <c r="F260" s="2">
        <v>1083.1500000000001</v>
      </c>
      <c r="G260" s="2">
        <f>ROUND(Tabla324[[#This Row],[CANTIDAD]]*Tabla324[[#This Row],[P. U.]],2)</f>
        <v>1083.1500000000001</v>
      </c>
      <c r="H260" s="22">
        <v>1</v>
      </c>
      <c r="I260" s="2">
        <v>831.88</v>
      </c>
      <c r="J260" s="2">
        <f>ROUND(Tabla324[[#This Row],[CANTIDAD ]]*Tabla324[[#This Row],[P. U. ]],2)</f>
        <v>831.88</v>
      </c>
    </row>
    <row r="261" spans="1:10">
      <c r="A261" s="5" t="s">
        <v>6577</v>
      </c>
      <c r="B261" s="5" t="s">
        <v>237</v>
      </c>
      <c r="C261" s="5" t="s">
        <v>3703</v>
      </c>
      <c r="D261" s="1" t="s">
        <v>62</v>
      </c>
      <c r="E261" s="3">
        <v>1</v>
      </c>
      <c r="F261" s="2">
        <v>1260.18</v>
      </c>
      <c r="G261" s="2">
        <f>ROUND(Tabla324[[#This Row],[CANTIDAD]]*Tabla324[[#This Row],[P. U.]],2)</f>
        <v>1260.18</v>
      </c>
      <c r="H261" s="22">
        <v>1</v>
      </c>
      <c r="I261" s="2">
        <v>967.85</v>
      </c>
      <c r="J261" s="2">
        <f>ROUND(Tabla324[[#This Row],[CANTIDAD ]]*Tabla324[[#This Row],[P. U. ]],2)</f>
        <v>967.85</v>
      </c>
    </row>
    <row r="262" spans="1:10">
      <c r="A262" s="5" t="s">
        <v>6577</v>
      </c>
      <c r="B262" s="5" t="s">
        <v>238</v>
      </c>
      <c r="C262" s="6" t="s">
        <v>3713</v>
      </c>
      <c r="D262" s="1" t="s">
        <v>62</v>
      </c>
      <c r="E262" s="3">
        <v>28</v>
      </c>
      <c r="F262" s="2">
        <v>3427.19</v>
      </c>
      <c r="G262" s="2">
        <f>ROUND(Tabla324[[#This Row],[CANTIDAD]]*Tabla324[[#This Row],[P. U.]],2)</f>
        <v>95961.32</v>
      </c>
      <c r="H262" s="22">
        <v>28</v>
      </c>
      <c r="I262" s="2">
        <v>2632.16</v>
      </c>
      <c r="J262" s="2">
        <f>ROUND(Tabla324[[#This Row],[CANTIDAD ]]*Tabla324[[#This Row],[P. U. ]],2)</f>
        <v>73700.479999999996</v>
      </c>
    </row>
    <row r="263" spans="1:10">
      <c r="A263" s="5" t="s">
        <v>6577</v>
      </c>
      <c r="B263" s="5" t="s">
        <v>239</v>
      </c>
      <c r="C263" s="5" t="s">
        <v>3714</v>
      </c>
      <c r="D263" s="1" t="s">
        <v>62</v>
      </c>
      <c r="E263" s="3">
        <v>232</v>
      </c>
      <c r="F263" s="2">
        <v>470.83</v>
      </c>
      <c r="G263" s="2">
        <f>ROUND(Tabla324[[#This Row],[CANTIDAD]]*Tabla324[[#This Row],[P. U.]],2)</f>
        <v>109232.56</v>
      </c>
      <c r="H263" s="22">
        <v>232</v>
      </c>
      <c r="I263" s="2">
        <v>361.61</v>
      </c>
      <c r="J263" s="2">
        <f>ROUND(Tabla324[[#This Row],[CANTIDAD ]]*Tabla324[[#This Row],[P. U. ]],2)</f>
        <v>83893.52</v>
      </c>
    </row>
    <row r="264" spans="1:10">
      <c r="A264" s="5" t="s">
        <v>6577</v>
      </c>
      <c r="B264" s="5" t="s">
        <v>240</v>
      </c>
      <c r="C264" s="5" t="s">
        <v>3715</v>
      </c>
      <c r="D264" s="1" t="s">
        <v>2</v>
      </c>
      <c r="E264" s="3">
        <v>32</v>
      </c>
      <c r="F264" s="2">
        <v>1098.04</v>
      </c>
      <c r="G264" s="2">
        <f>ROUND(Tabla324[[#This Row],[CANTIDAD]]*Tabla324[[#This Row],[P. U.]],2)</f>
        <v>35137.279999999999</v>
      </c>
      <c r="H264" s="22">
        <v>32</v>
      </c>
      <c r="I264" s="2">
        <v>843.33</v>
      </c>
      <c r="J264" s="2">
        <f>ROUND(Tabla324[[#This Row],[CANTIDAD ]]*Tabla324[[#This Row],[P. U. ]],2)</f>
        <v>26986.560000000001</v>
      </c>
    </row>
    <row r="265" spans="1:10" s="30" customFormat="1" ht="11.25" customHeight="1">
      <c r="A265" s="29" t="s">
        <v>6579</v>
      </c>
      <c r="B265" s="29">
        <v>1.9</v>
      </c>
      <c r="C265" s="29" t="s">
        <v>3716</v>
      </c>
      <c r="D265" s="30" t="s">
        <v>3472</v>
      </c>
      <c r="E265" s="31"/>
      <c r="F265" s="32"/>
      <c r="G265" s="32">
        <f>SUM(G266:G426)</f>
        <v>7068435.5400000094</v>
      </c>
      <c r="H265" s="33"/>
      <c r="I265" s="32"/>
      <c r="J265" s="32">
        <f t="shared" ref="J265" si="25">SUM(J266:J426)</f>
        <v>5428719.9800000004</v>
      </c>
    </row>
    <row r="266" spans="1:10">
      <c r="A266" s="5" t="s">
        <v>6577</v>
      </c>
      <c r="B266" s="5" t="s">
        <v>241</v>
      </c>
      <c r="C266" s="5" t="s">
        <v>3717</v>
      </c>
      <c r="D266" s="1" t="s">
        <v>62</v>
      </c>
      <c r="E266" s="3">
        <v>17</v>
      </c>
      <c r="F266" s="2">
        <v>4657.5600000000004</v>
      </c>
      <c r="G266" s="2">
        <f>ROUND(Tabla324[[#This Row],[CANTIDAD]]*Tabla324[[#This Row],[P. U.]],2)</f>
        <v>79178.52</v>
      </c>
      <c r="H266" s="22">
        <v>17</v>
      </c>
      <c r="I266" s="2">
        <v>3577.1</v>
      </c>
      <c r="J266" s="2">
        <f>ROUND(Tabla324[[#This Row],[CANTIDAD ]]*Tabla324[[#This Row],[P. U. ]],2)</f>
        <v>60810.7</v>
      </c>
    </row>
    <row r="267" spans="1:10">
      <c r="A267" s="5" t="s">
        <v>6577</v>
      </c>
      <c r="B267" s="5" t="s">
        <v>242</v>
      </c>
      <c r="C267" s="5" t="s">
        <v>3718</v>
      </c>
      <c r="D267" s="1" t="s">
        <v>62</v>
      </c>
      <c r="E267" s="3">
        <v>8</v>
      </c>
      <c r="F267" s="2">
        <v>5048.21</v>
      </c>
      <c r="G267" s="2">
        <f>ROUND(Tabla324[[#This Row],[CANTIDAD]]*Tabla324[[#This Row],[P. U.]],2)</f>
        <v>40385.68</v>
      </c>
      <c r="H267" s="22">
        <v>8</v>
      </c>
      <c r="I267" s="2">
        <v>3877.14</v>
      </c>
      <c r="J267" s="2">
        <f>ROUND(Tabla324[[#This Row],[CANTIDAD ]]*Tabla324[[#This Row],[P. U. ]],2)</f>
        <v>31017.119999999999</v>
      </c>
    </row>
    <row r="268" spans="1:10">
      <c r="A268" s="5" t="s">
        <v>6577</v>
      </c>
      <c r="B268" s="5" t="s">
        <v>243</v>
      </c>
      <c r="C268" s="5" t="s">
        <v>3719</v>
      </c>
      <c r="D268" s="1" t="s">
        <v>62</v>
      </c>
      <c r="E268" s="3">
        <v>26</v>
      </c>
      <c r="F268" s="2">
        <v>5403.37</v>
      </c>
      <c r="G268" s="2">
        <f>ROUND(Tabla324[[#This Row],[CANTIDAD]]*Tabla324[[#This Row],[P. U.]],2)</f>
        <v>140487.62</v>
      </c>
      <c r="H268" s="22">
        <v>26</v>
      </c>
      <c r="I268" s="2">
        <v>4149.91</v>
      </c>
      <c r="J268" s="2">
        <f>ROUND(Tabla324[[#This Row],[CANTIDAD ]]*Tabla324[[#This Row],[P. U. ]],2)</f>
        <v>107897.66</v>
      </c>
    </row>
    <row r="269" spans="1:10">
      <c r="A269" s="5" t="s">
        <v>6577</v>
      </c>
      <c r="B269" s="5" t="s">
        <v>244</v>
      </c>
      <c r="C269" s="5" t="s">
        <v>3720</v>
      </c>
      <c r="D269" s="1" t="s">
        <v>62</v>
      </c>
      <c r="E269" s="3">
        <v>92</v>
      </c>
      <c r="F269" s="2">
        <v>5758.52</v>
      </c>
      <c r="G269" s="2">
        <f>ROUND(Tabla324[[#This Row],[CANTIDAD]]*Tabla324[[#This Row],[P. U.]],2)</f>
        <v>529783.84</v>
      </c>
      <c r="H269" s="22">
        <v>92</v>
      </c>
      <c r="I269" s="2">
        <v>4422.67</v>
      </c>
      <c r="J269" s="2">
        <f>ROUND(Tabla324[[#This Row],[CANTIDAD ]]*Tabla324[[#This Row],[P. U. ]],2)</f>
        <v>406885.64</v>
      </c>
    </row>
    <row r="270" spans="1:10">
      <c r="A270" s="5" t="s">
        <v>6577</v>
      </c>
      <c r="B270" s="5" t="s">
        <v>245</v>
      </c>
      <c r="C270" s="5" t="s">
        <v>3721</v>
      </c>
      <c r="D270" s="1" t="s">
        <v>62</v>
      </c>
      <c r="E270" s="3">
        <v>124</v>
      </c>
      <c r="F270" s="2">
        <v>6111.98</v>
      </c>
      <c r="G270" s="2">
        <f>ROUND(Tabla324[[#This Row],[CANTIDAD]]*Tabla324[[#This Row],[P. U.]],2)</f>
        <v>757885.52</v>
      </c>
      <c r="H270" s="22">
        <v>124</v>
      </c>
      <c r="I270" s="2">
        <v>4694.1400000000003</v>
      </c>
      <c r="J270" s="2">
        <f>ROUND(Tabla324[[#This Row],[CANTIDAD ]]*Tabla324[[#This Row],[P. U. ]],2)</f>
        <v>582073.36</v>
      </c>
    </row>
    <row r="271" spans="1:10">
      <c r="A271" s="5" t="s">
        <v>6577</v>
      </c>
      <c r="B271" s="5" t="s">
        <v>246</v>
      </c>
      <c r="C271" s="5" t="s">
        <v>3722</v>
      </c>
      <c r="D271" s="1" t="s">
        <v>62</v>
      </c>
      <c r="E271" s="3">
        <v>85</v>
      </c>
      <c r="F271" s="2">
        <v>6468.82</v>
      </c>
      <c r="G271" s="2">
        <f>ROUND(Tabla324[[#This Row],[CANTIDAD]]*Tabla324[[#This Row],[P. U.]],2)</f>
        <v>549849.69999999995</v>
      </c>
      <c r="H271" s="22">
        <v>85</v>
      </c>
      <c r="I271" s="2">
        <v>4968.2</v>
      </c>
      <c r="J271" s="2">
        <f>ROUND(Tabla324[[#This Row],[CANTIDAD ]]*Tabla324[[#This Row],[P. U. ]],2)</f>
        <v>422297</v>
      </c>
    </row>
    <row r="272" spans="1:10">
      <c r="A272" s="5" t="s">
        <v>6577</v>
      </c>
      <c r="B272" s="5" t="s">
        <v>247</v>
      </c>
      <c r="C272" s="5" t="s">
        <v>3723</v>
      </c>
      <c r="D272" s="1" t="s">
        <v>62</v>
      </c>
      <c r="E272" s="3">
        <v>61</v>
      </c>
      <c r="F272" s="2">
        <v>6823.97</v>
      </c>
      <c r="G272" s="2">
        <f>ROUND(Tabla324[[#This Row],[CANTIDAD]]*Tabla324[[#This Row],[P. U.]],2)</f>
        <v>416262.17</v>
      </c>
      <c r="H272" s="22">
        <v>61</v>
      </c>
      <c r="I272" s="2">
        <v>5240.97</v>
      </c>
      <c r="J272" s="2">
        <f>ROUND(Tabla324[[#This Row],[CANTIDAD ]]*Tabla324[[#This Row],[P. U. ]],2)</f>
        <v>319699.17</v>
      </c>
    </row>
    <row r="273" spans="1:10">
      <c r="A273" s="5" t="s">
        <v>6577</v>
      </c>
      <c r="B273" s="5" t="s">
        <v>248</v>
      </c>
      <c r="C273" s="5" t="s">
        <v>3724</v>
      </c>
      <c r="D273" s="1" t="s">
        <v>62</v>
      </c>
      <c r="E273" s="3">
        <v>22</v>
      </c>
      <c r="F273" s="2">
        <v>7179.12</v>
      </c>
      <c r="G273" s="2">
        <f>ROUND(Tabla324[[#This Row],[CANTIDAD]]*Tabla324[[#This Row],[P. U.]],2)</f>
        <v>157940.64000000001</v>
      </c>
      <c r="H273" s="22">
        <v>22</v>
      </c>
      <c r="I273" s="2">
        <v>5513.73</v>
      </c>
      <c r="J273" s="2">
        <f>ROUND(Tabla324[[#This Row],[CANTIDAD ]]*Tabla324[[#This Row],[P. U. ]],2)</f>
        <v>121302.06</v>
      </c>
    </row>
    <row r="274" spans="1:10">
      <c r="A274" s="5" t="s">
        <v>6577</v>
      </c>
      <c r="B274" s="5" t="s">
        <v>249</v>
      </c>
      <c r="C274" s="5" t="s">
        <v>3725</v>
      </c>
      <c r="D274" s="1" t="s">
        <v>62</v>
      </c>
      <c r="E274" s="3">
        <v>9</v>
      </c>
      <c r="F274" s="2">
        <v>8209.06</v>
      </c>
      <c r="G274" s="2">
        <f>ROUND(Tabla324[[#This Row],[CANTIDAD]]*Tabla324[[#This Row],[P. U.]],2)</f>
        <v>73881.539999999994</v>
      </c>
      <c r="H274" s="22">
        <v>9</v>
      </c>
      <c r="I274" s="2">
        <v>6304.75</v>
      </c>
      <c r="J274" s="2">
        <f>ROUND(Tabla324[[#This Row],[CANTIDAD ]]*Tabla324[[#This Row],[P. U. ]],2)</f>
        <v>56742.75</v>
      </c>
    </row>
    <row r="275" spans="1:10">
      <c r="A275" s="5" t="s">
        <v>6577</v>
      </c>
      <c r="B275" s="5" t="s">
        <v>250</v>
      </c>
      <c r="C275" s="5" t="s">
        <v>3726</v>
      </c>
      <c r="D275" s="1" t="s">
        <v>62</v>
      </c>
      <c r="E275" s="3">
        <v>3</v>
      </c>
      <c r="F275" s="2">
        <v>5865.06</v>
      </c>
      <c r="G275" s="2">
        <f>ROUND(Tabla324[[#This Row],[CANTIDAD]]*Tabla324[[#This Row],[P. U.]],2)</f>
        <v>17595.18</v>
      </c>
      <c r="H275" s="22">
        <v>3</v>
      </c>
      <c r="I275" s="2">
        <v>4504.5</v>
      </c>
      <c r="J275" s="2">
        <f>ROUND(Tabla324[[#This Row],[CANTIDAD ]]*Tabla324[[#This Row],[P. U. ]],2)</f>
        <v>13513.5</v>
      </c>
    </row>
    <row r="276" spans="1:10">
      <c r="A276" s="5" t="s">
        <v>6577</v>
      </c>
      <c r="B276" s="5" t="s">
        <v>251</v>
      </c>
      <c r="C276" s="5" t="s">
        <v>3727</v>
      </c>
      <c r="D276" s="1" t="s">
        <v>62</v>
      </c>
      <c r="E276" s="3">
        <v>4</v>
      </c>
      <c r="F276" s="2">
        <v>6270.94</v>
      </c>
      <c r="G276" s="2">
        <f>ROUND(Tabla324[[#This Row],[CANTIDAD]]*Tabla324[[#This Row],[P. U.]],2)</f>
        <v>25083.759999999998</v>
      </c>
      <c r="H276" s="22">
        <v>4</v>
      </c>
      <c r="I276" s="2">
        <v>4816.24</v>
      </c>
      <c r="J276" s="2">
        <f>ROUND(Tabla324[[#This Row],[CANTIDAD ]]*Tabla324[[#This Row],[P. U. ]],2)</f>
        <v>19264.96</v>
      </c>
    </row>
    <row r="277" spans="1:10">
      <c r="A277" s="5" t="s">
        <v>6577</v>
      </c>
      <c r="B277" s="5" t="s">
        <v>252</v>
      </c>
      <c r="C277" s="5" t="s">
        <v>3728</v>
      </c>
      <c r="D277" s="1" t="s">
        <v>62</v>
      </c>
      <c r="E277" s="3">
        <v>3</v>
      </c>
      <c r="F277" s="2">
        <v>6676.86</v>
      </c>
      <c r="G277" s="2">
        <f>ROUND(Tabla324[[#This Row],[CANTIDAD]]*Tabla324[[#This Row],[P. U.]],2)</f>
        <v>20030.580000000002</v>
      </c>
      <c r="H277" s="22">
        <v>3</v>
      </c>
      <c r="I277" s="2">
        <v>5127.97</v>
      </c>
      <c r="J277" s="2">
        <f>ROUND(Tabla324[[#This Row],[CANTIDAD ]]*Tabla324[[#This Row],[P. U. ]],2)</f>
        <v>15383.91</v>
      </c>
    </row>
    <row r="278" spans="1:10">
      <c r="A278" s="5" t="s">
        <v>6577</v>
      </c>
      <c r="B278" s="5" t="s">
        <v>253</v>
      </c>
      <c r="C278" s="5" t="s">
        <v>3729</v>
      </c>
      <c r="D278" s="1" t="s">
        <v>62</v>
      </c>
      <c r="E278" s="3">
        <v>6</v>
      </c>
      <c r="F278" s="2">
        <v>7082.74</v>
      </c>
      <c r="G278" s="2">
        <f>ROUND(Tabla324[[#This Row],[CANTIDAD]]*Tabla324[[#This Row],[P. U.]],2)</f>
        <v>42496.44</v>
      </c>
      <c r="H278" s="22">
        <v>6</v>
      </c>
      <c r="I278" s="2">
        <v>5439.7</v>
      </c>
      <c r="J278" s="2">
        <f>ROUND(Tabla324[[#This Row],[CANTIDAD ]]*Tabla324[[#This Row],[P. U. ]],2)</f>
        <v>32638.2</v>
      </c>
    </row>
    <row r="279" spans="1:10">
      <c r="A279" s="5" t="s">
        <v>6577</v>
      </c>
      <c r="B279" s="5" t="s">
        <v>254</v>
      </c>
      <c r="C279" s="6" t="s">
        <v>3730</v>
      </c>
      <c r="D279" s="1" t="s">
        <v>62</v>
      </c>
      <c r="E279" s="3">
        <v>1</v>
      </c>
      <c r="F279" s="2">
        <v>19878.75</v>
      </c>
      <c r="G279" s="2">
        <f>ROUND(Tabla324[[#This Row],[CANTIDAD]]*Tabla324[[#This Row],[P. U.]],2)</f>
        <v>19878.75</v>
      </c>
      <c r="H279" s="22">
        <v>1</v>
      </c>
      <c r="I279" s="2">
        <v>15267.34</v>
      </c>
      <c r="J279" s="2">
        <f>ROUND(Tabla324[[#This Row],[CANTIDAD ]]*Tabla324[[#This Row],[P. U. ]],2)</f>
        <v>15267.34</v>
      </c>
    </row>
    <row r="280" spans="1:10">
      <c r="A280" s="5" t="s">
        <v>6577</v>
      </c>
      <c r="B280" s="5" t="s">
        <v>255</v>
      </c>
      <c r="C280" s="6" t="s">
        <v>3731</v>
      </c>
      <c r="D280" s="1" t="s">
        <v>62</v>
      </c>
      <c r="E280" s="3">
        <v>1</v>
      </c>
      <c r="F280" s="2">
        <v>47941.73</v>
      </c>
      <c r="G280" s="2">
        <f>ROUND(Tabla324[[#This Row],[CANTIDAD]]*Tabla324[[#This Row],[P. U.]],2)</f>
        <v>47941.73</v>
      </c>
      <c r="H280" s="22">
        <v>1</v>
      </c>
      <c r="I280" s="2">
        <v>36820.35</v>
      </c>
      <c r="J280" s="2">
        <f>ROUND(Tabla324[[#This Row],[CANTIDAD ]]*Tabla324[[#This Row],[P. U. ]],2)</f>
        <v>36820.35</v>
      </c>
    </row>
    <row r="281" spans="1:10">
      <c r="A281" s="5" t="s">
        <v>6577</v>
      </c>
      <c r="B281" s="5" t="s">
        <v>256</v>
      </c>
      <c r="C281" s="6" t="s">
        <v>3732</v>
      </c>
      <c r="D281" s="1" t="s">
        <v>62</v>
      </c>
      <c r="E281" s="3">
        <v>1</v>
      </c>
      <c r="F281" s="2">
        <v>10415.32</v>
      </c>
      <c r="G281" s="2">
        <f>ROUND(Tabla324[[#This Row],[CANTIDAD]]*Tabla324[[#This Row],[P. U.]],2)</f>
        <v>10415.32</v>
      </c>
      <c r="H281" s="22">
        <v>1</v>
      </c>
      <c r="I281" s="2">
        <v>7999.2</v>
      </c>
      <c r="J281" s="2">
        <f>ROUND(Tabla324[[#This Row],[CANTIDAD ]]*Tabla324[[#This Row],[P. U. ]],2)</f>
        <v>7999.2</v>
      </c>
    </row>
    <row r="282" spans="1:10">
      <c r="A282" s="5" t="s">
        <v>6577</v>
      </c>
      <c r="B282" s="5" t="s">
        <v>257</v>
      </c>
      <c r="C282" s="6" t="s">
        <v>3733</v>
      </c>
      <c r="D282" s="1" t="s">
        <v>62</v>
      </c>
      <c r="E282" s="3">
        <v>1</v>
      </c>
      <c r="F282" s="2">
        <v>25211.31</v>
      </c>
      <c r="G282" s="2">
        <f>ROUND(Tabla324[[#This Row],[CANTIDAD]]*Tabla324[[#This Row],[P. U.]],2)</f>
        <v>25211.31</v>
      </c>
      <c r="H282" s="22">
        <v>1</v>
      </c>
      <c r="I282" s="2">
        <v>19362.87</v>
      </c>
      <c r="J282" s="2">
        <f>ROUND(Tabla324[[#This Row],[CANTIDAD ]]*Tabla324[[#This Row],[P. U. ]],2)</f>
        <v>19362.87</v>
      </c>
    </row>
    <row r="283" spans="1:10">
      <c r="A283" s="5" t="s">
        <v>6577</v>
      </c>
      <c r="B283" s="5" t="s">
        <v>258</v>
      </c>
      <c r="C283" s="5" t="s">
        <v>3734</v>
      </c>
      <c r="D283" s="1" t="s">
        <v>62</v>
      </c>
      <c r="E283" s="3">
        <v>1</v>
      </c>
      <c r="F283" s="2">
        <v>39722.03</v>
      </c>
      <c r="G283" s="2">
        <f>ROUND(Tabla324[[#This Row],[CANTIDAD]]*Tabla324[[#This Row],[P. U.]],2)</f>
        <v>39722.03</v>
      </c>
      <c r="H283" s="22">
        <v>1</v>
      </c>
      <c r="I283" s="2">
        <v>30507.42</v>
      </c>
      <c r="J283" s="2">
        <f>ROUND(Tabla324[[#This Row],[CANTIDAD ]]*Tabla324[[#This Row],[P. U. ]],2)</f>
        <v>30507.42</v>
      </c>
    </row>
    <row r="284" spans="1:10">
      <c r="A284" s="5" t="s">
        <v>6577</v>
      </c>
      <c r="B284" s="5" t="s">
        <v>259</v>
      </c>
      <c r="C284" s="6" t="s">
        <v>3735</v>
      </c>
      <c r="D284" s="1" t="s">
        <v>62</v>
      </c>
      <c r="E284" s="3">
        <v>1</v>
      </c>
      <c r="F284" s="2">
        <v>24164.78</v>
      </c>
      <c r="G284" s="2">
        <f>ROUND(Tabla324[[#This Row],[CANTIDAD]]*Tabla324[[#This Row],[P. U.]],2)</f>
        <v>24164.78</v>
      </c>
      <c r="H284" s="22">
        <v>1</v>
      </c>
      <c r="I284" s="2">
        <v>18559.11</v>
      </c>
      <c r="J284" s="2">
        <f>ROUND(Tabla324[[#This Row],[CANTIDAD ]]*Tabla324[[#This Row],[P. U. ]],2)</f>
        <v>18559.11</v>
      </c>
    </row>
    <row r="285" spans="1:10">
      <c r="A285" s="5" t="s">
        <v>6577</v>
      </c>
      <c r="B285" s="5" t="s">
        <v>260</v>
      </c>
      <c r="C285" s="6" t="s">
        <v>3736</v>
      </c>
      <c r="D285" s="1" t="s">
        <v>62</v>
      </c>
      <c r="E285" s="3">
        <v>1</v>
      </c>
      <c r="F285" s="2">
        <v>4798.7700000000004</v>
      </c>
      <c r="G285" s="2">
        <f>ROUND(Tabla324[[#This Row],[CANTIDAD]]*Tabla324[[#This Row],[P. U.]],2)</f>
        <v>4798.7700000000004</v>
      </c>
      <c r="H285" s="22">
        <v>1</v>
      </c>
      <c r="I285" s="2">
        <v>3685.56</v>
      </c>
      <c r="J285" s="2">
        <f>ROUND(Tabla324[[#This Row],[CANTIDAD ]]*Tabla324[[#This Row],[P. U. ]],2)</f>
        <v>3685.56</v>
      </c>
    </row>
    <row r="286" spans="1:10">
      <c r="A286" s="5" t="s">
        <v>6577</v>
      </c>
      <c r="B286" s="5" t="s">
        <v>261</v>
      </c>
      <c r="C286" s="6" t="s">
        <v>3737</v>
      </c>
      <c r="D286" s="1" t="s">
        <v>62</v>
      </c>
      <c r="E286" s="3">
        <v>1</v>
      </c>
      <c r="F286" s="2">
        <v>23638.91</v>
      </c>
      <c r="G286" s="2">
        <f>ROUND(Tabla324[[#This Row],[CANTIDAD]]*Tabla324[[#This Row],[P. U.]],2)</f>
        <v>23638.91</v>
      </c>
      <c r="H286" s="22">
        <v>1</v>
      </c>
      <c r="I286" s="2">
        <v>18155.22</v>
      </c>
      <c r="J286" s="2">
        <f>ROUND(Tabla324[[#This Row],[CANTIDAD ]]*Tabla324[[#This Row],[P. U. ]],2)</f>
        <v>18155.22</v>
      </c>
    </row>
    <row r="287" spans="1:10">
      <c r="A287" s="5" t="s">
        <v>6577</v>
      </c>
      <c r="B287" s="5" t="s">
        <v>262</v>
      </c>
      <c r="C287" s="6" t="s">
        <v>3738</v>
      </c>
      <c r="D287" s="1" t="s">
        <v>62</v>
      </c>
      <c r="E287" s="3">
        <v>1</v>
      </c>
      <c r="F287" s="2">
        <v>25308.6</v>
      </c>
      <c r="G287" s="2">
        <f>ROUND(Tabla324[[#This Row],[CANTIDAD]]*Tabla324[[#This Row],[P. U.]],2)</f>
        <v>25308.6</v>
      </c>
      <c r="H287" s="22">
        <v>1</v>
      </c>
      <c r="I287" s="2">
        <v>19437.59</v>
      </c>
      <c r="J287" s="2">
        <f>ROUND(Tabla324[[#This Row],[CANTIDAD ]]*Tabla324[[#This Row],[P. U. ]],2)</f>
        <v>19437.59</v>
      </c>
    </row>
    <row r="288" spans="1:10">
      <c r="A288" s="5" t="s">
        <v>6577</v>
      </c>
      <c r="B288" s="5" t="s">
        <v>263</v>
      </c>
      <c r="C288" s="6" t="s">
        <v>3739</v>
      </c>
      <c r="D288" s="1" t="s">
        <v>62</v>
      </c>
      <c r="E288" s="3">
        <v>1</v>
      </c>
      <c r="F288" s="2">
        <v>31527.32</v>
      </c>
      <c r="G288" s="2">
        <f>ROUND(Tabla324[[#This Row],[CANTIDAD]]*Tabla324[[#This Row],[P. U.]],2)</f>
        <v>31527.32</v>
      </c>
      <c r="H288" s="22">
        <v>1</v>
      </c>
      <c r="I288" s="2">
        <v>24213.69</v>
      </c>
      <c r="J288" s="2">
        <f>ROUND(Tabla324[[#This Row],[CANTIDAD ]]*Tabla324[[#This Row],[P. U. ]],2)</f>
        <v>24213.69</v>
      </c>
    </row>
    <row r="289" spans="1:10">
      <c r="A289" s="5" t="s">
        <v>6577</v>
      </c>
      <c r="B289" s="5" t="s">
        <v>264</v>
      </c>
      <c r="C289" s="6" t="s">
        <v>3740</v>
      </c>
      <c r="D289" s="1" t="s">
        <v>62</v>
      </c>
      <c r="E289" s="3">
        <v>1</v>
      </c>
      <c r="F289" s="2">
        <v>6507.92</v>
      </c>
      <c r="G289" s="2">
        <f>ROUND(Tabla324[[#This Row],[CANTIDAD]]*Tabla324[[#This Row],[P. U.]],2)</f>
        <v>6507.92</v>
      </c>
      <c r="H289" s="22">
        <v>1</v>
      </c>
      <c r="I289" s="2">
        <v>4998.24</v>
      </c>
      <c r="J289" s="2">
        <f>ROUND(Tabla324[[#This Row],[CANTIDAD ]]*Tabla324[[#This Row],[P. U. ]],2)</f>
        <v>4998.24</v>
      </c>
    </row>
    <row r="290" spans="1:10">
      <c r="A290" s="5" t="s">
        <v>6577</v>
      </c>
      <c r="B290" s="5" t="s">
        <v>265</v>
      </c>
      <c r="C290" s="6" t="s">
        <v>3741</v>
      </c>
      <c r="D290" s="1" t="s">
        <v>62</v>
      </c>
      <c r="E290" s="3">
        <v>1</v>
      </c>
      <c r="F290" s="2">
        <v>51261.41</v>
      </c>
      <c r="G290" s="2">
        <f>ROUND(Tabla324[[#This Row],[CANTIDAD]]*Tabla324[[#This Row],[P. U.]],2)</f>
        <v>51261.41</v>
      </c>
      <c r="H290" s="22">
        <v>1</v>
      </c>
      <c r="I290" s="2">
        <v>39369.949999999997</v>
      </c>
      <c r="J290" s="2">
        <f>ROUND(Tabla324[[#This Row],[CANTIDAD ]]*Tabla324[[#This Row],[P. U. ]],2)</f>
        <v>39369.949999999997</v>
      </c>
    </row>
    <row r="291" spans="1:10">
      <c r="A291" s="5" t="s">
        <v>6577</v>
      </c>
      <c r="B291" s="5" t="s">
        <v>266</v>
      </c>
      <c r="C291" s="6" t="s">
        <v>3742</v>
      </c>
      <c r="D291" s="1" t="s">
        <v>62</v>
      </c>
      <c r="E291" s="3">
        <v>1</v>
      </c>
      <c r="F291" s="2">
        <v>47941.73</v>
      </c>
      <c r="G291" s="2">
        <f>ROUND(Tabla324[[#This Row],[CANTIDAD]]*Tabla324[[#This Row],[P. U.]],2)</f>
        <v>47941.73</v>
      </c>
      <c r="H291" s="22">
        <v>1</v>
      </c>
      <c r="I291" s="2">
        <v>36820.35</v>
      </c>
      <c r="J291" s="2">
        <f>ROUND(Tabla324[[#This Row],[CANTIDAD ]]*Tabla324[[#This Row],[P. U. ]],2)</f>
        <v>36820.35</v>
      </c>
    </row>
    <row r="292" spans="1:10">
      <c r="A292" s="5" t="s">
        <v>6577</v>
      </c>
      <c r="B292" s="5" t="s">
        <v>267</v>
      </c>
      <c r="C292" s="6" t="s">
        <v>3743</v>
      </c>
      <c r="D292" s="1" t="s">
        <v>62</v>
      </c>
      <c r="E292" s="3">
        <v>1</v>
      </c>
      <c r="F292" s="2">
        <v>18261.63</v>
      </c>
      <c r="G292" s="2">
        <f>ROUND(Tabla324[[#This Row],[CANTIDAD]]*Tabla324[[#This Row],[P. U.]],2)</f>
        <v>18261.63</v>
      </c>
      <c r="H292" s="22">
        <v>1</v>
      </c>
      <c r="I292" s="2">
        <v>14025.36</v>
      </c>
      <c r="J292" s="2">
        <f>ROUND(Tabla324[[#This Row],[CANTIDAD ]]*Tabla324[[#This Row],[P. U. ]],2)</f>
        <v>14025.36</v>
      </c>
    </row>
    <row r="293" spans="1:10">
      <c r="A293" s="5" t="s">
        <v>6577</v>
      </c>
      <c r="B293" s="5" t="s">
        <v>268</v>
      </c>
      <c r="C293" s="6" t="s">
        <v>3744</v>
      </c>
      <c r="D293" s="1" t="s">
        <v>62</v>
      </c>
      <c r="E293" s="3">
        <v>1</v>
      </c>
      <c r="F293" s="2">
        <v>60381.71</v>
      </c>
      <c r="G293" s="2">
        <f>ROUND(Tabla324[[#This Row],[CANTIDAD]]*Tabla324[[#This Row],[P. U.]],2)</f>
        <v>60381.71</v>
      </c>
      <c r="H293" s="22">
        <v>1</v>
      </c>
      <c r="I293" s="2">
        <v>46374.55</v>
      </c>
      <c r="J293" s="2">
        <f>ROUND(Tabla324[[#This Row],[CANTIDAD ]]*Tabla324[[#This Row],[P. U. ]],2)</f>
        <v>46374.55</v>
      </c>
    </row>
    <row r="294" spans="1:10">
      <c r="A294" s="5" t="s">
        <v>6577</v>
      </c>
      <c r="B294" s="5" t="s">
        <v>269</v>
      </c>
      <c r="C294" s="6" t="s">
        <v>3745</v>
      </c>
      <c r="D294" s="1" t="s">
        <v>62</v>
      </c>
      <c r="E294" s="3">
        <v>1</v>
      </c>
      <c r="F294" s="2">
        <v>24798.5</v>
      </c>
      <c r="G294" s="2">
        <f>ROUND(Tabla324[[#This Row],[CANTIDAD]]*Tabla324[[#This Row],[P. U.]],2)</f>
        <v>24798.5</v>
      </c>
      <c r="H294" s="22">
        <v>1</v>
      </c>
      <c r="I294" s="2">
        <v>19045.810000000001</v>
      </c>
      <c r="J294" s="2">
        <f>ROUND(Tabla324[[#This Row],[CANTIDAD ]]*Tabla324[[#This Row],[P. U. ]],2)</f>
        <v>19045.810000000001</v>
      </c>
    </row>
    <row r="295" spans="1:10">
      <c r="A295" s="5" t="s">
        <v>6577</v>
      </c>
      <c r="B295" s="5" t="s">
        <v>270</v>
      </c>
      <c r="C295" s="6" t="s">
        <v>3746</v>
      </c>
      <c r="D295" s="1" t="s">
        <v>62</v>
      </c>
      <c r="E295" s="3">
        <v>1</v>
      </c>
      <c r="F295" s="2">
        <v>27767.15</v>
      </c>
      <c r="G295" s="2">
        <f>ROUND(Tabla324[[#This Row],[CANTIDAD]]*Tabla324[[#This Row],[P. U.]],2)</f>
        <v>27767.15</v>
      </c>
      <c r="H295" s="22">
        <v>1</v>
      </c>
      <c r="I295" s="2">
        <v>21325.81</v>
      </c>
      <c r="J295" s="2">
        <f>ROUND(Tabla324[[#This Row],[CANTIDAD ]]*Tabla324[[#This Row],[P. U. ]],2)</f>
        <v>21325.81</v>
      </c>
    </row>
    <row r="296" spans="1:10">
      <c r="A296" s="5" t="s">
        <v>6577</v>
      </c>
      <c r="B296" s="5" t="s">
        <v>271</v>
      </c>
      <c r="C296" s="6" t="s">
        <v>3747</v>
      </c>
      <c r="D296" s="1" t="s">
        <v>62</v>
      </c>
      <c r="E296" s="3">
        <v>1</v>
      </c>
      <c r="F296" s="2">
        <v>473632.42</v>
      </c>
      <c r="G296" s="2">
        <f>ROUND(Tabla324[[#This Row],[CANTIDAD]]*Tabla324[[#This Row],[P. U.]],2)</f>
        <v>473632.42</v>
      </c>
      <c r="H296" s="22">
        <v>1</v>
      </c>
      <c r="I296" s="2">
        <v>363760.59</v>
      </c>
      <c r="J296" s="2">
        <f>ROUND(Tabla324[[#This Row],[CANTIDAD ]]*Tabla324[[#This Row],[P. U. ]],2)</f>
        <v>363760.59</v>
      </c>
    </row>
    <row r="297" spans="1:10">
      <c r="A297" s="5" t="s">
        <v>6577</v>
      </c>
      <c r="B297" s="5" t="s">
        <v>272</v>
      </c>
      <c r="C297" s="6" t="s">
        <v>3748</v>
      </c>
      <c r="D297" s="1" t="s">
        <v>62</v>
      </c>
      <c r="E297" s="3">
        <v>1</v>
      </c>
      <c r="F297" s="2">
        <v>47941.73</v>
      </c>
      <c r="G297" s="2">
        <f>ROUND(Tabla324[[#This Row],[CANTIDAD]]*Tabla324[[#This Row],[P. U.]],2)</f>
        <v>47941.73</v>
      </c>
      <c r="H297" s="22">
        <v>1</v>
      </c>
      <c r="I297" s="2">
        <v>36820.35</v>
      </c>
      <c r="J297" s="2">
        <f>ROUND(Tabla324[[#This Row],[CANTIDAD ]]*Tabla324[[#This Row],[P. U. ]],2)</f>
        <v>36820.35</v>
      </c>
    </row>
    <row r="298" spans="1:10">
      <c r="A298" s="5" t="s">
        <v>6577</v>
      </c>
      <c r="B298" s="5" t="s">
        <v>273</v>
      </c>
      <c r="C298" s="6" t="s">
        <v>3749</v>
      </c>
      <c r="D298" s="1" t="s">
        <v>62</v>
      </c>
      <c r="E298" s="3">
        <v>1</v>
      </c>
      <c r="F298" s="2">
        <v>14830.19</v>
      </c>
      <c r="G298" s="2">
        <f>ROUND(Tabla324[[#This Row],[CANTIDAD]]*Tabla324[[#This Row],[P. U.]],2)</f>
        <v>14830.19</v>
      </c>
      <c r="H298" s="22">
        <v>1</v>
      </c>
      <c r="I298" s="2">
        <v>11389.92</v>
      </c>
      <c r="J298" s="2">
        <f>ROUND(Tabla324[[#This Row],[CANTIDAD ]]*Tabla324[[#This Row],[P. U. ]],2)</f>
        <v>11389.92</v>
      </c>
    </row>
    <row r="299" spans="1:10">
      <c r="A299" s="5" t="s">
        <v>6577</v>
      </c>
      <c r="B299" s="5" t="s">
        <v>274</v>
      </c>
      <c r="C299" s="6" t="s">
        <v>3750</v>
      </c>
      <c r="D299" s="1" t="s">
        <v>62</v>
      </c>
      <c r="E299" s="3">
        <v>1</v>
      </c>
      <c r="F299" s="2">
        <v>51129.94</v>
      </c>
      <c r="G299" s="2">
        <f>ROUND(Tabla324[[#This Row],[CANTIDAD]]*Tabla324[[#This Row],[P. U.]],2)</f>
        <v>51129.94</v>
      </c>
      <c r="H299" s="22">
        <v>1</v>
      </c>
      <c r="I299" s="2">
        <v>39268.97</v>
      </c>
      <c r="J299" s="2">
        <f>ROUND(Tabla324[[#This Row],[CANTIDAD ]]*Tabla324[[#This Row],[P. U. ]],2)</f>
        <v>39268.97</v>
      </c>
    </row>
    <row r="300" spans="1:10">
      <c r="A300" s="5" t="s">
        <v>6577</v>
      </c>
      <c r="B300" s="5" t="s">
        <v>275</v>
      </c>
      <c r="C300" s="6" t="s">
        <v>3751</v>
      </c>
      <c r="D300" s="1" t="s">
        <v>62</v>
      </c>
      <c r="E300" s="3">
        <v>1</v>
      </c>
      <c r="F300" s="2">
        <v>52589.3</v>
      </c>
      <c r="G300" s="2">
        <f>ROUND(Tabla324[[#This Row],[CANTIDAD]]*Tabla324[[#This Row],[P. U.]],2)</f>
        <v>52589.3</v>
      </c>
      <c r="H300" s="22">
        <v>1</v>
      </c>
      <c r="I300" s="2">
        <v>40389.79</v>
      </c>
      <c r="J300" s="2">
        <f>ROUND(Tabla324[[#This Row],[CANTIDAD ]]*Tabla324[[#This Row],[P. U. ]],2)</f>
        <v>40389.79</v>
      </c>
    </row>
    <row r="301" spans="1:10">
      <c r="A301" s="5" t="s">
        <v>6577</v>
      </c>
      <c r="B301" s="5" t="s">
        <v>276</v>
      </c>
      <c r="C301" s="6" t="s">
        <v>3752</v>
      </c>
      <c r="D301" s="1" t="s">
        <v>62</v>
      </c>
      <c r="E301" s="3">
        <v>1</v>
      </c>
      <c r="F301" s="2">
        <v>25676.73</v>
      </c>
      <c r="G301" s="2">
        <f>ROUND(Tabla324[[#This Row],[CANTIDAD]]*Tabla324[[#This Row],[P. U.]],2)</f>
        <v>25676.73</v>
      </c>
      <c r="H301" s="22">
        <v>1</v>
      </c>
      <c r="I301" s="2">
        <v>19720.32</v>
      </c>
      <c r="J301" s="2">
        <f>ROUND(Tabla324[[#This Row],[CANTIDAD ]]*Tabla324[[#This Row],[P. U. ]],2)</f>
        <v>19720.32</v>
      </c>
    </row>
    <row r="302" spans="1:10">
      <c r="A302" s="5" t="s">
        <v>6577</v>
      </c>
      <c r="B302" s="5" t="s">
        <v>277</v>
      </c>
      <c r="C302" s="6" t="s">
        <v>3753</v>
      </c>
      <c r="D302" s="1" t="s">
        <v>62</v>
      </c>
      <c r="E302" s="3">
        <v>1</v>
      </c>
      <c r="F302" s="2">
        <v>20667.599999999999</v>
      </c>
      <c r="G302" s="2">
        <f>ROUND(Tabla324[[#This Row],[CANTIDAD]]*Tabla324[[#This Row],[P. U.]],2)</f>
        <v>20667.599999999999</v>
      </c>
      <c r="H302" s="22">
        <v>1</v>
      </c>
      <c r="I302" s="2">
        <v>15873.18</v>
      </c>
      <c r="J302" s="2">
        <f>ROUND(Tabla324[[#This Row],[CANTIDAD ]]*Tabla324[[#This Row],[P. U. ]],2)</f>
        <v>15873.18</v>
      </c>
    </row>
    <row r="303" spans="1:10">
      <c r="A303" s="5" t="s">
        <v>6577</v>
      </c>
      <c r="B303" s="5" t="s">
        <v>278</v>
      </c>
      <c r="C303" s="6" t="s">
        <v>3754</v>
      </c>
      <c r="D303" s="1" t="s">
        <v>62</v>
      </c>
      <c r="E303" s="3">
        <v>1</v>
      </c>
      <c r="F303" s="2">
        <v>18209.05</v>
      </c>
      <c r="G303" s="2">
        <f>ROUND(Tabla324[[#This Row],[CANTIDAD]]*Tabla324[[#This Row],[P. U.]],2)</f>
        <v>18209.05</v>
      </c>
      <c r="H303" s="22">
        <v>1</v>
      </c>
      <c r="I303" s="2">
        <v>13984.97</v>
      </c>
      <c r="J303" s="2">
        <f>ROUND(Tabla324[[#This Row],[CANTIDAD ]]*Tabla324[[#This Row],[P. U. ]],2)</f>
        <v>13984.97</v>
      </c>
    </row>
    <row r="304" spans="1:10">
      <c r="A304" s="5" t="s">
        <v>6577</v>
      </c>
      <c r="B304" s="5" t="s">
        <v>279</v>
      </c>
      <c r="C304" s="6" t="s">
        <v>3755</v>
      </c>
      <c r="D304" s="1" t="s">
        <v>62</v>
      </c>
      <c r="E304" s="3">
        <v>1</v>
      </c>
      <c r="F304" s="2">
        <v>13015.85</v>
      </c>
      <c r="G304" s="2">
        <f>ROUND(Tabla324[[#This Row],[CANTIDAD]]*Tabla324[[#This Row],[P. U.]],2)</f>
        <v>13015.85</v>
      </c>
      <c r="H304" s="22">
        <v>1</v>
      </c>
      <c r="I304" s="2">
        <v>9996.4699999999993</v>
      </c>
      <c r="J304" s="2">
        <f>ROUND(Tabla324[[#This Row],[CANTIDAD ]]*Tabla324[[#This Row],[P. U. ]],2)</f>
        <v>9996.4699999999993</v>
      </c>
    </row>
    <row r="305" spans="1:10">
      <c r="A305" s="5" t="s">
        <v>6577</v>
      </c>
      <c r="B305" s="5" t="s">
        <v>280</v>
      </c>
      <c r="C305" s="6" t="s">
        <v>3756</v>
      </c>
      <c r="D305" s="1" t="s">
        <v>62</v>
      </c>
      <c r="E305" s="3">
        <v>1</v>
      </c>
      <c r="F305" s="2">
        <v>16894.330000000002</v>
      </c>
      <c r="G305" s="2">
        <f>ROUND(Tabla324[[#This Row],[CANTIDAD]]*Tabla324[[#This Row],[P. U.]],2)</f>
        <v>16894.330000000002</v>
      </c>
      <c r="H305" s="22">
        <v>1</v>
      </c>
      <c r="I305" s="2">
        <v>12975.23</v>
      </c>
      <c r="J305" s="2">
        <f>ROUND(Tabla324[[#This Row],[CANTIDAD ]]*Tabla324[[#This Row],[P. U. ]],2)</f>
        <v>12975.23</v>
      </c>
    </row>
    <row r="306" spans="1:10">
      <c r="A306" s="5" t="s">
        <v>6577</v>
      </c>
      <c r="B306" s="5" t="s">
        <v>281</v>
      </c>
      <c r="C306" s="6" t="s">
        <v>3757</v>
      </c>
      <c r="D306" s="1" t="s">
        <v>62</v>
      </c>
      <c r="E306" s="3">
        <v>1</v>
      </c>
      <c r="F306" s="2">
        <v>16335.55</v>
      </c>
      <c r="G306" s="2">
        <f>ROUND(Tabla324[[#This Row],[CANTIDAD]]*Tabla324[[#This Row],[P. U.]],2)</f>
        <v>16335.55</v>
      </c>
      <c r="H306" s="22">
        <v>1</v>
      </c>
      <c r="I306" s="2">
        <v>12546.08</v>
      </c>
      <c r="J306" s="2">
        <f>ROUND(Tabla324[[#This Row],[CANTIDAD ]]*Tabla324[[#This Row],[P. U. ]],2)</f>
        <v>12546.08</v>
      </c>
    </row>
    <row r="307" spans="1:10">
      <c r="A307" s="5" t="s">
        <v>6577</v>
      </c>
      <c r="B307" s="5" t="s">
        <v>282</v>
      </c>
      <c r="C307" s="6" t="s">
        <v>3758</v>
      </c>
      <c r="D307" s="1" t="s">
        <v>62</v>
      </c>
      <c r="E307" s="3">
        <v>1</v>
      </c>
      <c r="F307" s="2">
        <v>13907.24</v>
      </c>
      <c r="G307" s="2">
        <f>ROUND(Tabla324[[#This Row],[CANTIDAD]]*Tabla324[[#This Row],[P. U.]],2)</f>
        <v>13907.24</v>
      </c>
      <c r="H307" s="22">
        <v>1</v>
      </c>
      <c r="I307" s="2">
        <v>10681.08</v>
      </c>
      <c r="J307" s="2">
        <f>ROUND(Tabla324[[#This Row],[CANTIDAD ]]*Tabla324[[#This Row],[P. U. ]],2)</f>
        <v>10681.08</v>
      </c>
    </row>
    <row r="308" spans="1:10">
      <c r="A308" s="5" t="s">
        <v>6577</v>
      </c>
      <c r="B308" s="5" t="s">
        <v>283</v>
      </c>
      <c r="C308" s="6" t="s">
        <v>3759</v>
      </c>
      <c r="D308" s="1" t="s">
        <v>62</v>
      </c>
      <c r="E308" s="3">
        <v>1</v>
      </c>
      <c r="F308" s="2">
        <v>12819.95</v>
      </c>
      <c r="G308" s="2">
        <f>ROUND(Tabla324[[#This Row],[CANTIDAD]]*Tabla324[[#This Row],[P. U.]],2)</f>
        <v>12819.95</v>
      </c>
      <c r="H308" s="22">
        <v>1</v>
      </c>
      <c r="I308" s="2">
        <v>9846.0300000000007</v>
      </c>
      <c r="J308" s="2">
        <f>ROUND(Tabla324[[#This Row],[CANTIDAD ]]*Tabla324[[#This Row],[P. U. ]],2)</f>
        <v>9846.0300000000007</v>
      </c>
    </row>
    <row r="309" spans="1:10">
      <c r="A309" s="5" t="s">
        <v>6577</v>
      </c>
      <c r="B309" s="5" t="s">
        <v>284</v>
      </c>
      <c r="C309" s="6" t="s">
        <v>3760</v>
      </c>
      <c r="D309" s="1" t="s">
        <v>62</v>
      </c>
      <c r="E309" s="3">
        <v>1</v>
      </c>
      <c r="F309" s="2">
        <v>57427.54</v>
      </c>
      <c r="G309" s="2">
        <f>ROUND(Tabla324[[#This Row],[CANTIDAD]]*Tabla324[[#This Row],[P. U.]],2)</f>
        <v>57427.54</v>
      </c>
      <c r="H309" s="22">
        <v>1</v>
      </c>
      <c r="I309" s="2">
        <v>44105.66</v>
      </c>
      <c r="J309" s="2">
        <f>ROUND(Tabla324[[#This Row],[CANTIDAD ]]*Tabla324[[#This Row],[P. U. ]],2)</f>
        <v>44105.66</v>
      </c>
    </row>
    <row r="310" spans="1:10">
      <c r="A310" s="5" t="s">
        <v>6577</v>
      </c>
      <c r="B310" s="5" t="s">
        <v>285</v>
      </c>
      <c r="C310" s="6" t="s">
        <v>3761</v>
      </c>
      <c r="D310" s="1" t="s">
        <v>62</v>
      </c>
      <c r="E310" s="3">
        <v>2</v>
      </c>
      <c r="F310" s="2">
        <v>57427.54</v>
      </c>
      <c r="G310" s="2">
        <f>ROUND(Tabla324[[#This Row],[CANTIDAD]]*Tabla324[[#This Row],[P. U.]],2)</f>
        <v>114855.08</v>
      </c>
      <c r="H310" s="22">
        <v>2</v>
      </c>
      <c r="I310" s="2">
        <v>44105.66</v>
      </c>
      <c r="J310" s="2">
        <f>ROUND(Tabla324[[#This Row],[CANTIDAD ]]*Tabla324[[#This Row],[P. U. ]],2)</f>
        <v>88211.32</v>
      </c>
    </row>
    <row r="311" spans="1:10">
      <c r="A311" s="5" t="s">
        <v>6577</v>
      </c>
      <c r="B311" s="5" t="s">
        <v>286</v>
      </c>
      <c r="C311" s="6" t="s">
        <v>3762</v>
      </c>
      <c r="D311" s="1" t="s">
        <v>62</v>
      </c>
      <c r="E311" s="3">
        <v>1</v>
      </c>
      <c r="F311" s="2">
        <v>37693.4</v>
      </c>
      <c r="G311" s="2">
        <f>ROUND(Tabla324[[#This Row],[CANTIDAD]]*Tabla324[[#This Row],[P. U.]],2)</f>
        <v>37693.4</v>
      </c>
      <c r="H311" s="22">
        <v>1</v>
      </c>
      <c r="I311" s="2">
        <v>28949.39</v>
      </c>
      <c r="J311" s="2">
        <f>ROUND(Tabla324[[#This Row],[CANTIDAD ]]*Tabla324[[#This Row],[P. U. ]],2)</f>
        <v>28949.39</v>
      </c>
    </row>
    <row r="312" spans="1:10">
      <c r="A312" s="5" t="s">
        <v>6577</v>
      </c>
      <c r="B312" s="5" t="s">
        <v>287</v>
      </c>
      <c r="C312" s="6" t="s">
        <v>3763</v>
      </c>
      <c r="D312" s="1" t="s">
        <v>62</v>
      </c>
      <c r="E312" s="3">
        <v>1</v>
      </c>
      <c r="F312" s="2">
        <v>26150.03</v>
      </c>
      <c r="G312" s="2">
        <f>ROUND(Tabla324[[#This Row],[CANTIDAD]]*Tabla324[[#This Row],[P. U.]],2)</f>
        <v>26150.03</v>
      </c>
      <c r="H312" s="22">
        <v>1</v>
      </c>
      <c r="I312" s="2">
        <v>20083.830000000002</v>
      </c>
      <c r="J312" s="2">
        <f>ROUND(Tabla324[[#This Row],[CANTIDAD ]]*Tabla324[[#This Row],[P. U. ]],2)</f>
        <v>20083.830000000002</v>
      </c>
    </row>
    <row r="313" spans="1:10">
      <c r="A313" s="5" t="s">
        <v>6577</v>
      </c>
      <c r="B313" s="5" t="s">
        <v>288</v>
      </c>
      <c r="C313" s="6" t="s">
        <v>3764</v>
      </c>
      <c r="D313" s="1" t="s">
        <v>62</v>
      </c>
      <c r="E313" s="3">
        <v>1</v>
      </c>
      <c r="F313" s="2">
        <v>16144.94</v>
      </c>
      <c r="G313" s="2">
        <f>ROUND(Tabla324[[#This Row],[CANTIDAD]]*Tabla324[[#This Row],[P. U.]],2)</f>
        <v>16144.94</v>
      </c>
      <c r="H313" s="22">
        <v>1</v>
      </c>
      <c r="I313" s="2">
        <v>12399.67</v>
      </c>
      <c r="J313" s="2">
        <f>ROUND(Tabla324[[#This Row],[CANTIDAD ]]*Tabla324[[#This Row],[P. U. ]],2)</f>
        <v>12399.67</v>
      </c>
    </row>
    <row r="314" spans="1:10">
      <c r="A314" s="5" t="s">
        <v>6577</v>
      </c>
      <c r="B314" s="5" t="s">
        <v>289</v>
      </c>
      <c r="C314" s="6" t="s">
        <v>3765</v>
      </c>
      <c r="D314" s="1" t="s">
        <v>62</v>
      </c>
      <c r="E314" s="3">
        <v>1</v>
      </c>
      <c r="F314" s="2">
        <v>12936.98</v>
      </c>
      <c r="G314" s="2">
        <f>ROUND(Tabla324[[#This Row],[CANTIDAD]]*Tabla324[[#This Row],[P. U.]],2)</f>
        <v>12936.98</v>
      </c>
      <c r="H314" s="22">
        <v>1</v>
      </c>
      <c r="I314" s="2">
        <v>9935.89</v>
      </c>
      <c r="J314" s="2">
        <f>ROUND(Tabla324[[#This Row],[CANTIDAD ]]*Tabla324[[#This Row],[P. U. ]],2)</f>
        <v>9935.89</v>
      </c>
    </row>
    <row r="315" spans="1:10">
      <c r="A315" s="5" t="s">
        <v>6577</v>
      </c>
      <c r="B315" s="5" t="s">
        <v>290</v>
      </c>
      <c r="C315" s="6" t="s">
        <v>3766</v>
      </c>
      <c r="D315" s="1" t="s">
        <v>62</v>
      </c>
      <c r="E315" s="3">
        <v>1</v>
      </c>
      <c r="F315" s="2">
        <v>47941.73</v>
      </c>
      <c r="G315" s="2">
        <f>ROUND(Tabla324[[#This Row],[CANTIDAD]]*Tabla324[[#This Row],[P. U.]],2)</f>
        <v>47941.73</v>
      </c>
      <c r="H315" s="22">
        <v>1</v>
      </c>
      <c r="I315" s="2">
        <v>36820.35</v>
      </c>
      <c r="J315" s="2">
        <f>ROUND(Tabla324[[#This Row],[CANTIDAD ]]*Tabla324[[#This Row],[P. U. ]],2)</f>
        <v>36820.35</v>
      </c>
    </row>
    <row r="316" spans="1:10">
      <c r="A316" s="5" t="s">
        <v>6577</v>
      </c>
      <c r="B316" s="5" t="s">
        <v>291</v>
      </c>
      <c r="C316" s="6" t="s">
        <v>3767</v>
      </c>
      <c r="D316" s="1" t="s">
        <v>62</v>
      </c>
      <c r="E316" s="3">
        <v>1</v>
      </c>
      <c r="F316" s="2">
        <v>11117.38</v>
      </c>
      <c r="G316" s="2">
        <f>ROUND(Tabla324[[#This Row],[CANTIDAD]]*Tabla324[[#This Row],[P. U.]],2)</f>
        <v>11117.38</v>
      </c>
      <c r="H316" s="22">
        <v>1</v>
      </c>
      <c r="I316" s="2">
        <v>8538.4</v>
      </c>
      <c r="J316" s="2">
        <f>ROUND(Tabla324[[#This Row],[CANTIDAD ]]*Tabla324[[#This Row],[P. U. ]],2)</f>
        <v>8538.4</v>
      </c>
    </row>
    <row r="317" spans="1:10">
      <c r="A317" s="5" t="s">
        <v>6577</v>
      </c>
      <c r="B317" s="5" t="s">
        <v>292</v>
      </c>
      <c r="C317" s="6" t="s">
        <v>3768</v>
      </c>
      <c r="D317" s="1" t="s">
        <v>62</v>
      </c>
      <c r="E317" s="3">
        <v>1</v>
      </c>
      <c r="F317" s="2">
        <v>30409.77</v>
      </c>
      <c r="G317" s="2">
        <f>ROUND(Tabla324[[#This Row],[CANTIDAD]]*Tabla324[[#This Row],[P. U.]],2)</f>
        <v>30409.77</v>
      </c>
      <c r="H317" s="22">
        <v>1</v>
      </c>
      <c r="I317" s="2">
        <v>23355.39</v>
      </c>
      <c r="J317" s="2">
        <f>ROUND(Tabla324[[#This Row],[CANTIDAD ]]*Tabla324[[#This Row],[P. U. ]],2)</f>
        <v>23355.39</v>
      </c>
    </row>
    <row r="318" spans="1:10">
      <c r="A318" s="5" t="s">
        <v>6577</v>
      </c>
      <c r="B318" s="5" t="s">
        <v>293</v>
      </c>
      <c r="C318" s="6" t="s">
        <v>3769</v>
      </c>
      <c r="D318" s="1" t="s">
        <v>62</v>
      </c>
      <c r="E318" s="3">
        <v>1</v>
      </c>
      <c r="F318" s="2">
        <v>10282.530000000001</v>
      </c>
      <c r="G318" s="2">
        <f>ROUND(Tabla324[[#This Row],[CANTIDAD]]*Tabla324[[#This Row],[P. U.]],2)</f>
        <v>10282.530000000001</v>
      </c>
      <c r="H318" s="22">
        <v>1</v>
      </c>
      <c r="I318" s="2">
        <v>7897.22</v>
      </c>
      <c r="J318" s="2">
        <f>ROUND(Tabla324[[#This Row],[CANTIDAD ]]*Tabla324[[#This Row],[P. U. ]],2)</f>
        <v>7897.22</v>
      </c>
    </row>
    <row r="319" spans="1:10">
      <c r="A319" s="5" t="s">
        <v>6577</v>
      </c>
      <c r="B319" s="5" t="s">
        <v>294</v>
      </c>
      <c r="C319" s="6" t="s">
        <v>3770</v>
      </c>
      <c r="D319" s="1" t="s">
        <v>62</v>
      </c>
      <c r="E319" s="3">
        <v>1</v>
      </c>
      <c r="F319" s="2">
        <v>23640.2</v>
      </c>
      <c r="G319" s="2">
        <f>ROUND(Tabla324[[#This Row],[CANTIDAD]]*Tabla324[[#This Row],[P. U.]],2)</f>
        <v>23640.2</v>
      </c>
      <c r="H319" s="22">
        <v>1</v>
      </c>
      <c r="I319" s="2">
        <v>18156.22</v>
      </c>
      <c r="J319" s="2">
        <f>ROUND(Tabla324[[#This Row],[CANTIDAD ]]*Tabla324[[#This Row],[P. U. ]],2)</f>
        <v>18156.22</v>
      </c>
    </row>
    <row r="320" spans="1:10">
      <c r="A320" s="5" t="s">
        <v>6577</v>
      </c>
      <c r="B320" s="5" t="s">
        <v>295</v>
      </c>
      <c r="C320" s="6" t="s">
        <v>3771</v>
      </c>
      <c r="D320" s="1" t="s">
        <v>62</v>
      </c>
      <c r="E320" s="3">
        <v>1</v>
      </c>
      <c r="F320" s="2">
        <v>13778.42</v>
      </c>
      <c r="G320" s="2">
        <f>ROUND(Tabla324[[#This Row],[CANTIDAD]]*Tabla324[[#This Row],[P. U.]],2)</f>
        <v>13778.42</v>
      </c>
      <c r="H320" s="22">
        <v>1</v>
      </c>
      <c r="I320" s="2">
        <v>10582.13</v>
      </c>
      <c r="J320" s="2">
        <f>ROUND(Tabla324[[#This Row],[CANTIDAD ]]*Tabla324[[#This Row],[P. U. ]],2)</f>
        <v>10582.13</v>
      </c>
    </row>
    <row r="321" spans="1:10">
      <c r="A321" s="5" t="s">
        <v>6577</v>
      </c>
      <c r="B321" s="5" t="s">
        <v>296</v>
      </c>
      <c r="C321" s="6" t="s">
        <v>3772</v>
      </c>
      <c r="D321" s="1" t="s">
        <v>62</v>
      </c>
      <c r="E321" s="3">
        <v>1</v>
      </c>
      <c r="F321" s="2">
        <v>48474.2</v>
      </c>
      <c r="G321" s="2">
        <f>ROUND(Tabla324[[#This Row],[CANTIDAD]]*Tabla324[[#This Row],[P. U.]],2)</f>
        <v>48474.2</v>
      </c>
      <c r="H321" s="22">
        <v>1</v>
      </c>
      <c r="I321" s="2">
        <v>37229.300000000003</v>
      </c>
      <c r="J321" s="2">
        <f>ROUND(Tabla324[[#This Row],[CANTIDAD ]]*Tabla324[[#This Row],[P. U. ]],2)</f>
        <v>37229.300000000003</v>
      </c>
    </row>
    <row r="322" spans="1:10">
      <c r="A322" s="5" t="s">
        <v>6577</v>
      </c>
      <c r="B322" s="5" t="s">
        <v>297</v>
      </c>
      <c r="C322" s="6" t="s">
        <v>3773</v>
      </c>
      <c r="D322" s="1" t="s">
        <v>62</v>
      </c>
      <c r="E322" s="3">
        <v>1</v>
      </c>
      <c r="F322" s="2">
        <v>26794.240000000002</v>
      </c>
      <c r="G322" s="2">
        <f>ROUND(Tabla324[[#This Row],[CANTIDAD]]*Tabla324[[#This Row],[P. U.]],2)</f>
        <v>26794.240000000002</v>
      </c>
      <c r="H322" s="22">
        <v>1</v>
      </c>
      <c r="I322" s="2">
        <v>20578.599999999999</v>
      </c>
      <c r="J322" s="2">
        <f>ROUND(Tabla324[[#This Row],[CANTIDAD ]]*Tabla324[[#This Row],[P. U. ]],2)</f>
        <v>20578.599999999999</v>
      </c>
    </row>
    <row r="323" spans="1:10">
      <c r="A323" s="5" t="s">
        <v>6577</v>
      </c>
      <c r="B323" s="5" t="s">
        <v>298</v>
      </c>
      <c r="C323" s="6" t="s">
        <v>3774</v>
      </c>
      <c r="D323" s="1" t="s">
        <v>62</v>
      </c>
      <c r="E323" s="3">
        <v>1</v>
      </c>
      <c r="F323" s="2">
        <v>16598.490000000002</v>
      </c>
      <c r="G323" s="2">
        <f>ROUND(Tabla324[[#This Row],[CANTIDAD]]*Tabla324[[#This Row],[P. U.]],2)</f>
        <v>16598.490000000002</v>
      </c>
      <c r="H323" s="22">
        <v>1</v>
      </c>
      <c r="I323" s="2">
        <v>12748.03</v>
      </c>
      <c r="J323" s="2">
        <f>ROUND(Tabla324[[#This Row],[CANTIDAD ]]*Tabla324[[#This Row],[P. U. ]],2)</f>
        <v>12748.03</v>
      </c>
    </row>
    <row r="324" spans="1:10">
      <c r="A324" s="5" t="s">
        <v>6577</v>
      </c>
      <c r="B324" s="5" t="s">
        <v>299</v>
      </c>
      <c r="C324" s="6" t="s">
        <v>3775</v>
      </c>
      <c r="D324" s="1" t="s">
        <v>62</v>
      </c>
      <c r="E324" s="3">
        <v>1</v>
      </c>
      <c r="F324" s="2">
        <v>24485.58</v>
      </c>
      <c r="G324" s="2">
        <f>ROUND(Tabla324[[#This Row],[CANTIDAD]]*Tabla324[[#This Row],[P. U.]],2)</f>
        <v>24485.58</v>
      </c>
      <c r="H324" s="22">
        <v>1</v>
      </c>
      <c r="I324" s="2">
        <v>18805.490000000002</v>
      </c>
      <c r="J324" s="2">
        <f>ROUND(Tabla324[[#This Row],[CANTIDAD ]]*Tabla324[[#This Row],[P. U. ]],2)</f>
        <v>18805.490000000002</v>
      </c>
    </row>
    <row r="325" spans="1:10">
      <c r="A325" s="5" t="s">
        <v>6577</v>
      </c>
      <c r="B325" s="5" t="s">
        <v>300</v>
      </c>
      <c r="C325" s="6" t="s">
        <v>3776</v>
      </c>
      <c r="D325" s="1" t="s">
        <v>62</v>
      </c>
      <c r="E325" s="3">
        <v>1</v>
      </c>
      <c r="F325" s="2">
        <v>19168.79</v>
      </c>
      <c r="G325" s="2">
        <f>ROUND(Tabla324[[#This Row],[CANTIDAD]]*Tabla324[[#This Row],[P. U.]],2)</f>
        <v>19168.79</v>
      </c>
      <c r="H325" s="22">
        <v>1</v>
      </c>
      <c r="I325" s="2">
        <v>14722.08</v>
      </c>
      <c r="J325" s="2">
        <f>ROUND(Tabla324[[#This Row],[CANTIDAD ]]*Tabla324[[#This Row],[P. U. ]],2)</f>
        <v>14722.08</v>
      </c>
    </row>
    <row r="326" spans="1:10">
      <c r="A326" s="5" t="s">
        <v>6577</v>
      </c>
      <c r="B326" s="5" t="s">
        <v>301</v>
      </c>
      <c r="C326" s="6" t="s">
        <v>3777</v>
      </c>
      <c r="D326" s="1" t="s">
        <v>62</v>
      </c>
      <c r="E326" s="3">
        <v>1</v>
      </c>
      <c r="F326" s="2">
        <v>20891.09</v>
      </c>
      <c r="G326" s="2">
        <f>ROUND(Tabla324[[#This Row],[CANTIDAD]]*Tabla324[[#This Row],[P. U.]],2)</f>
        <v>20891.09</v>
      </c>
      <c r="H326" s="22">
        <v>1</v>
      </c>
      <c r="I326" s="2">
        <v>16044.84</v>
      </c>
      <c r="J326" s="2">
        <f>ROUND(Tabla324[[#This Row],[CANTIDAD ]]*Tabla324[[#This Row],[P. U. ]],2)</f>
        <v>16044.84</v>
      </c>
    </row>
    <row r="327" spans="1:10">
      <c r="A327" s="5" t="s">
        <v>6577</v>
      </c>
      <c r="B327" s="5" t="s">
        <v>302</v>
      </c>
      <c r="C327" s="6" t="s">
        <v>3778</v>
      </c>
      <c r="D327" s="1" t="s">
        <v>62</v>
      </c>
      <c r="E327" s="3">
        <v>1</v>
      </c>
      <c r="F327" s="2">
        <v>9005.91</v>
      </c>
      <c r="G327" s="2">
        <f>ROUND(Tabla324[[#This Row],[CANTIDAD]]*Tabla324[[#This Row],[P. U.]],2)</f>
        <v>9005.91</v>
      </c>
      <c r="H327" s="22">
        <v>1</v>
      </c>
      <c r="I327" s="2">
        <v>6916.75</v>
      </c>
      <c r="J327" s="2">
        <f>ROUND(Tabla324[[#This Row],[CANTIDAD ]]*Tabla324[[#This Row],[P. U. ]],2)</f>
        <v>6916.75</v>
      </c>
    </row>
    <row r="328" spans="1:10">
      <c r="A328" s="5" t="s">
        <v>6577</v>
      </c>
      <c r="B328" s="5" t="s">
        <v>303</v>
      </c>
      <c r="C328" s="6" t="s">
        <v>3779</v>
      </c>
      <c r="D328" s="1" t="s">
        <v>62</v>
      </c>
      <c r="E328" s="3">
        <v>1</v>
      </c>
      <c r="F328" s="2">
        <v>9005.91</v>
      </c>
      <c r="G328" s="2">
        <f>ROUND(Tabla324[[#This Row],[CANTIDAD]]*Tabla324[[#This Row],[P. U.]],2)</f>
        <v>9005.91</v>
      </c>
      <c r="H328" s="22">
        <v>1</v>
      </c>
      <c r="I328" s="2">
        <v>6916.75</v>
      </c>
      <c r="J328" s="2">
        <f>ROUND(Tabla324[[#This Row],[CANTIDAD ]]*Tabla324[[#This Row],[P. U. ]],2)</f>
        <v>6916.75</v>
      </c>
    </row>
    <row r="329" spans="1:10">
      <c r="A329" s="5" t="s">
        <v>6577</v>
      </c>
      <c r="B329" s="5" t="s">
        <v>304</v>
      </c>
      <c r="C329" s="6" t="s">
        <v>3780</v>
      </c>
      <c r="D329" s="1" t="s">
        <v>62</v>
      </c>
      <c r="E329" s="3">
        <v>1</v>
      </c>
      <c r="F329" s="2">
        <v>12332.21</v>
      </c>
      <c r="G329" s="2">
        <f>ROUND(Tabla324[[#This Row],[CANTIDAD]]*Tabla324[[#This Row],[P. U.]],2)</f>
        <v>12332.21</v>
      </c>
      <c r="H329" s="22">
        <v>1</v>
      </c>
      <c r="I329" s="2">
        <v>9471.41</v>
      </c>
      <c r="J329" s="2">
        <f>ROUND(Tabla324[[#This Row],[CANTIDAD ]]*Tabla324[[#This Row],[P. U. ]],2)</f>
        <v>9471.41</v>
      </c>
    </row>
    <row r="330" spans="1:10">
      <c r="A330" s="5" t="s">
        <v>6577</v>
      </c>
      <c r="B330" s="5" t="s">
        <v>305</v>
      </c>
      <c r="C330" s="6" t="s">
        <v>3781</v>
      </c>
      <c r="D330" s="1" t="s">
        <v>62</v>
      </c>
      <c r="E330" s="3">
        <v>1</v>
      </c>
      <c r="F330" s="2">
        <v>47941.73</v>
      </c>
      <c r="G330" s="2">
        <f>ROUND(Tabla324[[#This Row],[CANTIDAD]]*Tabla324[[#This Row],[P. U.]],2)</f>
        <v>47941.73</v>
      </c>
      <c r="H330" s="22">
        <v>1</v>
      </c>
      <c r="I330" s="2">
        <v>36820.35</v>
      </c>
      <c r="J330" s="2">
        <f>ROUND(Tabla324[[#This Row],[CANTIDAD ]]*Tabla324[[#This Row],[P. U. ]],2)</f>
        <v>36820.35</v>
      </c>
    </row>
    <row r="331" spans="1:10">
      <c r="A331" s="5" t="s">
        <v>6577</v>
      </c>
      <c r="B331" s="5" t="s">
        <v>306</v>
      </c>
      <c r="C331" s="6" t="s">
        <v>3782</v>
      </c>
      <c r="D331" s="1" t="s">
        <v>62</v>
      </c>
      <c r="E331" s="3">
        <v>1</v>
      </c>
      <c r="F331" s="2">
        <v>30830.46</v>
      </c>
      <c r="G331" s="2">
        <f>ROUND(Tabla324[[#This Row],[CANTIDAD]]*Tabla324[[#This Row],[P. U.]],2)</f>
        <v>30830.46</v>
      </c>
      <c r="H331" s="22">
        <v>1</v>
      </c>
      <c r="I331" s="2">
        <v>23678.51</v>
      </c>
      <c r="J331" s="2">
        <f>ROUND(Tabla324[[#This Row],[CANTIDAD ]]*Tabla324[[#This Row],[P. U. ]],2)</f>
        <v>23678.51</v>
      </c>
    </row>
    <row r="332" spans="1:10">
      <c r="A332" s="5" t="s">
        <v>6577</v>
      </c>
      <c r="B332" s="5" t="s">
        <v>307</v>
      </c>
      <c r="C332" s="6" t="s">
        <v>3783</v>
      </c>
      <c r="D332" s="1" t="s">
        <v>62</v>
      </c>
      <c r="E332" s="3">
        <v>1</v>
      </c>
      <c r="F332" s="2">
        <v>47941.73</v>
      </c>
      <c r="G332" s="2">
        <f>ROUND(Tabla324[[#This Row],[CANTIDAD]]*Tabla324[[#This Row],[P. U.]],2)</f>
        <v>47941.73</v>
      </c>
      <c r="H332" s="22">
        <v>1</v>
      </c>
      <c r="I332" s="2">
        <v>36820.35</v>
      </c>
      <c r="J332" s="2">
        <f>ROUND(Tabla324[[#This Row],[CANTIDAD ]]*Tabla324[[#This Row],[P. U. ]],2)</f>
        <v>36820.35</v>
      </c>
    </row>
    <row r="333" spans="1:10">
      <c r="A333" s="5" t="s">
        <v>6577</v>
      </c>
      <c r="B333" s="5" t="s">
        <v>308</v>
      </c>
      <c r="C333" s="6" t="s">
        <v>3784</v>
      </c>
      <c r="D333" s="1" t="s">
        <v>62</v>
      </c>
      <c r="E333" s="3">
        <v>2</v>
      </c>
      <c r="F333" s="2">
        <v>5916.31</v>
      </c>
      <c r="G333" s="2">
        <f>ROUND(Tabla324[[#This Row],[CANTIDAD]]*Tabla324[[#This Row],[P. U.]],2)</f>
        <v>11832.62</v>
      </c>
      <c r="H333" s="22">
        <v>2</v>
      </c>
      <c r="I333" s="2">
        <v>4543.8599999999997</v>
      </c>
      <c r="J333" s="2">
        <f>ROUND(Tabla324[[#This Row],[CANTIDAD ]]*Tabla324[[#This Row],[P. U. ]],2)</f>
        <v>9087.7199999999993</v>
      </c>
    </row>
    <row r="334" spans="1:10">
      <c r="A334" s="5" t="s">
        <v>6577</v>
      </c>
      <c r="B334" s="5" t="s">
        <v>309</v>
      </c>
      <c r="C334" s="6" t="s">
        <v>3785</v>
      </c>
      <c r="D334" s="1" t="s">
        <v>62</v>
      </c>
      <c r="E334" s="3">
        <v>1</v>
      </c>
      <c r="F334" s="2">
        <v>13503.63</v>
      </c>
      <c r="G334" s="2">
        <f>ROUND(Tabla324[[#This Row],[CANTIDAD]]*Tabla324[[#This Row],[P. U.]],2)</f>
        <v>13503.63</v>
      </c>
      <c r="H334" s="22">
        <v>1</v>
      </c>
      <c r="I334" s="2">
        <v>10371.09</v>
      </c>
      <c r="J334" s="2">
        <f>ROUND(Tabla324[[#This Row],[CANTIDAD ]]*Tabla324[[#This Row],[P. U. ]],2)</f>
        <v>10371.09</v>
      </c>
    </row>
    <row r="335" spans="1:10">
      <c r="A335" s="5" t="s">
        <v>6577</v>
      </c>
      <c r="B335" s="5" t="s">
        <v>310</v>
      </c>
      <c r="C335" s="6" t="s">
        <v>3786</v>
      </c>
      <c r="D335" s="1" t="s">
        <v>62</v>
      </c>
      <c r="E335" s="3">
        <v>1</v>
      </c>
      <c r="F335" s="2">
        <v>13503.63</v>
      </c>
      <c r="G335" s="2">
        <f>ROUND(Tabla324[[#This Row],[CANTIDAD]]*Tabla324[[#This Row],[P. U.]],2)</f>
        <v>13503.63</v>
      </c>
      <c r="H335" s="22">
        <v>1</v>
      </c>
      <c r="I335" s="2">
        <v>10371.09</v>
      </c>
      <c r="J335" s="2">
        <f>ROUND(Tabla324[[#This Row],[CANTIDAD ]]*Tabla324[[#This Row],[P. U. ]],2)</f>
        <v>10371.09</v>
      </c>
    </row>
    <row r="336" spans="1:10">
      <c r="A336" s="5" t="s">
        <v>6577</v>
      </c>
      <c r="B336" s="5" t="s">
        <v>311</v>
      </c>
      <c r="C336" s="6" t="s">
        <v>3787</v>
      </c>
      <c r="D336" s="1" t="s">
        <v>62</v>
      </c>
      <c r="E336" s="3">
        <v>1</v>
      </c>
      <c r="F336" s="2">
        <v>42755.09</v>
      </c>
      <c r="G336" s="2">
        <f>ROUND(Tabla324[[#This Row],[CANTIDAD]]*Tabla324[[#This Row],[P. U.]],2)</f>
        <v>42755.09</v>
      </c>
      <c r="H336" s="22">
        <v>1</v>
      </c>
      <c r="I336" s="2">
        <v>32836.9</v>
      </c>
      <c r="J336" s="2">
        <f>ROUND(Tabla324[[#This Row],[CANTIDAD ]]*Tabla324[[#This Row],[P. U. ]],2)</f>
        <v>32836.9</v>
      </c>
    </row>
    <row r="337" spans="1:10">
      <c r="A337" s="5" t="s">
        <v>6577</v>
      </c>
      <c r="B337" s="5" t="s">
        <v>312</v>
      </c>
      <c r="C337" s="6" t="s">
        <v>3788</v>
      </c>
      <c r="D337" s="1" t="s">
        <v>62</v>
      </c>
      <c r="E337" s="3">
        <v>2</v>
      </c>
      <c r="F337" s="2">
        <v>18261.63</v>
      </c>
      <c r="G337" s="2">
        <f>ROUND(Tabla324[[#This Row],[CANTIDAD]]*Tabla324[[#This Row],[P. U.]],2)</f>
        <v>36523.26</v>
      </c>
      <c r="H337" s="22">
        <v>2</v>
      </c>
      <c r="I337" s="2">
        <v>14025.36</v>
      </c>
      <c r="J337" s="2">
        <f>ROUND(Tabla324[[#This Row],[CANTIDAD ]]*Tabla324[[#This Row],[P. U. ]],2)</f>
        <v>28050.720000000001</v>
      </c>
    </row>
    <row r="338" spans="1:10">
      <c r="A338" s="5" t="s">
        <v>6577</v>
      </c>
      <c r="B338" s="5" t="s">
        <v>313</v>
      </c>
      <c r="C338" s="6" t="s">
        <v>3789</v>
      </c>
      <c r="D338" s="1" t="s">
        <v>62</v>
      </c>
      <c r="E338" s="3">
        <v>1</v>
      </c>
      <c r="F338" s="2">
        <v>42755.09</v>
      </c>
      <c r="G338" s="2">
        <f>ROUND(Tabla324[[#This Row],[CANTIDAD]]*Tabla324[[#This Row],[P. U.]],2)</f>
        <v>42755.09</v>
      </c>
      <c r="H338" s="22">
        <v>1</v>
      </c>
      <c r="I338" s="2">
        <v>32836.9</v>
      </c>
      <c r="J338" s="2">
        <f>ROUND(Tabla324[[#This Row],[CANTIDAD ]]*Tabla324[[#This Row],[P. U. ]],2)</f>
        <v>32836.9</v>
      </c>
    </row>
    <row r="339" spans="1:10">
      <c r="A339" s="5" t="s">
        <v>6577</v>
      </c>
      <c r="B339" s="5" t="s">
        <v>314</v>
      </c>
      <c r="C339" s="6" t="s">
        <v>3790</v>
      </c>
      <c r="D339" s="1" t="s">
        <v>62</v>
      </c>
      <c r="E339" s="3">
        <v>1</v>
      </c>
      <c r="F339" s="2">
        <v>18932.13</v>
      </c>
      <c r="G339" s="2">
        <f>ROUND(Tabla324[[#This Row],[CANTIDAD]]*Tabla324[[#This Row],[P. U.]],2)</f>
        <v>18932.13</v>
      </c>
      <c r="H339" s="22">
        <v>1</v>
      </c>
      <c r="I339" s="2">
        <v>14540.32</v>
      </c>
      <c r="J339" s="2">
        <f>ROUND(Tabla324[[#This Row],[CANTIDAD ]]*Tabla324[[#This Row],[P. U. ]],2)</f>
        <v>14540.32</v>
      </c>
    </row>
    <row r="340" spans="1:10">
      <c r="A340" s="5" t="s">
        <v>6577</v>
      </c>
      <c r="B340" s="5" t="s">
        <v>315</v>
      </c>
      <c r="C340" s="6" t="s">
        <v>3791</v>
      </c>
      <c r="D340" s="1" t="s">
        <v>62</v>
      </c>
      <c r="E340" s="3">
        <v>1</v>
      </c>
      <c r="F340" s="2">
        <v>18932.13</v>
      </c>
      <c r="G340" s="2">
        <f>ROUND(Tabla324[[#This Row],[CANTIDAD]]*Tabla324[[#This Row],[P. U.]],2)</f>
        <v>18932.13</v>
      </c>
      <c r="H340" s="22">
        <v>1</v>
      </c>
      <c r="I340" s="2">
        <v>14540.32</v>
      </c>
      <c r="J340" s="2">
        <f>ROUND(Tabla324[[#This Row],[CANTIDAD ]]*Tabla324[[#This Row],[P. U. ]],2)</f>
        <v>14540.32</v>
      </c>
    </row>
    <row r="341" spans="1:10">
      <c r="A341" s="5" t="s">
        <v>6577</v>
      </c>
      <c r="B341" s="5" t="s">
        <v>316</v>
      </c>
      <c r="C341" s="6" t="s">
        <v>3792</v>
      </c>
      <c r="D341" s="1" t="s">
        <v>62</v>
      </c>
      <c r="E341" s="3">
        <v>1</v>
      </c>
      <c r="F341" s="2">
        <v>10516.54</v>
      </c>
      <c r="G341" s="2">
        <f>ROUND(Tabla324[[#This Row],[CANTIDAD]]*Tabla324[[#This Row],[P. U.]],2)</f>
        <v>10516.54</v>
      </c>
      <c r="H341" s="22">
        <v>1</v>
      </c>
      <c r="I341" s="2">
        <v>8076.94</v>
      </c>
      <c r="J341" s="2">
        <f>ROUND(Tabla324[[#This Row],[CANTIDAD ]]*Tabla324[[#This Row],[P. U. ]],2)</f>
        <v>8076.94</v>
      </c>
    </row>
    <row r="342" spans="1:10">
      <c r="A342" s="5" t="s">
        <v>6577</v>
      </c>
      <c r="B342" s="5" t="s">
        <v>317</v>
      </c>
      <c r="C342" s="6" t="s">
        <v>3793</v>
      </c>
      <c r="D342" s="1" t="s">
        <v>62</v>
      </c>
      <c r="E342" s="3">
        <v>1</v>
      </c>
      <c r="F342" s="2">
        <v>4930.24</v>
      </c>
      <c r="G342" s="2">
        <f>ROUND(Tabla324[[#This Row],[CANTIDAD]]*Tabla324[[#This Row],[P. U.]],2)</f>
        <v>4930.24</v>
      </c>
      <c r="H342" s="22">
        <v>1</v>
      </c>
      <c r="I342" s="2">
        <v>3786.54</v>
      </c>
      <c r="J342" s="2">
        <f>ROUND(Tabla324[[#This Row],[CANTIDAD ]]*Tabla324[[#This Row],[P. U. ]],2)</f>
        <v>3786.54</v>
      </c>
    </row>
    <row r="343" spans="1:10">
      <c r="A343" s="5" t="s">
        <v>6577</v>
      </c>
      <c r="B343" s="5" t="s">
        <v>318</v>
      </c>
      <c r="C343" s="6" t="s">
        <v>3794</v>
      </c>
      <c r="D343" s="1" t="s">
        <v>62</v>
      </c>
      <c r="E343" s="3">
        <v>1</v>
      </c>
      <c r="F343" s="2">
        <v>22008.65</v>
      </c>
      <c r="G343" s="2">
        <f>ROUND(Tabla324[[#This Row],[CANTIDAD]]*Tabla324[[#This Row],[P. U.]],2)</f>
        <v>22008.65</v>
      </c>
      <c r="H343" s="22">
        <v>1</v>
      </c>
      <c r="I343" s="2">
        <v>16903.14</v>
      </c>
      <c r="J343" s="2">
        <f>ROUND(Tabla324[[#This Row],[CANTIDAD ]]*Tabla324[[#This Row],[P. U. ]],2)</f>
        <v>16903.14</v>
      </c>
    </row>
    <row r="344" spans="1:10">
      <c r="A344" s="5" t="s">
        <v>6577</v>
      </c>
      <c r="B344" s="5" t="s">
        <v>319</v>
      </c>
      <c r="C344" s="6" t="s">
        <v>3795</v>
      </c>
      <c r="D344" s="1" t="s">
        <v>62</v>
      </c>
      <c r="E344" s="3">
        <v>1</v>
      </c>
      <c r="F344" s="2">
        <v>5995.19</v>
      </c>
      <c r="G344" s="2">
        <f>ROUND(Tabla324[[#This Row],[CANTIDAD]]*Tabla324[[#This Row],[P. U.]],2)</f>
        <v>5995.19</v>
      </c>
      <c r="H344" s="22">
        <v>1</v>
      </c>
      <c r="I344" s="2">
        <v>4604.4399999999996</v>
      </c>
      <c r="J344" s="2">
        <f>ROUND(Tabla324[[#This Row],[CANTIDAD ]]*Tabla324[[#This Row],[P. U. ]],2)</f>
        <v>4604.4399999999996</v>
      </c>
    </row>
    <row r="345" spans="1:10">
      <c r="A345" s="5" t="s">
        <v>6577</v>
      </c>
      <c r="B345" s="5" t="s">
        <v>320</v>
      </c>
      <c r="C345" s="6" t="s">
        <v>3796</v>
      </c>
      <c r="D345" s="1" t="s">
        <v>62</v>
      </c>
      <c r="E345" s="3">
        <v>1</v>
      </c>
      <c r="F345" s="2">
        <v>18669.2</v>
      </c>
      <c r="G345" s="2">
        <f>ROUND(Tabla324[[#This Row],[CANTIDAD]]*Tabla324[[#This Row],[P. U.]],2)</f>
        <v>18669.2</v>
      </c>
      <c r="H345" s="22">
        <v>1</v>
      </c>
      <c r="I345" s="2">
        <v>14338.38</v>
      </c>
      <c r="J345" s="2">
        <f>ROUND(Tabla324[[#This Row],[CANTIDAD ]]*Tabla324[[#This Row],[P. U. ]],2)</f>
        <v>14338.38</v>
      </c>
    </row>
    <row r="346" spans="1:10">
      <c r="A346" s="5" t="s">
        <v>6577</v>
      </c>
      <c r="B346" s="5" t="s">
        <v>321</v>
      </c>
      <c r="C346" s="6" t="s">
        <v>3797</v>
      </c>
      <c r="D346" s="1" t="s">
        <v>62</v>
      </c>
      <c r="E346" s="3">
        <v>1</v>
      </c>
      <c r="F346" s="2">
        <v>21771.96</v>
      </c>
      <c r="G346" s="2">
        <f>ROUND(Tabla324[[#This Row],[CANTIDAD]]*Tabla324[[#This Row],[P. U.]],2)</f>
        <v>21771.96</v>
      </c>
      <c r="H346" s="22">
        <v>1</v>
      </c>
      <c r="I346" s="2">
        <v>16721.37</v>
      </c>
      <c r="J346" s="2">
        <f>ROUND(Tabla324[[#This Row],[CANTIDAD ]]*Tabla324[[#This Row],[P. U. ]],2)</f>
        <v>16721.37</v>
      </c>
    </row>
    <row r="347" spans="1:10">
      <c r="A347" s="5" t="s">
        <v>6577</v>
      </c>
      <c r="B347" s="5" t="s">
        <v>322</v>
      </c>
      <c r="C347" s="6" t="s">
        <v>3798</v>
      </c>
      <c r="D347" s="1" t="s">
        <v>62</v>
      </c>
      <c r="E347" s="3">
        <v>1</v>
      </c>
      <c r="F347" s="2">
        <v>14718.43</v>
      </c>
      <c r="G347" s="2">
        <f>ROUND(Tabla324[[#This Row],[CANTIDAD]]*Tabla324[[#This Row],[P. U.]],2)</f>
        <v>14718.43</v>
      </c>
      <c r="H347" s="22">
        <v>1</v>
      </c>
      <c r="I347" s="2">
        <v>11304.09</v>
      </c>
      <c r="J347" s="2">
        <f>ROUND(Tabla324[[#This Row],[CANTIDAD ]]*Tabla324[[#This Row],[P. U. ]],2)</f>
        <v>11304.09</v>
      </c>
    </row>
    <row r="348" spans="1:10">
      <c r="A348" s="5" t="s">
        <v>6577</v>
      </c>
      <c r="B348" s="5" t="s">
        <v>323</v>
      </c>
      <c r="C348" s="6" t="s">
        <v>3799</v>
      </c>
      <c r="D348" s="1" t="s">
        <v>62</v>
      </c>
      <c r="E348" s="3">
        <v>1</v>
      </c>
      <c r="F348" s="2">
        <v>17985.55</v>
      </c>
      <c r="G348" s="2">
        <f>ROUND(Tabla324[[#This Row],[CANTIDAD]]*Tabla324[[#This Row],[P. U.]],2)</f>
        <v>17985.55</v>
      </c>
      <c r="H348" s="22">
        <v>1</v>
      </c>
      <c r="I348" s="2">
        <v>13813.31</v>
      </c>
      <c r="J348" s="2">
        <f>ROUND(Tabla324[[#This Row],[CANTIDAD ]]*Tabla324[[#This Row],[P. U. ]],2)</f>
        <v>13813.31</v>
      </c>
    </row>
    <row r="349" spans="1:10">
      <c r="A349" s="5" t="s">
        <v>6577</v>
      </c>
      <c r="B349" s="5" t="s">
        <v>324</v>
      </c>
      <c r="C349" s="6" t="s">
        <v>3800</v>
      </c>
      <c r="D349" s="1" t="s">
        <v>62</v>
      </c>
      <c r="E349" s="3">
        <v>1</v>
      </c>
      <c r="F349" s="2">
        <v>4733.04</v>
      </c>
      <c r="G349" s="2">
        <f>ROUND(Tabla324[[#This Row],[CANTIDAD]]*Tabla324[[#This Row],[P. U.]],2)</f>
        <v>4733.04</v>
      </c>
      <c r="H349" s="22">
        <v>1</v>
      </c>
      <c r="I349" s="2">
        <v>3635.08</v>
      </c>
      <c r="J349" s="2">
        <f>ROUND(Tabla324[[#This Row],[CANTIDAD ]]*Tabla324[[#This Row],[P. U. ]],2)</f>
        <v>3635.08</v>
      </c>
    </row>
    <row r="350" spans="1:10">
      <c r="A350" s="5" t="s">
        <v>6577</v>
      </c>
      <c r="B350" s="5" t="s">
        <v>325</v>
      </c>
      <c r="C350" s="6" t="s">
        <v>3801</v>
      </c>
      <c r="D350" s="1" t="s">
        <v>62</v>
      </c>
      <c r="E350" s="3">
        <v>1</v>
      </c>
      <c r="F350" s="2">
        <v>4733.04</v>
      </c>
      <c r="G350" s="2">
        <f>ROUND(Tabla324[[#This Row],[CANTIDAD]]*Tabla324[[#This Row],[P. U.]],2)</f>
        <v>4733.04</v>
      </c>
      <c r="H350" s="22">
        <v>1</v>
      </c>
      <c r="I350" s="2">
        <v>3635.08</v>
      </c>
      <c r="J350" s="2">
        <f>ROUND(Tabla324[[#This Row],[CANTIDAD ]]*Tabla324[[#This Row],[P. U. ]],2)</f>
        <v>3635.08</v>
      </c>
    </row>
    <row r="351" spans="1:10">
      <c r="A351" s="5" t="s">
        <v>6577</v>
      </c>
      <c r="B351" s="5" t="s">
        <v>326</v>
      </c>
      <c r="C351" s="6" t="s">
        <v>3802</v>
      </c>
      <c r="D351" s="1" t="s">
        <v>62</v>
      </c>
      <c r="E351" s="3">
        <v>1</v>
      </c>
      <c r="F351" s="2">
        <v>4733.04</v>
      </c>
      <c r="G351" s="2">
        <f>ROUND(Tabla324[[#This Row],[CANTIDAD]]*Tabla324[[#This Row],[P. U.]],2)</f>
        <v>4733.04</v>
      </c>
      <c r="H351" s="22">
        <v>1</v>
      </c>
      <c r="I351" s="2">
        <v>3635.08</v>
      </c>
      <c r="J351" s="2">
        <f>ROUND(Tabla324[[#This Row],[CANTIDAD ]]*Tabla324[[#This Row],[P. U. ]],2)</f>
        <v>3635.08</v>
      </c>
    </row>
    <row r="352" spans="1:10">
      <c r="A352" s="5" t="s">
        <v>6577</v>
      </c>
      <c r="B352" s="5" t="s">
        <v>327</v>
      </c>
      <c r="C352" s="6" t="s">
        <v>3803</v>
      </c>
      <c r="D352" s="1" t="s">
        <v>62</v>
      </c>
      <c r="E352" s="3">
        <v>1</v>
      </c>
      <c r="F352" s="2">
        <v>4733.04</v>
      </c>
      <c r="G352" s="2">
        <f>ROUND(Tabla324[[#This Row],[CANTIDAD]]*Tabla324[[#This Row],[P. U.]],2)</f>
        <v>4733.04</v>
      </c>
      <c r="H352" s="22">
        <v>1</v>
      </c>
      <c r="I352" s="2">
        <v>3635.08</v>
      </c>
      <c r="J352" s="2">
        <f>ROUND(Tabla324[[#This Row],[CANTIDAD ]]*Tabla324[[#This Row],[P. U. ]],2)</f>
        <v>3635.08</v>
      </c>
    </row>
    <row r="353" spans="1:10">
      <c r="A353" s="5" t="s">
        <v>6577</v>
      </c>
      <c r="B353" s="5" t="s">
        <v>328</v>
      </c>
      <c r="C353" s="6" t="s">
        <v>3804</v>
      </c>
      <c r="D353" s="1" t="s">
        <v>62</v>
      </c>
      <c r="E353" s="3">
        <v>1</v>
      </c>
      <c r="F353" s="2">
        <v>57427.54</v>
      </c>
      <c r="G353" s="2">
        <f>ROUND(Tabla324[[#This Row],[CANTIDAD]]*Tabla324[[#This Row],[P. U.]],2)</f>
        <v>57427.54</v>
      </c>
      <c r="H353" s="22">
        <v>1</v>
      </c>
      <c r="I353" s="2">
        <v>44105.66</v>
      </c>
      <c r="J353" s="2">
        <f>ROUND(Tabla324[[#This Row],[CANTIDAD ]]*Tabla324[[#This Row],[P. U. ]],2)</f>
        <v>44105.66</v>
      </c>
    </row>
    <row r="354" spans="1:10">
      <c r="A354" s="5" t="s">
        <v>6577</v>
      </c>
      <c r="B354" s="5" t="s">
        <v>329</v>
      </c>
      <c r="C354" s="6" t="s">
        <v>3805</v>
      </c>
      <c r="D354" s="1" t="s">
        <v>62</v>
      </c>
      <c r="E354" s="3">
        <v>1</v>
      </c>
      <c r="F354" s="2">
        <v>9965.67</v>
      </c>
      <c r="G354" s="2">
        <f>ROUND(Tabla324[[#This Row],[CANTIDAD]]*Tabla324[[#This Row],[P. U.]],2)</f>
        <v>9965.67</v>
      </c>
      <c r="H354" s="22">
        <v>1</v>
      </c>
      <c r="I354" s="2">
        <v>7653.87</v>
      </c>
      <c r="J354" s="2">
        <f>ROUND(Tabla324[[#This Row],[CANTIDAD ]]*Tabla324[[#This Row],[P. U. ]],2)</f>
        <v>7653.87</v>
      </c>
    </row>
    <row r="355" spans="1:10">
      <c r="A355" s="5" t="s">
        <v>6577</v>
      </c>
      <c r="B355" s="5" t="s">
        <v>330</v>
      </c>
      <c r="C355" s="6" t="s">
        <v>3806</v>
      </c>
      <c r="D355" s="1" t="s">
        <v>62</v>
      </c>
      <c r="E355" s="3">
        <v>1</v>
      </c>
      <c r="F355" s="2">
        <v>9965.67</v>
      </c>
      <c r="G355" s="2">
        <f>ROUND(Tabla324[[#This Row],[CANTIDAD]]*Tabla324[[#This Row],[P. U.]],2)</f>
        <v>9965.67</v>
      </c>
      <c r="H355" s="22">
        <v>1</v>
      </c>
      <c r="I355" s="2">
        <v>7653.87</v>
      </c>
      <c r="J355" s="2">
        <f>ROUND(Tabla324[[#This Row],[CANTIDAD ]]*Tabla324[[#This Row],[P. U. ]],2)</f>
        <v>7653.87</v>
      </c>
    </row>
    <row r="356" spans="1:10">
      <c r="A356" s="5" t="s">
        <v>6577</v>
      </c>
      <c r="B356" s="5" t="s">
        <v>331</v>
      </c>
      <c r="C356" s="6" t="s">
        <v>3807</v>
      </c>
      <c r="D356" s="1" t="s">
        <v>62</v>
      </c>
      <c r="E356" s="3">
        <v>1</v>
      </c>
      <c r="F356" s="2">
        <v>20430.939999999999</v>
      </c>
      <c r="G356" s="2">
        <f>ROUND(Tabla324[[#This Row],[CANTIDAD]]*Tabla324[[#This Row],[P. U.]],2)</f>
        <v>20430.939999999999</v>
      </c>
      <c r="H356" s="22">
        <v>1</v>
      </c>
      <c r="I356" s="2">
        <v>15691.43</v>
      </c>
      <c r="J356" s="2">
        <f>ROUND(Tabla324[[#This Row],[CANTIDAD ]]*Tabla324[[#This Row],[P. U. ]],2)</f>
        <v>15691.43</v>
      </c>
    </row>
    <row r="357" spans="1:10">
      <c r="A357" s="5" t="s">
        <v>6577</v>
      </c>
      <c r="B357" s="5" t="s">
        <v>332</v>
      </c>
      <c r="C357" s="6" t="s">
        <v>3808</v>
      </c>
      <c r="D357" s="1" t="s">
        <v>62</v>
      </c>
      <c r="E357" s="3">
        <v>1</v>
      </c>
      <c r="F357" s="2">
        <v>16552.48</v>
      </c>
      <c r="G357" s="2">
        <f>ROUND(Tabla324[[#This Row],[CANTIDAD]]*Tabla324[[#This Row],[P. U.]],2)</f>
        <v>16552.48</v>
      </c>
      <c r="H357" s="22">
        <v>1</v>
      </c>
      <c r="I357" s="2">
        <v>12712.69</v>
      </c>
      <c r="J357" s="2">
        <f>ROUND(Tabla324[[#This Row],[CANTIDAD ]]*Tabla324[[#This Row],[P. U. ]],2)</f>
        <v>12712.69</v>
      </c>
    </row>
    <row r="358" spans="1:10">
      <c r="A358" s="5" t="s">
        <v>6577</v>
      </c>
      <c r="B358" s="5" t="s">
        <v>333</v>
      </c>
      <c r="C358" s="6" t="s">
        <v>3809</v>
      </c>
      <c r="D358" s="1" t="s">
        <v>62</v>
      </c>
      <c r="E358" s="3">
        <v>1</v>
      </c>
      <c r="F358" s="2">
        <v>24848.45</v>
      </c>
      <c r="G358" s="2">
        <f>ROUND(Tabla324[[#This Row],[CANTIDAD]]*Tabla324[[#This Row],[P. U.]],2)</f>
        <v>24848.45</v>
      </c>
      <c r="H358" s="22">
        <v>1</v>
      </c>
      <c r="I358" s="2">
        <v>19084.18</v>
      </c>
      <c r="J358" s="2">
        <f>ROUND(Tabla324[[#This Row],[CANTIDAD ]]*Tabla324[[#This Row],[P. U. ]],2)</f>
        <v>19084.18</v>
      </c>
    </row>
    <row r="359" spans="1:10">
      <c r="A359" s="5" t="s">
        <v>6577</v>
      </c>
      <c r="B359" s="5" t="s">
        <v>334</v>
      </c>
      <c r="C359" s="6" t="s">
        <v>3810</v>
      </c>
      <c r="D359" s="1" t="s">
        <v>62</v>
      </c>
      <c r="E359" s="3">
        <v>1</v>
      </c>
      <c r="F359" s="2">
        <v>9965.67</v>
      </c>
      <c r="G359" s="2">
        <f>ROUND(Tabla324[[#This Row],[CANTIDAD]]*Tabla324[[#This Row],[P. U.]],2)</f>
        <v>9965.67</v>
      </c>
      <c r="H359" s="22">
        <v>1</v>
      </c>
      <c r="I359" s="2">
        <v>7653.87</v>
      </c>
      <c r="J359" s="2">
        <f>ROUND(Tabla324[[#This Row],[CANTIDAD ]]*Tabla324[[#This Row],[P. U. ]],2)</f>
        <v>7653.87</v>
      </c>
    </row>
    <row r="360" spans="1:10">
      <c r="A360" s="5" t="s">
        <v>6577</v>
      </c>
      <c r="B360" s="5" t="s">
        <v>335</v>
      </c>
      <c r="C360" s="6" t="s">
        <v>3811</v>
      </c>
      <c r="D360" s="1" t="s">
        <v>62</v>
      </c>
      <c r="E360" s="3">
        <v>1</v>
      </c>
      <c r="F360" s="2">
        <v>16946.900000000001</v>
      </c>
      <c r="G360" s="2">
        <f>ROUND(Tabla324[[#This Row],[CANTIDAD]]*Tabla324[[#This Row],[P. U.]],2)</f>
        <v>16946.900000000001</v>
      </c>
      <c r="H360" s="22">
        <v>1</v>
      </c>
      <c r="I360" s="2">
        <v>13015.61</v>
      </c>
      <c r="J360" s="2">
        <f>ROUND(Tabla324[[#This Row],[CANTIDAD ]]*Tabla324[[#This Row],[P. U. ]],2)</f>
        <v>13015.61</v>
      </c>
    </row>
    <row r="361" spans="1:10">
      <c r="A361" s="5" t="s">
        <v>6577</v>
      </c>
      <c r="B361" s="5" t="s">
        <v>336</v>
      </c>
      <c r="C361" s="6" t="s">
        <v>3812</v>
      </c>
      <c r="D361" s="1" t="s">
        <v>62</v>
      </c>
      <c r="E361" s="3">
        <v>1</v>
      </c>
      <c r="F361" s="2">
        <v>15342.93</v>
      </c>
      <c r="G361" s="2">
        <f>ROUND(Tabla324[[#This Row],[CANTIDAD]]*Tabla324[[#This Row],[P. U.]],2)</f>
        <v>15342.93</v>
      </c>
      <c r="H361" s="22">
        <v>1</v>
      </c>
      <c r="I361" s="2">
        <v>11783.72</v>
      </c>
      <c r="J361" s="2">
        <f>ROUND(Tabla324[[#This Row],[CANTIDAD ]]*Tabla324[[#This Row],[P. U. ]],2)</f>
        <v>11783.72</v>
      </c>
    </row>
    <row r="362" spans="1:10">
      <c r="A362" s="5" t="s">
        <v>6577</v>
      </c>
      <c r="B362" s="5" t="s">
        <v>337</v>
      </c>
      <c r="C362" s="6" t="s">
        <v>3813</v>
      </c>
      <c r="D362" s="1" t="s">
        <v>62</v>
      </c>
      <c r="E362" s="3">
        <v>1</v>
      </c>
      <c r="F362" s="2">
        <v>8940.17</v>
      </c>
      <c r="G362" s="2">
        <f>ROUND(Tabla324[[#This Row],[CANTIDAD]]*Tabla324[[#This Row],[P. U.]],2)</f>
        <v>8940.17</v>
      </c>
      <c r="H362" s="22">
        <v>1</v>
      </c>
      <c r="I362" s="2">
        <v>6866.26</v>
      </c>
      <c r="J362" s="2">
        <f>ROUND(Tabla324[[#This Row],[CANTIDAD ]]*Tabla324[[#This Row],[P. U. ]],2)</f>
        <v>6866.26</v>
      </c>
    </row>
    <row r="363" spans="1:10">
      <c r="A363" s="5" t="s">
        <v>6577</v>
      </c>
      <c r="B363" s="5" t="s">
        <v>338</v>
      </c>
      <c r="C363" s="6" t="s">
        <v>3814</v>
      </c>
      <c r="D363" s="1" t="s">
        <v>62</v>
      </c>
      <c r="E363" s="3">
        <v>1</v>
      </c>
      <c r="F363" s="2">
        <v>5048.58</v>
      </c>
      <c r="G363" s="2">
        <f>ROUND(Tabla324[[#This Row],[CANTIDAD]]*Tabla324[[#This Row],[P. U.]],2)</f>
        <v>5048.58</v>
      </c>
      <c r="H363" s="22">
        <v>1</v>
      </c>
      <c r="I363" s="2">
        <v>3877.42</v>
      </c>
      <c r="J363" s="2">
        <f>ROUND(Tabla324[[#This Row],[CANTIDAD ]]*Tabla324[[#This Row],[P. U. ]],2)</f>
        <v>3877.42</v>
      </c>
    </row>
    <row r="364" spans="1:10">
      <c r="A364" s="5" t="s">
        <v>6577</v>
      </c>
      <c r="B364" s="5" t="s">
        <v>339</v>
      </c>
      <c r="C364" s="6" t="s">
        <v>3815</v>
      </c>
      <c r="D364" s="1" t="s">
        <v>62</v>
      </c>
      <c r="E364" s="3">
        <v>1</v>
      </c>
      <c r="F364" s="2">
        <v>57427.54</v>
      </c>
      <c r="G364" s="2">
        <f>ROUND(Tabla324[[#This Row],[CANTIDAD]]*Tabla324[[#This Row],[P. U.]],2)</f>
        <v>57427.54</v>
      </c>
      <c r="H364" s="22">
        <v>1</v>
      </c>
      <c r="I364" s="2">
        <v>44105.66</v>
      </c>
      <c r="J364" s="2">
        <f>ROUND(Tabla324[[#This Row],[CANTIDAD ]]*Tabla324[[#This Row],[P. U. ]],2)</f>
        <v>44105.66</v>
      </c>
    </row>
    <row r="365" spans="1:10">
      <c r="A365" s="5" t="s">
        <v>6577</v>
      </c>
      <c r="B365" s="5" t="s">
        <v>340</v>
      </c>
      <c r="C365" s="6" t="s">
        <v>3816</v>
      </c>
      <c r="D365" s="1" t="s">
        <v>62</v>
      </c>
      <c r="E365" s="3">
        <v>1</v>
      </c>
      <c r="F365" s="2">
        <v>15224.58</v>
      </c>
      <c r="G365" s="2">
        <f>ROUND(Tabla324[[#This Row],[CANTIDAD]]*Tabla324[[#This Row],[P. U.]],2)</f>
        <v>15224.58</v>
      </c>
      <c r="H365" s="22">
        <v>1</v>
      </c>
      <c r="I365" s="2">
        <v>11692.84</v>
      </c>
      <c r="J365" s="2">
        <f>ROUND(Tabla324[[#This Row],[CANTIDAD ]]*Tabla324[[#This Row],[P. U. ]],2)</f>
        <v>11692.84</v>
      </c>
    </row>
    <row r="366" spans="1:10">
      <c r="A366" s="5" t="s">
        <v>6577</v>
      </c>
      <c r="B366" s="5" t="s">
        <v>341</v>
      </c>
      <c r="C366" s="6" t="s">
        <v>3817</v>
      </c>
      <c r="D366" s="1" t="s">
        <v>62</v>
      </c>
      <c r="E366" s="3">
        <v>1</v>
      </c>
      <c r="F366" s="2">
        <v>47941.73</v>
      </c>
      <c r="G366" s="2">
        <f>ROUND(Tabla324[[#This Row],[CANTIDAD]]*Tabla324[[#This Row],[P. U.]],2)</f>
        <v>47941.73</v>
      </c>
      <c r="H366" s="22">
        <v>1</v>
      </c>
      <c r="I366" s="2">
        <v>36820.35</v>
      </c>
      <c r="J366" s="2">
        <f>ROUND(Tabla324[[#This Row],[CANTIDAD ]]*Tabla324[[#This Row],[P. U. ]],2)</f>
        <v>36820.35</v>
      </c>
    </row>
    <row r="367" spans="1:10">
      <c r="A367" s="5" t="s">
        <v>6577</v>
      </c>
      <c r="B367" s="5" t="s">
        <v>342</v>
      </c>
      <c r="C367" s="6" t="s">
        <v>3818</v>
      </c>
      <c r="D367" s="1" t="s">
        <v>62</v>
      </c>
      <c r="E367" s="3">
        <v>1</v>
      </c>
      <c r="F367" s="2">
        <v>57427.54</v>
      </c>
      <c r="G367" s="2">
        <f>ROUND(Tabla324[[#This Row],[CANTIDAD]]*Tabla324[[#This Row],[P. U.]],2)</f>
        <v>57427.54</v>
      </c>
      <c r="H367" s="22">
        <v>1</v>
      </c>
      <c r="I367" s="2">
        <v>44105.66</v>
      </c>
      <c r="J367" s="2">
        <f>ROUND(Tabla324[[#This Row],[CANTIDAD ]]*Tabla324[[#This Row],[P. U. ]],2)</f>
        <v>44105.66</v>
      </c>
    </row>
    <row r="368" spans="1:10">
      <c r="A368" s="5" t="s">
        <v>6577</v>
      </c>
      <c r="B368" s="5" t="s">
        <v>343</v>
      </c>
      <c r="C368" s="6" t="s">
        <v>3819</v>
      </c>
      <c r="D368" s="1" t="s">
        <v>62</v>
      </c>
      <c r="E368" s="3">
        <v>1</v>
      </c>
      <c r="F368" s="2">
        <v>25637.3</v>
      </c>
      <c r="G368" s="2">
        <f>ROUND(Tabla324[[#This Row],[CANTIDAD]]*Tabla324[[#This Row],[P. U.]],2)</f>
        <v>25637.3</v>
      </c>
      <c r="H368" s="22">
        <v>1</v>
      </c>
      <c r="I368" s="2">
        <v>19690.03</v>
      </c>
      <c r="J368" s="2">
        <f>ROUND(Tabla324[[#This Row],[CANTIDAD ]]*Tabla324[[#This Row],[P. U. ]],2)</f>
        <v>19690.03</v>
      </c>
    </row>
    <row r="369" spans="1:10">
      <c r="A369" s="5" t="s">
        <v>6577</v>
      </c>
      <c r="B369" s="5" t="s">
        <v>344</v>
      </c>
      <c r="C369" s="6" t="s">
        <v>3820</v>
      </c>
      <c r="D369" s="1" t="s">
        <v>62</v>
      </c>
      <c r="E369" s="3">
        <v>1</v>
      </c>
      <c r="F369" s="2">
        <v>17065.23</v>
      </c>
      <c r="G369" s="2">
        <f>ROUND(Tabla324[[#This Row],[CANTIDAD]]*Tabla324[[#This Row],[P. U.]],2)</f>
        <v>17065.23</v>
      </c>
      <c r="H369" s="22">
        <v>1</v>
      </c>
      <c r="I369" s="2">
        <v>13106.49</v>
      </c>
      <c r="J369" s="2">
        <f>ROUND(Tabla324[[#This Row],[CANTIDAD ]]*Tabla324[[#This Row],[P. U. ]],2)</f>
        <v>13106.49</v>
      </c>
    </row>
    <row r="370" spans="1:10">
      <c r="A370" s="5" t="s">
        <v>6577</v>
      </c>
      <c r="B370" s="5" t="s">
        <v>345</v>
      </c>
      <c r="C370" s="6" t="s">
        <v>3821</v>
      </c>
      <c r="D370" s="1" t="s">
        <v>62</v>
      </c>
      <c r="E370" s="3">
        <v>1</v>
      </c>
      <c r="F370" s="2">
        <v>28240.45</v>
      </c>
      <c r="G370" s="2">
        <f>ROUND(Tabla324[[#This Row],[CANTIDAD]]*Tabla324[[#This Row],[P. U.]],2)</f>
        <v>28240.45</v>
      </c>
      <c r="H370" s="22">
        <v>1</v>
      </c>
      <c r="I370" s="2">
        <v>21689.32</v>
      </c>
      <c r="J370" s="2">
        <f>ROUND(Tabla324[[#This Row],[CANTIDAD ]]*Tabla324[[#This Row],[P. U. ]],2)</f>
        <v>21689.32</v>
      </c>
    </row>
    <row r="371" spans="1:10">
      <c r="A371" s="5" t="s">
        <v>6577</v>
      </c>
      <c r="B371" s="5" t="s">
        <v>346</v>
      </c>
      <c r="C371" s="6" t="s">
        <v>3822</v>
      </c>
      <c r="D371" s="1" t="s">
        <v>62</v>
      </c>
      <c r="E371" s="3">
        <v>1</v>
      </c>
      <c r="F371" s="2">
        <v>16954.79</v>
      </c>
      <c r="G371" s="2">
        <f>ROUND(Tabla324[[#This Row],[CANTIDAD]]*Tabla324[[#This Row],[P. U.]],2)</f>
        <v>16954.79</v>
      </c>
      <c r="H371" s="22">
        <v>1</v>
      </c>
      <c r="I371" s="2">
        <v>13021.67</v>
      </c>
      <c r="J371" s="2">
        <f>ROUND(Tabla324[[#This Row],[CANTIDAD ]]*Tabla324[[#This Row],[P. U. ]],2)</f>
        <v>13021.67</v>
      </c>
    </row>
    <row r="372" spans="1:10">
      <c r="A372" s="5" t="s">
        <v>6577</v>
      </c>
      <c r="B372" s="5" t="s">
        <v>347</v>
      </c>
      <c r="C372" s="6" t="s">
        <v>3823</v>
      </c>
      <c r="D372" s="1" t="s">
        <v>62</v>
      </c>
      <c r="E372" s="3">
        <v>1</v>
      </c>
      <c r="F372" s="2">
        <v>57427.54</v>
      </c>
      <c r="G372" s="2">
        <f>ROUND(Tabla324[[#This Row],[CANTIDAD]]*Tabla324[[#This Row],[P. U.]],2)</f>
        <v>57427.54</v>
      </c>
      <c r="H372" s="22">
        <v>1</v>
      </c>
      <c r="I372" s="2">
        <v>44105.66</v>
      </c>
      <c r="J372" s="2">
        <f>ROUND(Tabla324[[#This Row],[CANTIDAD ]]*Tabla324[[#This Row],[P. U. ]],2)</f>
        <v>44105.66</v>
      </c>
    </row>
    <row r="373" spans="1:10">
      <c r="A373" s="5" t="s">
        <v>6577</v>
      </c>
      <c r="B373" s="5" t="s">
        <v>348</v>
      </c>
      <c r="C373" s="6" t="s">
        <v>3824</v>
      </c>
      <c r="D373" s="1" t="s">
        <v>62</v>
      </c>
      <c r="E373" s="3">
        <v>1</v>
      </c>
      <c r="F373" s="2">
        <v>31290.639999999999</v>
      </c>
      <c r="G373" s="2">
        <f>ROUND(Tabla324[[#This Row],[CANTIDAD]]*Tabla324[[#This Row],[P. U.]],2)</f>
        <v>31290.639999999999</v>
      </c>
      <c r="H373" s="22">
        <v>1</v>
      </c>
      <c r="I373" s="2">
        <v>24031.919999999998</v>
      </c>
      <c r="J373" s="2">
        <f>ROUND(Tabla324[[#This Row],[CANTIDAD ]]*Tabla324[[#This Row],[P. U. ]],2)</f>
        <v>24031.919999999998</v>
      </c>
    </row>
    <row r="374" spans="1:10">
      <c r="A374" s="5" t="s">
        <v>6577</v>
      </c>
      <c r="B374" s="5" t="s">
        <v>349</v>
      </c>
      <c r="C374" s="6" t="s">
        <v>3825</v>
      </c>
      <c r="D374" s="1" t="s">
        <v>62</v>
      </c>
      <c r="E374" s="3">
        <v>1</v>
      </c>
      <c r="F374" s="2">
        <v>47941.73</v>
      </c>
      <c r="G374" s="2">
        <f>ROUND(Tabla324[[#This Row],[CANTIDAD]]*Tabla324[[#This Row],[P. U.]],2)</f>
        <v>47941.73</v>
      </c>
      <c r="H374" s="22">
        <v>1</v>
      </c>
      <c r="I374" s="2">
        <v>36820.35</v>
      </c>
      <c r="J374" s="2">
        <f>ROUND(Tabla324[[#This Row],[CANTIDAD ]]*Tabla324[[#This Row],[P. U. ]],2)</f>
        <v>36820.35</v>
      </c>
    </row>
    <row r="375" spans="1:10">
      <c r="A375" s="5" t="s">
        <v>6577</v>
      </c>
      <c r="B375" s="5" t="s">
        <v>350</v>
      </c>
      <c r="C375" s="6" t="s">
        <v>3826</v>
      </c>
      <c r="D375" s="1" t="s">
        <v>62</v>
      </c>
      <c r="E375" s="3">
        <v>1</v>
      </c>
      <c r="F375" s="2">
        <v>47941.73</v>
      </c>
      <c r="G375" s="2">
        <f>ROUND(Tabla324[[#This Row],[CANTIDAD]]*Tabla324[[#This Row],[P. U.]],2)</f>
        <v>47941.73</v>
      </c>
      <c r="H375" s="22">
        <v>1</v>
      </c>
      <c r="I375" s="2">
        <v>36820.35</v>
      </c>
      <c r="J375" s="2">
        <f>ROUND(Tabla324[[#This Row],[CANTIDAD ]]*Tabla324[[#This Row],[P. U. ]],2)</f>
        <v>36820.35</v>
      </c>
    </row>
    <row r="376" spans="1:10">
      <c r="A376" s="5" t="s">
        <v>6577</v>
      </c>
      <c r="B376" s="5" t="s">
        <v>351</v>
      </c>
      <c r="C376" s="6" t="s">
        <v>3827</v>
      </c>
      <c r="D376" s="1" t="s">
        <v>62</v>
      </c>
      <c r="E376" s="3">
        <v>1</v>
      </c>
      <c r="F376" s="2">
        <v>6547.37</v>
      </c>
      <c r="G376" s="2">
        <f>ROUND(Tabla324[[#This Row],[CANTIDAD]]*Tabla324[[#This Row],[P. U.]],2)</f>
        <v>6547.37</v>
      </c>
      <c r="H376" s="22">
        <v>1</v>
      </c>
      <c r="I376" s="2">
        <v>5028.53</v>
      </c>
      <c r="J376" s="2">
        <f>ROUND(Tabla324[[#This Row],[CANTIDAD ]]*Tabla324[[#This Row],[P. U. ]],2)</f>
        <v>5028.53</v>
      </c>
    </row>
    <row r="377" spans="1:10">
      <c r="A377" s="5" t="s">
        <v>6577</v>
      </c>
      <c r="B377" s="5" t="s">
        <v>352</v>
      </c>
      <c r="C377" s="6" t="s">
        <v>3828</v>
      </c>
      <c r="D377" s="1" t="s">
        <v>62</v>
      </c>
      <c r="E377" s="3">
        <v>1</v>
      </c>
      <c r="F377" s="2">
        <v>9965.67</v>
      </c>
      <c r="G377" s="2">
        <f>ROUND(Tabla324[[#This Row],[CANTIDAD]]*Tabla324[[#This Row],[P. U.]],2)</f>
        <v>9965.67</v>
      </c>
      <c r="H377" s="22">
        <v>1</v>
      </c>
      <c r="I377" s="2">
        <v>7653.87</v>
      </c>
      <c r="J377" s="2">
        <f>ROUND(Tabla324[[#This Row],[CANTIDAD ]]*Tabla324[[#This Row],[P. U. ]],2)</f>
        <v>7653.87</v>
      </c>
    </row>
    <row r="378" spans="1:10">
      <c r="A378" s="5" t="s">
        <v>6577</v>
      </c>
      <c r="B378" s="5" t="s">
        <v>353</v>
      </c>
      <c r="C378" s="6" t="s">
        <v>3829</v>
      </c>
      <c r="D378" s="1" t="s">
        <v>62</v>
      </c>
      <c r="E378" s="3">
        <v>1</v>
      </c>
      <c r="F378" s="2">
        <v>7743.78</v>
      </c>
      <c r="G378" s="2">
        <f>ROUND(Tabla324[[#This Row],[CANTIDAD]]*Tabla324[[#This Row],[P. U.]],2)</f>
        <v>7743.78</v>
      </c>
      <c r="H378" s="22">
        <v>1</v>
      </c>
      <c r="I378" s="2">
        <v>5947.4</v>
      </c>
      <c r="J378" s="2">
        <f>ROUND(Tabla324[[#This Row],[CANTIDAD ]]*Tabla324[[#This Row],[P. U. ]],2)</f>
        <v>5947.4</v>
      </c>
    </row>
    <row r="379" spans="1:10">
      <c r="A379" s="5" t="s">
        <v>6577</v>
      </c>
      <c r="B379" s="5" t="s">
        <v>354</v>
      </c>
      <c r="C379" s="6" t="s">
        <v>3830</v>
      </c>
      <c r="D379" s="1" t="s">
        <v>62</v>
      </c>
      <c r="E379" s="3">
        <v>1</v>
      </c>
      <c r="F379" s="2">
        <v>11806.28</v>
      </c>
      <c r="G379" s="2">
        <f>ROUND(Tabla324[[#This Row],[CANTIDAD]]*Tabla324[[#This Row],[P. U.]],2)</f>
        <v>11806.28</v>
      </c>
      <c r="H379" s="22">
        <v>1</v>
      </c>
      <c r="I379" s="2">
        <v>9067.5</v>
      </c>
      <c r="J379" s="2">
        <f>ROUND(Tabla324[[#This Row],[CANTIDAD ]]*Tabla324[[#This Row],[P. U. ]],2)</f>
        <v>9067.5</v>
      </c>
    </row>
    <row r="380" spans="1:10">
      <c r="A380" s="5" t="s">
        <v>6577</v>
      </c>
      <c r="B380" s="5" t="s">
        <v>355</v>
      </c>
      <c r="C380" s="6" t="s">
        <v>3831</v>
      </c>
      <c r="D380" s="1" t="s">
        <v>62</v>
      </c>
      <c r="E380" s="3">
        <v>1</v>
      </c>
      <c r="F380" s="2">
        <v>10282.530000000001</v>
      </c>
      <c r="G380" s="2">
        <f>ROUND(Tabla324[[#This Row],[CANTIDAD]]*Tabla324[[#This Row],[P. U.]],2)</f>
        <v>10282.530000000001</v>
      </c>
      <c r="H380" s="22">
        <v>1</v>
      </c>
      <c r="I380" s="2">
        <v>7897.22</v>
      </c>
      <c r="J380" s="2">
        <f>ROUND(Tabla324[[#This Row],[CANTIDAD ]]*Tabla324[[#This Row],[P. U. ]],2)</f>
        <v>7897.22</v>
      </c>
    </row>
    <row r="381" spans="1:10">
      <c r="A381" s="5" t="s">
        <v>6577</v>
      </c>
      <c r="B381" s="5" t="s">
        <v>356</v>
      </c>
      <c r="C381" s="6" t="s">
        <v>3832</v>
      </c>
      <c r="D381" s="1" t="s">
        <v>62</v>
      </c>
      <c r="E381" s="3">
        <v>1</v>
      </c>
      <c r="F381" s="2">
        <v>23640.2</v>
      </c>
      <c r="G381" s="2">
        <f>ROUND(Tabla324[[#This Row],[CANTIDAD]]*Tabla324[[#This Row],[P. U.]],2)</f>
        <v>23640.2</v>
      </c>
      <c r="H381" s="22">
        <v>1</v>
      </c>
      <c r="I381" s="2">
        <v>18156.22</v>
      </c>
      <c r="J381" s="2">
        <f>ROUND(Tabla324[[#This Row],[CANTIDAD ]]*Tabla324[[#This Row],[P. U. ]],2)</f>
        <v>18156.22</v>
      </c>
    </row>
    <row r="382" spans="1:10">
      <c r="A382" s="5" t="s">
        <v>6577</v>
      </c>
      <c r="B382" s="5" t="s">
        <v>357</v>
      </c>
      <c r="C382" s="6" t="s">
        <v>3833</v>
      </c>
      <c r="D382" s="1" t="s">
        <v>62</v>
      </c>
      <c r="E382" s="3">
        <v>1</v>
      </c>
      <c r="F382" s="2">
        <v>13778.42</v>
      </c>
      <c r="G382" s="2">
        <f>ROUND(Tabla324[[#This Row],[CANTIDAD]]*Tabla324[[#This Row],[P. U.]],2)</f>
        <v>13778.42</v>
      </c>
      <c r="H382" s="22">
        <v>1</v>
      </c>
      <c r="I382" s="2">
        <v>10582.13</v>
      </c>
      <c r="J382" s="2">
        <f>ROUND(Tabla324[[#This Row],[CANTIDAD ]]*Tabla324[[#This Row],[P. U. ]],2)</f>
        <v>10582.13</v>
      </c>
    </row>
    <row r="383" spans="1:10">
      <c r="A383" s="5" t="s">
        <v>6577</v>
      </c>
      <c r="B383" s="5" t="s">
        <v>358</v>
      </c>
      <c r="C383" s="6" t="s">
        <v>3834</v>
      </c>
      <c r="D383" s="1" t="s">
        <v>62</v>
      </c>
      <c r="E383" s="3">
        <v>1</v>
      </c>
      <c r="F383" s="2">
        <v>48474.2</v>
      </c>
      <c r="G383" s="2">
        <f>ROUND(Tabla324[[#This Row],[CANTIDAD]]*Tabla324[[#This Row],[P. U.]],2)</f>
        <v>48474.2</v>
      </c>
      <c r="H383" s="22">
        <v>1</v>
      </c>
      <c r="I383" s="2">
        <v>37229.300000000003</v>
      </c>
      <c r="J383" s="2">
        <f>ROUND(Tabla324[[#This Row],[CANTIDAD ]]*Tabla324[[#This Row],[P. U. ]],2)</f>
        <v>37229.300000000003</v>
      </c>
    </row>
    <row r="384" spans="1:10">
      <c r="A384" s="5" t="s">
        <v>6577</v>
      </c>
      <c r="B384" s="5" t="s">
        <v>359</v>
      </c>
      <c r="C384" s="6" t="s">
        <v>3835</v>
      </c>
      <c r="D384" s="1" t="s">
        <v>62</v>
      </c>
      <c r="E384" s="3">
        <v>1</v>
      </c>
      <c r="F384" s="2">
        <v>26794.240000000002</v>
      </c>
      <c r="G384" s="2">
        <f>ROUND(Tabla324[[#This Row],[CANTIDAD]]*Tabla324[[#This Row],[P. U.]],2)</f>
        <v>26794.240000000002</v>
      </c>
      <c r="H384" s="22">
        <v>1</v>
      </c>
      <c r="I384" s="2">
        <v>20578.599999999999</v>
      </c>
      <c r="J384" s="2">
        <f>ROUND(Tabla324[[#This Row],[CANTIDAD ]]*Tabla324[[#This Row],[P. U. ]],2)</f>
        <v>20578.599999999999</v>
      </c>
    </row>
    <row r="385" spans="1:10">
      <c r="A385" s="5" t="s">
        <v>6577</v>
      </c>
      <c r="B385" s="5" t="s">
        <v>360</v>
      </c>
      <c r="C385" s="6" t="s">
        <v>3836</v>
      </c>
      <c r="D385" s="1" t="s">
        <v>62</v>
      </c>
      <c r="E385" s="3">
        <v>1</v>
      </c>
      <c r="F385" s="2">
        <v>16598.490000000002</v>
      </c>
      <c r="G385" s="2">
        <f>ROUND(Tabla324[[#This Row],[CANTIDAD]]*Tabla324[[#This Row],[P. U.]],2)</f>
        <v>16598.490000000002</v>
      </c>
      <c r="H385" s="22">
        <v>1</v>
      </c>
      <c r="I385" s="2">
        <v>12748.03</v>
      </c>
      <c r="J385" s="2">
        <f>ROUND(Tabla324[[#This Row],[CANTIDAD ]]*Tabla324[[#This Row],[P. U. ]],2)</f>
        <v>12748.03</v>
      </c>
    </row>
    <row r="386" spans="1:10">
      <c r="A386" s="5" t="s">
        <v>6577</v>
      </c>
      <c r="B386" s="5" t="s">
        <v>361</v>
      </c>
      <c r="C386" s="6" t="s">
        <v>3837</v>
      </c>
      <c r="D386" s="1" t="s">
        <v>62</v>
      </c>
      <c r="E386" s="3">
        <v>1</v>
      </c>
      <c r="F386" s="2">
        <v>24485.58</v>
      </c>
      <c r="G386" s="2">
        <f>ROUND(Tabla324[[#This Row],[CANTIDAD]]*Tabla324[[#This Row],[P. U.]],2)</f>
        <v>24485.58</v>
      </c>
      <c r="H386" s="22">
        <v>1</v>
      </c>
      <c r="I386" s="2">
        <v>18805.490000000002</v>
      </c>
      <c r="J386" s="2">
        <f>ROUND(Tabla324[[#This Row],[CANTIDAD ]]*Tabla324[[#This Row],[P. U. ]],2)</f>
        <v>18805.490000000002</v>
      </c>
    </row>
    <row r="387" spans="1:10">
      <c r="A387" s="5" t="s">
        <v>6577</v>
      </c>
      <c r="B387" s="5" t="s">
        <v>362</v>
      </c>
      <c r="C387" s="5" t="s">
        <v>3838</v>
      </c>
      <c r="D387" s="1" t="s">
        <v>62</v>
      </c>
      <c r="E387" s="3">
        <v>1</v>
      </c>
      <c r="F387" s="2">
        <v>19983.919999999998</v>
      </c>
      <c r="G387" s="2">
        <f>ROUND(Tabla324[[#This Row],[CANTIDAD]]*Tabla324[[#This Row],[P. U.]],2)</f>
        <v>19983.919999999998</v>
      </c>
      <c r="H387" s="22">
        <v>1</v>
      </c>
      <c r="I387" s="2">
        <v>15348.12</v>
      </c>
      <c r="J387" s="2">
        <f>ROUND(Tabla324[[#This Row],[CANTIDAD ]]*Tabla324[[#This Row],[P. U. ]],2)</f>
        <v>15348.12</v>
      </c>
    </row>
    <row r="388" spans="1:10">
      <c r="A388" s="5" t="s">
        <v>6577</v>
      </c>
      <c r="B388" s="5" t="s">
        <v>363</v>
      </c>
      <c r="C388" s="6" t="s">
        <v>3839</v>
      </c>
      <c r="D388" s="1" t="s">
        <v>62</v>
      </c>
      <c r="E388" s="3">
        <v>1</v>
      </c>
      <c r="F388" s="2">
        <v>20891.09</v>
      </c>
      <c r="G388" s="2">
        <f>ROUND(Tabla324[[#This Row],[CANTIDAD]]*Tabla324[[#This Row],[P. U.]],2)</f>
        <v>20891.09</v>
      </c>
      <c r="H388" s="22">
        <v>1</v>
      </c>
      <c r="I388" s="2">
        <v>16044.84</v>
      </c>
      <c r="J388" s="2">
        <f>ROUND(Tabla324[[#This Row],[CANTIDAD ]]*Tabla324[[#This Row],[P. U. ]],2)</f>
        <v>16044.84</v>
      </c>
    </row>
    <row r="389" spans="1:10">
      <c r="A389" s="5" t="s">
        <v>6577</v>
      </c>
      <c r="B389" s="5" t="s">
        <v>364</v>
      </c>
      <c r="C389" s="6" t="s">
        <v>3840</v>
      </c>
      <c r="D389" s="1" t="s">
        <v>62</v>
      </c>
      <c r="E389" s="3">
        <v>1</v>
      </c>
      <c r="F389" s="2">
        <v>6547.37</v>
      </c>
      <c r="G389" s="2">
        <f>ROUND(Tabla324[[#This Row],[CANTIDAD]]*Tabla324[[#This Row],[P. U.]],2)</f>
        <v>6547.37</v>
      </c>
      <c r="H389" s="22">
        <v>1</v>
      </c>
      <c r="I389" s="2">
        <v>5028.53</v>
      </c>
      <c r="J389" s="2">
        <f>ROUND(Tabla324[[#This Row],[CANTIDAD ]]*Tabla324[[#This Row],[P. U. ]],2)</f>
        <v>5028.53</v>
      </c>
    </row>
    <row r="390" spans="1:10">
      <c r="A390" s="5" t="s">
        <v>6577</v>
      </c>
      <c r="B390" s="5" t="s">
        <v>365</v>
      </c>
      <c r="C390" s="6" t="s">
        <v>3841</v>
      </c>
      <c r="D390" s="1" t="s">
        <v>62</v>
      </c>
      <c r="E390" s="3">
        <v>1</v>
      </c>
      <c r="F390" s="2">
        <v>9005.91</v>
      </c>
      <c r="G390" s="2">
        <f>ROUND(Tabla324[[#This Row],[CANTIDAD]]*Tabla324[[#This Row],[P. U.]],2)</f>
        <v>9005.91</v>
      </c>
      <c r="H390" s="22">
        <v>1</v>
      </c>
      <c r="I390" s="2">
        <v>6916.75</v>
      </c>
      <c r="J390" s="2">
        <f>ROUND(Tabla324[[#This Row],[CANTIDAD ]]*Tabla324[[#This Row],[P. U. ]],2)</f>
        <v>6916.75</v>
      </c>
    </row>
    <row r="391" spans="1:10">
      <c r="A391" s="5" t="s">
        <v>6577</v>
      </c>
      <c r="B391" s="5" t="s">
        <v>366</v>
      </c>
      <c r="C391" s="6" t="s">
        <v>3842</v>
      </c>
      <c r="D391" s="1" t="s">
        <v>62</v>
      </c>
      <c r="E391" s="3">
        <v>1</v>
      </c>
      <c r="F391" s="2">
        <v>12332.21</v>
      </c>
      <c r="G391" s="2">
        <f>ROUND(Tabla324[[#This Row],[CANTIDAD]]*Tabla324[[#This Row],[P. U.]],2)</f>
        <v>12332.21</v>
      </c>
      <c r="H391" s="22">
        <v>1</v>
      </c>
      <c r="I391" s="2">
        <v>9471.41</v>
      </c>
      <c r="J391" s="2">
        <f>ROUND(Tabla324[[#This Row],[CANTIDAD ]]*Tabla324[[#This Row],[P. U. ]],2)</f>
        <v>9471.41</v>
      </c>
    </row>
    <row r="392" spans="1:10">
      <c r="A392" s="5" t="s">
        <v>6577</v>
      </c>
      <c r="B392" s="5" t="s">
        <v>367</v>
      </c>
      <c r="C392" s="6" t="s">
        <v>3843</v>
      </c>
      <c r="D392" s="1" t="s">
        <v>62</v>
      </c>
      <c r="E392" s="3">
        <v>1</v>
      </c>
      <c r="F392" s="2">
        <v>47941.73</v>
      </c>
      <c r="G392" s="2">
        <f>ROUND(Tabla324[[#This Row],[CANTIDAD]]*Tabla324[[#This Row],[P. U.]],2)</f>
        <v>47941.73</v>
      </c>
      <c r="H392" s="22">
        <v>1</v>
      </c>
      <c r="I392" s="2">
        <v>36820.35</v>
      </c>
      <c r="J392" s="2">
        <f>ROUND(Tabla324[[#This Row],[CANTIDAD ]]*Tabla324[[#This Row],[P. U. ]],2)</f>
        <v>36820.35</v>
      </c>
    </row>
    <row r="393" spans="1:10">
      <c r="A393" s="5" t="s">
        <v>6577</v>
      </c>
      <c r="B393" s="5" t="s">
        <v>368</v>
      </c>
      <c r="C393" s="6" t="s">
        <v>3844</v>
      </c>
      <c r="D393" s="1" t="s">
        <v>62</v>
      </c>
      <c r="E393" s="3">
        <v>1</v>
      </c>
      <c r="F393" s="2">
        <v>30830.46</v>
      </c>
      <c r="G393" s="2">
        <f>ROUND(Tabla324[[#This Row],[CANTIDAD]]*Tabla324[[#This Row],[P. U.]],2)</f>
        <v>30830.46</v>
      </c>
      <c r="H393" s="22">
        <v>1</v>
      </c>
      <c r="I393" s="2">
        <v>23678.51</v>
      </c>
      <c r="J393" s="2">
        <f>ROUND(Tabla324[[#This Row],[CANTIDAD ]]*Tabla324[[#This Row],[P. U. ]],2)</f>
        <v>23678.51</v>
      </c>
    </row>
    <row r="394" spans="1:10">
      <c r="A394" s="5" t="s">
        <v>6577</v>
      </c>
      <c r="B394" s="5" t="s">
        <v>369</v>
      </c>
      <c r="C394" s="6" t="s">
        <v>3845</v>
      </c>
      <c r="D394" s="1" t="s">
        <v>62</v>
      </c>
      <c r="E394" s="3">
        <v>1</v>
      </c>
      <c r="F394" s="2">
        <v>47941.73</v>
      </c>
      <c r="G394" s="2">
        <f>ROUND(Tabla324[[#This Row],[CANTIDAD]]*Tabla324[[#This Row],[P. U.]],2)</f>
        <v>47941.73</v>
      </c>
      <c r="H394" s="22">
        <v>1</v>
      </c>
      <c r="I394" s="2">
        <v>36820.35</v>
      </c>
      <c r="J394" s="2">
        <f>ROUND(Tabla324[[#This Row],[CANTIDAD ]]*Tabla324[[#This Row],[P. U. ]],2)</f>
        <v>36820.35</v>
      </c>
    </row>
    <row r="395" spans="1:10">
      <c r="A395" s="5" t="s">
        <v>6577</v>
      </c>
      <c r="B395" s="5" t="s">
        <v>370</v>
      </c>
      <c r="C395" s="6" t="s">
        <v>3846</v>
      </c>
      <c r="D395" s="1" t="s">
        <v>62</v>
      </c>
      <c r="E395" s="3">
        <v>2</v>
      </c>
      <c r="F395" s="2">
        <v>5916.31</v>
      </c>
      <c r="G395" s="2">
        <f>ROUND(Tabla324[[#This Row],[CANTIDAD]]*Tabla324[[#This Row],[P. U.]],2)</f>
        <v>11832.62</v>
      </c>
      <c r="H395" s="22">
        <v>2</v>
      </c>
      <c r="I395" s="2">
        <v>4543.8599999999997</v>
      </c>
      <c r="J395" s="2">
        <f>ROUND(Tabla324[[#This Row],[CANTIDAD ]]*Tabla324[[#This Row],[P. U. ]],2)</f>
        <v>9087.7199999999993</v>
      </c>
    </row>
    <row r="396" spans="1:10">
      <c r="A396" s="5" t="s">
        <v>6577</v>
      </c>
      <c r="B396" s="5" t="s">
        <v>371</v>
      </c>
      <c r="C396" s="6" t="s">
        <v>3847</v>
      </c>
      <c r="D396" s="1" t="s">
        <v>62</v>
      </c>
      <c r="E396" s="3">
        <v>1</v>
      </c>
      <c r="F396" s="2">
        <v>13503.63</v>
      </c>
      <c r="G396" s="2">
        <f>ROUND(Tabla324[[#This Row],[CANTIDAD]]*Tabla324[[#This Row],[P. U.]],2)</f>
        <v>13503.63</v>
      </c>
      <c r="H396" s="22">
        <v>1</v>
      </c>
      <c r="I396" s="2">
        <v>10371.09</v>
      </c>
      <c r="J396" s="2">
        <f>ROUND(Tabla324[[#This Row],[CANTIDAD ]]*Tabla324[[#This Row],[P. U. ]],2)</f>
        <v>10371.09</v>
      </c>
    </row>
    <row r="397" spans="1:10">
      <c r="A397" s="5" t="s">
        <v>6577</v>
      </c>
      <c r="B397" s="5" t="s">
        <v>372</v>
      </c>
      <c r="C397" s="6" t="s">
        <v>3848</v>
      </c>
      <c r="D397" s="1" t="s">
        <v>62</v>
      </c>
      <c r="E397" s="3">
        <v>1</v>
      </c>
      <c r="F397" s="2">
        <v>13503.63</v>
      </c>
      <c r="G397" s="2">
        <f>ROUND(Tabla324[[#This Row],[CANTIDAD]]*Tabla324[[#This Row],[P. U.]],2)</f>
        <v>13503.63</v>
      </c>
      <c r="H397" s="22">
        <v>1</v>
      </c>
      <c r="I397" s="2">
        <v>10371.09</v>
      </c>
      <c r="J397" s="2">
        <f>ROUND(Tabla324[[#This Row],[CANTIDAD ]]*Tabla324[[#This Row],[P. U. ]],2)</f>
        <v>10371.09</v>
      </c>
    </row>
    <row r="398" spans="1:10">
      <c r="A398" s="5" t="s">
        <v>6577</v>
      </c>
      <c r="B398" s="5" t="s">
        <v>373</v>
      </c>
      <c r="C398" s="6" t="s">
        <v>3849</v>
      </c>
      <c r="D398" s="1" t="s">
        <v>62</v>
      </c>
      <c r="E398" s="3">
        <v>1</v>
      </c>
      <c r="F398" s="2">
        <v>14718.43</v>
      </c>
      <c r="G398" s="2">
        <f>ROUND(Tabla324[[#This Row],[CANTIDAD]]*Tabla324[[#This Row],[P. U.]],2)</f>
        <v>14718.43</v>
      </c>
      <c r="H398" s="22">
        <v>1</v>
      </c>
      <c r="I398" s="2">
        <v>11304.09</v>
      </c>
      <c r="J398" s="2">
        <f>ROUND(Tabla324[[#This Row],[CANTIDAD ]]*Tabla324[[#This Row],[P. U. ]],2)</f>
        <v>11304.09</v>
      </c>
    </row>
    <row r="399" spans="1:10">
      <c r="A399" s="5" t="s">
        <v>6577</v>
      </c>
      <c r="B399" s="5" t="s">
        <v>374</v>
      </c>
      <c r="C399" s="6" t="s">
        <v>3850</v>
      </c>
      <c r="D399" s="1" t="s">
        <v>62</v>
      </c>
      <c r="E399" s="3">
        <v>2</v>
      </c>
      <c r="F399" s="2">
        <v>6129.29</v>
      </c>
      <c r="G399" s="2">
        <f>ROUND(Tabla324[[#This Row],[CANTIDAD]]*Tabla324[[#This Row],[P. U.]],2)</f>
        <v>12258.58</v>
      </c>
      <c r="H399" s="22">
        <v>2</v>
      </c>
      <c r="I399" s="2">
        <v>4707.43</v>
      </c>
      <c r="J399" s="2">
        <f>ROUND(Tabla324[[#This Row],[CANTIDAD ]]*Tabla324[[#This Row],[P. U. ]],2)</f>
        <v>9414.86</v>
      </c>
    </row>
    <row r="400" spans="1:10">
      <c r="A400" s="5" t="s">
        <v>6577</v>
      </c>
      <c r="B400" s="5" t="s">
        <v>375</v>
      </c>
      <c r="C400" s="6" t="s">
        <v>3851</v>
      </c>
      <c r="D400" s="1" t="s">
        <v>62</v>
      </c>
      <c r="E400" s="3">
        <v>1</v>
      </c>
      <c r="F400" s="2">
        <v>22087.5</v>
      </c>
      <c r="G400" s="2">
        <f>ROUND(Tabla324[[#This Row],[CANTIDAD]]*Tabla324[[#This Row],[P. U.]],2)</f>
        <v>22087.5</v>
      </c>
      <c r="H400" s="22">
        <v>1</v>
      </c>
      <c r="I400" s="2">
        <v>16963.71</v>
      </c>
      <c r="J400" s="2">
        <f>ROUND(Tabla324[[#This Row],[CANTIDAD ]]*Tabla324[[#This Row],[P. U. ]],2)</f>
        <v>16963.71</v>
      </c>
    </row>
    <row r="401" spans="1:10">
      <c r="A401" s="5" t="s">
        <v>6577</v>
      </c>
      <c r="B401" s="5" t="s">
        <v>376</v>
      </c>
      <c r="C401" s="6" t="s">
        <v>3852</v>
      </c>
      <c r="D401" s="1" t="s">
        <v>62</v>
      </c>
      <c r="E401" s="3">
        <v>1</v>
      </c>
      <c r="F401" s="2">
        <v>18734.919999999998</v>
      </c>
      <c r="G401" s="2">
        <f>ROUND(Tabla324[[#This Row],[CANTIDAD]]*Tabla324[[#This Row],[P. U.]],2)</f>
        <v>18734.919999999998</v>
      </c>
      <c r="H401" s="22">
        <v>1</v>
      </c>
      <c r="I401" s="2">
        <v>14388.86</v>
      </c>
      <c r="J401" s="2">
        <f>ROUND(Tabla324[[#This Row],[CANTIDAD ]]*Tabla324[[#This Row],[P. U. ]],2)</f>
        <v>14388.86</v>
      </c>
    </row>
    <row r="402" spans="1:10">
      <c r="A402" s="5" t="s">
        <v>6577</v>
      </c>
      <c r="B402" s="5" t="s">
        <v>377</v>
      </c>
      <c r="C402" s="6" t="s">
        <v>3853</v>
      </c>
      <c r="D402" s="1" t="s">
        <v>62</v>
      </c>
      <c r="E402" s="3">
        <v>1</v>
      </c>
      <c r="F402" s="2">
        <v>13857.28</v>
      </c>
      <c r="G402" s="2">
        <f>ROUND(Tabla324[[#This Row],[CANTIDAD]]*Tabla324[[#This Row],[P. U.]],2)</f>
        <v>13857.28</v>
      </c>
      <c r="H402" s="22">
        <v>1</v>
      </c>
      <c r="I402" s="2">
        <v>10642.71</v>
      </c>
      <c r="J402" s="2">
        <f>ROUND(Tabla324[[#This Row],[CANTIDAD ]]*Tabla324[[#This Row],[P. U. ]],2)</f>
        <v>10642.71</v>
      </c>
    </row>
    <row r="403" spans="1:10">
      <c r="A403" s="5" t="s">
        <v>6577</v>
      </c>
      <c r="B403" s="5" t="s">
        <v>378</v>
      </c>
      <c r="C403" s="6" t="s">
        <v>3854</v>
      </c>
      <c r="D403" s="1" t="s">
        <v>62</v>
      </c>
      <c r="E403" s="3">
        <v>1</v>
      </c>
      <c r="F403" s="2">
        <v>31448.39</v>
      </c>
      <c r="G403" s="2">
        <f>ROUND(Tabla324[[#This Row],[CANTIDAD]]*Tabla324[[#This Row],[P. U.]],2)</f>
        <v>31448.39</v>
      </c>
      <c r="H403" s="22">
        <v>1</v>
      </c>
      <c r="I403" s="2">
        <v>24153.09</v>
      </c>
      <c r="J403" s="2">
        <f>ROUND(Tabla324[[#This Row],[CANTIDAD ]]*Tabla324[[#This Row],[P. U. ]],2)</f>
        <v>24153.09</v>
      </c>
    </row>
    <row r="404" spans="1:10">
      <c r="A404" s="5" t="s">
        <v>6577</v>
      </c>
      <c r="B404" s="5" t="s">
        <v>379</v>
      </c>
      <c r="C404" s="6" t="s">
        <v>3855</v>
      </c>
      <c r="D404" s="1" t="s">
        <v>62</v>
      </c>
      <c r="E404" s="3">
        <v>1</v>
      </c>
      <c r="F404" s="2">
        <v>47941.73</v>
      </c>
      <c r="G404" s="2">
        <f>ROUND(Tabla324[[#This Row],[CANTIDAD]]*Tabla324[[#This Row],[P. U.]],2)</f>
        <v>47941.73</v>
      </c>
      <c r="H404" s="22">
        <v>1</v>
      </c>
      <c r="I404" s="2">
        <v>36820.35</v>
      </c>
      <c r="J404" s="2">
        <f>ROUND(Tabla324[[#This Row],[CANTIDAD ]]*Tabla324[[#This Row],[P. U. ]],2)</f>
        <v>36820.35</v>
      </c>
    </row>
    <row r="405" spans="1:10">
      <c r="A405" s="5" t="s">
        <v>6577</v>
      </c>
      <c r="B405" s="5" t="s">
        <v>380</v>
      </c>
      <c r="C405" s="6" t="s">
        <v>3856</v>
      </c>
      <c r="D405" s="1" t="s">
        <v>62</v>
      </c>
      <c r="E405" s="3">
        <v>1</v>
      </c>
      <c r="F405" s="2">
        <v>8637.7999999999993</v>
      </c>
      <c r="G405" s="2">
        <f>ROUND(Tabla324[[#This Row],[CANTIDAD]]*Tabla324[[#This Row],[P. U.]],2)</f>
        <v>8637.7999999999993</v>
      </c>
      <c r="H405" s="22">
        <v>1</v>
      </c>
      <c r="I405" s="2">
        <v>6634.02</v>
      </c>
      <c r="J405" s="2">
        <f>ROUND(Tabla324[[#This Row],[CANTIDAD ]]*Tabla324[[#This Row],[P. U. ]],2)</f>
        <v>6634.02</v>
      </c>
    </row>
    <row r="406" spans="1:10">
      <c r="A406" s="5" t="s">
        <v>6577</v>
      </c>
      <c r="B406" s="5" t="s">
        <v>381</v>
      </c>
      <c r="C406" s="6" t="s">
        <v>3857</v>
      </c>
      <c r="D406" s="1" t="s">
        <v>62</v>
      </c>
      <c r="E406" s="3">
        <v>1</v>
      </c>
      <c r="F406" s="2">
        <v>13140.74</v>
      </c>
      <c r="G406" s="2">
        <f>ROUND(Tabla324[[#This Row],[CANTIDAD]]*Tabla324[[#This Row],[P. U.]],2)</f>
        <v>13140.74</v>
      </c>
      <c r="H406" s="22">
        <v>1</v>
      </c>
      <c r="I406" s="2">
        <v>10092.4</v>
      </c>
      <c r="J406" s="2">
        <f>ROUND(Tabla324[[#This Row],[CANTIDAD ]]*Tabla324[[#This Row],[P. U. ]],2)</f>
        <v>10092.4</v>
      </c>
    </row>
    <row r="407" spans="1:10">
      <c r="A407" s="5" t="s">
        <v>6577</v>
      </c>
      <c r="B407" s="5" t="s">
        <v>382</v>
      </c>
      <c r="C407" s="6" t="s">
        <v>3858</v>
      </c>
      <c r="D407" s="1" t="s">
        <v>62</v>
      </c>
      <c r="E407" s="3">
        <v>1</v>
      </c>
      <c r="F407" s="2">
        <v>26123.74</v>
      </c>
      <c r="G407" s="2">
        <f>ROUND(Tabla324[[#This Row],[CANTIDAD]]*Tabla324[[#This Row],[P. U.]],2)</f>
        <v>26123.74</v>
      </c>
      <c r="H407" s="22">
        <v>1</v>
      </c>
      <c r="I407" s="2">
        <v>20063.63</v>
      </c>
      <c r="J407" s="2">
        <f>ROUND(Tabla324[[#This Row],[CANTIDAD ]]*Tabla324[[#This Row],[P. U. ]],2)</f>
        <v>20063.63</v>
      </c>
    </row>
    <row r="408" spans="1:10">
      <c r="A408" s="5" t="s">
        <v>6577</v>
      </c>
      <c r="B408" s="5" t="s">
        <v>383</v>
      </c>
      <c r="C408" s="6" t="s">
        <v>3859</v>
      </c>
      <c r="D408" s="1" t="s">
        <v>62</v>
      </c>
      <c r="E408" s="3">
        <v>1</v>
      </c>
      <c r="F408" s="2">
        <v>22810.61</v>
      </c>
      <c r="G408" s="2">
        <f>ROUND(Tabla324[[#This Row],[CANTIDAD]]*Tabla324[[#This Row],[P. U.]],2)</f>
        <v>22810.61</v>
      </c>
      <c r="H408" s="22">
        <v>1</v>
      </c>
      <c r="I408" s="2">
        <v>17519.07</v>
      </c>
      <c r="J408" s="2">
        <f>ROUND(Tabla324[[#This Row],[CANTIDAD ]]*Tabla324[[#This Row],[P. U. ]],2)</f>
        <v>17519.07</v>
      </c>
    </row>
    <row r="409" spans="1:10">
      <c r="A409" s="5" t="s">
        <v>6577</v>
      </c>
      <c r="B409" s="5" t="s">
        <v>384</v>
      </c>
      <c r="C409" s="6" t="s">
        <v>3860</v>
      </c>
      <c r="D409" s="1" t="s">
        <v>62</v>
      </c>
      <c r="E409" s="3">
        <v>1</v>
      </c>
      <c r="F409" s="2">
        <v>24940.46</v>
      </c>
      <c r="G409" s="2">
        <f>ROUND(Tabla324[[#This Row],[CANTIDAD]]*Tabla324[[#This Row],[P. U.]],2)</f>
        <v>24940.46</v>
      </c>
      <c r="H409" s="22">
        <v>1</v>
      </c>
      <c r="I409" s="2">
        <v>19154.849999999999</v>
      </c>
      <c r="J409" s="2">
        <f>ROUND(Tabla324[[#This Row],[CANTIDAD ]]*Tabla324[[#This Row],[P. U. ]],2)</f>
        <v>19154.849999999999</v>
      </c>
    </row>
    <row r="410" spans="1:10">
      <c r="A410" s="5" t="s">
        <v>6577</v>
      </c>
      <c r="B410" s="5" t="s">
        <v>385</v>
      </c>
      <c r="C410" s="6" t="s">
        <v>3861</v>
      </c>
      <c r="D410" s="1" t="s">
        <v>62</v>
      </c>
      <c r="E410" s="3">
        <v>1</v>
      </c>
      <c r="F410" s="2">
        <v>23520.560000000001</v>
      </c>
      <c r="G410" s="2">
        <f>ROUND(Tabla324[[#This Row],[CANTIDAD]]*Tabla324[[#This Row],[P. U.]],2)</f>
        <v>23520.560000000001</v>
      </c>
      <c r="H410" s="22">
        <v>1</v>
      </c>
      <c r="I410" s="2">
        <v>18064.34</v>
      </c>
      <c r="J410" s="2">
        <f>ROUND(Tabla324[[#This Row],[CANTIDAD ]]*Tabla324[[#This Row],[P. U. ]],2)</f>
        <v>18064.34</v>
      </c>
    </row>
    <row r="411" spans="1:10">
      <c r="A411" s="5" t="s">
        <v>6577</v>
      </c>
      <c r="B411" s="5" t="s">
        <v>386</v>
      </c>
      <c r="C411" s="6" t="s">
        <v>3862</v>
      </c>
      <c r="D411" s="1" t="s">
        <v>62</v>
      </c>
      <c r="E411" s="3">
        <v>1</v>
      </c>
      <c r="F411" s="2">
        <v>11656.42</v>
      </c>
      <c r="G411" s="2">
        <f>ROUND(Tabla324[[#This Row],[CANTIDAD]]*Tabla324[[#This Row],[P. U.]],2)</f>
        <v>11656.42</v>
      </c>
      <c r="H411" s="22">
        <v>1</v>
      </c>
      <c r="I411" s="2">
        <v>8952.4</v>
      </c>
      <c r="J411" s="2">
        <f>ROUND(Tabla324[[#This Row],[CANTIDAD ]]*Tabla324[[#This Row],[P. U. ]],2)</f>
        <v>8952.4</v>
      </c>
    </row>
    <row r="412" spans="1:10">
      <c r="A412" s="5" t="s">
        <v>6577</v>
      </c>
      <c r="B412" s="5" t="s">
        <v>387</v>
      </c>
      <c r="C412" s="6" t="s">
        <v>3863</v>
      </c>
      <c r="D412" s="1" t="s">
        <v>62</v>
      </c>
      <c r="E412" s="3">
        <v>1</v>
      </c>
      <c r="F412" s="2">
        <v>11656.42</v>
      </c>
      <c r="G412" s="2">
        <f>ROUND(Tabla324[[#This Row],[CANTIDAD]]*Tabla324[[#This Row],[P. U.]],2)</f>
        <v>11656.42</v>
      </c>
      <c r="H412" s="22">
        <v>1</v>
      </c>
      <c r="I412" s="2">
        <v>8952.4</v>
      </c>
      <c r="J412" s="2">
        <f>ROUND(Tabla324[[#This Row],[CANTIDAD ]]*Tabla324[[#This Row],[P. U. ]],2)</f>
        <v>8952.4</v>
      </c>
    </row>
    <row r="413" spans="1:10">
      <c r="A413" s="5" t="s">
        <v>6577</v>
      </c>
      <c r="B413" s="5" t="s">
        <v>388</v>
      </c>
      <c r="C413" s="6" t="s">
        <v>3864</v>
      </c>
      <c r="D413" s="1" t="s">
        <v>62</v>
      </c>
      <c r="E413" s="3">
        <v>1</v>
      </c>
      <c r="F413" s="2">
        <v>57427.54</v>
      </c>
      <c r="G413" s="2">
        <f>ROUND(Tabla324[[#This Row],[CANTIDAD]]*Tabla324[[#This Row],[P. U.]],2)</f>
        <v>57427.54</v>
      </c>
      <c r="H413" s="22">
        <v>1</v>
      </c>
      <c r="I413" s="2">
        <v>44105.66</v>
      </c>
      <c r="J413" s="2">
        <f>ROUND(Tabla324[[#This Row],[CANTIDAD ]]*Tabla324[[#This Row],[P. U. ]],2)</f>
        <v>44105.66</v>
      </c>
    </row>
    <row r="414" spans="1:10">
      <c r="A414" s="5" t="s">
        <v>6577</v>
      </c>
      <c r="B414" s="5" t="s">
        <v>389</v>
      </c>
      <c r="C414" s="6" t="s">
        <v>3865</v>
      </c>
      <c r="D414" s="1" t="s">
        <v>62</v>
      </c>
      <c r="E414" s="3">
        <v>1</v>
      </c>
      <c r="F414" s="2">
        <v>57427.54</v>
      </c>
      <c r="G414" s="2">
        <f>ROUND(Tabla324[[#This Row],[CANTIDAD]]*Tabla324[[#This Row],[P. U.]],2)</f>
        <v>57427.54</v>
      </c>
      <c r="H414" s="22">
        <v>1</v>
      </c>
      <c r="I414" s="2">
        <v>44105.66</v>
      </c>
      <c r="J414" s="2">
        <f>ROUND(Tabla324[[#This Row],[CANTIDAD ]]*Tabla324[[#This Row],[P. U. ]],2)</f>
        <v>44105.66</v>
      </c>
    </row>
    <row r="415" spans="1:10">
      <c r="A415" s="5" t="s">
        <v>6577</v>
      </c>
      <c r="B415" s="5" t="s">
        <v>390</v>
      </c>
      <c r="C415" s="6" t="s">
        <v>3866</v>
      </c>
      <c r="D415" s="1" t="s">
        <v>62</v>
      </c>
      <c r="E415" s="3">
        <v>1</v>
      </c>
      <c r="F415" s="2">
        <v>12254.62</v>
      </c>
      <c r="G415" s="2">
        <f>ROUND(Tabla324[[#This Row],[CANTIDAD]]*Tabla324[[#This Row],[P. U.]],2)</f>
        <v>12254.62</v>
      </c>
      <c r="H415" s="22">
        <v>1</v>
      </c>
      <c r="I415" s="2">
        <v>9411.83</v>
      </c>
      <c r="J415" s="2">
        <f>ROUND(Tabla324[[#This Row],[CANTIDAD ]]*Tabla324[[#This Row],[P. U. ]],2)</f>
        <v>9411.83</v>
      </c>
    </row>
    <row r="416" spans="1:10">
      <c r="A416" s="5" t="s">
        <v>6577</v>
      </c>
      <c r="B416" s="5" t="s">
        <v>391</v>
      </c>
      <c r="C416" s="6" t="s">
        <v>3867</v>
      </c>
      <c r="D416" s="1" t="s">
        <v>62</v>
      </c>
      <c r="E416" s="3">
        <v>1</v>
      </c>
      <c r="F416" s="2">
        <v>18932.13</v>
      </c>
      <c r="G416" s="2">
        <f>ROUND(Tabla324[[#This Row],[CANTIDAD]]*Tabla324[[#This Row],[P. U.]],2)</f>
        <v>18932.13</v>
      </c>
      <c r="H416" s="22">
        <v>1</v>
      </c>
      <c r="I416" s="2">
        <v>14540.32</v>
      </c>
      <c r="J416" s="2">
        <f>ROUND(Tabla324[[#This Row],[CANTIDAD ]]*Tabla324[[#This Row],[P. U. ]],2)</f>
        <v>14540.32</v>
      </c>
    </row>
    <row r="417" spans="1:10">
      <c r="A417" s="5" t="s">
        <v>6577</v>
      </c>
      <c r="B417" s="5" t="s">
        <v>392</v>
      </c>
      <c r="C417" s="6" t="s">
        <v>3868</v>
      </c>
      <c r="D417" s="1" t="s">
        <v>62</v>
      </c>
      <c r="E417" s="3">
        <v>1</v>
      </c>
      <c r="F417" s="2">
        <v>47941.73</v>
      </c>
      <c r="G417" s="2">
        <f>ROUND(Tabla324[[#This Row],[CANTIDAD]]*Tabla324[[#This Row],[P. U.]],2)</f>
        <v>47941.73</v>
      </c>
      <c r="H417" s="22">
        <v>1</v>
      </c>
      <c r="I417" s="2">
        <v>36820.35</v>
      </c>
      <c r="J417" s="2">
        <f>ROUND(Tabla324[[#This Row],[CANTIDAD ]]*Tabla324[[#This Row],[P. U. ]],2)</f>
        <v>36820.35</v>
      </c>
    </row>
    <row r="418" spans="1:10">
      <c r="A418" s="5" t="s">
        <v>6577</v>
      </c>
      <c r="B418" s="5" t="s">
        <v>393</v>
      </c>
      <c r="C418" s="6" t="s">
        <v>3869</v>
      </c>
      <c r="D418" s="1" t="s">
        <v>62</v>
      </c>
      <c r="E418" s="3">
        <v>1</v>
      </c>
      <c r="F418" s="2">
        <v>16421</v>
      </c>
      <c r="G418" s="2">
        <f>ROUND(Tabla324[[#This Row],[CANTIDAD]]*Tabla324[[#This Row],[P. U.]],2)</f>
        <v>16421</v>
      </c>
      <c r="H418" s="22">
        <v>1</v>
      </c>
      <c r="I418" s="2">
        <v>12611.71</v>
      </c>
      <c r="J418" s="2">
        <f>ROUND(Tabla324[[#This Row],[CANTIDAD ]]*Tabla324[[#This Row],[P. U. ]],2)</f>
        <v>12611.71</v>
      </c>
    </row>
    <row r="419" spans="1:10">
      <c r="A419" s="5" t="s">
        <v>6577</v>
      </c>
      <c r="B419" s="5" t="s">
        <v>394</v>
      </c>
      <c r="C419" s="6" t="s">
        <v>3870</v>
      </c>
      <c r="D419" s="1" t="s">
        <v>62</v>
      </c>
      <c r="E419" s="3">
        <v>1</v>
      </c>
      <c r="F419" s="2">
        <v>47941.73</v>
      </c>
      <c r="G419" s="2">
        <f>ROUND(Tabla324[[#This Row],[CANTIDAD]]*Tabla324[[#This Row],[P. U.]],2)</f>
        <v>47941.73</v>
      </c>
      <c r="H419" s="22">
        <v>1</v>
      </c>
      <c r="I419" s="2">
        <v>36820.35</v>
      </c>
      <c r="J419" s="2">
        <f>ROUND(Tabla324[[#This Row],[CANTIDAD ]]*Tabla324[[#This Row],[P. U. ]],2)</f>
        <v>36820.35</v>
      </c>
    </row>
    <row r="420" spans="1:10">
      <c r="A420" s="5" t="s">
        <v>6577</v>
      </c>
      <c r="B420" s="5" t="s">
        <v>395</v>
      </c>
      <c r="C420" s="6" t="s">
        <v>3871</v>
      </c>
      <c r="D420" s="1" t="s">
        <v>62</v>
      </c>
      <c r="E420" s="3">
        <v>1</v>
      </c>
      <c r="F420" s="2">
        <v>28266.76</v>
      </c>
      <c r="G420" s="2">
        <f>ROUND(Tabla324[[#This Row],[CANTIDAD]]*Tabla324[[#This Row],[P. U.]],2)</f>
        <v>28266.76</v>
      </c>
      <c r="H420" s="22">
        <v>1</v>
      </c>
      <c r="I420" s="2">
        <v>21709.52</v>
      </c>
      <c r="J420" s="2">
        <f>ROUND(Tabla324[[#This Row],[CANTIDAD ]]*Tabla324[[#This Row],[P. U. ]],2)</f>
        <v>21709.52</v>
      </c>
    </row>
    <row r="421" spans="1:10">
      <c r="A421" s="5" t="s">
        <v>6577</v>
      </c>
      <c r="B421" s="5" t="s">
        <v>396</v>
      </c>
      <c r="C421" s="6" t="s">
        <v>3872</v>
      </c>
      <c r="D421" s="1" t="s">
        <v>62</v>
      </c>
      <c r="E421" s="3">
        <v>1</v>
      </c>
      <c r="F421" s="2">
        <v>57427.54</v>
      </c>
      <c r="G421" s="2">
        <f>ROUND(Tabla324[[#This Row],[CANTIDAD]]*Tabla324[[#This Row],[P. U.]],2)</f>
        <v>57427.54</v>
      </c>
      <c r="H421" s="22">
        <v>1</v>
      </c>
      <c r="I421" s="2">
        <v>44105.66</v>
      </c>
      <c r="J421" s="2">
        <f>ROUND(Tabla324[[#This Row],[CANTIDAD ]]*Tabla324[[#This Row],[P. U. ]],2)</f>
        <v>44105.66</v>
      </c>
    </row>
    <row r="422" spans="1:10">
      <c r="A422" s="5" t="s">
        <v>6577</v>
      </c>
      <c r="B422" s="5" t="s">
        <v>397</v>
      </c>
      <c r="C422" s="6" t="s">
        <v>3873</v>
      </c>
      <c r="D422" s="1" t="s">
        <v>62</v>
      </c>
      <c r="E422" s="3">
        <v>1</v>
      </c>
      <c r="F422" s="2">
        <v>32842.04</v>
      </c>
      <c r="G422" s="2">
        <f>ROUND(Tabla324[[#This Row],[CANTIDAD]]*Tabla324[[#This Row],[P. U.]],2)</f>
        <v>32842.04</v>
      </c>
      <c r="H422" s="22">
        <v>1</v>
      </c>
      <c r="I422" s="2">
        <v>25223.43</v>
      </c>
      <c r="J422" s="2">
        <f>ROUND(Tabla324[[#This Row],[CANTIDAD ]]*Tabla324[[#This Row],[P. U. ]],2)</f>
        <v>25223.43</v>
      </c>
    </row>
    <row r="423" spans="1:10">
      <c r="A423" s="5" t="s">
        <v>6577</v>
      </c>
      <c r="B423" s="5" t="s">
        <v>398</v>
      </c>
      <c r="C423" s="6" t="s">
        <v>3874</v>
      </c>
      <c r="D423" s="1" t="s">
        <v>62</v>
      </c>
      <c r="E423" s="3">
        <v>1</v>
      </c>
      <c r="F423" s="2">
        <v>57427.54</v>
      </c>
      <c r="G423" s="2">
        <f>ROUND(Tabla324[[#This Row],[CANTIDAD]]*Tabla324[[#This Row],[P. U.]],2)</f>
        <v>57427.54</v>
      </c>
      <c r="H423" s="22">
        <v>1</v>
      </c>
      <c r="I423" s="2">
        <v>44105.66</v>
      </c>
      <c r="J423" s="2">
        <f>ROUND(Tabla324[[#This Row],[CANTIDAD ]]*Tabla324[[#This Row],[P. U. ]],2)</f>
        <v>44105.66</v>
      </c>
    </row>
    <row r="424" spans="1:10">
      <c r="A424" s="5" t="s">
        <v>6577</v>
      </c>
      <c r="B424" s="5" t="s">
        <v>399</v>
      </c>
      <c r="C424" s="6" t="s">
        <v>3875</v>
      </c>
      <c r="D424" s="1" t="s">
        <v>62</v>
      </c>
      <c r="E424" s="3">
        <v>1</v>
      </c>
      <c r="F424" s="2">
        <v>47941.73</v>
      </c>
      <c r="G424" s="2">
        <f>ROUND(Tabla324[[#This Row],[CANTIDAD]]*Tabla324[[#This Row],[P. U.]],2)</f>
        <v>47941.73</v>
      </c>
      <c r="H424" s="22">
        <v>1</v>
      </c>
      <c r="I424" s="2">
        <v>36820.35</v>
      </c>
      <c r="J424" s="2">
        <f>ROUND(Tabla324[[#This Row],[CANTIDAD ]]*Tabla324[[#This Row],[P. U. ]],2)</f>
        <v>36820.35</v>
      </c>
    </row>
    <row r="425" spans="1:10">
      <c r="A425" s="5" t="s">
        <v>6577</v>
      </c>
      <c r="B425" s="5" t="s">
        <v>400</v>
      </c>
      <c r="C425" s="6" t="s">
        <v>3876</v>
      </c>
      <c r="D425" s="1" t="s">
        <v>62</v>
      </c>
      <c r="E425" s="3">
        <v>1</v>
      </c>
      <c r="F425" s="2">
        <v>22416.19</v>
      </c>
      <c r="G425" s="2">
        <f>ROUND(Tabla324[[#This Row],[CANTIDAD]]*Tabla324[[#This Row],[P. U.]],2)</f>
        <v>22416.19</v>
      </c>
      <c r="H425" s="22">
        <v>1</v>
      </c>
      <c r="I425" s="2">
        <v>17216.150000000001</v>
      </c>
      <c r="J425" s="2">
        <f>ROUND(Tabla324[[#This Row],[CANTIDAD ]]*Tabla324[[#This Row],[P. U. ]],2)</f>
        <v>17216.150000000001</v>
      </c>
    </row>
    <row r="426" spans="1:10">
      <c r="A426" s="5" t="s">
        <v>6577</v>
      </c>
      <c r="B426" s="5" t="s">
        <v>401</v>
      </c>
      <c r="C426" s="6" t="s">
        <v>3877</v>
      </c>
      <c r="D426" s="1" t="s">
        <v>62</v>
      </c>
      <c r="E426" s="3">
        <v>1</v>
      </c>
      <c r="F426" s="2">
        <v>11694.53</v>
      </c>
      <c r="G426" s="2">
        <f>ROUND(Tabla324[[#This Row],[CANTIDAD]]*Tabla324[[#This Row],[P. U.]],2)</f>
        <v>11694.53</v>
      </c>
      <c r="H426" s="22">
        <v>1</v>
      </c>
      <c r="I426" s="2">
        <v>8981.67</v>
      </c>
      <c r="J426" s="2">
        <f>ROUND(Tabla324[[#This Row],[CANTIDAD ]]*Tabla324[[#This Row],[P. U. ]],2)</f>
        <v>8981.67</v>
      </c>
    </row>
    <row r="427" spans="1:10" s="30" customFormat="1" ht="11.25" customHeight="1">
      <c r="A427" s="29" t="s">
        <v>6579</v>
      </c>
      <c r="B427" s="29">
        <v>1.1000000000000001</v>
      </c>
      <c r="C427" s="29" t="s">
        <v>3878</v>
      </c>
      <c r="D427" s="30" t="s">
        <v>3472</v>
      </c>
      <c r="E427" s="31"/>
      <c r="F427" s="32"/>
      <c r="G427" s="32">
        <f>SUM(G428:G438)</f>
        <v>252095.57</v>
      </c>
      <c r="H427" s="33"/>
      <c r="I427" s="32"/>
      <c r="J427" s="32">
        <f t="shared" ref="J427" si="26">SUM(J428:J438)</f>
        <v>193612.88</v>
      </c>
    </row>
    <row r="428" spans="1:10">
      <c r="A428" s="5" t="s">
        <v>6577</v>
      </c>
      <c r="B428" s="5" t="s">
        <v>402</v>
      </c>
      <c r="C428" s="6" t="s">
        <v>3879</v>
      </c>
      <c r="D428" s="1" t="s">
        <v>5</v>
      </c>
      <c r="E428" s="3">
        <v>4.71</v>
      </c>
      <c r="F428" s="2">
        <v>478.13</v>
      </c>
      <c r="G428" s="2">
        <f>ROUND(Tabla324[[#This Row],[CANTIDAD]]*Tabla324[[#This Row],[P. U.]],2)</f>
        <v>2251.9899999999998</v>
      </c>
      <c r="H428" s="22">
        <v>4.71</v>
      </c>
      <c r="I428" s="2">
        <v>367.21</v>
      </c>
      <c r="J428" s="2">
        <f>ROUND(Tabla324[[#This Row],[CANTIDAD ]]*Tabla324[[#This Row],[P. U. ]],2)</f>
        <v>1729.56</v>
      </c>
    </row>
    <row r="429" spans="1:10">
      <c r="A429" s="5" t="s">
        <v>6577</v>
      </c>
      <c r="B429" s="5" t="s">
        <v>403</v>
      </c>
      <c r="C429" s="6" t="s">
        <v>3880</v>
      </c>
      <c r="D429" s="1" t="s">
        <v>5</v>
      </c>
      <c r="E429" s="3">
        <v>1.1499999999999999</v>
      </c>
      <c r="F429" s="2">
        <v>650.88</v>
      </c>
      <c r="G429" s="2">
        <f>ROUND(Tabla324[[#This Row],[CANTIDAD]]*Tabla324[[#This Row],[P. U.]],2)</f>
        <v>748.51</v>
      </c>
      <c r="H429" s="22">
        <v>1.1499999999999999</v>
      </c>
      <c r="I429" s="2">
        <v>499.89</v>
      </c>
      <c r="J429" s="2">
        <f>ROUND(Tabla324[[#This Row],[CANTIDAD ]]*Tabla324[[#This Row],[P. U. ]],2)</f>
        <v>574.87</v>
      </c>
    </row>
    <row r="430" spans="1:10">
      <c r="A430" s="5" t="s">
        <v>6577</v>
      </c>
      <c r="B430" s="5" t="s">
        <v>404</v>
      </c>
      <c r="C430" s="6" t="s">
        <v>3881</v>
      </c>
      <c r="D430" s="1" t="s">
        <v>2</v>
      </c>
      <c r="E430" s="3">
        <v>36.619999999999997</v>
      </c>
      <c r="F430" s="2">
        <v>228.48</v>
      </c>
      <c r="G430" s="2">
        <f>ROUND(Tabla324[[#This Row],[CANTIDAD]]*Tabla324[[#This Row],[P. U.]],2)</f>
        <v>8366.94</v>
      </c>
      <c r="H430" s="22">
        <v>36.619999999999997</v>
      </c>
      <c r="I430" s="2">
        <v>175.47</v>
      </c>
      <c r="J430" s="2">
        <f>ROUND(Tabla324[[#This Row],[CANTIDAD ]]*Tabla324[[#This Row],[P. U. ]],2)</f>
        <v>6425.71</v>
      </c>
    </row>
    <row r="431" spans="1:10">
      <c r="A431" s="5" t="s">
        <v>6577</v>
      </c>
      <c r="B431" s="5" t="s">
        <v>405</v>
      </c>
      <c r="C431" s="5" t="s">
        <v>3882</v>
      </c>
      <c r="D431" s="1" t="s">
        <v>62</v>
      </c>
      <c r="E431" s="3">
        <v>38</v>
      </c>
      <c r="F431" s="2">
        <v>366.74</v>
      </c>
      <c r="G431" s="2">
        <f>ROUND(Tabla324[[#This Row],[CANTIDAD]]*Tabla324[[#This Row],[P. U.]],2)</f>
        <v>13936.12</v>
      </c>
      <c r="H431" s="22">
        <v>38</v>
      </c>
      <c r="I431" s="2">
        <v>281.66000000000003</v>
      </c>
      <c r="J431" s="2">
        <f>ROUND(Tabla324[[#This Row],[CANTIDAD ]]*Tabla324[[#This Row],[P. U. ]],2)</f>
        <v>10703.08</v>
      </c>
    </row>
    <row r="432" spans="1:10">
      <c r="A432" s="5" t="s">
        <v>6577</v>
      </c>
      <c r="B432" s="5" t="s">
        <v>406</v>
      </c>
      <c r="C432" s="5" t="s">
        <v>3883</v>
      </c>
      <c r="D432" s="1" t="s">
        <v>153</v>
      </c>
      <c r="E432" s="3">
        <v>3</v>
      </c>
      <c r="F432" s="2">
        <v>366.74</v>
      </c>
      <c r="G432" s="2">
        <f>ROUND(Tabla324[[#This Row],[CANTIDAD]]*Tabla324[[#This Row],[P. U.]],2)</f>
        <v>1100.22</v>
      </c>
      <c r="H432" s="22">
        <v>3</v>
      </c>
      <c r="I432" s="2">
        <v>281.66000000000003</v>
      </c>
      <c r="J432" s="2">
        <f>ROUND(Tabla324[[#This Row],[CANTIDAD ]]*Tabla324[[#This Row],[P. U. ]],2)</f>
        <v>844.98</v>
      </c>
    </row>
    <row r="433" spans="1:10">
      <c r="A433" s="5" t="s">
        <v>6577</v>
      </c>
      <c r="B433" s="5" t="s">
        <v>407</v>
      </c>
      <c r="C433" s="5" t="s">
        <v>3884</v>
      </c>
      <c r="D433" s="1" t="s">
        <v>153</v>
      </c>
      <c r="E433" s="3">
        <v>22</v>
      </c>
      <c r="F433" s="2">
        <v>366.74</v>
      </c>
      <c r="G433" s="2">
        <f>ROUND(Tabla324[[#This Row],[CANTIDAD]]*Tabla324[[#This Row],[P. U.]],2)</f>
        <v>8068.28</v>
      </c>
      <c r="H433" s="22">
        <v>22</v>
      </c>
      <c r="I433" s="2">
        <v>281.66000000000003</v>
      </c>
      <c r="J433" s="2">
        <f>ROUND(Tabla324[[#This Row],[CANTIDAD ]]*Tabla324[[#This Row],[P. U. ]],2)</f>
        <v>6196.52</v>
      </c>
    </row>
    <row r="434" spans="1:10">
      <c r="A434" s="5" t="s">
        <v>6577</v>
      </c>
      <c r="B434" s="5" t="s">
        <v>408</v>
      </c>
      <c r="C434" s="5" t="s">
        <v>3885</v>
      </c>
      <c r="D434" s="1" t="s">
        <v>153</v>
      </c>
      <c r="E434" s="3">
        <v>25</v>
      </c>
      <c r="F434" s="2">
        <v>366.74</v>
      </c>
      <c r="G434" s="2">
        <f>ROUND(Tabla324[[#This Row],[CANTIDAD]]*Tabla324[[#This Row],[P. U.]],2)</f>
        <v>9168.5</v>
      </c>
      <c r="H434" s="22">
        <v>25</v>
      </c>
      <c r="I434" s="2">
        <v>281.66000000000003</v>
      </c>
      <c r="J434" s="2">
        <f>ROUND(Tabla324[[#This Row],[CANTIDAD ]]*Tabla324[[#This Row],[P. U. ]],2)</f>
        <v>7041.5</v>
      </c>
    </row>
    <row r="435" spans="1:10">
      <c r="A435" s="5" t="s">
        <v>6577</v>
      </c>
      <c r="B435" s="5" t="s">
        <v>409</v>
      </c>
      <c r="C435" s="5" t="s">
        <v>3886</v>
      </c>
      <c r="D435" s="1" t="s">
        <v>153</v>
      </c>
      <c r="E435" s="3">
        <v>40</v>
      </c>
      <c r="F435" s="2">
        <v>366.74</v>
      </c>
      <c r="G435" s="2">
        <f>ROUND(Tabla324[[#This Row],[CANTIDAD]]*Tabla324[[#This Row],[P. U.]],2)</f>
        <v>14669.6</v>
      </c>
      <c r="H435" s="22">
        <v>40</v>
      </c>
      <c r="I435" s="2">
        <v>281.66000000000003</v>
      </c>
      <c r="J435" s="2">
        <f>ROUND(Tabla324[[#This Row],[CANTIDAD ]]*Tabla324[[#This Row],[P. U. ]],2)</f>
        <v>11266.4</v>
      </c>
    </row>
    <row r="436" spans="1:10">
      <c r="A436" s="5" t="s">
        <v>6577</v>
      </c>
      <c r="B436" s="5" t="s">
        <v>410</v>
      </c>
      <c r="C436" s="5" t="s">
        <v>3887</v>
      </c>
      <c r="D436" s="1" t="s">
        <v>153</v>
      </c>
      <c r="E436" s="3">
        <v>41</v>
      </c>
      <c r="F436" s="2">
        <v>366.74</v>
      </c>
      <c r="G436" s="2">
        <f>ROUND(Tabla324[[#This Row],[CANTIDAD]]*Tabla324[[#This Row],[P. U.]],2)</f>
        <v>15036.34</v>
      </c>
      <c r="H436" s="22">
        <v>41</v>
      </c>
      <c r="I436" s="2">
        <v>281.66000000000003</v>
      </c>
      <c r="J436" s="2">
        <f>ROUND(Tabla324[[#This Row],[CANTIDAD ]]*Tabla324[[#This Row],[P. U. ]],2)</f>
        <v>11548.06</v>
      </c>
    </row>
    <row r="437" spans="1:10">
      <c r="A437" s="5" t="s">
        <v>6577</v>
      </c>
      <c r="B437" s="5" t="s">
        <v>411</v>
      </c>
      <c r="C437" s="5" t="s">
        <v>3888</v>
      </c>
      <c r="D437" s="1" t="s">
        <v>153</v>
      </c>
      <c r="E437" s="3">
        <v>63</v>
      </c>
      <c r="F437" s="2">
        <v>887.56</v>
      </c>
      <c r="G437" s="2">
        <f>ROUND(Tabla324[[#This Row],[CANTIDAD]]*Tabla324[[#This Row],[P. U.]],2)</f>
        <v>55916.28</v>
      </c>
      <c r="H437" s="22">
        <v>63</v>
      </c>
      <c r="I437" s="2">
        <v>681.66</v>
      </c>
      <c r="J437" s="2">
        <f>ROUND(Tabla324[[#This Row],[CANTIDAD ]]*Tabla324[[#This Row],[P. U. ]],2)</f>
        <v>42944.58</v>
      </c>
    </row>
    <row r="438" spans="1:10">
      <c r="A438" s="5" t="s">
        <v>6577</v>
      </c>
      <c r="B438" s="5" t="s">
        <v>412</v>
      </c>
      <c r="C438" s="5" t="s">
        <v>3889</v>
      </c>
      <c r="D438" s="1" t="s">
        <v>153</v>
      </c>
      <c r="E438" s="3">
        <v>107</v>
      </c>
      <c r="F438" s="2">
        <v>1147.97</v>
      </c>
      <c r="G438" s="2">
        <f>ROUND(Tabla324[[#This Row],[CANTIDAD]]*Tabla324[[#This Row],[P. U.]],2)</f>
        <v>122832.79</v>
      </c>
      <c r="H438" s="22">
        <v>107</v>
      </c>
      <c r="I438" s="2">
        <v>881.66</v>
      </c>
      <c r="J438" s="2">
        <f>ROUND(Tabla324[[#This Row],[CANTIDAD ]]*Tabla324[[#This Row],[P. U. ]],2)</f>
        <v>94337.62</v>
      </c>
    </row>
    <row r="439" spans="1:10" s="30" customFormat="1" ht="11.25" customHeight="1">
      <c r="A439" s="29" t="s">
        <v>6579</v>
      </c>
      <c r="B439" s="29">
        <v>1.1100000000000001</v>
      </c>
      <c r="C439" s="29" t="s">
        <v>3890</v>
      </c>
      <c r="D439" s="30" t="s">
        <v>3472</v>
      </c>
      <c r="E439" s="31"/>
      <c r="F439" s="32"/>
      <c r="G439" s="32">
        <f>G440+G461+G468+G478+G510+G537+G557+G634+G684+G704+G744</f>
        <v>24321312.380000003</v>
      </c>
      <c r="H439" s="33"/>
      <c r="I439" s="32"/>
      <c r="J439" s="32">
        <f t="shared" ref="J439" si="27">J440+J461+J468+J478+J510+J537+J557+J634+J684+J704+J744</f>
        <v>18679296.039999999</v>
      </c>
    </row>
    <row r="440" spans="1:10" s="35" customFormat="1" ht="11.25" customHeight="1">
      <c r="A440" s="34" t="s">
        <v>6580</v>
      </c>
      <c r="B440" s="34" t="s">
        <v>413</v>
      </c>
      <c r="C440" s="34" t="s">
        <v>3891</v>
      </c>
      <c r="D440" s="35" t="s">
        <v>3472</v>
      </c>
      <c r="E440" s="36"/>
      <c r="F440" s="37"/>
      <c r="G440" s="37">
        <f>G441</f>
        <v>4531736.63</v>
      </c>
      <c r="H440" s="38"/>
      <c r="I440" s="37"/>
      <c r="J440" s="37">
        <f t="shared" ref="J440" si="28">J441</f>
        <v>3480481.4</v>
      </c>
    </row>
    <row r="441" spans="1:10" s="9" customFormat="1" ht="11.25" customHeight="1">
      <c r="A441" s="8" t="s">
        <v>6581</v>
      </c>
      <c r="B441" s="8"/>
      <c r="C441" s="8" t="s">
        <v>3891</v>
      </c>
      <c r="D441" s="9" t="s">
        <v>3472</v>
      </c>
      <c r="E441" s="10"/>
      <c r="F441" s="11"/>
      <c r="G441" s="11">
        <f>SUM(G442:G460)</f>
        <v>4531736.63</v>
      </c>
      <c r="H441" s="23"/>
      <c r="I441" s="11"/>
      <c r="J441" s="11">
        <f t="shared" ref="J441" si="29">SUM(J442:J460)</f>
        <v>3480481.4</v>
      </c>
    </row>
    <row r="442" spans="1:10">
      <c r="A442" s="5" t="s">
        <v>6577</v>
      </c>
      <c r="B442" s="5" t="s">
        <v>4</v>
      </c>
      <c r="C442" s="6" t="s">
        <v>3487</v>
      </c>
      <c r="D442" s="1" t="s">
        <v>5</v>
      </c>
      <c r="E442" s="3">
        <v>469.46</v>
      </c>
      <c r="F442" s="2">
        <v>38</v>
      </c>
      <c r="G442" s="2">
        <f>ROUND(Tabla324[[#This Row],[CANTIDAD]]*Tabla324[[#This Row],[P. U.]],2)</f>
        <v>17839.48</v>
      </c>
      <c r="H442" s="22">
        <v>469.46</v>
      </c>
      <c r="I442" s="2">
        <v>29.18</v>
      </c>
      <c r="J442" s="2">
        <f>ROUND(Tabla324[[#This Row],[CANTIDAD ]]*Tabla324[[#This Row],[P. U. ]],2)</f>
        <v>13698.84</v>
      </c>
    </row>
    <row r="443" spans="1:10">
      <c r="A443" s="5" t="s">
        <v>6577</v>
      </c>
      <c r="B443" s="5" t="s">
        <v>26</v>
      </c>
      <c r="C443" s="6" t="s">
        <v>3505</v>
      </c>
      <c r="D443" s="1" t="s">
        <v>2</v>
      </c>
      <c r="E443" s="3">
        <v>134.13</v>
      </c>
      <c r="F443" s="2">
        <v>126.89</v>
      </c>
      <c r="G443" s="2">
        <f>ROUND(Tabla324[[#This Row],[CANTIDAD]]*Tabla324[[#This Row],[P. U.]],2)</f>
        <v>17019.759999999998</v>
      </c>
      <c r="H443" s="22">
        <v>134.13</v>
      </c>
      <c r="I443" s="2">
        <v>97.45</v>
      </c>
      <c r="J443" s="2">
        <f>ROUND(Tabla324[[#This Row],[CANTIDAD ]]*Tabla324[[#This Row],[P. U. ]],2)</f>
        <v>13070.97</v>
      </c>
    </row>
    <row r="444" spans="1:10">
      <c r="A444" s="5" t="s">
        <v>6577</v>
      </c>
      <c r="B444" s="5" t="s">
        <v>414</v>
      </c>
      <c r="C444" s="5" t="s">
        <v>3892</v>
      </c>
      <c r="D444" s="1" t="s">
        <v>5</v>
      </c>
      <c r="E444" s="3">
        <v>469.46</v>
      </c>
      <c r="F444" s="2">
        <v>252.08</v>
      </c>
      <c r="G444" s="2">
        <f>ROUND(Tabla324[[#This Row],[CANTIDAD]]*Tabla324[[#This Row],[P. U.]],2)</f>
        <v>118341.48</v>
      </c>
      <c r="H444" s="22">
        <v>469.46</v>
      </c>
      <c r="I444" s="2">
        <v>193.61</v>
      </c>
      <c r="J444" s="2">
        <f>ROUND(Tabla324[[#This Row],[CANTIDAD ]]*Tabla324[[#This Row],[P. U. ]],2)</f>
        <v>90892.15</v>
      </c>
    </row>
    <row r="445" spans="1:10">
      <c r="A445" s="5" t="s">
        <v>6577</v>
      </c>
      <c r="B445" s="5" t="s">
        <v>415</v>
      </c>
      <c r="C445" s="6" t="s">
        <v>3488</v>
      </c>
      <c r="D445" s="1" t="s">
        <v>5</v>
      </c>
      <c r="E445" s="3">
        <v>78.349999999999994</v>
      </c>
      <c r="F445" s="2">
        <v>342.56</v>
      </c>
      <c r="G445" s="2">
        <f>ROUND(Tabla324[[#This Row],[CANTIDAD]]*Tabla324[[#This Row],[P. U.]],2)</f>
        <v>26839.58</v>
      </c>
      <c r="H445" s="22">
        <v>78.349999999999994</v>
      </c>
      <c r="I445" s="2">
        <v>263.08999999999997</v>
      </c>
      <c r="J445" s="2">
        <f>ROUND(Tabla324[[#This Row],[CANTIDAD ]]*Tabla324[[#This Row],[P. U. ]],2)</f>
        <v>20613.099999999999</v>
      </c>
    </row>
    <row r="446" spans="1:10">
      <c r="A446" s="5" t="s">
        <v>6577</v>
      </c>
      <c r="B446" s="5" t="s">
        <v>416</v>
      </c>
      <c r="C446" s="6" t="s">
        <v>3893</v>
      </c>
      <c r="D446" s="1" t="s">
        <v>2</v>
      </c>
      <c r="E446" s="3">
        <v>24.58</v>
      </c>
      <c r="F446" s="2">
        <v>2755.27</v>
      </c>
      <c r="G446" s="2">
        <f>ROUND(Tabla324[[#This Row],[CANTIDAD]]*Tabla324[[#This Row],[P. U.]],2)</f>
        <v>67724.539999999994</v>
      </c>
      <c r="H446" s="22">
        <v>24.58</v>
      </c>
      <c r="I446" s="2">
        <v>2116.12</v>
      </c>
      <c r="J446" s="2">
        <f>ROUND(Tabla324[[#This Row],[CANTIDAD ]]*Tabla324[[#This Row],[P. U. ]],2)</f>
        <v>52014.23</v>
      </c>
    </row>
    <row r="447" spans="1:10">
      <c r="A447" s="5" t="s">
        <v>6577</v>
      </c>
      <c r="B447" s="5" t="s">
        <v>417</v>
      </c>
      <c r="C447" s="6" t="s">
        <v>3894</v>
      </c>
      <c r="D447" s="1" t="s">
        <v>31</v>
      </c>
      <c r="E447" s="3">
        <v>1.33</v>
      </c>
      <c r="F447" s="2">
        <v>20053.21</v>
      </c>
      <c r="G447" s="2">
        <f>ROUND(Tabla324[[#This Row],[CANTIDAD]]*Tabla324[[#This Row],[P. U.]],2)</f>
        <v>26670.77</v>
      </c>
      <c r="H447" s="22">
        <v>1.33</v>
      </c>
      <c r="I447" s="2">
        <v>15401.33</v>
      </c>
      <c r="J447" s="2">
        <f>ROUND(Tabla324[[#This Row],[CANTIDAD ]]*Tabla324[[#This Row],[P. U. ]],2)</f>
        <v>20483.77</v>
      </c>
    </row>
    <row r="448" spans="1:10">
      <c r="A448" s="5" t="s">
        <v>6577</v>
      </c>
      <c r="B448" s="5" t="s">
        <v>418</v>
      </c>
      <c r="C448" s="6" t="s">
        <v>3895</v>
      </c>
      <c r="D448" s="1" t="s">
        <v>31</v>
      </c>
      <c r="E448" s="3">
        <v>4.91</v>
      </c>
      <c r="F448" s="2">
        <v>20053.21</v>
      </c>
      <c r="G448" s="2">
        <f>ROUND(Tabla324[[#This Row],[CANTIDAD]]*Tabla324[[#This Row],[P. U.]],2)</f>
        <v>98461.26</v>
      </c>
      <c r="H448" s="22">
        <v>4.91</v>
      </c>
      <c r="I448" s="2">
        <v>15401.33</v>
      </c>
      <c r="J448" s="2">
        <f>ROUND(Tabla324[[#This Row],[CANTIDAD ]]*Tabla324[[#This Row],[P. U. ]],2)</f>
        <v>75620.53</v>
      </c>
    </row>
    <row r="449" spans="1:10">
      <c r="A449" s="5" t="s">
        <v>6577</v>
      </c>
      <c r="B449" s="5" t="s">
        <v>419</v>
      </c>
      <c r="C449" s="6" t="s">
        <v>3896</v>
      </c>
      <c r="D449" s="1" t="s">
        <v>31</v>
      </c>
      <c r="E449" s="3">
        <v>7.5</v>
      </c>
      <c r="F449" s="2">
        <v>20053.21</v>
      </c>
      <c r="G449" s="2">
        <f>ROUND(Tabla324[[#This Row],[CANTIDAD]]*Tabla324[[#This Row],[P. U.]],2)-0.01</f>
        <v>150399.06999999998</v>
      </c>
      <c r="H449" s="22">
        <v>7.5</v>
      </c>
      <c r="I449" s="2">
        <v>15401.33</v>
      </c>
      <c r="J449" s="2">
        <f>ROUND(Tabla324[[#This Row],[CANTIDAD ]]*Tabla324[[#This Row],[P. U. ]],2)</f>
        <v>115509.98</v>
      </c>
    </row>
    <row r="450" spans="1:10">
      <c r="A450" s="5" t="s">
        <v>6577</v>
      </c>
      <c r="B450" s="5" t="s">
        <v>420</v>
      </c>
      <c r="C450" s="6" t="s">
        <v>3897</v>
      </c>
      <c r="D450" s="1" t="s">
        <v>31</v>
      </c>
      <c r="E450" s="3">
        <v>0.93</v>
      </c>
      <c r="F450" s="2">
        <v>20053.21</v>
      </c>
      <c r="G450" s="2">
        <f>ROUND(Tabla324[[#This Row],[CANTIDAD]]*Tabla324[[#This Row],[P. U.]],2)</f>
        <v>18649.490000000002</v>
      </c>
      <c r="H450" s="22">
        <v>0.93</v>
      </c>
      <c r="I450" s="2">
        <v>15401.33</v>
      </c>
      <c r="J450" s="2">
        <f>ROUND(Tabla324[[#This Row],[CANTIDAD ]]*Tabla324[[#This Row],[P. U. ]],2)</f>
        <v>14323.24</v>
      </c>
    </row>
    <row r="451" spans="1:10">
      <c r="A451" s="5" t="s">
        <v>6577</v>
      </c>
      <c r="B451" s="5" t="s">
        <v>421</v>
      </c>
      <c r="C451" s="6" t="s">
        <v>3898</v>
      </c>
      <c r="D451" s="1" t="s">
        <v>8</v>
      </c>
      <c r="E451" s="3">
        <v>10.58</v>
      </c>
      <c r="F451" s="2">
        <v>258.97000000000003</v>
      </c>
      <c r="G451" s="2">
        <f>ROUND(Tabla324[[#This Row],[CANTIDAD]]*Tabla324[[#This Row],[P. U.]],2)</f>
        <v>2739.9</v>
      </c>
      <c r="H451" s="22">
        <v>10.58</v>
      </c>
      <c r="I451" s="2">
        <v>198.9</v>
      </c>
      <c r="J451" s="2">
        <f>ROUND(Tabla324[[#This Row],[CANTIDAD ]]*Tabla324[[#This Row],[P. U. ]],2)</f>
        <v>2104.36</v>
      </c>
    </row>
    <row r="452" spans="1:10">
      <c r="A452" s="5" t="s">
        <v>6577</v>
      </c>
      <c r="B452" s="5" t="s">
        <v>422</v>
      </c>
      <c r="C452" s="6" t="s">
        <v>3899</v>
      </c>
      <c r="D452" s="1" t="s">
        <v>38</v>
      </c>
      <c r="E452" s="3">
        <v>44.91</v>
      </c>
      <c r="F452" s="2">
        <v>1946.62</v>
      </c>
      <c r="G452" s="2">
        <f>ROUND(Tabla324[[#This Row],[CANTIDAD]]*Tabla324[[#This Row],[P. U.]],2)</f>
        <v>87422.7</v>
      </c>
      <c r="H452" s="22">
        <v>44.91</v>
      </c>
      <c r="I452" s="2">
        <v>1495.05</v>
      </c>
      <c r="J452" s="2">
        <f>ROUND(Tabla324[[#This Row],[CANTIDAD ]]*Tabla324[[#This Row],[P. U. ]],2)</f>
        <v>67142.7</v>
      </c>
    </row>
    <row r="453" spans="1:10">
      <c r="A453" s="5" t="s">
        <v>6577</v>
      </c>
      <c r="B453" s="5" t="s">
        <v>423</v>
      </c>
      <c r="C453" s="6" t="s">
        <v>3900</v>
      </c>
      <c r="D453" s="1" t="s">
        <v>8</v>
      </c>
      <c r="E453" s="3">
        <v>508.06</v>
      </c>
      <c r="F453" s="2">
        <v>258.97000000000003</v>
      </c>
      <c r="G453" s="2">
        <f>ROUND(Tabla324[[#This Row],[CANTIDAD]]*Tabla324[[#This Row],[P. U.]],2)</f>
        <v>131572.29999999999</v>
      </c>
      <c r="H453" s="22">
        <v>508.06</v>
      </c>
      <c r="I453" s="2">
        <v>198.9</v>
      </c>
      <c r="J453" s="2">
        <f>ROUND(Tabla324[[#This Row],[CANTIDAD ]]*Tabla324[[#This Row],[P. U. ]],2)</f>
        <v>101053.13</v>
      </c>
    </row>
    <row r="454" spans="1:10">
      <c r="A454" s="5" t="s">
        <v>6577</v>
      </c>
      <c r="B454" s="5" t="s">
        <v>424</v>
      </c>
      <c r="C454" s="6" t="s">
        <v>3901</v>
      </c>
      <c r="D454" s="1" t="s">
        <v>38</v>
      </c>
      <c r="E454" s="3">
        <v>88.26</v>
      </c>
      <c r="F454" s="2">
        <v>1946.62</v>
      </c>
      <c r="G454" s="2">
        <f>ROUND(Tabla324[[#This Row],[CANTIDAD]]*Tabla324[[#This Row],[P. U.]],2)</f>
        <v>171808.68</v>
      </c>
      <c r="H454" s="22">
        <v>88.26</v>
      </c>
      <c r="I454" s="2">
        <v>1495.05</v>
      </c>
      <c r="J454" s="2">
        <f>ROUND(Tabla324[[#This Row],[CANTIDAD ]]*Tabla324[[#This Row],[P. U. ]],2)</f>
        <v>131953.10999999999</v>
      </c>
    </row>
    <row r="455" spans="1:10">
      <c r="A455" s="5" t="s">
        <v>6577</v>
      </c>
      <c r="B455" s="5" t="s">
        <v>425</v>
      </c>
      <c r="C455" s="6" t="s">
        <v>3902</v>
      </c>
      <c r="D455" s="1" t="s">
        <v>8</v>
      </c>
      <c r="E455" s="3">
        <v>129.97</v>
      </c>
      <c r="F455" s="2">
        <v>258.97000000000003</v>
      </c>
      <c r="G455" s="2">
        <f>ROUND(Tabla324[[#This Row],[CANTIDAD]]*Tabla324[[#This Row],[P. U.]],2)</f>
        <v>33658.33</v>
      </c>
      <c r="H455" s="22">
        <v>129.97</v>
      </c>
      <c r="I455" s="2">
        <v>198.9</v>
      </c>
      <c r="J455" s="2">
        <f>ROUND(Tabla324[[#This Row],[CANTIDAD ]]*Tabla324[[#This Row],[P. U. ]],2)</f>
        <v>25851.03</v>
      </c>
    </row>
    <row r="456" spans="1:10">
      <c r="A456" s="5" t="s">
        <v>6577</v>
      </c>
      <c r="B456" s="5" t="s">
        <v>426</v>
      </c>
      <c r="C456" s="6" t="s">
        <v>3903</v>
      </c>
      <c r="D456" s="1" t="s">
        <v>38</v>
      </c>
      <c r="E456" s="3">
        <v>24.33</v>
      </c>
      <c r="F456" s="2">
        <v>1946.62</v>
      </c>
      <c r="G456" s="2">
        <f>ROUND(Tabla324[[#This Row],[CANTIDAD]]*Tabla324[[#This Row],[P. U.]],2)</f>
        <v>47361.26</v>
      </c>
      <c r="H456" s="22">
        <v>24.33</v>
      </c>
      <c r="I456" s="2">
        <v>1495.05</v>
      </c>
      <c r="J456" s="2">
        <f>ROUND(Tabla324[[#This Row],[CANTIDAD ]]*Tabla324[[#This Row],[P. U. ]],2)</f>
        <v>36374.57</v>
      </c>
    </row>
    <row r="457" spans="1:10">
      <c r="A457" s="5" t="s">
        <v>6577</v>
      </c>
      <c r="B457" s="5" t="s">
        <v>427</v>
      </c>
      <c r="C457" s="6" t="s">
        <v>3904</v>
      </c>
      <c r="D457" s="1" t="s">
        <v>428</v>
      </c>
      <c r="E457" s="3">
        <v>29.67</v>
      </c>
      <c r="F457" s="2">
        <v>303.66000000000003</v>
      </c>
      <c r="G457" s="2">
        <f>ROUND(Tabla324[[#This Row],[CANTIDAD]]*Tabla324[[#This Row],[P. U.]],2)</f>
        <v>9009.59</v>
      </c>
      <c r="H457" s="22">
        <v>29.67</v>
      </c>
      <c r="I457" s="2">
        <v>233.21</v>
      </c>
      <c r="J457" s="2">
        <f>ROUND(Tabla324[[#This Row],[CANTIDAD ]]*Tabla324[[#This Row],[P. U. ]],2)</f>
        <v>6919.34</v>
      </c>
    </row>
    <row r="458" spans="1:10">
      <c r="A458" s="5" t="s">
        <v>6577</v>
      </c>
      <c r="B458" s="5" t="s">
        <v>429</v>
      </c>
      <c r="C458" s="5" t="s">
        <v>3905</v>
      </c>
      <c r="D458" s="1" t="s">
        <v>430</v>
      </c>
      <c r="E458" s="3">
        <v>1</v>
      </c>
      <c r="F458" s="2">
        <v>3078545.95</v>
      </c>
      <c r="G458" s="2">
        <f>ROUND(Tabla324[[#This Row],[CANTIDAD]]*Tabla324[[#This Row],[P. U.]],2)</f>
        <v>3078545.95</v>
      </c>
      <c r="H458" s="22">
        <v>1</v>
      </c>
      <c r="I458" s="2">
        <v>2364394.04</v>
      </c>
      <c r="J458" s="2">
        <f>ROUND(Tabla324[[#This Row],[CANTIDAD ]]*Tabla324[[#This Row],[P. U. ]],2)</f>
        <v>2364394.04</v>
      </c>
    </row>
    <row r="459" spans="1:10">
      <c r="A459" s="5" t="s">
        <v>6577</v>
      </c>
      <c r="B459" s="5" t="s">
        <v>431</v>
      </c>
      <c r="C459" s="5" t="s">
        <v>3906</v>
      </c>
      <c r="D459" s="1" t="s">
        <v>62</v>
      </c>
      <c r="E459" s="3">
        <v>1</v>
      </c>
      <c r="F459" s="2">
        <v>279296.33</v>
      </c>
      <c r="G459" s="2">
        <f>ROUND(Tabla324[[#This Row],[CANTIDAD]]*Tabla324[[#This Row],[P. U.]],2)</f>
        <v>279296.33</v>
      </c>
      <c r="H459" s="22">
        <v>1</v>
      </c>
      <c r="I459" s="2">
        <v>214506</v>
      </c>
      <c r="J459" s="2">
        <f>ROUND(Tabla324[[#This Row],[CANTIDAD ]]*Tabla324[[#This Row],[P. U. ]],2)</f>
        <v>214506</v>
      </c>
    </row>
    <row r="460" spans="1:10">
      <c r="A460" s="5" t="s">
        <v>6577</v>
      </c>
      <c r="B460" s="5" t="s">
        <v>432</v>
      </c>
      <c r="C460" s="5" t="s">
        <v>3907</v>
      </c>
      <c r="D460" s="1" t="s">
        <v>433</v>
      </c>
      <c r="E460" s="3">
        <v>1</v>
      </c>
      <c r="F460" s="2">
        <v>148376.16</v>
      </c>
      <c r="G460" s="2">
        <f>ROUND(Tabla324[[#This Row],[CANTIDAD]]*Tabla324[[#This Row],[P. U.]],2)</f>
        <v>148376.16</v>
      </c>
      <c r="H460" s="22">
        <v>1</v>
      </c>
      <c r="I460" s="2">
        <v>113956.31</v>
      </c>
      <c r="J460" s="2">
        <f>ROUND(Tabla324[[#This Row],[CANTIDAD ]]*Tabla324[[#This Row],[P. U. ]],2)</f>
        <v>113956.31</v>
      </c>
    </row>
    <row r="461" spans="1:10" s="35" customFormat="1" ht="11.25" customHeight="1">
      <c r="A461" s="34" t="s">
        <v>6580</v>
      </c>
      <c r="B461" s="34" t="s">
        <v>434</v>
      </c>
      <c r="C461" s="34" t="s">
        <v>3908</v>
      </c>
      <c r="D461" s="35" t="s">
        <v>3472</v>
      </c>
      <c r="E461" s="36"/>
      <c r="F461" s="37"/>
      <c r="G461" s="37">
        <f>SUM(G462:G467)</f>
        <v>603956.6</v>
      </c>
      <c r="H461" s="38"/>
      <c r="I461" s="37"/>
      <c r="J461" s="37">
        <f t="shared" ref="J461" si="30">SUM(J462:J467)</f>
        <v>463863.95999999996</v>
      </c>
    </row>
    <row r="462" spans="1:10">
      <c r="A462" s="5" t="s">
        <v>6577</v>
      </c>
      <c r="B462" s="5" t="s">
        <v>435</v>
      </c>
      <c r="C462" s="6" t="s">
        <v>3909</v>
      </c>
      <c r="D462" s="1" t="s">
        <v>15</v>
      </c>
      <c r="E462" s="3">
        <v>46.08</v>
      </c>
      <c r="F462" s="2">
        <v>159.19</v>
      </c>
      <c r="G462" s="2">
        <f>ROUND(Tabla324[[#This Row],[CANTIDAD]]*Tabla324[[#This Row],[P. U.]],2)</f>
        <v>7335.48</v>
      </c>
      <c r="H462" s="22">
        <v>46.08</v>
      </c>
      <c r="I462" s="2">
        <v>122.25</v>
      </c>
      <c r="J462" s="2">
        <f>ROUND(Tabla324[[#This Row],[CANTIDAD ]]*Tabla324[[#This Row],[P. U. ]],2)</f>
        <v>5633.28</v>
      </c>
    </row>
    <row r="463" spans="1:10">
      <c r="A463" s="5" t="s">
        <v>6577</v>
      </c>
      <c r="B463" s="5" t="s">
        <v>436</v>
      </c>
      <c r="C463" s="6" t="s">
        <v>3910</v>
      </c>
      <c r="D463" s="1" t="s">
        <v>62</v>
      </c>
      <c r="E463" s="3">
        <v>986</v>
      </c>
      <c r="F463" s="2">
        <v>164.91</v>
      </c>
      <c r="G463" s="2">
        <f>ROUND(Tabla324[[#This Row],[CANTIDAD]]*Tabla324[[#This Row],[P. U.]],2)</f>
        <v>162601.26</v>
      </c>
      <c r="H463" s="22">
        <v>986</v>
      </c>
      <c r="I463" s="2">
        <v>126.66</v>
      </c>
      <c r="J463" s="2">
        <f>ROUND(Tabla324[[#This Row],[CANTIDAD ]]*Tabla324[[#This Row],[P. U. ]],2)</f>
        <v>124886.76</v>
      </c>
    </row>
    <row r="464" spans="1:10">
      <c r="A464" s="5" t="s">
        <v>6577</v>
      </c>
      <c r="B464" s="5" t="s">
        <v>437</v>
      </c>
      <c r="C464" s="6" t="s">
        <v>3911</v>
      </c>
      <c r="D464" s="1" t="s">
        <v>15</v>
      </c>
      <c r="E464" s="3">
        <v>46.46</v>
      </c>
      <c r="F464" s="2">
        <v>71.7</v>
      </c>
      <c r="G464" s="2">
        <f>ROUND(Tabla324[[#This Row],[CANTIDAD]]*Tabla324[[#This Row],[P. U.]],2)</f>
        <v>3331.18</v>
      </c>
      <c r="H464" s="22">
        <v>46.46</v>
      </c>
      <c r="I464" s="2">
        <v>55.06</v>
      </c>
      <c r="J464" s="2">
        <f>ROUND(Tabla324[[#This Row],[CANTIDAD ]]*Tabla324[[#This Row],[P. U. ]],2)</f>
        <v>2558.09</v>
      </c>
    </row>
    <row r="465" spans="1:10">
      <c r="A465" s="5" t="s">
        <v>6577</v>
      </c>
      <c r="B465" s="5" t="s">
        <v>438</v>
      </c>
      <c r="C465" s="6" t="s">
        <v>3912</v>
      </c>
      <c r="D465" s="1" t="s">
        <v>15</v>
      </c>
      <c r="E465" s="3">
        <v>831.34</v>
      </c>
      <c r="F465" s="2">
        <v>60.19</v>
      </c>
      <c r="G465" s="2">
        <f>ROUND(Tabla324[[#This Row],[CANTIDAD]]*Tabla324[[#This Row],[P. U.]],2)</f>
        <v>50038.35</v>
      </c>
      <c r="H465" s="22">
        <v>831.34</v>
      </c>
      <c r="I465" s="2">
        <v>46.22</v>
      </c>
      <c r="J465" s="2">
        <f>ROUND(Tabla324[[#This Row],[CANTIDAD ]]*Tabla324[[#This Row],[P. U. ]],2)</f>
        <v>38424.53</v>
      </c>
    </row>
    <row r="466" spans="1:10">
      <c r="A466" s="5" t="s">
        <v>6577</v>
      </c>
      <c r="B466" s="5" t="s">
        <v>439</v>
      </c>
      <c r="C466" s="5" t="s">
        <v>3913</v>
      </c>
      <c r="D466" s="1" t="s">
        <v>15</v>
      </c>
      <c r="E466" s="3">
        <v>216.19</v>
      </c>
      <c r="F466" s="2">
        <v>60.19</v>
      </c>
      <c r="G466" s="2">
        <f>ROUND(Tabla324[[#This Row],[CANTIDAD]]*Tabla324[[#This Row],[P. U.]],2)</f>
        <v>13012.48</v>
      </c>
      <c r="H466" s="22">
        <v>216.19</v>
      </c>
      <c r="I466" s="2">
        <v>46.22</v>
      </c>
      <c r="J466" s="2">
        <f>ROUND(Tabla324[[#This Row],[CANTIDAD ]]*Tabla324[[#This Row],[P. U. ]],2)</f>
        <v>9992.2999999999993</v>
      </c>
    </row>
    <row r="467" spans="1:10">
      <c r="A467" s="5" t="s">
        <v>6577</v>
      </c>
      <c r="B467" s="5" t="s">
        <v>440</v>
      </c>
      <c r="C467" s="6" t="s">
        <v>3914</v>
      </c>
      <c r="D467" s="1" t="s">
        <v>2</v>
      </c>
      <c r="E467" s="3">
        <v>915</v>
      </c>
      <c r="F467" s="2">
        <v>401.79</v>
      </c>
      <c r="G467" s="2">
        <f>ROUND(Tabla324[[#This Row],[CANTIDAD]]*Tabla324[[#This Row],[P. U.]],2)</f>
        <v>367637.85</v>
      </c>
      <c r="H467" s="22">
        <v>915</v>
      </c>
      <c r="I467" s="2">
        <v>308.60000000000002</v>
      </c>
      <c r="J467" s="2">
        <f>ROUND(Tabla324[[#This Row],[CANTIDAD ]]*Tabla324[[#This Row],[P. U. ]],2)</f>
        <v>282369</v>
      </c>
    </row>
    <row r="468" spans="1:10" s="35" customFormat="1" ht="11.25" customHeight="1">
      <c r="A468" s="34" t="s">
        <v>6580</v>
      </c>
      <c r="B468" s="34" t="s">
        <v>441</v>
      </c>
      <c r="C468" s="34" t="s">
        <v>3915</v>
      </c>
      <c r="D468" s="35" t="s">
        <v>3472</v>
      </c>
      <c r="E468" s="36"/>
      <c r="F468" s="37"/>
      <c r="G468" s="37">
        <f>SUM(G469:G477)</f>
        <v>5137670.79</v>
      </c>
      <c r="H468" s="38"/>
      <c r="I468" s="37"/>
      <c r="J468" s="37">
        <f t="shared" ref="J468" si="31">SUM(J469:J477)</f>
        <v>3945851.9200000009</v>
      </c>
    </row>
    <row r="469" spans="1:10">
      <c r="A469" s="5" t="s">
        <v>6577</v>
      </c>
      <c r="B469" s="5" t="s">
        <v>442</v>
      </c>
      <c r="C469" s="5" t="s">
        <v>3916</v>
      </c>
      <c r="D469" s="1" t="s">
        <v>62</v>
      </c>
      <c r="E469" s="3">
        <v>1</v>
      </c>
      <c r="F469" s="2">
        <v>97125.29</v>
      </c>
      <c r="G469" s="2">
        <f>ROUND(Tabla324[[#This Row],[CANTIDAD]]*Tabla324[[#This Row],[P. U.]],2)</f>
        <v>97125.29</v>
      </c>
      <c r="H469" s="22">
        <v>1</v>
      </c>
      <c r="I469" s="2">
        <v>74594.460000000006</v>
      </c>
      <c r="J469" s="2">
        <f>ROUND(Tabla324[[#This Row],[CANTIDAD ]]*Tabla324[[#This Row],[P. U. ]],2)</f>
        <v>74594.460000000006</v>
      </c>
    </row>
    <row r="470" spans="1:10">
      <c r="A470" s="5" t="s">
        <v>6577</v>
      </c>
      <c r="B470" s="5" t="s">
        <v>443</v>
      </c>
      <c r="C470" s="5" t="s">
        <v>3917</v>
      </c>
      <c r="D470" s="1" t="s">
        <v>5</v>
      </c>
      <c r="E470" s="3">
        <v>1175.5999999999999</v>
      </c>
      <c r="F470" s="2">
        <v>319.74</v>
      </c>
      <c r="G470" s="2">
        <f>ROUND(Tabla324[[#This Row],[CANTIDAD]]*Tabla324[[#This Row],[P. U.]],2)</f>
        <v>375886.34</v>
      </c>
      <c r="H470" s="22">
        <v>1175.5999999999999</v>
      </c>
      <c r="I470" s="2">
        <v>245.56</v>
      </c>
      <c r="J470" s="2">
        <f>ROUND(Tabla324[[#This Row],[CANTIDAD ]]*Tabla324[[#This Row],[P. U. ]],2)</f>
        <v>288680.34000000003</v>
      </c>
    </row>
    <row r="471" spans="1:10">
      <c r="A471" s="5" t="s">
        <v>6577</v>
      </c>
      <c r="B471" s="5" t="s">
        <v>444</v>
      </c>
      <c r="C471" s="5" t="s">
        <v>3918</v>
      </c>
      <c r="D471" s="1" t="s">
        <v>5</v>
      </c>
      <c r="E471" s="3">
        <v>1763.4</v>
      </c>
      <c r="F471" s="2">
        <v>260.55</v>
      </c>
      <c r="G471" s="2">
        <f>ROUND(Tabla324[[#This Row],[CANTIDAD]]*Tabla324[[#This Row],[P. U.]],2)</f>
        <v>459453.87</v>
      </c>
      <c r="H471" s="22">
        <v>1763.4</v>
      </c>
      <c r="I471" s="2">
        <v>200.11</v>
      </c>
      <c r="J471" s="2">
        <f>ROUND(Tabla324[[#This Row],[CANTIDAD ]]*Tabla324[[#This Row],[P. U. ]],2)</f>
        <v>352873.97</v>
      </c>
    </row>
    <row r="472" spans="1:10">
      <c r="A472" s="5" t="s">
        <v>6577</v>
      </c>
      <c r="B472" s="5" t="s">
        <v>445</v>
      </c>
      <c r="C472" s="5" t="s">
        <v>3919</v>
      </c>
      <c r="D472" s="1" t="s">
        <v>5</v>
      </c>
      <c r="E472" s="3">
        <v>1928.78</v>
      </c>
      <c r="F472" s="2">
        <v>102.24</v>
      </c>
      <c r="G472" s="2">
        <f>ROUND(Tabla324[[#This Row],[CANTIDAD]]*Tabla324[[#This Row],[P. U.]],2)</f>
        <v>197198.47</v>
      </c>
      <c r="H472" s="22">
        <v>1928.78</v>
      </c>
      <c r="I472" s="2">
        <v>78.52</v>
      </c>
      <c r="J472" s="2">
        <f>ROUND(Tabla324[[#This Row],[CANTIDAD ]]*Tabla324[[#This Row],[P. U. ]],2)</f>
        <v>151447.81</v>
      </c>
    </row>
    <row r="473" spans="1:10">
      <c r="A473" s="5" t="s">
        <v>6577</v>
      </c>
      <c r="B473" s="5" t="s">
        <v>446</v>
      </c>
      <c r="C473" s="5" t="s">
        <v>3920</v>
      </c>
      <c r="D473" s="1" t="s">
        <v>8</v>
      </c>
      <c r="E473" s="3">
        <v>5877.81</v>
      </c>
      <c r="F473" s="2">
        <v>354.8</v>
      </c>
      <c r="G473" s="2">
        <f>ROUND(Tabla324[[#This Row],[CANTIDAD]]*Tabla324[[#This Row],[P. U.]],2)</f>
        <v>2085446.99</v>
      </c>
      <c r="H473" s="22">
        <v>5877.81</v>
      </c>
      <c r="I473" s="2">
        <v>272.5</v>
      </c>
      <c r="J473" s="2">
        <f>ROUND(Tabla324[[#This Row],[CANTIDAD ]]*Tabla324[[#This Row],[P. U. ]],2)</f>
        <v>1601703.23</v>
      </c>
    </row>
    <row r="474" spans="1:10">
      <c r="A474" s="5" t="s">
        <v>6577</v>
      </c>
      <c r="B474" s="5" t="s">
        <v>447</v>
      </c>
      <c r="C474" s="5" t="s">
        <v>3921</v>
      </c>
      <c r="D474" s="1" t="s">
        <v>428</v>
      </c>
      <c r="E474" s="3">
        <v>4271.0200000000004</v>
      </c>
      <c r="F474" s="2">
        <v>22.57</v>
      </c>
      <c r="G474" s="2">
        <f>ROUND(Tabla324[[#This Row],[CANTIDAD]]*Tabla324[[#This Row],[P. U.]],2)</f>
        <v>96396.92</v>
      </c>
      <c r="H474" s="22">
        <v>4271.0200000000004</v>
      </c>
      <c r="I474" s="2">
        <v>17.34</v>
      </c>
      <c r="J474" s="2">
        <f>ROUND(Tabla324[[#This Row],[CANTIDAD ]]*Tabla324[[#This Row],[P. U. ]],2)</f>
        <v>74059.490000000005</v>
      </c>
    </row>
    <row r="475" spans="1:10">
      <c r="A475" s="5" t="s">
        <v>6577</v>
      </c>
      <c r="B475" s="5" t="s">
        <v>448</v>
      </c>
      <c r="C475" s="5" t="s">
        <v>3922</v>
      </c>
      <c r="D475" s="1" t="s">
        <v>428</v>
      </c>
      <c r="E475" s="3">
        <v>4271.0200000000004</v>
      </c>
      <c r="F475" s="2">
        <v>145.12</v>
      </c>
      <c r="G475" s="2">
        <f>ROUND(Tabla324[[#This Row],[CANTIDAD]]*Tabla324[[#This Row],[P. U.]],2)</f>
        <v>619810.42000000004</v>
      </c>
      <c r="H475" s="22">
        <v>4271.0200000000004</v>
      </c>
      <c r="I475" s="2">
        <v>111.45</v>
      </c>
      <c r="J475" s="2">
        <f>ROUND(Tabla324[[#This Row],[CANTIDAD ]]*Tabla324[[#This Row],[P. U. ]],2)</f>
        <v>476005.18</v>
      </c>
    </row>
    <row r="476" spans="1:10">
      <c r="A476" s="5" t="s">
        <v>6577</v>
      </c>
      <c r="B476" s="5" t="s">
        <v>449</v>
      </c>
      <c r="C476" s="6" t="s">
        <v>3923</v>
      </c>
      <c r="D476" s="1" t="s">
        <v>2</v>
      </c>
      <c r="E476" s="3">
        <v>1482</v>
      </c>
      <c r="F476" s="2">
        <v>686.61</v>
      </c>
      <c r="G476" s="2">
        <f>ROUND(Tabla324[[#This Row],[CANTIDAD]]*Tabla324[[#This Row],[P. U.]],2)</f>
        <v>1017556.02</v>
      </c>
      <c r="H476" s="22">
        <v>1482</v>
      </c>
      <c r="I476" s="2">
        <v>527.32000000000005</v>
      </c>
      <c r="J476" s="2">
        <f>ROUND(Tabla324[[#This Row],[CANTIDAD ]]*Tabla324[[#This Row],[P. U. ]],2)</f>
        <v>781488.24</v>
      </c>
    </row>
    <row r="477" spans="1:10">
      <c r="A477" s="5" t="s">
        <v>6577</v>
      </c>
      <c r="B477" s="5" t="s">
        <v>106</v>
      </c>
      <c r="C477" s="6" t="s">
        <v>3587</v>
      </c>
      <c r="D477" s="1" t="s">
        <v>2</v>
      </c>
      <c r="E477" s="3">
        <v>211</v>
      </c>
      <c r="F477" s="2">
        <v>894.77</v>
      </c>
      <c r="G477" s="2">
        <f>ROUND(Tabla324[[#This Row],[CANTIDAD]]*Tabla324[[#This Row],[P. U.]],2)</f>
        <v>188796.47</v>
      </c>
      <c r="H477" s="22">
        <v>211</v>
      </c>
      <c r="I477" s="2">
        <v>687.2</v>
      </c>
      <c r="J477" s="2">
        <f>ROUND(Tabla324[[#This Row],[CANTIDAD ]]*Tabla324[[#This Row],[P. U. ]],2)</f>
        <v>144999.20000000001</v>
      </c>
    </row>
    <row r="478" spans="1:10" s="35" customFormat="1" ht="11.25" customHeight="1">
      <c r="A478" s="34" t="s">
        <v>6580</v>
      </c>
      <c r="B478" s="34" t="s">
        <v>450</v>
      </c>
      <c r="C478" s="34" t="s">
        <v>3924</v>
      </c>
      <c r="D478" s="35" t="s">
        <v>3472</v>
      </c>
      <c r="E478" s="36"/>
      <c r="F478" s="37"/>
      <c r="G478" s="37">
        <f>G479+G490</f>
        <v>4067374.6099999994</v>
      </c>
      <c r="H478" s="38"/>
      <c r="I478" s="37"/>
      <c r="J478" s="37">
        <f t="shared" ref="J478" si="32">J479+J490</f>
        <v>3123814.54</v>
      </c>
    </row>
    <row r="479" spans="1:10" s="9" customFormat="1" ht="11.25" customHeight="1">
      <c r="A479" s="8" t="s">
        <v>6581</v>
      </c>
      <c r="B479" s="8" t="s">
        <v>451</v>
      </c>
      <c r="C479" s="8" t="s">
        <v>3924</v>
      </c>
      <c r="D479" s="9" t="s">
        <v>3472</v>
      </c>
      <c r="E479" s="10"/>
      <c r="F479" s="11"/>
      <c r="G479" s="11">
        <f>SUM(G480:G489)</f>
        <v>1389777.4999999998</v>
      </c>
      <c r="H479" s="23"/>
      <c r="I479" s="11"/>
      <c r="J479" s="11">
        <f t="shared" ref="J479" si="33">SUM(J480:J489)</f>
        <v>1067368.3500000001</v>
      </c>
    </row>
    <row r="480" spans="1:10">
      <c r="A480" s="5" t="s">
        <v>6577</v>
      </c>
      <c r="B480" s="5" t="s">
        <v>452</v>
      </c>
      <c r="C480" s="6" t="s">
        <v>3618</v>
      </c>
      <c r="D480" s="1" t="s">
        <v>2</v>
      </c>
      <c r="E480" s="3">
        <v>508.61</v>
      </c>
      <c r="F480" s="2">
        <v>108.2</v>
      </c>
      <c r="G480" s="2">
        <f>ROUND(Tabla324[[#This Row],[CANTIDAD]]*Tabla324[[#This Row],[P. U.]],2)</f>
        <v>55031.6</v>
      </c>
      <c r="H480" s="22">
        <v>508.61</v>
      </c>
      <c r="I480" s="2">
        <v>83.1</v>
      </c>
      <c r="J480" s="2">
        <f>ROUND(Tabla324[[#This Row],[CANTIDAD ]]*Tabla324[[#This Row],[P. U. ]],2)</f>
        <v>42265.49</v>
      </c>
    </row>
    <row r="481" spans="1:10">
      <c r="A481" s="5" t="s">
        <v>6577</v>
      </c>
      <c r="B481" s="5" t="s">
        <v>453</v>
      </c>
      <c r="C481" s="6" t="s">
        <v>3925</v>
      </c>
      <c r="D481" s="1" t="s">
        <v>2</v>
      </c>
      <c r="E481" s="3">
        <v>1930.5</v>
      </c>
      <c r="F481" s="2">
        <v>500.12</v>
      </c>
      <c r="G481" s="2">
        <f>ROUND(Tabla324[[#This Row],[CANTIDAD]]*Tabla324[[#This Row],[P. U.]],2)</f>
        <v>965481.66</v>
      </c>
      <c r="H481" s="22">
        <v>1930.5</v>
      </c>
      <c r="I481" s="2">
        <v>384.11</v>
      </c>
      <c r="J481" s="2">
        <f>ROUND(Tabla324[[#This Row],[CANTIDAD ]]*Tabla324[[#This Row],[P. U. ]],2)</f>
        <v>741524.36</v>
      </c>
    </row>
    <row r="482" spans="1:10">
      <c r="A482" s="5" t="s">
        <v>6577</v>
      </c>
      <c r="B482" s="5" t="s">
        <v>435</v>
      </c>
      <c r="C482" s="6" t="s">
        <v>3909</v>
      </c>
      <c r="D482" s="1" t="s">
        <v>15</v>
      </c>
      <c r="E482" s="3">
        <v>1914.54</v>
      </c>
      <c r="F482" s="2">
        <v>159.19</v>
      </c>
      <c r="G482" s="2">
        <f>ROUND(Tabla324[[#This Row],[CANTIDAD]]*Tabla324[[#This Row],[P. U.]],2)</f>
        <v>304775.62</v>
      </c>
      <c r="H482" s="22">
        <v>1914.54</v>
      </c>
      <c r="I482" s="2">
        <v>122.25</v>
      </c>
      <c r="J482" s="2">
        <f>ROUND(Tabla324[[#This Row],[CANTIDAD ]]*Tabla324[[#This Row],[P. U. ]],2)</f>
        <v>234052.52</v>
      </c>
    </row>
    <row r="483" spans="1:10">
      <c r="A483" s="5" t="s">
        <v>6577</v>
      </c>
      <c r="B483" s="5" t="s">
        <v>454</v>
      </c>
      <c r="C483" s="6" t="s">
        <v>3926</v>
      </c>
      <c r="D483" s="1" t="s">
        <v>62</v>
      </c>
      <c r="E483" s="3">
        <v>35</v>
      </c>
      <c r="F483" s="2">
        <v>352.84</v>
      </c>
      <c r="G483" s="2">
        <f>ROUND(Tabla324[[#This Row],[CANTIDAD]]*Tabla324[[#This Row],[P. U.]],2)</f>
        <v>12349.4</v>
      </c>
      <c r="H483" s="22">
        <v>35</v>
      </c>
      <c r="I483" s="2">
        <v>270.99</v>
      </c>
      <c r="J483" s="2">
        <f>ROUND(Tabla324[[#This Row],[CANTIDAD ]]*Tabla324[[#This Row],[P. U. ]],2)</f>
        <v>9484.65</v>
      </c>
    </row>
    <row r="484" spans="1:10">
      <c r="A484" s="5" t="s">
        <v>6577</v>
      </c>
      <c r="B484" s="5" t="s">
        <v>455</v>
      </c>
      <c r="C484" s="6" t="s">
        <v>3927</v>
      </c>
      <c r="D484" s="1" t="s">
        <v>456</v>
      </c>
      <c r="E484" s="3">
        <v>11</v>
      </c>
      <c r="F484" s="2">
        <v>352.84</v>
      </c>
      <c r="G484" s="2">
        <f>ROUND(Tabla324[[#This Row],[CANTIDAD]]*Tabla324[[#This Row],[P. U.]],2)</f>
        <v>3881.24</v>
      </c>
      <c r="H484" s="22">
        <v>11</v>
      </c>
      <c r="I484" s="2">
        <v>270.99</v>
      </c>
      <c r="J484" s="2">
        <f>ROUND(Tabla324[[#This Row],[CANTIDAD ]]*Tabla324[[#This Row],[P. U. ]],2)</f>
        <v>2980.89</v>
      </c>
    </row>
    <row r="485" spans="1:10">
      <c r="A485" s="5" t="s">
        <v>6577</v>
      </c>
      <c r="B485" s="5" t="s">
        <v>457</v>
      </c>
      <c r="C485" s="6" t="s">
        <v>3928</v>
      </c>
      <c r="D485" s="1" t="s">
        <v>456</v>
      </c>
      <c r="E485" s="3">
        <v>5</v>
      </c>
      <c r="F485" s="2">
        <v>352.84</v>
      </c>
      <c r="G485" s="2">
        <f>ROUND(Tabla324[[#This Row],[CANTIDAD]]*Tabla324[[#This Row],[P. U.]],2)</f>
        <v>1764.2</v>
      </c>
      <c r="H485" s="22">
        <v>5</v>
      </c>
      <c r="I485" s="2">
        <v>270.99</v>
      </c>
      <c r="J485" s="2">
        <f>ROUND(Tabla324[[#This Row],[CANTIDAD ]]*Tabla324[[#This Row],[P. U. ]],2)</f>
        <v>1354.95</v>
      </c>
    </row>
    <row r="486" spans="1:10">
      <c r="A486" s="5" t="s">
        <v>6577</v>
      </c>
      <c r="B486" s="5" t="s">
        <v>166</v>
      </c>
      <c r="C486" s="6" t="s">
        <v>3650</v>
      </c>
      <c r="D486" s="1" t="s">
        <v>15</v>
      </c>
      <c r="E486" s="3">
        <v>171.4</v>
      </c>
      <c r="F486" s="2">
        <v>65.680000000000007</v>
      </c>
      <c r="G486" s="2">
        <f>ROUND(Tabla324[[#This Row],[CANTIDAD]]*Tabla324[[#This Row],[P. U.]],2)</f>
        <v>11257.55</v>
      </c>
      <c r="H486" s="22">
        <v>171.4</v>
      </c>
      <c r="I486" s="2">
        <v>50.44</v>
      </c>
      <c r="J486" s="2">
        <f>ROUND(Tabla324[[#This Row],[CANTIDAD ]]*Tabla324[[#This Row],[P. U. ]],2)</f>
        <v>8645.42</v>
      </c>
    </row>
    <row r="487" spans="1:10">
      <c r="A487" s="5" t="s">
        <v>6577</v>
      </c>
      <c r="B487" s="5" t="s">
        <v>168</v>
      </c>
      <c r="C487" s="6" t="s">
        <v>3652</v>
      </c>
      <c r="D487" s="1" t="s">
        <v>2</v>
      </c>
      <c r="E487" s="3">
        <v>156.51</v>
      </c>
      <c r="F487" s="2">
        <v>66.930000000000007</v>
      </c>
      <c r="G487" s="2">
        <f>ROUND(Tabla324[[#This Row],[CANTIDAD]]*Tabla324[[#This Row],[P. U.]],2)</f>
        <v>10475.209999999999</v>
      </c>
      <c r="H487" s="22">
        <v>156.51</v>
      </c>
      <c r="I487" s="2">
        <v>51.39</v>
      </c>
      <c r="J487" s="2">
        <f>ROUND(Tabla324[[#This Row],[CANTIDAD ]]*Tabla324[[#This Row],[P. U. ]],2)</f>
        <v>8043.05</v>
      </c>
    </row>
    <row r="488" spans="1:10">
      <c r="A488" s="5" t="s">
        <v>6577</v>
      </c>
      <c r="B488" s="5" t="s">
        <v>458</v>
      </c>
      <c r="C488" s="6" t="s">
        <v>3929</v>
      </c>
      <c r="D488" s="1" t="s">
        <v>2</v>
      </c>
      <c r="E488" s="3">
        <v>2.1800000000000002</v>
      </c>
      <c r="F488" s="2">
        <v>714.81</v>
      </c>
      <c r="G488" s="2">
        <f>ROUND(Tabla324[[#This Row],[CANTIDAD]]*Tabla324[[#This Row],[P. U.]],2)</f>
        <v>1558.29</v>
      </c>
      <c r="H488" s="22">
        <v>2.1800000000000002</v>
      </c>
      <c r="I488" s="2">
        <v>548.99</v>
      </c>
      <c r="J488" s="2">
        <f>ROUND(Tabla324[[#This Row],[CANTIDAD ]]*Tabla324[[#This Row],[P. U. ]],2)</f>
        <v>1196.8</v>
      </c>
    </row>
    <row r="489" spans="1:10">
      <c r="A489" s="5" t="s">
        <v>6577</v>
      </c>
      <c r="B489" s="5" t="s">
        <v>459</v>
      </c>
      <c r="C489" s="6" t="s">
        <v>3930</v>
      </c>
      <c r="D489" s="1" t="s">
        <v>2</v>
      </c>
      <c r="E489" s="3">
        <v>32.46</v>
      </c>
      <c r="F489" s="2">
        <v>714.81</v>
      </c>
      <c r="G489" s="2">
        <f>ROUND(Tabla324[[#This Row],[CANTIDAD]]*Tabla324[[#This Row],[P. U.]],2)</f>
        <v>23202.73</v>
      </c>
      <c r="H489" s="22">
        <v>32.46</v>
      </c>
      <c r="I489" s="2">
        <v>548.99</v>
      </c>
      <c r="J489" s="2">
        <f>ROUND(Tabla324[[#This Row],[CANTIDAD ]]*Tabla324[[#This Row],[P. U. ]],2)</f>
        <v>17820.22</v>
      </c>
    </row>
    <row r="490" spans="1:10" s="9" customFormat="1" ht="11.25" customHeight="1">
      <c r="A490" s="8" t="s">
        <v>6581</v>
      </c>
      <c r="B490" s="8" t="s">
        <v>460</v>
      </c>
      <c r="C490" s="8" t="s">
        <v>3931</v>
      </c>
      <c r="D490" s="9" t="s">
        <v>3472</v>
      </c>
      <c r="E490" s="10"/>
      <c r="F490" s="11"/>
      <c r="G490" s="11">
        <f>SUM(G491:G509)</f>
        <v>2677597.11</v>
      </c>
      <c r="H490" s="23"/>
      <c r="I490" s="11"/>
      <c r="J490" s="11">
        <f t="shared" ref="J490" si="34">SUM(J491:J509)</f>
        <v>2056446.19</v>
      </c>
    </row>
    <row r="491" spans="1:10">
      <c r="A491" s="5" t="s">
        <v>6577</v>
      </c>
      <c r="B491" s="5" t="s">
        <v>461</v>
      </c>
      <c r="C491" s="5" t="s">
        <v>3932</v>
      </c>
      <c r="D491" s="1" t="s">
        <v>38</v>
      </c>
      <c r="E491" s="3">
        <v>1008.97</v>
      </c>
      <c r="F491" s="2">
        <v>304.22000000000003</v>
      </c>
      <c r="G491" s="2">
        <f>ROUND(Tabla324[[#This Row],[CANTIDAD]]*Tabla324[[#This Row],[P. U.]],2)</f>
        <v>306948.84999999998</v>
      </c>
      <c r="H491" s="22">
        <v>1008.97</v>
      </c>
      <c r="I491" s="2">
        <v>233.64</v>
      </c>
      <c r="J491" s="2">
        <f>ROUND(Tabla324[[#This Row],[CANTIDAD ]]*Tabla324[[#This Row],[P. U. ]],2)</f>
        <v>235735.75</v>
      </c>
    </row>
    <row r="492" spans="1:10">
      <c r="A492" s="5" t="s">
        <v>6577</v>
      </c>
      <c r="B492" s="5" t="s">
        <v>462</v>
      </c>
      <c r="C492" s="5" t="s">
        <v>3489</v>
      </c>
      <c r="D492" s="1" t="s">
        <v>8</v>
      </c>
      <c r="E492" s="3">
        <v>960.92</v>
      </c>
      <c r="F492" s="2">
        <v>67.83</v>
      </c>
      <c r="G492" s="2">
        <f>ROUND(Tabla324[[#This Row],[CANTIDAD]]*Tabla324[[#This Row],[P. U.]],2)</f>
        <v>65179.199999999997</v>
      </c>
      <c r="H492" s="22">
        <v>960.92</v>
      </c>
      <c r="I492" s="2">
        <v>52.09</v>
      </c>
      <c r="J492" s="2">
        <f>ROUND(Tabla324[[#This Row],[CANTIDAD ]]*Tabla324[[#This Row],[P. U. ]],2)</f>
        <v>50054.32</v>
      </c>
    </row>
    <row r="493" spans="1:10">
      <c r="A493" s="5" t="s">
        <v>6577</v>
      </c>
      <c r="B493" s="5" t="s">
        <v>463</v>
      </c>
      <c r="C493" s="6" t="s">
        <v>3933</v>
      </c>
      <c r="D493" s="1" t="s">
        <v>38</v>
      </c>
      <c r="E493" s="3">
        <v>834.54</v>
      </c>
      <c r="F493" s="2">
        <v>342.56</v>
      </c>
      <c r="G493" s="2">
        <f>ROUND(Tabla324[[#This Row],[CANTIDAD]]*Tabla324[[#This Row],[P. U.]],2)</f>
        <v>285880.02</v>
      </c>
      <c r="H493" s="22">
        <v>834.54</v>
      </c>
      <c r="I493" s="2">
        <v>263.08999999999997</v>
      </c>
      <c r="J493" s="2">
        <f>ROUND(Tabla324[[#This Row],[CANTIDAD ]]*Tabla324[[#This Row],[P. U. ]],2)</f>
        <v>219559.13</v>
      </c>
    </row>
    <row r="494" spans="1:10">
      <c r="A494" s="5" t="s">
        <v>6577</v>
      </c>
      <c r="B494" s="5" t="s">
        <v>464</v>
      </c>
      <c r="C494" s="5" t="s">
        <v>3934</v>
      </c>
      <c r="D494" s="1" t="s">
        <v>38</v>
      </c>
      <c r="E494" s="3">
        <v>174.43</v>
      </c>
      <c r="F494" s="2">
        <v>252.08</v>
      </c>
      <c r="G494" s="2">
        <f>ROUND(Tabla324[[#This Row],[CANTIDAD]]*Tabla324[[#This Row],[P. U.]],2)</f>
        <v>43970.31</v>
      </c>
      <c r="H494" s="22">
        <v>174.43</v>
      </c>
      <c r="I494" s="2">
        <v>193.61</v>
      </c>
      <c r="J494" s="2">
        <f>ROUND(Tabla324[[#This Row],[CANTIDAD ]]*Tabla324[[#This Row],[P. U. ]],2)</f>
        <v>33771.39</v>
      </c>
    </row>
    <row r="495" spans="1:10">
      <c r="A495" s="5" t="s">
        <v>6577</v>
      </c>
      <c r="B495" s="5" t="s">
        <v>465</v>
      </c>
      <c r="C495" s="6" t="s">
        <v>3935</v>
      </c>
      <c r="D495" s="1" t="s">
        <v>8</v>
      </c>
      <c r="E495" s="3">
        <v>459.57</v>
      </c>
      <c r="F495" s="2">
        <v>126.89</v>
      </c>
      <c r="G495" s="2">
        <f>ROUND(Tabla324[[#This Row],[CANTIDAD]]*Tabla324[[#This Row],[P. U.]],2)</f>
        <v>58314.84</v>
      </c>
      <c r="H495" s="22">
        <v>459.57</v>
      </c>
      <c r="I495" s="2">
        <v>97.45</v>
      </c>
      <c r="J495" s="2">
        <f>ROUND(Tabla324[[#This Row],[CANTIDAD ]]*Tabla324[[#This Row],[P. U. ]],2)</f>
        <v>44785.1</v>
      </c>
    </row>
    <row r="496" spans="1:10">
      <c r="A496" s="5" t="s">
        <v>6577</v>
      </c>
      <c r="B496" s="5" t="s">
        <v>417</v>
      </c>
      <c r="C496" s="6" t="s">
        <v>3894</v>
      </c>
      <c r="D496" s="1" t="s">
        <v>31</v>
      </c>
      <c r="E496" s="3">
        <v>3.78</v>
      </c>
      <c r="F496" s="2">
        <v>20053.21</v>
      </c>
      <c r="G496" s="2">
        <f>ROUND(Tabla324[[#This Row],[CANTIDAD]]*Tabla324[[#This Row],[P. U.]],2)</f>
        <v>75801.13</v>
      </c>
      <c r="H496" s="22">
        <v>3.78</v>
      </c>
      <c r="I496" s="2">
        <v>15401.33</v>
      </c>
      <c r="J496" s="2">
        <f>ROUND(Tabla324[[#This Row],[CANTIDAD ]]*Tabla324[[#This Row],[P. U. ]],2)</f>
        <v>58217.03</v>
      </c>
    </row>
    <row r="497" spans="1:10">
      <c r="A497" s="5" t="s">
        <v>6577</v>
      </c>
      <c r="B497" s="5" t="s">
        <v>466</v>
      </c>
      <c r="C497" s="6" t="s">
        <v>3936</v>
      </c>
      <c r="D497" s="1" t="s">
        <v>8</v>
      </c>
      <c r="E497" s="3">
        <v>167.12</v>
      </c>
      <c r="F497" s="2">
        <v>258.97000000000003</v>
      </c>
      <c r="G497" s="2">
        <f>ROUND(Tabla324[[#This Row],[CANTIDAD]]*Tabla324[[#This Row],[P. U.]],2)</f>
        <v>43279.07</v>
      </c>
      <c r="H497" s="22">
        <v>167.12</v>
      </c>
      <c r="I497" s="2">
        <v>198.9</v>
      </c>
      <c r="J497" s="2">
        <f>ROUND(Tabla324[[#This Row],[CANTIDAD ]]*Tabla324[[#This Row],[P. U. ]],2)</f>
        <v>33240.17</v>
      </c>
    </row>
    <row r="498" spans="1:10">
      <c r="A498" s="5" t="s">
        <v>6577</v>
      </c>
      <c r="B498" s="5" t="s">
        <v>467</v>
      </c>
      <c r="C498" s="6" t="s">
        <v>3937</v>
      </c>
      <c r="D498" s="1" t="s">
        <v>38</v>
      </c>
      <c r="E498" s="3">
        <v>91.92</v>
      </c>
      <c r="F498" s="2">
        <v>2086</v>
      </c>
      <c r="G498" s="2">
        <f>ROUND(Tabla324[[#This Row],[CANTIDAD]]*Tabla324[[#This Row],[P. U.]],2)</f>
        <v>191745.12</v>
      </c>
      <c r="H498" s="22">
        <v>91.92</v>
      </c>
      <c r="I498" s="2">
        <v>1602.1</v>
      </c>
      <c r="J498" s="2">
        <f>ROUND(Tabla324[[#This Row],[CANTIDAD ]]*Tabla324[[#This Row],[P. U. ]],2)</f>
        <v>147265.03</v>
      </c>
    </row>
    <row r="499" spans="1:10">
      <c r="A499" s="5" t="s">
        <v>6577</v>
      </c>
      <c r="B499" s="5" t="s">
        <v>468</v>
      </c>
      <c r="C499" s="6" t="s">
        <v>3894</v>
      </c>
      <c r="D499" s="1" t="s">
        <v>31</v>
      </c>
      <c r="E499" s="3">
        <v>4.62</v>
      </c>
      <c r="F499" s="2">
        <v>20053.21</v>
      </c>
      <c r="G499" s="2">
        <f>ROUND(Tabla324[[#This Row],[CANTIDAD]]*Tabla324[[#This Row],[P. U.]],2)</f>
        <v>92645.83</v>
      </c>
      <c r="H499" s="22">
        <v>4.62</v>
      </c>
      <c r="I499" s="2">
        <v>15401.33</v>
      </c>
      <c r="J499" s="2">
        <f>ROUND(Tabla324[[#This Row],[CANTIDAD ]]*Tabla324[[#This Row],[P. U. ]],2)</f>
        <v>71154.14</v>
      </c>
    </row>
    <row r="500" spans="1:10">
      <c r="A500" s="5" t="s">
        <v>6577</v>
      </c>
      <c r="B500" s="5" t="s">
        <v>419</v>
      </c>
      <c r="C500" s="6" t="s">
        <v>3896</v>
      </c>
      <c r="D500" s="1" t="s">
        <v>31</v>
      </c>
      <c r="E500" s="3">
        <v>2.62</v>
      </c>
      <c r="F500" s="2">
        <v>20053.21</v>
      </c>
      <c r="G500" s="2">
        <f>ROUND(Tabla324[[#This Row],[CANTIDAD]]*Tabla324[[#This Row],[P. U.]],2)</f>
        <v>52539.41</v>
      </c>
      <c r="H500" s="22">
        <v>2.62</v>
      </c>
      <c r="I500" s="2">
        <v>15401.33</v>
      </c>
      <c r="J500" s="2">
        <f>ROUND(Tabla324[[#This Row],[CANTIDAD ]]*Tabla324[[#This Row],[P. U. ]],2)</f>
        <v>40351.480000000003</v>
      </c>
    </row>
    <row r="501" spans="1:10">
      <c r="A501" s="5" t="s">
        <v>6577</v>
      </c>
      <c r="B501" s="5" t="s">
        <v>469</v>
      </c>
      <c r="C501" s="6" t="s">
        <v>3938</v>
      </c>
      <c r="D501" s="1" t="s">
        <v>8</v>
      </c>
      <c r="E501" s="3">
        <v>786.06</v>
      </c>
      <c r="F501" s="2">
        <v>258.97000000000003</v>
      </c>
      <c r="G501" s="2">
        <f>ROUND(Tabla324[[#This Row],[CANTIDAD]]*Tabla324[[#This Row],[P. U.]],2)</f>
        <v>203565.96</v>
      </c>
      <c r="H501" s="22">
        <v>786.06</v>
      </c>
      <c r="I501" s="2">
        <v>198.9</v>
      </c>
      <c r="J501" s="2">
        <f>ROUND(Tabla324[[#This Row],[CANTIDAD ]]*Tabla324[[#This Row],[P. U. ]],2)</f>
        <v>156347.32999999999</v>
      </c>
    </row>
    <row r="502" spans="1:10">
      <c r="A502" s="5" t="s">
        <v>6577</v>
      </c>
      <c r="B502" s="5" t="s">
        <v>470</v>
      </c>
      <c r="C502" s="6" t="s">
        <v>3939</v>
      </c>
      <c r="D502" s="1" t="s">
        <v>38</v>
      </c>
      <c r="E502" s="3">
        <v>59.53</v>
      </c>
      <c r="F502" s="2">
        <v>2086</v>
      </c>
      <c r="G502" s="2">
        <f>ROUND(Tabla324[[#This Row],[CANTIDAD]]*Tabla324[[#This Row],[P. U.]],2)</f>
        <v>124179.58</v>
      </c>
      <c r="H502" s="22">
        <v>59.53</v>
      </c>
      <c r="I502" s="2">
        <v>1602.1</v>
      </c>
      <c r="J502" s="2">
        <f>ROUND(Tabla324[[#This Row],[CANTIDAD ]]*Tabla324[[#This Row],[P. U. ]],2)</f>
        <v>95373.01</v>
      </c>
    </row>
    <row r="503" spans="1:10">
      <c r="A503" s="5" t="s">
        <v>6577</v>
      </c>
      <c r="B503" s="5" t="s">
        <v>471</v>
      </c>
      <c r="C503" s="6" t="s">
        <v>3940</v>
      </c>
      <c r="D503" s="1" t="s">
        <v>8</v>
      </c>
      <c r="E503" s="3">
        <v>1044.48</v>
      </c>
      <c r="F503" s="2">
        <v>425.16</v>
      </c>
      <c r="G503" s="2">
        <f>ROUND(Tabla324[[#This Row],[CANTIDAD]]*Tabla324[[#This Row],[P. U.]],2)</f>
        <v>444071.12</v>
      </c>
      <c r="H503" s="22">
        <v>1044.48</v>
      </c>
      <c r="I503" s="2">
        <v>326.54000000000002</v>
      </c>
      <c r="J503" s="2">
        <f>ROUND(Tabla324[[#This Row],[CANTIDAD ]]*Tabla324[[#This Row],[P. U. ]],2)</f>
        <v>341064.5</v>
      </c>
    </row>
    <row r="504" spans="1:10">
      <c r="A504" s="5" t="s">
        <v>6577</v>
      </c>
      <c r="B504" s="5" t="s">
        <v>472</v>
      </c>
      <c r="C504" s="6" t="s">
        <v>3941</v>
      </c>
      <c r="D504" s="1" t="s">
        <v>428</v>
      </c>
      <c r="E504" s="3">
        <v>417.79</v>
      </c>
      <c r="F504" s="2">
        <v>129.26</v>
      </c>
      <c r="G504" s="2">
        <f>ROUND(Tabla324[[#This Row],[CANTIDAD]]*Tabla324[[#This Row],[P. U.]],2)</f>
        <v>54003.54</v>
      </c>
      <c r="H504" s="22">
        <v>417.79</v>
      </c>
      <c r="I504" s="2">
        <v>99.26</v>
      </c>
      <c r="J504" s="2">
        <f>ROUND(Tabla324[[#This Row],[CANTIDAD ]]*Tabla324[[#This Row],[P. U. ]],2)</f>
        <v>41469.839999999997</v>
      </c>
    </row>
    <row r="505" spans="1:10">
      <c r="A505" s="5" t="s">
        <v>6577</v>
      </c>
      <c r="B505" s="5" t="s">
        <v>473</v>
      </c>
      <c r="C505" s="5" t="s">
        <v>3942</v>
      </c>
      <c r="D505" s="1" t="s">
        <v>62</v>
      </c>
      <c r="E505" s="3">
        <v>96</v>
      </c>
      <c r="F505" s="2">
        <v>3842.22</v>
      </c>
      <c r="G505" s="2">
        <f>ROUND(Tabla324[[#This Row],[CANTIDAD]]*Tabla324[[#This Row],[P. U.]],2)</f>
        <v>368853.12</v>
      </c>
      <c r="H505" s="22">
        <v>96</v>
      </c>
      <c r="I505" s="2">
        <v>2950.91</v>
      </c>
      <c r="J505" s="2">
        <f>ROUND(Tabla324[[#This Row],[CANTIDAD ]]*Tabla324[[#This Row],[P. U. ]],2)</f>
        <v>283287.36</v>
      </c>
    </row>
    <row r="506" spans="1:10">
      <c r="A506" s="5" t="s">
        <v>6577</v>
      </c>
      <c r="B506" s="5" t="s">
        <v>474</v>
      </c>
      <c r="C506" s="5" t="s">
        <v>3943</v>
      </c>
      <c r="D506" s="1" t="s">
        <v>62</v>
      </c>
      <c r="E506" s="3">
        <v>96</v>
      </c>
      <c r="F506" s="2">
        <v>137.15</v>
      </c>
      <c r="G506" s="2">
        <f>ROUND(Tabla324[[#This Row],[CANTIDAD]]*Tabla324[[#This Row],[P. U.]],2)</f>
        <v>13166.4</v>
      </c>
      <c r="H506" s="22">
        <v>96</v>
      </c>
      <c r="I506" s="2">
        <v>105.34</v>
      </c>
      <c r="J506" s="2">
        <f>ROUND(Tabla324[[#This Row],[CANTIDAD ]]*Tabla324[[#This Row],[P. U. ]],2)</f>
        <v>10112.64</v>
      </c>
    </row>
    <row r="507" spans="1:10">
      <c r="A507" s="5" t="s">
        <v>6577</v>
      </c>
      <c r="B507" s="5" t="s">
        <v>475</v>
      </c>
      <c r="C507" s="5" t="s">
        <v>3944</v>
      </c>
      <c r="D507" s="1" t="s">
        <v>476</v>
      </c>
      <c r="E507" s="3">
        <v>96</v>
      </c>
      <c r="F507" s="2">
        <v>108.88</v>
      </c>
      <c r="G507" s="2">
        <f>ROUND(Tabla324[[#This Row],[CANTIDAD]]*Tabla324[[#This Row],[P. U.]],2)</f>
        <v>10452.48</v>
      </c>
      <c r="H507" s="22">
        <v>96</v>
      </c>
      <c r="I507" s="2">
        <v>83.62</v>
      </c>
      <c r="J507" s="2">
        <f>ROUND(Tabla324[[#This Row],[CANTIDAD ]]*Tabla324[[#This Row],[P. U. ]],2)</f>
        <v>8027.52</v>
      </c>
    </row>
    <row r="508" spans="1:10">
      <c r="A508" s="5" t="s">
        <v>6577</v>
      </c>
      <c r="B508" s="5" t="s">
        <v>477</v>
      </c>
      <c r="C508" s="5" t="s">
        <v>3945</v>
      </c>
      <c r="D508" s="1" t="s">
        <v>62</v>
      </c>
      <c r="E508" s="3">
        <v>1</v>
      </c>
      <c r="F508" s="2">
        <v>92606.82</v>
      </c>
      <c r="G508" s="2">
        <f>ROUND(Tabla324[[#This Row],[CANTIDAD]]*Tabla324[[#This Row],[P. U.]],2)</f>
        <v>92606.82</v>
      </c>
      <c r="H508" s="22">
        <v>1</v>
      </c>
      <c r="I508" s="2">
        <v>71124.160000000003</v>
      </c>
      <c r="J508" s="2">
        <f>ROUND(Tabla324[[#This Row],[CANTIDAD ]]*Tabla324[[#This Row],[P. U. ]],2)</f>
        <v>71124.160000000003</v>
      </c>
    </row>
    <row r="509" spans="1:10">
      <c r="A509" s="5" t="s">
        <v>6577</v>
      </c>
      <c r="B509" s="5" t="s">
        <v>478</v>
      </c>
      <c r="C509" s="5" t="s">
        <v>3946</v>
      </c>
      <c r="D509" s="1" t="s">
        <v>62</v>
      </c>
      <c r="E509" s="3">
        <v>1</v>
      </c>
      <c r="F509" s="2">
        <v>150394.31</v>
      </c>
      <c r="G509" s="2">
        <f>ROUND(Tabla324[[#This Row],[CANTIDAD]]*Tabla324[[#This Row],[P. U.]],2)</f>
        <v>150394.31</v>
      </c>
      <c r="H509" s="22">
        <v>1</v>
      </c>
      <c r="I509" s="2">
        <v>115506.29</v>
      </c>
      <c r="J509" s="2">
        <f>ROUND(Tabla324[[#This Row],[CANTIDAD ]]*Tabla324[[#This Row],[P. U. ]],2)</f>
        <v>115506.29</v>
      </c>
    </row>
    <row r="510" spans="1:10" s="35" customFormat="1" ht="11.25" customHeight="1">
      <c r="A510" s="34" t="s">
        <v>6580</v>
      </c>
      <c r="B510" s="34" t="s">
        <v>479</v>
      </c>
      <c r="C510" s="34" t="s">
        <v>3947</v>
      </c>
      <c r="D510" s="35" t="s">
        <v>3472</v>
      </c>
      <c r="E510" s="36"/>
      <c r="F510" s="37"/>
      <c r="G510" s="37">
        <f>SUM(G511:G536)</f>
        <v>3673461.6100000003</v>
      </c>
      <c r="H510" s="38"/>
      <c r="I510" s="37"/>
      <c r="J510" s="37">
        <f t="shared" ref="J510" si="35">SUM(J511:J536)</f>
        <v>2821279.01</v>
      </c>
    </row>
    <row r="511" spans="1:10">
      <c r="A511" s="5" t="s">
        <v>6577</v>
      </c>
      <c r="B511" s="5" t="s">
        <v>480</v>
      </c>
      <c r="C511" s="6" t="s">
        <v>3948</v>
      </c>
      <c r="D511" s="1" t="s">
        <v>38</v>
      </c>
      <c r="E511" s="3">
        <v>1276.74</v>
      </c>
      <c r="F511" s="2">
        <v>707.7</v>
      </c>
      <c r="G511" s="2">
        <f>ROUND(Tabla324[[#This Row],[CANTIDAD]]*Tabla324[[#This Row],[P. U.]],2)</f>
        <v>903548.9</v>
      </c>
      <c r="H511" s="22">
        <v>1276.74</v>
      </c>
      <c r="I511" s="2">
        <v>543.52</v>
      </c>
      <c r="J511" s="2">
        <f>ROUND(Tabla324[[#This Row],[CANTIDAD ]]*Tabla324[[#This Row],[P. U. ]],2)</f>
        <v>693933.72</v>
      </c>
    </row>
    <row r="512" spans="1:10">
      <c r="A512" s="5" t="s">
        <v>6577</v>
      </c>
      <c r="B512" s="5" t="s">
        <v>481</v>
      </c>
      <c r="C512" s="5" t="s">
        <v>3949</v>
      </c>
      <c r="D512" s="1" t="s">
        <v>8</v>
      </c>
      <c r="E512" s="3">
        <v>450.96</v>
      </c>
      <c r="F512" s="2">
        <v>203.98</v>
      </c>
      <c r="G512" s="2">
        <f>ROUND(Tabla324[[#This Row],[CANTIDAD]]*Tabla324[[#This Row],[P. U.]],2)</f>
        <v>91986.82</v>
      </c>
      <c r="H512" s="22">
        <v>450.96</v>
      </c>
      <c r="I512" s="2">
        <v>156.66</v>
      </c>
      <c r="J512" s="2">
        <f>ROUND(Tabla324[[#This Row],[CANTIDAD ]]*Tabla324[[#This Row],[P. U. ]],2)</f>
        <v>70647.39</v>
      </c>
    </row>
    <row r="513" spans="1:10">
      <c r="A513" s="5" t="s">
        <v>6577</v>
      </c>
      <c r="B513" s="5" t="s">
        <v>482</v>
      </c>
      <c r="C513" s="5" t="s">
        <v>3950</v>
      </c>
      <c r="D513" s="1" t="s">
        <v>8</v>
      </c>
      <c r="E513" s="3">
        <v>506.22</v>
      </c>
      <c r="F513" s="2">
        <v>203.98</v>
      </c>
      <c r="G513" s="2">
        <f>ROUND(Tabla324[[#This Row],[CANTIDAD]]*Tabla324[[#This Row],[P. U.]],2)</f>
        <v>103258.76</v>
      </c>
      <c r="H513" s="22">
        <v>506.22</v>
      </c>
      <c r="I513" s="2">
        <v>156.66</v>
      </c>
      <c r="J513" s="2">
        <f>ROUND(Tabla324[[#This Row],[CANTIDAD ]]*Tabla324[[#This Row],[P. U. ]],2)</f>
        <v>79304.429999999993</v>
      </c>
    </row>
    <row r="514" spans="1:10">
      <c r="A514" s="5" t="s">
        <v>6577</v>
      </c>
      <c r="B514" s="5" t="s">
        <v>483</v>
      </c>
      <c r="C514" s="5" t="s">
        <v>3951</v>
      </c>
      <c r="D514" s="1" t="s">
        <v>8</v>
      </c>
      <c r="E514" s="3">
        <v>485.94</v>
      </c>
      <c r="F514" s="2">
        <v>230.01</v>
      </c>
      <c r="G514" s="2">
        <f>ROUND(Tabla324[[#This Row],[CANTIDAD]]*Tabla324[[#This Row],[P. U.]],2)</f>
        <v>111771.06</v>
      </c>
      <c r="H514" s="22">
        <v>485.94</v>
      </c>
      <c r="I514" s="2">
        <v>176.66</v>
      </c>
      <c r="J514" s="2">
        <f>ROUND(Tabla324[[#This Row],[CANTIDAD ]]*Tabla324[[#This Row],[P. U. ]],2)</f>
        <v>85846.16</v>
      </c>
    </row>
    <row r="515" spans="1:10">
      <c r="A515" s="5" t="s">
        <v>6577</v>
      </c>
      <c r="B515" s="5" t="s">
        <v>484</v>
      </c>
      <c r="C515" s="5" t="s">
        <v>3952</v>
      </c>
      <c r="D515" s="1" t="s">
        <v>8</v>
      </c>
      <c r="E515" s="3">
        <v>505.23</v>
      </c>
      <c r="F515" s="2">
        <v>203.98</v>
      </c>
      <c r="G515" s="2">
        <f>ROUND(Tabla324[[#This Row],[CANTIDAD]]*Tabla324[[#This Row],[P. U.]],2)</f>
        <v>103056.82</v>
      </c>
      <c r="H515" s="22">
        <v>505.23</v>
      </c>
      <c r="I515" s="2">
        <v>156.66</v>
      </c>
      <c r="J515" s="2">
        <f>ROUND(Tabla324[[#This Row],[CANTIDAD ]]*Tabla324[[#This Row],[P. U. ]],2)</f>
        <v>79149.33</v>
      </c>
    </row>
    <row r="516" spans="1:10">
      <c r="A516" s="5" t="s">
        <v>6577</v>
      </c>
      <c r="B516" s="5" t="s">
        <v>485</v>
      </c>
      <c r="C516" s="5" t="s">
        <v>3953</v>
      </c>
      <c r="D516" s="1" t="s">
        <v>8</v>
      </c>
      <c r="E516" s="3">
        <v>482.57</v>
      </c>
      <c r="F516" s="2">
        <v>217.01</v>
      </c>
      <c r="G516" s="2">
        <f>ROUND(Tabla324[[#This Row],[CANTIDAD]]*Tabla324[[#This Row],[P. U.]],2)</f>
        <v>104722.52</v>
      </c>
      <c r="H516" s="22">
        <v>482.57</v>
      </c>
      <c r="I516" s="2">
        <v>166.66</v>
      </c>
      <c r="J516" s="2">
        <f>ROUND(Tabla324[[#This Row],[CANTIDAD ]]*Tabla324[[#This Row],[P. U. ]],2)</f>
        <v>80425.119999999995</v>
      </c>
    </row>
    <row r="517" spans="1:10">
      <c r="A517" s="5" t="s">
        <v>6577</v>
      </c>
      <c r="B517" s="5" t="s">
        <v>486</v>
      </c>
      <c r="C517" s="5" t="s">
        <v>3954</v>
      </c>
      <c r="D517" s="1" t="s">
        <v>8</v>
      </c>
      <c r="E517" s="3">
        <v>2480.2800000000002</v>
      </c>
      <c r="F517" s="2">
        <v>93.31</v>
      </c>
      <c r="G517" s="2">
        <f>ROUND(Tabla324[[#This Row],[CANTIDAD]]*Tabla324[[#This Row],[P. U.]],2)</f>
        <v>231434.93</v>
      </c>
      <c r="H517" s="22">
        <v>2480.2800000000002</v>
      </c>
      <c r="I517" s="2">
        <v>71.66</v>
      </c>
      <c r="J517" s="2">
        <f>ROUND(Tabla324[[#This Row],[CANTIDAD ]]*Tabla324[[#This Row],[P. U. ]],2)</f>
        <v>177736.86</v>
      </c>
    </row>
    <row r="518" spans="1:10">
      <c r="A518" s="5" t="s">
        <v>6577</v>
      </c>
      <c r="B518" s="5" t="s">
        <v>487</v>
      </c>
      <c r="C518" s="5" t="s">
        <v>3955</v>
      </c>
      <c r="D518" s="1" t="s">
        <v>153</v>
      </c>
      <c r="E518" s="3">
        <v>27</v>
      </c>
      <c r="F518" s="2">
        <v>887.56</v>
      </c>
      <c r="G518" s="2">
        <f>ROUND(Tabla324[[#This Row],[CANTIDAD]]*Tabla324[[#This Row],[P. U.]],2)</f>
        <v>23964.12</v>
      </c>
      <c r="H518" s="22">
        <v>27</v>
      </c>
      <c r="I518" s="2">
        <v>681.66</v>
      </c>
      <c r="J518" s="2">
        <f>ROUND(Tabla324[[#This Row],[CANTIDAD ]]*Tabla324[[#This Row],[P. U. ]],2)</f>
        <v>18404.82</v>
      </c>
    </row>
    <row r="519" spans="1:10">
      <c r="A519" s="5" t="s">
        <v>6577</v>
      </c>
      <c r="B519" s="5" t="s">
        <v>488</v>
      </c>
      <c r="C519" s="5" t="s">
        <v>3956</v>
      </c>
      <c r="D519" s="1" t="s">
        <v>153</v>
      </c>
      <c r="E519" s="3">
        <v>5</v>
      </c>
      <c r="F519" s="2">
        <v>1147.97</v>
      </c>
      <c r="G519" s="2">
        <f>ROUND(Tabla324[[#This Row],[CANTIDAD]]*Tabla324[[#This Row],[P. U.]],2)</f>
        <v>5739.85</v>
      </c>
      <c r="H519" s="22">
        <v>5</v>
      </c>
      <c r="I519" s="2">
        <v>881.66</v>
      </c>
      <c r="J519" s="2">
        <f>ROUND(Tabla324[[#This Row],[CANTIDAD ]]*Tabla324[[#This Row],[P. U. ]],2)</f>
        <v>4408.3</v>
      </c>
    </row>
    <row r="520" spans="1:10">
      <c r="A520" s="5" t="s">
        <v>6577</v>
      </c>
      <c r="B520" s="5" t="s">
        <v>489</v>
      </c>
      <c r="C520" s="5" t="s">
        <v>3957</v>
      </c>
      <c r="D520" s="1" t="s">
        <v>153</v>
      </c>
      <c r="E520" s="3">
        <v>3</v>
      </c>
      <c r="F520" s="2">
        <v>1147.97</v>
      </c>
      <c r="G520" s="2">
        <f>ROUND(Tabla324[[#This Row],[CANTIDAD]]*Tabla324[[#This Row],[P. U.]],2)</f>
        <v>3443.91</v>
      </c>
      <c r="H520" s="22">
        <v>3</v>
      </c>
      <c r="I520" s="2">
        <v>881.66</v>
      </c>
      <c r="J520" s="2">
        <f>ROUND(Tabla324[[#This Row],[CANTIDAD ]]*Tabla324[[#This Row],[P. U. ]],2)</f>
        <v>2644.98</v>
      </c>
    </row>
    <row r="521" spans="1:10">
      <c r="A521" s="5" t="s">
        <v>6577</v>
      </c>
      <c r="B521" s="5" t="s">
        <v>490</v>
      </c>
      <c r="C521" s="5" t="s">
        <v>3958</v>
      </c>
      <c r="D521" s="1" t="s">
        <v>153</v>
      </c>
      <c r="E521" s="3">
        <v>20</v>
      </c>
      <c r="F521" s="2">
        <v>757.35</v>
      </c>
      <c r="G521" s="2">
        <f>ROUND(Tabla324[[#This Row],[CANTIDAD]]*Tabla324[[#This Row],[P. U.]],2)</f>
        <v>15147</v>
      </c>
      <c r="H521" s="22">
        <v>20</v>
      </c>
      <c r="I521" s="2">
        <v>581.66</v>
      </c>
      <c r="J521" s="2">
        <f>ROUND(Tabla324[[#This Row],[CANTIDAD ]]*Tabla324[[#This Row],[P. U. ]],2)</f>
        <v>11633.2</v>
      </c>
    </row>
    <row r="522" spans="1:10">
      <c r="A522" s="5" t="s">
        <v>6577</v>
      </c>
      <c r="B522" s="5" t="s">
        <v>491</v>
      </c>
      <c r="C522" s="5" t="s">
        <v>3959</v>
      </c>
      <c r="D522" s="1" t="s">
        <v>153</v>
      </c>
      <c r="E522" s="3">
        <v>34</v>
      </c>
      <c r="F522" s="2">
        <v>757.35</v>
      </c>
      <c r="G522" s="2">
        <f>ROUND(Tabla324[[#This Row],[CANTIDAD]]*Tabla324[[#This Row],[P. U.]],2)</f>
        <v>25749.9</v>
      </c>
      <c r="H522" s="22">
        <v>34</v>
      </c>
      <c r="I522" s="2">
        <v>581.66</v>
      </c>
      <c r="J522" s="2">
        <f>ROUND(Tabla324[[#This Row],[CANTIDAD ]]*Tabla324[[#This Row],[P. U. ]],2)</f>
        <v>19776.439999999999</v>
      </c>
    </row>
    <row r="523" spans="1:10">
      <c r="A523" s="5" t="s">
        <v>6577</v>
      </c>
      <c r="B523" s="5" t="s">
        <v>492</v>
      </c>
      <c r="C523" s="5" t="s">
        <v>3960</v>
      </c>
      <c r="D523" s="1" t="s">
        <v>153</v>
      </c>
      <c r="E523" s="3">
        <v>37</v>
      </c>
      <c r="F523" s="2">
        <v>887.56</v>
      </c>
      <c r="G523" s="2">
        <f>ROUND(Tabla324[[#This Row],[CANTIDAD]]*Tabla324[[#This Row],[P. U.]],2)</f>
        <v>32839.72</v>
      </c>
      <c r="H523" s="22">
        <v>37</v>
      </c>
      <c r="I523" s="2">
        <v>681.66</v>
      </c>
      <c r="J523" s="2">
        <f>ROUND(Tabla324[[#This Row],[CANTIDAD ]]*Tabla324[[#This Row],[P. U. ]],2)</f>
        <v>25221.42</v>
      </c>
    </row>
    <row r="524" spans="1:10">
      <c r="A524" s="5" t="s">
        <v>6577</v>
      </c>
      <c r="B524" s="5" t="s">
        <v>493</v>
      </c>
      <c r="C524" s="5" t="s">
        <v>3961</v>
      </c>
      <c r="D524" s="1" t="s">
        <v>153</v>
      </c>
      <c r="E524" s="3">
        <v>66</v>
      </c>
      <c r="F524" s="2">
        <v>99.82</v>
      </c>
      <c r="G524" s="2">
        <f>ROUND(Tabla324[[#This Row],[CANTIDAD]]*Tabla324[[#This Row],[P. U.]],2)</f>
        <v>6588.12</v>
      </c>
      <c r="H524" s="22">
        <v>66</v>
      </c>
      <c r="I524" s="2">
        <v>76.66</v>
      </c>
      <c r="J524" s="2">
        <f>ROUND(Tabla324[[#This Row],[CANTIDAD ]]*Tabla324[[#This Row],[P. U. ]],2)</f>
        <v>5059.5600000000004</v>
      </c>
    </row>
    <row r="525" spans="1:10">
      <c r="A525" s="5" t="s">
        <v>6577</v>
      </c>
      <c r="B525" s="5" t="s">
        <v>494</v>
      </c>
      <c r="C525" s="5" t="s">
        <v>3962</v>
      </c>
      <c r="D525" s="1" t="s">
        <v>153</v>
      </c>
      <c r="E525" s="3">
        <v>55</v>
      </c>
      <c r="F525" s="2">
        <v>99.82</v>
      </c>
      <c r="G525" s="2">
        <f>ROUND(Tabla324[[#This Row],[CANTIDAD]]*Tabla324[[#This Row],[P. U.]],2)</f>
        <v>5490.1</v>
      </c>
      <c r="H525" s="22">
        <v>55</v>
      </c>
      <c r="I525" s="2">
        <v>76.66</v>
      </c>
      <c r="J525" s="2">
        <f>ROUND(Tabla324[[#This Row],[CANTIDAD ]]*Tabla324[[#This Row],[P. U. ]],2)</f>
        <v>4216.3</v>
      </c>
    </row>
    <row r="526" spans="1:10">
      <c r="A526" s="5" t="s">
        <v>6577</v>
      </c>
      <c r="B526" s="5" t="s">
        <v>495</v>
      </c>
      <c r="C526" s="5" t="s">
        <v>3963</v>
      </c>
      <c r="D526" s="1" t="s">
        <v>153</v>
      </c>
      <c r="E526" s="3">
        <v>44</v>
      </c>
      <c r="F526" s="2">
        <v>99.82</v>
      </c>
      <c r="G526" s="2">
        <f>ROUND(Tabla324[[#This Row],[CANTIDAD]]*Tabla324[[#This Row],[P. U.]],2)</f>
        <v>4392.08</v>
      </c>
      <c r="H526" s="22">
        <v>44</v>
      </c>
      <c r="I526" s="2">
        <v>76.66</v>
      </c>
      <c r="J526" s="2">
        <f>ROUND(Tabla324[[#This Row],[CANTIDAD ]]*Tabla324[[#This Row],[P. U. ]],2)</f>
        <v>3373.04</v>
      </c>
    </row>
    <row r="527" spans="1:10">
      <c r="A527" s="5" t="s">
        <v>6577</v>
      </c>
      <c r="B527" s="5" t="s">
        <v>496</v>
      </c>
      <c r="C527" s="6" t="s">
        <v>3964</v>
      </c>
      <c r="D527" s="1" t="s">
        <v>153</v>
      </c>
      <c r="E527" s="3">
        <v>73</v>
      </c>
      <c r="F527" s="2">
        <v>18723.490000000002</v>
      </c>
      <c r="G527" s="2">
        <f>ROUND(Tabla324[[#This Row],[CANTIDAD]]*Tabla324[[#This Row],[P. U.]],2)</f>
        <v>1366814.77</v>
      </c>
      <c r="H527" s="22">
        <v>73</v>
      </c>
      <c r="I527" s="2">
        <v>14380.07</v>
      </c>
      <c r="J527" s="2">
        <f>ROUND(Tabla324[[#This Row],[CANTIDAD ]]*Tabla324[[#This Row],[P. U. ]],2)</f>
        <v>1049745.1100000001</v>
      </c>
    </row>
    <row r="528" spans="1:10">
      <c r="A528" s="5" t="s">
        <v>6577</v>
      </c>
      <c r="B528" s="5" t="s">
        <v>497</v>
      </c>
      <c r="C528" s="6" t="s">
        <v>3965</v>
      </c>
      <c r="D528" s="1" t="s">
        <v>153</v>
      </c>
      <c r="E528" s="3">
        <v>2</v>
      </c>
      <c r="F528" s="2">
        <v>21636.34</v>
      </c>
      <c r="G528" s="2">
        <f>ROUND(Tabla324[[#This Row],[CANTIDAD]]*Tabla324[[#This Row],[P. U.]],2)</f>
        <v>43272.68</v>
      </c>
      <c r="H528" s="22">
        <v>2</v>
      </c>
      <c r="I528" s="2">
        <v>16617.2</v>
      </c>
      <c r="J528" s="2">
        <f>ROUND(Tabla324[[#This Row],[CANTIDAD ]]*Tabla324[[#This Row],[P. U. ]],2)</f>
        <v>33234.400000000001</v>
      </c>
    </row>
    <row r="529" spans="1:10">
      <c r="A529" s="5" t="s">
        <v>6577</v>
      </c>
      <c r="B529" s="5" t="s">
        <v>498</v>
      </c>
      <c r="C529" s="6" t="s">
        <v>3966</v>
      </c>
      <c r="D529" s="1" t="s">
        <v>153</v>
      </c>
      <c r="E529" s="3">
        <v>1</v>
      </c>
      <c r="F529" s="2">
        <v>23925.84</v>
      </c>
      <c r="G529" s="2">
        <f>ROUND(Tabla324[[#This Row],[CANTIDAD]]*Tabla324[[#This Row],[P. U.]],2)</f>
        <v>23925.84</v>
      </c>
      <c r="H529" s="22">
        <v>1</v>
      </c>
      <c r="I529" s="2">
        <v>18375.59</v>
      </c>
      <c r="J529" s="2">
        <f>ROUND(Tabla324[[#This Row],[CANTIDAD ]]*Tabla324[[#This Row],[P. U. ]],2)</f>
        <v>18375.59</v>
      </c>
    </row>
    <row r="530" spans="1:10">
      <c r="A530" s="5" t="s">
        <v>6577</v>
      </c>
      <c r="B530" s="5" t="s">
        <v>499</v>
      </c>
      <c r="C530" s="6" t="s">
        <v>3967</v>
      </c>
      <c r="D530" s="1" t="s">
        <v>153</v>
      </c>
      <c r="E530" s="3">
        <v>2</v>
      </c>
      <c r="F530" s="2">
        <v>32037.22</v>
      </c>
      <c r="G530" s="2">
        <f>ROUND(Tabla324[[#This Row],[CANTIDAD]]*Tabla324[[#This Row],[P. U.]],2)</f>
        <v>64074.44</v>
      </c>
      <c r="H530" s="22">
        <v>2</v>
      </c>
      <c r="I530" s="2">
        <v>24605.32</v>
      </c>
      <c r="J530" s="2">
        <f>ROUND(Tabla324[[#This Row],[CANTIDAD ]]*Tabla324[[#This Row],[P. U. ]],2)</f>
        <v>49210.64</v>
      </c>
    </row>
    <row r="531" spans="1:10">
      <c r="A531" s="5" t="s">
        <v>6577</v>
      </c>
      <c r="B531" s="5" t="s">
        <v>500</v>
      </c>
      <c r="C531" s="6" t="s">
        <v>3968</v>
      </c>
      <c r="D531" s="1" t="s">
        <v>153</v>
      </c>
      <c r="E531" s="3">
        <v>7</v>
      </c>
      <c r="F531" s="2">
        <v>20804.16</v>
      </c>
      <c r="G531" s="2">
        <f>ROUND(Tabla324[[#This Row],[CANTIDAD]]*Tabla324[[#This Row],[P. U.]],2)</f>
        <v>145629.12</v>
      </c>
      <c r="H531" s="22">
        <v>7</v>
      </c>
      <c r="I531" s="2">
        <v>15978.08</v>
      </c>
      <c r="J531" s="2">
        <f>ROUND(Tabla324[[#This Row],[CANTIDAD ]]*Tabla324[[#This Row],[P. U. ]],2)</f>
        <v>111846.56</v>
      </c>
    </row>
    <row r="532" spans="1:10">
      <c r="A532" s="5" t="s">
        <v>6577</v>
      </c>
      <c r="B532" s="5" t="s">
        <v>501</v>
      </c>
      <c r="C532" s="6" t="s">
        <v>3969</v>
      </c>
      <c r="D532" s="1" t="s">
        <v>153</v>
      </c>
      <c r="E532" s="3">
        <v>1</v>
      </c>
      <c r="F532" s="2">
        <v>20877.72</v>
      </c>
      <c r="G532" s="2">
        <f>ROUND(Tabla324[[#This Row],[CANTIDAD]]*Tabla324[[#This Row],[P. U.]],2)</f>
        <v>20877.72</v>
      </c>
      <c r="H532" s="22">
        <v>1</v>
      </c>
      <c r="I532" s="2">
        <v>16034.58</v>
      </c>
      <c r="J532" s="2">
        <f>ROUND(Tabla324[[#This Row],[CANTIDAD ]]*Tabla324[[#This Row],[P. U. ]],2)</f>
        <v>16034.58</v>
      </c>
    </row>
    <row r="533" spans="1:10">
      <c r="A533" s="5" t="s">
        <v>6577</v>
      </c>
      <c r="B533" s="5" t="s">
        <v>502</v>
      </c>
      <c r="C533" s="6" t="s">
        <v>3970</v>
      </c>
      <c r="D533" s="1" t="s">
        <v>153</v>
      </c>
      <c r="E533" s="3">
        <v>1</v>
      </c>
      <c r="F533" s="2">
        <v>39788.230000000003</v>
      </c>
      <c r="G533" s="2">
        <f>ROUND(Tabla324[[#This Row],[CANTIDAD]]*Tabla324[[#This Row],[P. U.]],2)</f>
        <v>39788.230000000003</v>
      </c>
      <c r="H533" s="22">
        <v>1</v>
      </c>
      <c r="I533" s="2">
        <v>30558.28</v>
      </c>
      <c r="J533" s="2">
        <f>ROUND(Tabla324[[#This Row],[CANTIDAD ]]*Tabla324[[#This Row],[P. U. ]],2)</f>
        <v>30558.28</v>
      </c>
    </row>
    <row r="534" spans="1:10">
      <c r="A534" s="5" t="s">
        <v>6577</v>
      </c>
      <c r="B534" s="5" t="s">
        <v>503</v>
      </c>
      <c r="C534" s="6" t="s">
        <v>3971</v>
      </c>
      <c r="D534" s="1" t="s">
        <v>5</v>
      </c>
      <c r="E534" s="3">
        <v>72.239999999999995</v>
      </c>
      <c r="F534" s="2">
        <v>519.21</v>
      </c>
      <c r="G534" s="2">
        <f>ROUND(Tabla324[[#This Row],[CANTIDAD]]*Tabla324[[#This Row],[P. U.]],2)</f>
        <v>37507.730000000003</v>
      </c>
      <c r="H534" s="22">
        <v>72.239999999999995</v>
      </c>
      <c r="I534" s="2">
        <v>398.77</v>
      </c>
      <c r="J534" s="2">
        <f>ROUND(Tabla324[[#This Row],[CANTIDAD ]]*Tabla324[[#This Row],[P. U. ]],2)</f>
        <v>28807.14</v>
      </c>
    </row>
    <row r="535" spans="1:10">
      <c r="A535" s="5" t="s">
        <v>6577</v>
      </c>
      <c r="B535" s="5" t="s">
        <v>504</v>
      </c>
      <c r="C535" s="5" t="s">
        <v>3972</v>
      </c>
      <c r="D535" s="1" t="s">
        <v>2</v>
      </c>
      <c r="E535" s="3">
        <v>1635.79</v>
      </c>
      <c r="F535" s="2">
        <v>81.790000000000006</v>
      </c>
      <c r="G535" s="2">
        <f>ROUND(Tabla324[[#This Row],[CANTIDAD]]*Tabla324[[#This Row],[P. U.]],2)</f>
        <v>133791.26</v>
      </c>
      <c r="H535" s="22">
        <v>1635.79</v>
      </c>
      <c r="I535" s="2">
        <v>62.82</v>
      </c>
      <c r="J535" s="2">
        <f>ROUND(Tabla324[[#This Row],[CANTIDAD ]]*Tabla324[[#This Row],[P. U. ]],2)</f>
        <v>102760.33</v>
      </c>
    </row>
    <row r="536" spans="1:10">
      <c r="A536" s="5" t="s">
        <v>6577</v>
      </c>
      <c r="B536" s="5" t="s">
        <v>505</v>
      </c>
      <c r="C536" s="5" t="s">
        <v>3973</v>
      </c>
      <c r="D536" s="1" t="s">
        <v>2</v>
      </c>
      <c r="E536" s="3">
        <v>364.79</v>
      </c>
      <c r="F536" s="2">
        <v>67.56</v>
      </c>
      <c r="G536" s="2">
        <f>ROUND(Tabla324[[#This Row],[CANTIDAD]]*Tabla324[[#This Row],[P. U.]],2)</f>
        <v>24645.21</v>
      </c>
      <c r="H536" s="22">
        <v>364.79</v>
      </c>
      <c r="I536" s="2">
        <v>51.88</v>
      </c>
      <c r="J536" s="2">
        <f>ROUND(Tabla324[[#This Row],[CANTIDAD ]]*Tabla324[[#This Row],[P. U. ]],2)</f>
        <v>18925.310000000001</v>
      </c>
    </row>
    <row r="537" spans="1:10" s="35" customFormat="1" ht="11.25" customHeight="1">
      <c r="A537" s="34" t="s">
        <v>6580</v>
      </c>
      <c r="B537" s="34" t="s">
        <v>506</v>
      </c>
      <c r="C537" s="34" t="s">
        <v>3974</v>
      </c>
      <c r="D537" s="35" t="s">
        <v>3472</v>
      </c>
      <c r="E537" s="36"/>
      <c r="F537" s="37"/>
      <c r="G537" s="37">
        <f>G538</f>
        <v>22823.26</v>
      </c>
      <c r="H537" s="38"/>
      <c r="I537" s="37"/>
      <c r="J537" s="37">
        <f t="shared" ref="J537" si="36">J538</f>
        <v>17528.7</v>
      </c>
    </row>
    <row r="538" spans="1:10" s="9" customFormat="1" ht="11.25" customHeight="1">
      <c r="A538" s="8" t="s">
        <v>6581</v>
      </c>
      <c r="B538" s="8"/>
      <c r="C538" s="8" t="s">
        <v>3974</v>
      </c>
      <c r="D538" s="9" t="s">
        <v>3472</v>
      </c>
      <c r="E538" s="10"/>
      <c r="F538" s="11"/>
      <c r="G538" s="11">
        <f>SUM(G539:G556)</f>
        <v>22823.26</v>
      </c>
      <c r="H538" s="23"/>
      <c r="I538" s="11"/>
      <c r="J538" s="11">
        <f t="shared" ref="J538" si="37">SUM(J539:J556)</f>
        <v>17528.7</v>
      </c>
    </row>
    <row r="539" spans="1:10">
      <c r="A539" s="5" t="s">
        <v>6577</v>
      </c>
      <c r="B539" s="5" t="s">
        <v>507</v>
      </c>
      <c r="C539" s="6" t="s">
        <v>3975</v>
      </c>
      <c r="D539" s="1" t="s">
        <v>8</v>
      </c>
      <c r="E539" s="3">
        <v>8.06</v>
      </c>
      <c r="F539" s="2">
        <v>300.33999999999997</v>
      </c>
      <c r="G539" s="2">
        <f>ROUND(Tabla324[[#This Row],[CANTIDAD]]*Tabla324[[#This Row],[P. U.]],2)</f>
        <v>2420.7399999999998</v>
      </c>
      <c r="H539" s="22">
        <v>8.06</v>
      </c>
      <c r="I539" s="2">
        <v>230.67</v>
      </c>
      <c r="J539" s="2">
        <f>ROUND(Tabla324[[#This Row],[CANTIDAD ]]*Tabla324[[#This Row],[P. U. ]],2)</f>
        <v>1859.2</v>
      </c>
    </row>
    <row r="540" spans="1:10">
      <c r="A540" s="5" t="s">
        <v>6577</v>
      </c>
      <c r="B540" s="5" t="s">
        <v>508</v>
      </c>
      <c r="C540" s="6" t="s">
        <v>3976</v>
      </c>
      <c r="D540" s="1" t="s">
        <v>428</v>
      </c>
      <c r="E540" s="3">
        <v>5.76</v>
      </c>
      <c r="F540" s="2">
        <v>304.58999999999997</v>
      </c>
      <c r="G540" s="2">
        <f>ROUND(Tabla324[[#This Row],[CANTIDAD]]*Tabla324[[#This Row],[P. U.]],2)</f>
        <v>1754.44</v>
      </c>
      <c r="H540" s="22">
        <v>5.76</v>
      </c>
      <c r="I540" s="2">
        <v>233.93</v>
      </c>
      <c r="J540" s="2">
        <f>ROUND(Tabla324[[#This Row],[CANTIDAD ]]*Tabla324[[#This Row],[P. U. ]],2)</f>
        <v>1347.44</v>
      </c>
    </row>
    <row r="541" spans="1:10">
      <c r="A541" s="5" t="s">
        <v>6577</v>
      </c>
      <c r="B541" s="5" t="s">
        <v>509</v>
      </c>
      <c r="C541" s="6" t="s">
        <v>3977</v>
      </c>
      <c r="D541" s="1" t="s">
        <v>428</v>
      </c>
      <c r="E541" s="3">
        <v>9.6</v>
      </c>
      <c r="F541" s="2">
        <v>260.01</v>
      </c>
      <c r="G541" s="2">
        <f>ROUND(Tabla324[[#This Row],[CANTIDAD]]*Tabla324[[#This Row],[P. U.]],2)</f>
        <v>2496.1</v>
      </c>
      <c r="H541" s="22">
        <v>9.6</v>
      </c>
      <c r="I541" s="2">
        <v>199.69</v>
      </c>
      <c r="J541" s="2">
        <f>ROUND(Tabla324[[#This Row],[CANTIDAD ]]*Tabla324[[#This Row],[P. U. ]],2)</f>
        <v>1917.02</v>
      </c>
    </row>
    <row r="542" spans="1:10">
      <c r="A542" s="5" t="s">
        <v>6577</v>
      </c>
      <c r="B542" s="5" t="s">
        <v>510</v>
      </c>
      <c r="C542" s="6" t="s">
        <v>3978</v>
      </c>
      <c r="D542" s="1" t="s">
        <v>428</v>
      </c>
      <c r="E542" s="3">
        <v>1.1499999999999999</v>
      </c>
      <c r="F542" s="2">
        <v>542.30999999999995</v>
      </c>
      <c r="G542" s="2">
        <f>ROUND(Tabla324[[#This Row],[CANTIDAD]]*Tabla324[[#This Row],[P. U.]],2)</f>
        <v>623.66</v>
      </c>
      <c r="H542" s="22">
        <v>1.1499999999999999</v>
      </c>
      <c r="I542" s="2">
        <v>416.51</v>
      </c>
      <c r="J542" s="2">
        <f>ROUND(Tabla324[[#This Row],[CANTIDAD ]]*Tabla324[[#This Row],[P. U. ]],2)</f>
        <v>478.99</v>
      </c>
    </row>
    <row r="543" spans="1:10">
      <c r="A543" s="5" t="s">
        <v>6577</v>
      </c>
      <c r="B543" s="5" t="s">
        <v>511</v>
      </c>
      <c r="C543" s="6" t="s">
        <v>3979</v>
      </c>
      <c r="D543" s="1" t="s">
        <v>2</v>
      </c>
      <c r="E543" s="3">
        <v>2.75</v>
      </c>
      <c r="F543" s="2">
        <v>364.52</v>
      </c>
      <c r="G543" s="2">
        <f>ROUND(Tabla324[[#This Row],[CANTIDAD]]*Tabla324[[#This Row],[P. U.]],2)</f>
        <v>1002.43</v>
      </c>
      <c r="H543" s="22">
        <v>2.75</v>
      </c>
      <c r="I543" s="2">
        <v>279.95</v>
      </c>
      <c r="J543" s="2">
        <f>ROUND(Tabla324[[#This Row],[CANTIDAD ]]*Tabla324[[#This Row],[P. U. ]],2)</f>
        <v>769.86</v>
      </c>
    </row>
    <row r="544" spans="1:10">
      <c r="A544" s="5" t="s">
        <v>6577</v>
      </c>
      <c r="B544" s="5" t="s">
        <v>512</v>
      </c>
      <c r="C544" s="6" t="s">
        <v>3980</v>
      </c>
      <c r="D544" s="1" t="s">
        <v>8</v>
      </c>
      <c r="E544" s="3">
        <v>26.55</v>
      </c>
      <c r="F544" s="2">
        <v>174.27</v>
      </c>
      <c r="G544" s="2">
        <f>ROUND(Tabla324[[#This Row],[CANTIDAD]]*Tabla324[[#This Row],[P. U.]],2)</f>
        <v>4626.87</v>
      </c>
      <c r="H544" s="22">
        <v>26.55</v>
      </c>
      <c r="I544" s="2">
        <v>133.85</v>
      </c>
      <c r="J544" s="2">
        <f>ROUND(Tabla324[[#This Row],[CANTIDAD ]]*Tabla324[[#This Row],[P. U. ]],2)</f>
        <v>3553.72</v>
      </c>
    </row>
    <row r="545" spans="1:10">
      <c r="A545" s="5" t="s">
        <v>6577</v>
      </c>
      <c r="B545" s="5" t="s">
        <v>513</v>
      </c>
      <c r="C545" s="6" t="s">
        <v>3981</v>
      </c>
      <c r="D545" s="1" t="s">
        <v>428</v>
      </c>
      <c r="E545" s="3">
        <v>12.67</v>
      </c>
      <c r="F545" s="2">
        <v>58.57</v>
      </c>
      <c r="G545" s="2">
        <f>ROUND(Tabla324[[#This Row],[CANTIDAD]]*Tabla324[[#This Row],[P. U.]],2)</f>
        <v>742.08</v>
      </c>
      <c r="H545" s="22">
        <v>12.67</v>
      </c>
      <c r="I545" s="2">
        <v>44.98</v>
      </c>
      <c r="J545" s="2">
        <f>ROUND(Tabla324[[#This Row],[CANTIDAD ]]*Tabla324[[#This Row],[P. U. ]],2)</f>
        <v>569.9</v>
      </c>
    </row>
    <row r="546" spans="1:10">
      <c r="A546" s="5" t="s">
        <v>6577</v>
      </c>
      <c r="B546" s="5" t="s">
        <v>514</v>
      </c>
      <c r="C546" s="6" t="s">
        <v>3982</v>
      </c>
      <c r="D546" s="1" t="s">
        <v>8</v>
      </c>
      <c r="E546" s="3">
        <v>4.99</v>
      </c>
      <c r="F546" s="2">
        <v>169.66</v>
      </c>
      <c r="G546" s="2">
        <f>ROUND(Tabla324[[#This Row],[CANTIDAD]]*Tabla324[[#This Row],[P. U.]],2)</f>
        <v>846.6</v>
      </c>
      <c r="H546" s="22">
        <v>4.99</v>
      </c>
      <c r="I546" s="2">
        <v>130.31</v>
      </c>
      <c r="J546" s="2">
        <f>ROUND(Tabla324[[#This Row],[CANTIDAD ]]*Tabla324[[#This Row],[P. U. ]],2)</f>
        <v>650.25</v>
      </c>
    </row>
    <row r="547" spans="1:10">
      <c r="A547" s="5" t="s">
        <v>6577</v>
      </c>
      <c r="B547" s="5" t="s">
        <v>515</v>
      </c>
      <c r="C547" s="6" t="s">
        <v>3983</v>
      </c>
      <c r="D547" s="1" t="s">
        <v>8</v>
      </c>
      <c r="E547" s="3">
        <v>2.71</v>
      </c>
      <c r="F547" s="2">
        <v>125.73</v>
      </c>
      <c r="G547" s="2">
        <f>ROUND(Tabla324[[#This Row],[CANTIDAD]]*Tabla324[[#This Row],[P. U.]],2)</f>
        <v>340.73</v>
      </c>
      <c r="H547" s="22">
        <v>2.71</v>
      </c>
      <c r="I547" s="2">
        <v>96.56</v>
      </c>
      <c r="J547" s="2">
        <f>ROUND(Tabla324[[#This Row],[CANTIDAD ]]*Tabla324[[#This Row],[P. U. ]],2)</f>
        <v>261.68</v>
      </c>
    </row>
    <row r="548" spans="1:10">
      <c r="A548" s="5" t="s">
        <v>6577</v>
      </c>
      <c r="B548" s="5" t="s">
        <v>516</v>
      </c>
      <c r="C548" s="6" t="s">
        <v>3984</v>
      </c>
      <c r="D548" s="1" t="s">
        <v>38</v>
      </c>
      <c r="E548" s="3">
        <v>0.39</v>
      </c>
      <c r="F548" s="2">
        <v>1523.03</v>
      </c>
      <c r="G548" s="2">
        <f>ROUND(Tabla324[[#This Row],[CANTIDAD]]*Tabla324[[#This Row],[P. U.]],2)</f>
        <v>593.98</v>
      </c>
      <c r="H548" s="22">
        <v>0.39</v>
      </c>
      <c r="I548" s="2">
        <v>1169.72</v>
      </c>
      <c r="J548" s="2">
        <f>ROUND(Tabla324[[#This Row],[CANTIDAD ]]*Tabla324[[#This Row],[P. U. ]],2)</f>
        <v>456.19</v>
      </c>
    </row>
    <row r="549" spans="1:10">
      <c r="A549" s="5" t="s">
        <v>6577</v>
      </c>
      <c r="B549" s="5" t="s">
        <v>517</v>
      </c>
      <c r="C549" s="6" t="s">
        <v>3985</v>
      </c>
      <c r="D549" s="1" t="s">
        <v>428</v>
      </c>
      <c r="E549" s="3">
        <v>4.42</v>
      </c>
      <c r="F549" s="2">
        <v>153.5</v>
      </c>
      <c r="G549" s="2">
        <f>ROUND(Tabla324[[#This Row],[CANTIDAD]]*Tabla324[[#This Row],[P. U.]],2)</f>
        <v>678.47</v>
      </c>
      <c r="H549" s="22">
        <v>4.42</v>
      </c>
      <c r="I549" s="2">
        <v>117.89</v>
      </c>
      <c r="J549" s="2">
        <f>ROUND(Tabla324[[#This Row],[CANTIDAD ]]*Tabla324[[#This Row],[P. U. ]],2)</f>
        <v>521.07000000000005</v>
      </c>
    </row>
    <row r="550" spans="1:10">
      <c r="A550" s="5" t="s">
        <v>6577</v>
      </c>
      <c r="B550" s="5" t="s">
        <v>95</v>
      </c>
      <c r="C550" s="6" t="s">
        <v>3576</v>
      </c>
      <c r="D550" s="1" t="s">
        <v>2</v>
      </c>
      <c r="E550" s="3">
        <v>1.54</v>
      </c>
      <c r="F550" s="2">
        <v>115.25</v>
      </c>
      <c r="G550" s="2">
        <f>ROUND(Tabla324[[#This Row],[CANTIDAD]]*Tabla324[[#This Row],[P. U.]],2)</f>
        <v>177.49</v>
      </c>
      <c r="H550" s="22">
        <v>1.54</v>
      </c>
      <c r="I550" s="2">
        <v>88.51</v>
      </c>
      <c r="J550" s="2">
        <f>ROUND(Tabla324[[#This Row],[CANTIDAD ]]*Tabla324[[#This Row],[P. U. ]],2)</f>
        <v>136.31</v>
      </c>
    </row>
    <row r="551" spans="1:10">
      <c r="A551" s="5" t="s">
        <v>6577</v>
      </c>
      <c r="B551" s="5" t="s">
        <v>518</v>
      </c>
      <c r="C551" s="6" t="s">
        <v>3986</v>
      </c>
      <c r="D551" s="1" t="s">
        <v>8</v>
      </c>
      <c r="E551" s="3">
        <v>1.1499999999999999</v>
      </c>
      <c r="F551" s="2">
        <v>306.56</v>
      </c>
      <c r="G551" s="2">
        <f>ROUND(Tabla324[[#This Row],[CANTIDAD]]*Tabla324[[#This Row],[P. U.]],2)</f>
        <v>352.54</v>
      </c>
      <c r="H551" s="22">
        <v>1.1499999999999999</v>
      </c>
      <c r="I551" s="2">
        <v>235.44</v>
      </c>
      <c r="J551" s="2">
        <f>ROUND(Tabla324[[#This Row],[CANTIDAD ]]*Tabla324[[#This Row],[P. U. ]],2)</f>
        <v>270.76</v>
      </c>
    </row>
    <row r="552" spans="1:10">
      <c r="A552" s="5" t="s">
        <v>6577</v>
      </c>
      <c r="B552" s="5" t="s">
        <v>519</v>
      </c>
      <c r="C552" s="6" t="s">
        <v>3987</v>
      </c>
      <c r="D552" s="1" t="s">
        <v>428</v>
      </c>
      <c r="E552" s="3">
        <v>4.6100000000000003</v>
      </c>
      <c r="F552" s="2">
        <v>65.349999999999994</v>
      </c>
      <c r="G552" s="2">
        <f>ROUND(Tabla324[[#This Row],[CANTIDAD]]*Tabla324[[#This Row],[P. U.]],2)</f>
        <v>301.26</v>
      </c>
      <c r="H552" s="22">
        <v>4.6100000000000003</v>
      </c>
      <c r="I552" s="2">
        <v>50.19</v>
      </c>
      <c r="J552" s="2">
        <f>ROUND(Tabla324[[#This Row],[CANTIDAD ]]*Tabla324[[#This Row],[P. U. ]],2)</f>
        <v>231.38</v>
      </c>
    </row>
    <row r="553" spans="1:10">
      <c r="A553" s="5" t="s">
        <v>6577</v>
      </c>
      <c r="B553" s="5" t="s">
        <v>520</v>
      </c>
      <c r="C553" s="6" t="s">
        <v>3988</v>
      </c>
      <c r="D553" s="1" t="s">
        <v>428</v>
      </c>
      <c r="E553" s="3">
        <v>2.2999999999999998</v>
      </c>
      <c r="F553" s="2">
        <v>166.86</v>
      </c>
      <c r="G553" s="2">
        <f>ROUND(Tabla324[[#This Row],[CANTIDAD]]*Tabla324[[#This Row],[P. U.]],2)</f>
        <v>383.78</v>
      </c>
      <c r="H553" s="22">
        <v>2.2999999999999998</v>
      </c>
      <c r="I553" s="2">
        <v>128.15</v>
      </c>
      <c r="J553" s="2">
        <f>ROUND(Tabla324[[#This Row],[CANTIDAD ]]*Tabla324[[#This Row],[P. U. ]],2)</f>
        <v>294.75</v>
      </c>
    </row>
    <row r="554" spans="1:10">
      <c r="A554" s="5" t="s">
        <v>6577</v>
      </c>
      <c r="B554" s="5" t="s">
        <v>521</v>
      </c>
      <c r="C554" s="6" t="s">
        <v>3606</v>
      </c>
      <c r="D554" s="1" t="s">
        <v>2</v>
      </c>
      <c r="E554" s="3">
        <v>13.16</v>
      </c>
      <c r="F554" s="2">
        <v>71.569999999999993</v>
      </c>
      <c r="G554" s="2">
        <f>ROUND(Tabla324[[#This Row],[CANTIDAD]]*Tabla324[[#This Row],[P. U.]],2)</f>
        <v>941.86</v>
      </c>
      <c r="H554" s="22">
        <v>13.16</v>
      </c>
      <c r="I554" s="2">
        <v>54.96</v>
      </c>
      <c r="J554" s="2">
        <f>ROUND(Tabla324[[#This Row],[CANTIDAD ]]*Tabla324[[#This Row],[P. U. ]],2)</f>
        <v>723.27</v>
      </c>
    </row>
    <row r="555" spans="1:10">
      <c r="A555" s="5" t="s">
        <v>6577</v>
      </c>
      <c r="B555" s="5" t="s">
        <v>522</v>
      </c>
      <c r="C555" s="6" t="s">
        <v>3989</v>
      </c>
      <c r="D555" s="1" t="s">
        <v>8</v>
      </c>
      <c r="E555" s="3">
        <v>9.77</v>
      </c>
      <c r="F555" s="2">
        <v>419.78</v>
      </c>
      <c r="G555" s="2">
        <f>ROUND(Tabla324[[#This Row],[CANTIDAD]]*Tabla324[[#This Row],[P. U.]],2)</f>
        <v>4101.25</v>
      </c>
      <c r="H555" s="22">
        <v>9.77</v>
      </c>
      <c r="I555" s="2">
        <v>322.39</v>
      </c>
      <c r="J555" s="2">
        <f>ROUND(Tabla324[[#This Row],[CANTIDAD ]]*Tabla324[[#This Row],[P. U. ]],2)</f>
        <v>3149.75</v>
      </c>
    </row>
    <row r="556" spans="1:10">
      <c r="A556" s="5" t="s">
        <v>6577</v>
      </c>
      <c r="B556" s="5" t="s">
        <v>523</v>
      </c>
      <c r="C556" s="5" t="s">
        <v>3607</v>
      </c>
      <c r="D556" s="1" t="s">
        <v>2</v>
      </c>
      <c r="E556" s="3">
        <v>5.61</v>
      </c>
      <c r="F556" s="2">
        <v>78.25</v>
      </c>
      <c r="G556" s="2">
        <f>ROUND(Tabla324[[#This Row],[CANTIDAD]]*Tabla324[[#This Row],[P. U.]],2)</f>
        <v>438.98</v>
      </c>
      <c r="H556" s="22">
        <v>5.61</v>
      </c>
      <c r="I556" s="2">
        <v>60.1</v>
      </c>
      <c r="J556" s="2">
        <f>ROUND(Tabla324[[#This Row],[CANTIDAD ]]*Tabla324[[#This Row],[P. U. ]],2)</f>
        <v>337.16</v>
      </c>
    </row>
    <row r="557" spans="1:10" s="35" customFormat="1" ht="11.25" customHeight="1">
      <c r="A557" s="34" t="s">
        <v>6580</v>
      </c>
      <c r="B557" s="34" t="s">
        <v>524</v>
      </c>
      <c r="C557" s="34" t="s">
        <v>3990</v>
      </c>
      <c r="D557" s="35" t="s">
        <v>3472</v>
      </c>
      <c r="E557" s="36"/>
      <c r="F557" s="37"/>
      <c r="G557" s="37">
        <f>G558+G569+G587+G605+G623</f>
        <v>643897.39000000013</v>
      </c>
      <c r="H557" s="38"/>
      <c r="I557" s="37"/>
      <c r="J557" s="37">
        <f t="shared" ref="J557" si="38">J558+J569+J587+J605+J623</f>
        <v>494528.06</v>
      </c>
    </row>
    <row r="558" spans="1:10" s="9" customFormat="1" ht="11.25" customHeight="1">
      <c r="A558" s="8" t="s">
        <v>6581</v>
      </c>
      <c r="B558" s="8"/>
      <c r="C558" s="8" t="s">
        <v>3991</v>
      </c>
      <c r="D558" s="9" t="s">
        <v>3472</v>
      </c>
      <c r="E558" s="10"/>
      <c r="F558" s="11"/>
      <c r="G558" s="11">
        <f>SUM(G559:G568)</f>
        <v>125979.84</v>
      </c>
      <c r="H558" s="23"/>
      <c r="I558" s="11"/>
      <c r="J558" s="11">
        <f t="shared" ref="J558" si="39">SUM(J559:J568)</f>
        <v>96754.830000000016</v>
      </c>
    </row>
    <row r="559" spans="1:10">
      <c r="A559" s="5" t="s">
        <v>6577</v>
      </c>
      <c r="B559" s="5" t="s">
        <v>507</v>
      </c>
      <c r="C559" s="6" t="s">
        <v>3975</v>
      </c>
      <c r="D559" s="1" t="s">
        <v>8</v>
      </c>
      <c r="E559" s="3">
        <v>79.87</v>
      </c>
      <c r="F559" s="2">
        <v>300.33999999999997</v>
      </c>
      <c r="G559" s="2">
        <f>ROUND(Tabla324[[#This Row],[CANTIDAD]]*Tabla324[[#This Row],[P. U.]],2)</f>
        <v>23988.16</v>
      </c>
      <c r="H559" s="22">
        <v>79.87</v>
      </c>
      <c r="I559" s="2">
        <v>230.67</v>
      </c>
      <c r="J559" s="2">
        <f>ROUND(Tabla324[[#This Row],[CANTIDAD ]]*Tabla324[[#This Row],[P. U. ]],2)</f>
        <v>18423.61</v>
      </c>
    </row>
    <row r="560" spans="1:10">
      <c r="A560" s="5" t="s">
        <v>6577</v>
      </c>
      <c r="B560" s="5" t="s">
        <v>508</v>
      </c>
      <c r="C560" s="6" t="s">
        <v>3976</v>
      </c>
      <c r="D560" s="1" t="s">
        <v>428</v>
      </c>
      <c r="E560" s="3">
        <v>37.21</v>
      </c>
      <c r="F560" s="2">
        <v>304.58999999999997</v>
      </c>
      <c r="G560" s="2">
        <f>ROUND(Tabla324[[#This Row],[CANTIDAD]]*Tabla324[[#This Row],[P. U.]],2)</f>
        <v>11333.79</v>
      </c>
      <c r="H560" s="22">
        <v>37.21</v>
      </c>
      <c r="I560" s="2">
        <v>233.93</v>
      </c>
      <c r="J560" s="2">
        <f>ROUND(Tabla324[[#This Row],[CANTIDAD ]]*Tabla324[[#This Row],[P. U. ]],2)</f>
        <v>8704.5400000000009</v>
      </c>
    </row>
    <row r="561" spans="1:10">
      <c r="A561" s="5" t="s">
        <v>6577</v>
      </c>
      <c r="B561" s="5" t="s">
        <v>525</v>
      </c>
      <c r="C561" s="6" t="s">
        <v>3992</v>
      </c>
      <c r="D561" s="1" t="s">
        <v>15</v>
      </c>
      <c r="E561" s="3">
        <v>31.68</v>
      </c>
      <c r="F561" s="2">
        <v>304.58999999999997</v>
      </c>
      <c r="G561" s="2">
        <f>ROUND(Tabla324[[#This Row],[CANTIDAD]]*Tabla324[[#This Row],[P. U.]],2)</f>
        <v>9649.41</v>
      </c>
      <c r="H561" s="22">
        <v>31.68</v>
      </c>
      <c r="I561" s="2">
        <v>233.93</v>
      </c>
      <c r="J561" s="2">
        <f>ROUND(Tabla324[[#This Row],[CANTIDAD ]]*Tabla324[[#This Row],[P. U. ]],2)</f>
        <v>7410.9</v>
      </c>
    </row>
    <row r="562" spans="1:10">
      <c r="A562" s="5" t="s">
        <v>6577</v>
      </c>
      <c r="B562" s="5" t="s">
        <v>526</v>
      </c>
      <c r="C562" s="6" t="s">
        <v>3977</v>
      </c>
      <c r="D562" s="1" t="s">
        <v>428</v>
      </c>
      <c r="E562" s="3">
        <v>48.26</v>
      </c>
      <c r="F562" s="2">
        <v>260.01</v>
      </c>
      <c r="G562" s="2">
        <f>ROUND(Tabla324[[#This Row],[CANTIDAD]]*Tabla324[[#This Row],[P. U.]],2)</f>
        <v>12548.08</v>
      </c>
      <c r="H562" s="22">
        <v>48.26</v>
      </c>
      <c r="I562" s="2">
        <v>199.69</v>
      </c>
      <c r="J562" s="2">
        <f>ROUND(Tabla324[[#This Row],[CANTIDAD ]]*Tabla324[[#This Row],[P. U. ]],2)</f>
        <v>9637.0400000000009</v>
      </c>
    </row>
    <row r="563" spans="1:10">
      <c r="A563" s="5" t="s">
        <v>6577</v>
      </c>
      <c r="B563" s="5" t="s">
        <v>527</v>
      </c>
      <c r="C563" s="6" t="s">
        <v>3993</v>
      </c>
      <c r="D563" s="1" t="s">
        <v>428</v>
      </c>
      <c r="E563" s="3">
        <v>3.76</v>
      </c>
      <c r="F563" s="2">
        <v>491.92</v>
      </c>
      <c r="G563" s="2">
        <f>ROUND(Tabla324[[#This Row],[CANTIDAD]]*Tabla324[[#This Row],[P. U.]],2)</f>
        <v>1849.62</v>
      </c>
      <c r="H563" s="22">
        <v>3.76</v>
      </c>
      <c r="I563" s="2">
        <v>377.81</v>
      </c>
      <c r="J563" s="2">
        <f>ROUND(Tabla324[[#This Row],[CANTIDAD ]]*Tabla324[[#This Row],[P. U. ]],2)</f>
        <v>1420.57</v>
      </c>
    </row>
    <row r="564" spans="1:10">
      <c r="A564" s="5" t="s">
        <v>6577</v>
      </c>
      <c r="B564" s="5" t="s">
        <v>528</v>
      </c>
      <c r="C564" s="6" t="s">
        <v>3994</v>
      </c>
      <c r="D564" s="1" t="s">
        <v>428</v>
      </c>
      <c r="E564" s="3">
        <v>36.79</v>
      </c>
      <c r="F564" s="2">
        <v>109.42</v>
      </c>
      <c r="G564" s="2">
        <f>ROUND(Tabla324[[#This Row],[CANTIDAD]]*Tabla324[[#This Row],[P. U.]],2)</f>
        <v>4025.56</v>
      </c>
      <c r="H564" s="22">
        <v>36.79</v>
      </c>
      <c r="I564" s="2">
        <v>84.04</v>
      </c>
      <c r="J564" s="2">
        <f>ROUND(Tabla324[[#This Row],[CANTIDAD ]]*Tabla324[[#This Row],[P. U. ]],2)</f>
        <v>3091.83</v>
      </c>
    </row>
    <row r="565" spans="1:10">
      <c r="A565" s="5" t="s">
        <v>6577</v>
      </c>
      <c r="B565" s="5" t="s">
        <v>512</v>
      </c>
      <c r="C565" s="6" t="s">
        <v>3980</v>
      </c>
      <c r="D565" s="1" t="s">
        <v>8</v>
      </c>
      <c r="E565" s="3">
        <v>101.22</v>
      </c>
      <c r="F565" s="2">
        <v>174.27</v>
      </c>
      <c r="G565" s="2">
        <f>ROUND(Tabla324[[#This Row],[CANTIDAD]]*Tabla324[[#This Row],[P. U.]],2)</f>
        <v>17639.61</v>
      </c>
      <c r="H565" s="22">
        <v>101.22</v>
      </c>
      <c r="I565" s="2">
        <v>133.85</v>
      </c>
      <c r="J565" s="2">
        <f>ROUND(Tabla324[[#This Row],[CANTIDAD ]]*Tabla324[[#This Row],[P. U. ]],2)</f>
        <v>13548.3</v>
      </c>
    </row>
    <row r="566" spans="1:10">
      <c r="A566" s="5" t="s">
        <v>6577</v>
      </c>
      <c r="B566" s="5" t="s">
        <v>529</v>
      </c>
      <c r="C566" s="6" t="s">
        <v>3995</v>
      </c>
      <c r="D566" s="1" t="s">
        <v>8</v>
      </c>
      <c r="E566" s="3">
        <v>48.72</v>
      </c>
      <c r="F566" s="2">
        <v>378.79</v>
      </c>
      <c r="G566" s="2">
        <f>ROUND(Tabla324[[#This Row],[CANTIDAD]]*Tabla324[[#This Row],[P. U.]],2)</f>
        <v>18454.650000000001</v>
      </c>
      <c r="H566" s="22">
        <v>48.72</v>
      </c>
      <c r="I566" s="2">
        <v>290.93</v>
      </c>
      <c r="J566" s="2">
        <f>ROUND(Tabla324[[#This Row],[CANTIDAD ]]*Tabla324[[#This Row],[P. U. ]],2)</f>
        <v>14174.11</v>
      </c>
    </row>
    <row r="567" spans="1:10">
      <c r="A567" s="5" t="s">
        <v>6577</v>
      </c>
      <c r="B567" s="5" t="s">
        <v>95</v>
      </c>
      <c r="C567" s="6" t="s">
        <v>3576</v>
      </c>
      <c r="D567" s="1" t="s">
        <v>2</v>
      </c>
      <c r="E567" s="3">
        <v>138.93</v>
      </c>
      <c r="F567" s="2">
        <v>115.25</v>
      </c>
      <c r="G567" s="2">
        <f>ROUND(Tabla324[[#This Row],[CANTIDAD]]*Tabla324[[#This Row],[P. U.]],2)</f>
        <v>16011.68</v>
      </c>
      <c r="H567" s="22">
        <v>138.93</v>
      </c>
      <c r="I567" s="2">
        <v>88.51</v>
      </c>
      <c r="J567" s="2">
        <f>ROUND(Tabla324[[#This Row],[CANTIDAD ]]*Tabla324[[#This Row],[P. U. ]],2)</f>
        <v>12296.69</v>
      </c>
    </row>
    <row r="568" spans="1:10">
      <c r="A568" s="5" t="s">
        <v>6577</v>
      </c>
      <c r="B568" s="5" t="s">
        <v>521</v>
      </c>
      <c r="C568" s="6" t="s">
        <v>3606</v>
      </c>
      <c r="D568" s="1" t="s">
        <v>2</v>
      </c>
      <c r="E568" s="3">
        <v>146.41999999999999</v>
      </c>
      <c r="F568" s="2">
        <v>71.569999999999993</v>
      </c>
      <c r="G568" s="2">
        <f>ROUND(Tabla324[[#This Row],[CANTIDAD]]*Tabla324[[#This Row],[P. U.]],2)</f>
        <v>10479.280000000001</v>
      </c>
      <c r="H568" s="22">
        <v>146.41999999999999</v>
      </c>
      <c r="I568" s="2">
        <v>54.96</v>
      </c>
      <c r="J568" s="2">
        <f>ROUND(Tabla324[[#This Row],[CANTIDAD ]]*Tabla324[[#This Row],[P. U. ]],2)</f>
        <v>8047.24</v>
      </c>
    </row>
    <row r="569" spans="1:10" s="9" customFormat="1" ht="11.25" customHeight="1">
      <c r="A569" s="8" t="s">
        <v>6581</v>
      </c>
      <c r="B569" s="8"/>
      <c r="C569" s="8" t="s">
        <v>3996</v>
      </c>
      <c r="D569" s="9" t="s">
        <v>3472</v>
      </c>
      <c r="E569" s="10"/>
      <c r="F569" s="11"/>
      <c r="G569" s="11">
        <f>SUM(G570:G586)</f>
        <v>54269.86</v>
      </c>
      <c r="H569" s="23"/>
      <c r="I569" s="11"/>
      <c r="J569" s="11">
        <f t="shared" ref="J569" si="40">SUM(J570:J586)</f>
        <v>41680.559999999998</v>
      </c>
    </row>
    <row r="570" spans="1:10">
      <c r="A570" s="5" t="s">
        <v>6577</v>
      </c>
      <c r="B570" s="5" t="s">
        <v>507</v>
      </c>
      <c r="C570" s="6" t="s">
        <v>3975</v>
      </c>
      <c r="D570" s="1" t="s">
        <v>8</v>
      </c>
      <c r="E570" s="3">
        <v>24.11</v>
      </c>
      <c r="F570" s="2">
        <v>300.33999999999997</v>
      </c>
      <c r="G570" s="2">
        <f>ROUND(Tabla324[[#This Row],[CANTIDAD]]*Tabla324[[#This Row],[P. U.]],2)</f>
        <v>7241.2</v>
      </c>
      <c r="H570" s="22">
        <v>24.11</v>
      </c>
      <c r="I570" s="2">
        <v>230.67</v>
      </c>
      <c r="J570" s="2">
        <f>ROUND(Tabla324[[#This Row],[CANTIDAD ]]*Tabla324[[#This Row],[P. U. ]],2)</f>
        <v>5561.45</v>
      </c>
    </row>
    <row r="571" spans="1:10">
      <c r="A571" s="5" t="s">
        <v>6577</v>
      </c>
      <c r="B571" s="5" t="s">
        <v>525</v>
      </c>
      <c r="C571" s="6" t="s">
        <v>3992</v>
      </c>
      <c r="D571" s="1" t="s">
        <v>15</v>
      </c>
      <c r="E571" s="3">
        <v>13.01</v>
      </c>
      <c r="F571" s="2">
        <v>304.58999999999997</v>
      </c>
      <c r="G571" s="2">
        <f>ROUND(Tabla324[[#This Row],[CANTIDAD]]*Tabla324[[#This Row],[P. U.]],2)</f>
        <v>3962.72</v>
      </c>
      <c r="H571" s="22">
        <v>13.01</v>
      </c>
      <c r="I571" s="2">
        <v>233.93</v>
      </c>
      <c r="J571" s="2">
        <f>ROUND(Tabla324[[#This Row],[CANTIDAD ]]*Tabla324[[#This Row],[P. U. ]],2)</f>
        <v>3043.43</v>
      </c>
    </row>
    <row r="572" spans="1:10">
      <c r="A572" s="5" t="s">
        <v>6577</v>
      </c>
      <c r="B572" s="5" t="s">
        <v>526</v>
      </c>
      <c r="C572" s="6" t="s">
        <v>3977</v>
      </c>
      <c r="D572" s="1" t="s">
        <v>428</v>
      </c>
      <c r="E572" s="3">
        <v>19.89</v>
      </c>
      <c r="F572" s="2">
        <v>260.01</v>
      </c>
      <c r="G572" s="2">
        <f>ROUND(Tabla324[[#This Row],[CANTIDAD]]*Tabla324[[#This Row],[P. U.]],2)</f>
        <v>5171.6000000000004</v>
      </c>
      <c r="H572" s="22">
        <v>19.89</v>
      </c>
      <c r="I572" s="2">
        <v>199.69</v>
      </c>
      <c r="J572" s="2">
        <f>ROUND(Tabla324[[#This Row],[CANTIDAD ]]*Tabla324[[#This Row],[P. U. ]],2)</f>
        <v>3971.83</v>
      </c>
    </row>
    <row r="573" spans="1:10">
      <c r="A573" s="5" t="s">
        <v>6577</v>
      </c>
      <c r="B573" s="5" t="s">
        <v>511</v>
      </c>
      <c r="C573" s="6" t="s">
        <v>3979</v>
      </c>
      <c r="D573" s="1" t="s">
        <v>2</v>
      </c>
      <c r="E573" s="3">
        <v>13.75</v>
      </c>
      <c r="F573" s="2">
        <v>364.52</v>
      </c>
      <c r="G573" s="2">
        <f>ROUND(Tabla324[[#This Row],[CANTIDAD]]*Tabla324[[#This Row],[P. U.]],2)</f>
        <v>5012.1499999999996</v>
      </c>
      <c r="H573" s="22">
        <v>13.75</v>
      </c>
      <c r="I573" s="2">
        <v>279.95</v>
      </c>
      <c r="J573" s="2">
        <f>ROUND(Tabla324[[#This Row],[CANTIDAD ]]*Tabla324[[#This Row],[P. U. ]],2)</f>
        <v>3849.31</v>
      </c>
    </row>
    <row r="574" spans="1:10">
      <c r="A574" s="5" t="s">
        <v>6577</v>
      </c>
      <c r="B574" s="5" t="s">
        <v>512</v>
      </c>
      <c r="C574" s="6" t="s">
        <v>3980</v>
      </c>
      <c r="D574" s="1" t="s">
        <v>8</v>
      </c>
      <c r="E574" s="3">
        <v>68.23</v>
      </c>
      <c r="F574" s="2">
        <v>174.27</v>
      </c>
      <c r="G574" s="2">
        <f>ROUND(Tabla324[[#This Row],[CANTIDAD]]*Tabla324[[#This Row],[P. U.]],2)</f>
        <v>11890.44</v>
      </c>
      <c r="H574" s="22">
        <v>68.23</v>
      </c>
      <c r="I574" s="2">
        <v>133.85</v>
      </c>
      <c r="J574" s="2">
        <f>ROUND(Tabla324[[#This Row],[CANTIDAD ]]*Tabla324[[#This Row],[P. U. ]],2)</f>
        <v>9132.59</v>
      </c>
    </row>
    <row r="575" spans="1:10">
      <c r="A575" s="5" t="s">
        <v>6577</v>
      </c>
      <c r="B575" s="5" t="s">
        <v>513</v>
      </c>
      <c r="C575" s="6" t="s">
        <v>3981</v>
      </c>
      <c r="D575" s="1" t="s">
        <v>428</v>
      </c>
      <c r="E575" s="3">
        <v>14.98</v>
      </c>
      <c r="F575" s="2">
        <v>58.57</v>
      </c>
      <c r="G575" s="2">
        <f>ROUND(Tabla324[[#This Row],[CANTIDAD]]*Tabla324[[#This Row],[P. U.]],2)</f>
        <v>877.38</v>
      </c>
      <c r="H575" s="22">
        <v>14.98</v>
      </c>
      <c r="I575" s="2">
        <v>44.98</v>
      </c>
      <c r="J575" s="2">
        <f>ROUND(Tabla324[[#This Row],[CANTIDAD ]]*Tabla324[[#This Row],[P. U. ]],2)</f>
        <v>673.8</v>
      </c>
    </row>
    <row r="576" spans="1:10">
      <c r="A576" s="5" t="s">
        <v>6577</v>
      </c>
      <c r="B576" s="5" t="s">
        <v>514</v>
      </c>
      <c r="C576" s="6" t="s">
        <v>3982</v>
      </c>
      <c r="D576" s="1" t="s">
        <v>8</v>
      </c>
      <c r="E576" s="3">
        <v>15.28</v>
      </c>
      <c r="F576" s="2">
        <v>169.66</v>
      </c>
      <c r="G576" s="2">
        <f>ROUND(Tabla324[[#This Row],[CANTIDAD]]*Tabla324[[#This Row],[P. U.]],2)</f>
        <v>2592.4</v>
      </c>
      <c r="H576" s="22">
        <v>15.28</v>
      </c>
      <c r="I576" s="2">
        <v>130.31</v>
      </c>
      <c r="J576" s="2">
        <f>ROUND(Tabla324[[#This Row],[CANTIDAD ]]*Tabla324[[#This Row],[P. U. ]],2)</f>
        <v>1991.14</v>
      </c>
    </row>
    <row r="577" spans="1:10">
      <c r="A577" s="5" t="s">
        <v>6577</v>
      </c>
      <c r="B577" s="5" t="s">
        <v>515</v>
      </c>
      <c r="C577" s="6" t="s">
        <v>3983</v>
      </c>
      <c r="D577" s="1" t="s">
        <v>8</v>
      </c>
      <c r="E577" s="3">
        <v>15.28</v>
      </c>
      <c r="F577" s="2">
        <v>125.73</v>
      </c>
      <c r="G577" s="2">
        <f>ROUND(Tabla324[[#This Row],[CANTIDAD]]*Tabla324[[#This Row],[P. U.]],2)</f>
        <v>1921.15</v>
      </c>
      <c r="H577" s="22">
        <v>15.28</v>
      </c>
      <c r="I577" s="2">
        <v>96.56</v>
      </c>
      <c r="J577" s="2">
        <f>ROUND(Tabla324[[#This Row],[CANTIDAD ]]*Tabla324[[#This Row],[P. U. ]],2)</f>
        <v>1475.44</v>
      </c>
    </row>
    <row r="578" spans="1:10">
      <c r="A578" s="5" t="s">
        <v>6577</v>
      </c>
      <c r="B578" s="5" t="s">
        <v>516</v>
      </c>
      <c r="C578" s="6" t="s">
        <v>3984</v>
      </c>
      <c r="D578" s="1" t="s">
        <v>38</v>
      </c>
      <c r="E578" s="3">
        <v>1.97</v>
      </c>
      <c r="F578" s="2">
        <v>1523.03</v>
      </c>
      <c r="G578" s="2">
        <f>ROUND(Tabla324[[#This Row],[CANTIDAD]]*Tabla324[[#This Row],[P. U.]],2)</f>
        <v>3000.37</v>
      </c>
      <c r="H578" s="22">
        <v>1.97</v>
      </c>
      <c r="I578" s="2">
        <v>1169.72</v>
      </c>
      <c r="J578" s="2">
        <f>ROUND(Tabla324[[#This Row],[CANTIDAD ]]*Tabla324[[#This Row],[P. U. ]],2)</f>
        <v>2304.35</v>
      </c>
    </row>
    <row r="579" spans="1:10">
      <c r="A579" s="5" t="s">
        <v>6577</v>
      </c>
      <c r="B579" s="5" t="s">
        <v>517</v>
      </c>
      <c r="C579" s="6" t="s">
        <v>3985</v>
      </c>
      <c r="D579" s="1" t="s">
        <v>428</v>
      </c>
      <c r="E579" s="3">
        <v>10.28</v>
      </c>
      <c r="F579" s="2">
        <v>153.5</v>
      </c>
      <c r="G579" s="2">
        <f>ROUND(Tabla324[[#This Row],[CANTIDAD]]*Tabla324[[#This Row],[P. U.]],2)</f>
        <v>1577.98</v>
      </c>
      <c r="H579" s="22">
        <v>10.28</v>
      </c>
      <c r="I579" s="2">
        <v>117.89</v>
      </c>
      <c r="J579" s="2">
        <f>ROUND(Tabla324[[#This Row],[CANTIDAD ]]*Tabla324[[#This Row],[P. U. ]],2)</f>
        <v>1211.9100000000001</v>
      </c>
    </row>
    <row r="580" spans="1:10">
      <c r="A580" s="5" t="s">
        <v>6577</v>
      </c>
      <c r="B580" s="5" t="s">
        <v>95</v>
      </c>
      <c r="C580" s="6" t="s">
        <v>3576</v>
      </c>
      <c r="D580" s="1" t="s">
        <v>2</v>
      </c>
      <c r="E580" s="3">
        <v>10.28</v>
      </c>
      <c r="F580" s="2">
        <v>115.25</v>
      </c>
      <c r="G580" s="2">
        <f>ROUND(Tabla324[[#This Row],[CANTIDAD]]*Tabla324[[#This Row],[P. U.]],2)</f>
        <v>1184.77</v>
      </c>
      <c r="H580" s="22">
        <v>10.28</v>
      </c>
      <c r="I580" s="2">
        <v>88.51</v>
      </c>
      <c r="J580" s="2">
        <f>ROUND(Tabla324[[#This Row],[CANTIDAD ]]*Tabla324[[#This Row],[P. U. ]],2)</f>
        <v>909.88</v>
      </c>
    </row>
    <row r="581" spans="1:10">
      <c r="A581" s="5" t="s">
        <v>6577</v>
      </c>
      <c r="B581" s="5" t="s">
        <v>518</v>
      </c>
      <c r="C581" s="6" t="s">
        <v>3986</v>
      </c>
      <c r="D581" s="1" t="s">
        <v>8</v>
      </c>
      <c r="E581" s="3">
        <v>1.1499999999999999</v>
      </c>
      <c r="F581" s="2">
        <v>306.56</v>
      </c>
      <c r="G581" s="2">
        <f>ROUND(Tabla324[[#This Row],[CANTIDAD]]*Tabla324[[#This Row],[P. U.]],2)</f>
        <v>352.54</v>
      </c>
      <c r="H581" s="22">
        <v>1.1499999999999999</v>
      </c>
      <c r="I581" s="2">
        <v>235.44</v>
      </c>
      <c r="J581" s="2">
        <f>ROUND(Tabla324[[#This Row],[CANTIDAD ]]*Tabla324[[#This Row],[P. U. ]],2)</f>
        <v>270.76</v>
      </c>
    </row>
    <row r="582" spans="1:10">
      <c r="A582" s="5" t="s">
        <v>6577</v>
      </c>
      <c r="B582" s="5" t="s">
        <v>519</v>
      </c>
      <c r="C582" s="6" t="s">
        <v>3987</v>
      </c>
      <c r="D582" s="1" t="s">
        <v>428</v>
      </c>
      <c r="E582" s="3">
        <v>9.2200000000000006</v>
      </c>
      <c r="F582" s="2">
        <v>65.349999999999994</v>
      </c>
      <c r="G582" s="2">
        <f>ROUND(Tabla324[[#This Row],[CANTIDAD]]*Tabla324[[#This Row],[P. U.]],2)</f>
        <v>602.53</v>
      </c>
      <c r="H582" s="22">
        <v>9.2200000000000006</v>
      </c>
      <c r="I582" s="2">
        <v>50.19</v>
      </c>
      <c r="J582" s="2">
        <f>ROUND(Tabla324[[#This Row],[CANTIDAD ]]*Tabla324[[#This Row],[P. U. ]],2)</f>
        <v>462.75</v>
      </c>
    </row>
    <row r="583" spans="1:10">
      <c r="A583" s="5" t="s">
        <v>6577</v>
      </c>
      <c r="B583" s="5" t="s">
        <v>520</v>
      </c>
      <c r="C583" s="6" t="s">
        <v>3988</v>
      </c>
      <c r="D583" s="1" t="s">
        <v>428</v>
      </c>
      <c r="E583" s="3">
        <v>10.75</v>
      </c>
      <c r="F583" s="2">
        <v>166.86</v>
      </c>
      <c r="G583" s="2">
        <f>ROUND(Tabla324[[#This Row],[CANTIDAD]]*Tabla324[[#This Row],[P. U.]],2)</f>
        <v>1793.75</v>
      </c>
      <c r="H583" s="22">
        <v>10.75</v>
      </c>
      <c r="I583" s="2">
        <v>128.15</v>
      </c>
      <c r="J583" s="2">
        <f>ROUND(Tabla324[[#This Row],[CANTIDAD ]]*Tabla324[[#This Row],[P. U. ]],2)</f>
        <v>1377.61</v>
      </c>
    </row>
    <row r="584" spans="1:10">
      <c r="A584" s="5" t="s">
        <v>6577</v>
      </c>
      <c r="B584" s="5" t="s">
        <v>521</v>
      </c>
      <c r="C584" s="6" t="s">
        <v>3606</v>
      </c>
      <c r="D584" s="1" t="s">
        <v>2</v>
      </c>
      <c r="E584" s="3">
        <v>20.74</v>
      </c>
      <c r="F584" s="2">
        <v>71.569999999999993</v>
      </c>
      <c r="G584" s="2">
        <f>ROUND(Tabla324[[#This Row],[CANTIDAD]]*Tabla324[[#This Row],[P. U.]],2)</f>
        <v>1484.36</v>
      </c>
      <c r="H584" s="22">
        <v>20.74</v>
      </c>
      <c r="I584" s="2">
        <v>54.96</v>
      </c>
      <c r="J584" s="2">
        <f>ROUND(Tabla324[[#This Row],[CANTIDAD ]]*Tabla324[[#This Row],[P. U. ]],2)</f>
        <v>1139.8699999999999</v>
      </c>
    </row>
    <row r="585" spans="1:10">
      <c r="A585" s="5" t="s">
        <v>6577</v>
      </c>
      <c r="B585" s="5" t="s">
        <v>522</v>
      </c>
      <c r="C585" s="6" t="s">
        <v>3989</v>
      </c>
      <c r="D585" s="1" t="s">
        <v>8</v>
      </c>
      <c r="E585" s="3">
        <v>5.22</v>
      </c>
      <c r="F585" s="2">
        <v>419.78</v>
      </c>
      <c r="G585" s="2">
        <f>ROUND(Tabla324[[#This Row],[CANTIDAD]]*Tabla324[[#This Row],[P. U.]],2)</f>
        <v>2191.25</v>
      </c>
      <c r="H585" s="22">
        <v>5.22</v>
      </c>
      <c r="I585" s="2">
        <v>322.39</v>
      </c>
      <c r="J585" s="2">
        <f>ROUND(Tabla324[[#This Row],[CANTIDAD ]]*Tabla324[[#This Row],[P. U. ]],2)</f>
        <v>1682.88</v>
      </c>
    </row>
    <row r="586" spans="1:10">
      <c r="A586" s="5" t="s">
        <v>6577</v>
      </c>
      <c r="B586" s="5" t="s">
        <v>523</v>
      </c>
      <c r="C586" s="5" t="s">
        <v>3607</v>
      </c>
      <c r="D586" s="1" t="s">
        <v>2</v>
      </c>
      <c r="E586" s="3">
        <v>43.62</v>
      </c>
      <c r="F586" s="2">
        <v>78.25</v>
      </c>
      <c r="G586" s="2">
        <f>ROUND(Tabla324[[#This Row],[CANTIDAD]]*Tabla324[[#This Row],[P. U.]],2)</f>
        <v>3413.27</v>
      </c>
      <c r="H586" s="22">
        <v>43.62</v>
      </c>
      <c r="I586" s="2">
        <v>60.1</v>
      </c>
      <c r="J586" s="2">
        <f>ROUND(Tabla324[[#This Row],[CANTIDAD ]]*Tabla324[[#This Row],[P. U. ]],2)</f>
        <v>2621.56</v>
      </c>
    </row>
    <row r="587" spans="1:10" s="9" customFormat="1" ht="11.25" customHeight="1">
      <c r="A587" s="8" t="s">
        <v>6581</v>
      </c>
      <c r="B587" s="8"/>
      <c r="C587" s="8" t="s">
        <v>3997</v>
      </c>
      <c r="D587" s="9" t="s">
        <v>3472</v>
      </c>
      <c r="E587" s="10"/>
      <c r="F587" s="11"/>
      <c r="G587" s="11">
        <f>SUM(G588:G604)</f>
        <v>53172.78</v>
      </c>
      <c r="H587" s="23"/>
      <c r="I587" s="11"/>
      <c r="J587" s="11">
        <f t="shared" ref="J587" si="41">SUM(J588:J604)</f>
        <v>40837.950000000004</v>
      </c>
    </row>
    <row r="588" spans="1:10">
      <c r="A588" s="5" t="s">
        <v>6577</v>
      </c>
      <c r="B588" s="5" t="s">
        <v>530</v>
      </c>
      <c r="C588" s="5" t="s">
        <v>3489</v>
      </c>
      <c r="D588" s="1" t="s">
        <v>8</v>
      </c>
      <c r="E588" s="3">
        <v>8.2200000000000006</v>
      </c>
      <c r="F588" s="2">
        <v>67.83</v>
      </c>
      <c r="G588" s="2">
        <f>ROUND(Tabla324[[#This Row],[CANTIDAD]]*Tabla324[[#This Row],[P. U.]],2)</f>
        <v>557.55999999999995</v>
      </c>
      <c r="H588" s="22">
        <v>8.2200000000000006</v>
      </c>
      <c r="I588" s="2">
        <v>52.09</v>
      </c>
      <c r="J588" s="2">
        <f>ROUND(Tabla324[[#This Row],[CANTIDAD ]]*Tabla324[[#This Row],[P. U. ]],2)</f>
        <v>428.18</v>
      </c>
    </row>
    <row r="589" spans="1:10">
      <c r="A589" s="5" t="s">
        <v>6577</v>
      </c>
      <c r="B589" s="5" t="s">
        <v>461</v>
      </c>
      <c r="C589" s="5" t="s">
        <v>3932</v>
      </c>
      <c r="D589" s="1" t="s">
        <v>38</v>
      </c>
      <c r="E589" s="3">
        <v>20.97</v>
      </c>
      <c r="F589" s="2">
        <v>304.22000000000003</v>
      </c>
      <c r="G589" s="2">
        <f>ROUND(Tabla324[[#This Row],[CANTIDAD]]*Tabla324[[#This Row],[P. U.]],2)</f>
        <v>6379.49</v>
      </c>
      <c r="H589" s="22">
        <v>20.97</v>
      </c>
      <c r="I589" s="2">
        <v>233.64</v>
      </c>
      <c r="J589" s="2">
        <f>ROUND(Tabla324[[#This Row],[CANTIDAD ]]*Tabla324[[#This Row],[P. U. ]],2)</f>
        <v>4899.43</v>
      </c>
    </row>
    <row r="590" spans="1:10">
      <c r="A590" s="5" t="s">
        <v>6577</v>
      </c>
      <c r="B590" s="5" t="s">
        <v>531</v>
      </c>
      <c r="C590" s="5" t="s">
        <v>3998</v>
      </c>
      <c r="D590" s="1" t="s">
        <v>8</v>
      </c>
      <c r="E590" s="3">
        <v>8.2200000000000006</v>
      </c>
      <c r="F590" s="2">
        <v>97.35</v>
      </c>
      <c r="G590" s="2">
        <f>ROUND(Tabla324[[#This Row],[CANTIDAD]]*Tabla324[[#This Row],[P. U.]],2)</f>
        <v>800.22</v>
      </c>
      <c r="H590" s="22">
        <v>8.2200000000000006</v>
      </c>
      <c r="I590" s="2">
        <v>74.77</v>
      </c>
      <c r="J590" s="2">
        <f>ROUND(Tabla324[[#This Row],[CANTIDAD ]]*Tabla324[[#This Row],[P. U. ]],2)</f>
        <v>614.61</v>
      </c>
    </row>
    <row r="591" spans="1:10">
      <c r="A591" s="5" t="s">
        <v>6577</v>
      </c>
      <c r="B591" s="5" t="s">
        <v>463</v>
      </c>
      <c r="C591" s="6" t="s">
        <v>3933</v>
      </c>
      <c r="D591" s="1" t="s">
        <v>38</v>
      </c>
      <c r="E591" s="3">
        <v>17.420000000000002</v>
      </c>
      <c r="F591" s="2">
        <v>342.56</v>
      </c>
      <c r="G591" s="2">
        <f>ROUND(Tabla324[[#This Row],[CANTIDAD]]*Tabla324[[#This Row],[P. U.]],2)</f>
        <v>5967.4</v>
      </c>
      <c r="H591" s="22">
        <v>17.420000000000002</v>
      </c>
      <c r="I591" s="2">
        <v>263.08999999999997</v>
      </c>
      <c r="J591" s="2">
        <f>ROUND(Tabla324[[#This Row],[CANTIDAD ]]*Tabla324[[#This Row],[P. U. ]],2)</f>
        <v>4583.03</v>
      </c>
    </row>
    <row r="592" spans="1:10">
      <c r="A592" s="5" t="s">
        <v>6577</v>
      </c>
      <c r="B592" s="5" t="s">
        <v>464</v>
      </c>
      <c r="C592" s="5" t="s">
        <v>3934</v>
      </c>
      <c r="D592" s="1" t="s">
        <v>38</v>
      </c>
      <c r="E592" s="3">
        <v>20.97</v>
      </c>
      <c r="F592" s="2">
        <v>252.08</v>
      </c>
      <c r="G592" s="2">
        <f>ROUND(Tabla324[[#This Row],[CANTIDAD]]*Tabla324[[#This Row],[P. U.]],2)</f>
        <v>5286.12</v>
      </c>
      <c r="H592" s="22">
        <v>20.97</v>
      </c>
      <c r="I592" s="2">
        <v>193.61</v>
      </c>
      <c r="J592" s="2">
        <f>ROUND(Tabla324[[#This Row],[CANTIDAD ]]*Tabla324[[#This Row],[P. U. ]],2)</f>
        <v>4060</v>
      </c>
    </row>
    <row r="593" spans="1:10">
      <c r="A593" s="5" t="s">
        <v>6577</v>
      </c>
      <c r="B593" s="5" t="s">
        <v>532</v>
      </c>
      <c r="C593" s="6" t="s">
        <v>3999</v>
      </c>
      <c r="D593" s="1" t="s">
        <v>8</v>
      </c>
      <c r="E593" s="3">
        <v>5.97</v>
      </c>
      <c r="F593" s="2">
        <v>11.35</v>
      </c>
      <c r="G593" s="2">
        <f>ROUND(Tabla324[[#This Row],[CANTIDAD]]*Tabla324[[#This Row],[P. U.]],2)</f>
        <v>67.760000000000005</v>
      </c>
      <c r="H593" s="22">
        <v>5.97</v>
      </c>
      <c r="I593" s="2">
        <v>8.7100000000000009</v>
      </c>
      <c r="J593" s="2">
        <f>ROUND(Tabla324[[#This Row],[CANTIDAD ]]*Tabla324[[#This Row],[P. U. ]],2)</f>
        <v>52</v>
      </c>
    </row>
    <row r="594" spans="1:10">
      <c r="A594" s="5" t="s">
        <v>6577</v>
      </c>
      <c r="B594" s="5" t="s">
        <v>465</v>
      </c>
      <c r="C594" s="6" t="s">
        <v>3935</v>
      </c>
      <c r="D594" s="1" t="s">
        <v>8</v>
      </c>
      <c r="E594" s="3">
        <v>6.39</v>
      </c>
      <c r="F594" s="2">
        <v>126.89</v>
      </c>
      <c r="G594" s="2">
        <f>ROUND(Tabla324[[#This Row],[CANTIDAD]]*Tabla324[[#This Row],[P. U.]],2)</f>
        <v>810.83</v>
      </c>
      <c r="H594" s="22">
        <v>6.39</v>
      </c>
      <c r="I594" s="2">
        <v>97.45</v>
      </c>
      <c r="J594" s="2">
        <f>ROUND(Tabla324[[#This Row],[CANTIDAD ]]*Tabla324[[#This Row],[P. U. ]],2)</f>
        <v>622.71</v>
      </c>
    </row>
    <row r="595" spans="1:10">
      <c r="A595" s="5" t="s">
        <v>6577</v>
      </c>
      <c r="B595" s="5" t="s">
        <v>417</v>
      </c>
      <c r="C595" s="6" t="s">
        <v>3894</v>
      </c>
      <c r="D595" s="1" t="s">
        <v>31</v>
      </c>
      <c r="E595" s="3">
        <v>0.2</v>
      </c>
      <c r="F595" s="2">
        <v>20053.21</v>
      </c>
      <c r="G595" s="2">
        <f>ROUND(Tabla324[[#This Row],[CANTIDAD]]*Tabla324[[#This Row],[P. U.]],2)</f>
        <v>4010.64</v>
      </c>
      <c r="H595" s="22">
        <v>0.2</v>
      </c>
      <c r="I595" s="2">
        <v>15401.33</v>
      </c>
      <c r="J595" s="2">
        <f>ROUND(Tabla324[[#This Row],[CANTIDAD ]]*Tabla324[[#This Row],[P. U. ]],2)</f>
        <v>3080.27</v>
      </c>
    </row>
    <row r="596" spans="1:10">
      <c r="A596" s="5" t="s">
        <v>6577</v>
      </c>
      <c r="B596" s="5" t="s">
        <v>418</v>
      </c>
      <c r="C596" s="6" t="s">
        <v>3895</v>
      </c>
      <c r="D596" s="1" t="s">
        <v>31</v>
      </c>
      <c r="E596" s="3">
        <v>0.12</v>
      </c>
      <c r="F596" s="2">
        <v>20053.21</v>
      </c>
      <c r="G596" s="2">
        <f>ROUND(Tabla324[[#This Row],[CANTIDAD]]*Tabla324[[#This Row],[P. U.]],2)</f>
        <v>2406.39</v>
      </c>
      <c r="H596" s="22">
        <v>0.12</v>
      </c>
      <c r="I596" s="2">
        <v>15401.33</v>
      </c>
      <c r="J596" s="2">
        <f>ROUND(Tabla324[[#This Row],[CANTIDAD ]]*Tabla324[[#This Row],[P. U. ]],2)</f>
        <v>1848.16</v>
      </c>
    </row>
    <row r="597" spans="1:10">
      <c r="A597" s="5" t="s">
        <v>6577</v>
      </c>
      <c r="B597" s="5" t="s">
        <v>419</v>
      </c>
      <c r="C597" s="6" t="s">
        <v>3896</v>
      </c>
      <c r="D597" s="1" t="s">
        <v>31</v>
      </c>
      <c r="E597" s="3">
        <v>0.11</v>
      </c>
      <c r="F597" s="2">
        <v>20053.21</v>
      </c>
      <c r="G597" s="2">
        <f>ROUND(Tabla324[[#This Row],[CANTIDAD]]*Tabla324[[#This Row],[P. U.]],2)</f>
        <v>2205.85</v>
      </c>
      <c r="H597" s="22">
        <v>0.11</v>
      </c>
      <c r="I597" s="2">
        <v>15401.33</v>
      </c>
      <c r="J597" s="2">
        <f>ROUND(Tabla324[[#This Row],[CANTIDAD ]]*Tabla324[[#This Row],[P. U. ]],2)</f>
        <v>1694.15</v>
      </c>
    </row>
    <row r="598" spans="1:10">
      <c r="A598" s="5" t="s">
        <v>6577</v>
      </c>
      <c r="B598" s="5" t="s">
        <v>420</v>
      </c>
      <c r="C598" s="6" t="s">
        <v>3897</v>
      </c>
      <c r="D598" s="1" t="s">
        <v>31</v>
      </c>
      <c r="E598" s="3">
        <v>0.16</v>
      </c>
      <c r="F598" s="2">
        <v>20053.21</v>
      </c>
      <c r="G598" s="2">
        <f>ROUND(Tabla324[[#This Row],[CANTIDAD]]*Tabla324[[#This Row],[P. U.]],2)</f>
        <v>3208.51</v>
      </c>
      <c r="H598" s="22">
        <v>0.16</v>
      </c>
      <c r="I598" s="2">
        <v>15401.33</v>
      </c>
      <c r="J598" s="2">
        <f>ROUND(Tabla324[[#This Row],[CANTIDAD ]]*Tabla324[[#This Row],[P. U. ]],2)</f>
        <v>2464.21</v>
      </c>
    </row>
    <row r="599" spans="1:10">
      <c r="A599" s="5" t="s">
        <v>6577</v>
      </c>
      <c r="B599" s="5" t="s">
        <v>533</v>
      </c>
      <c r="C599" s="6" t="s">
        <v>4000</v>
      </c>
      <c r="D599" s="1" t="s">
        <v>8</v>
      </c>
      <c r="E599" s="3">
        <v>16.84</v>
      </c>
      <c r="F599" s="2">
        <v>258.97000000000003</v>
      </c>
      <c r="G599" s="2">
        <f>ROUND(Tabla324[[#This Row],[CANTIDAD]]*Tabla324[[#This Row],[P. U.]],2)</f>
        <v>4361.05</v>
      </c>
      <c r="H599" s="22">
        <v>16.84</v>
      </c>
      <c r="I599" s="2">
        <v>198.9</v>
      </c>
      <c r="J599" s="2">
        <f>ROUND(Tabla324[[#This Row],[CANTIDAD ]]*Tabla324[[#This Row],[P. U. ]],2)</f>
        <v>3349.48</v>
      </c>
    </row>
    <row r="600" spans="1:10">
      <c r="A600" s="5" t="s">
        <v>6577</v>
      </c>
      <c r="B600" s="5" t="s">
        <v>534</v>
      </c>
      <c r="C600" s="6" t="s">
        <v>4001</v>
      </c>
      <c r="D600" s="1" t="s">
        <v>38</v>
      </c>
      <c r="E600" s="3">
        <v>2.74</v>
      </c>
      <c r="F600" s="2">
        <v>2086</v>
      </c>
      <c r="G600" s="2">
        <f>ROUND(Tabla324[[#This Row],[CANTIDAD]]*Tabla324[[#This Row],[P. U.]],2)</f>
        <v>5715.64</v>
      </c>
      <c r="H600" s="22">
        <v>2.74</v>
      </c>
      <c r="I600" s="2">
        <v>1602.1</v>
      </c>
      <c r="J600" s="2">
        <f>ROUND(Tabla324[[#This Row],[CANTIDAD ]]*Tabla324[[#This Row],[P. U. ]],2)</f>
        <v>4389.75</v>
      </c>
    </row>
    <row r="601" spans="1:10">
      <c r="A601" s="5" t="s">
        <v>6577</v>
      </c>
      <c r="B601" s="5" t="s">
        <v>466</v>
      </c>
      <c r="C601" s="6" t="s">
        <v>3936</v>
      </c>
      <c r="D601" s="1" t="s">
        <v>8</v>
      </c>
      <c r="E601" s="3">
        <v>1.83</v>
      </c>
      <c r="F601" s="2">
        <v>258.97000000000003</v>
      </c>
      <c r="G601" s="2">
        <f>ROUND(Tabla324[[#This Row],[CANTIDAD]]*Tabla324[[#This Row],[P. U.]],2)</f>
        <v>473.92</v>
      </c>
      <c r="H601" s="22">
        <v>1.83</v>
      </c>
      <c r="I601" s="2">
        <v>198.9</v>
      </c>
      <c r="J601" s="2">
        <f>ROUND(Tabla324[[#This Row],[CANTIDAD ]]*Tabla324[[#This Row],[P. U. ]],2)</f>
        <v>363.99</v>
      </c>
    </row>
    <row r="602" spans="1:10">
      <c r="A602" s="5" t="s">
        <v>6577</v>
      </c>
      <c r="B602" s="5" t="s">
        <v>535</v>
      </c>
      <c r="C602" s="6" t="s">
        <v>4002</v>
      </c>
      <c r="D602" s="1" t="s">
        <v>38</v>
      </c>
      <c r="E602" s="3">
        <v>1.75</v>
      </c>
      <c r="F602" s="2">
        <v>2086</v>
      </c>
      <c r="G602" s="2">
        <f>ROUND(Tabla324[[#This Row],[CANTIDAD]]*Tabla324[[#This Row],[P. U.]],2)</f>
        <v>3650.5</v>
      </c>
      <c r="H602" s="22">
        <v>1.75</v>
      </c>
      <c r="I602" s="2">
        <v>1602.1</v>
      </c>
      <c r="J602" s="2">
        <f>ROUND(Tabla324[[#This Row],[CANTIDAD ]]*Tabla324[[#This Row],[P. U. ]],2)</f>
        <v>2803.68</v>
      </c>
    </row>
    <row r="603" spans="1:10">
      <c r="A603" s="5" t="s">
        <v>6577</v>
      </c>
      <c r="B603" s="5" t="s">
        <v>536</v>
      </c>
      <c r="C603" s="6" t="s">
        <v>3938</v>
      </c>
      <c r="D603" s="1" t="s">
        <v>8</v>
      </c>
      <c r="E603" s="3">
        <v>13.98</v>
      </c>
      <c r="F603" s="2">
        <v>258.97000000000003</v>
      </c>
      <c r="G603" s="2">
        <f>ROUND(Tabla324[[#This Row],[CANTIDAD]]*Tabla324[[#This Row],[P. U.]],2)</f>
        <v>3620.4</v>
      </c>
      <c r="H603" s="22">
        <v>13.98</v>
      </c>
      <c r="I603" s="2">
        <v>198.9</v>
      </c>
      <c r="J603" s="2">
        <f>ROUND(Tabla324[[#This Row],[CANTIDAD ]]*Tabla324[[#This Row],[P. U. ]],2)</f>
        <v>2780.62</v>
      </c>
    </row>
    <row r="604" spans="1:10">
      <c r="A604" s="5" t="s">
        <v>6577</v>
      </c>
      <c r="B604" s="5" t="s">
        <v>537</v>
      </c>
      <c r="C604" s="6" t="s">
        <v>3939</v>
      </c>
      <c r="D604" s="1" t="s">
        <v>38</v>
      </c>
      <c r="E604" s="3">
        <v>1.75</v>
      </c>
      <c r="F604" s="2">
        <v>2086</v>
      </c>
      <c r="G604" s="2">
        <f>ROUND(Tabla324[[#This Row],[CANTIDAD]]*Tabla324[[#This Row],[P. U.]],2)</f>
        <v>3650.5</v>
      </c>
      <c r="H604" s="22">
        <v>1.75</v>
      </c>
      <c r="I604" s="2">
        <v>1602.1</v>
      </c>
      <c r="J604" s="2">
        <f>ROUND(Tabla324[[#This Row],[CANTIDAD ]]*Tabla324[[#This Row],[P. U. ]],2)</f>
        <v>2803.68</v>
      </c>
    </row>
    <row r="605" spans="1:10" s="9" customFormat="1" ht="11.25" customHeight="1">
      <c r="A605" s="8" t="s">
        <v>6581</v>
      </c>
      <c r="B605" s="8"/>
      <c r="C605" s="8" t="s">
        <v>4003</v>
      </c>
      <c r="D605" s="9" t="s">
        <v>3472</v>
      </c>
      <c r="E605" s="10"/>
      <c r="F605" s="11"/>
      <c r="G605" s="11">
        <f>SUM(G606:G622)</f>
        <v>338160.15000000008</v>
      </c>
      <c r="H605" s="23"/>
      <c r="I605" s="11"/>
      <c r="J605" s="11">
        <f t="shared" ref="J605" si="42">SUM(J606:J622)</f>
        <v>259716.3</v>
      </c>
    </row>
    <row r="606" spans="1:10">
      <c r="A606" s="5" t="s">
        <v>6577</v>
      </c>
      <c r="B606" s="5" t="s">
        <v>417</v>
      </c>
      <c r="C606" s="6" t="s">
        <v>3894</v>
      </c>
      <c r="D606" s="1" t="s">
        <v>31</v>
      </c>
      <c r="E606" s="3">
        <v>1.57</v>
      </c>
      <c r="F606" s="2">
        <v>20053.21</v>
      </c>
      <c r="G606" s="2">
        <f>ROUND(Tabla324[[#This Row],[CANTIDAD]]*Tabla324[[#This Row],[P. U.]],2)</f>
        <v>31483.54</v>
      </c>
      <c r="H606" s="22">
        <v>1.57</v>
      </c>
      <c r="I606" s="2">
        <v>15401.33</v>
      </c>
      <c r="J606" s="2">
        <f>ROUND(Tabla324[[#This Row],[CANTIDAD ]]*Tabla324[[#This Row],[P. U. ]],2)</f>
        <v>24180.09</v>
      </c>
    </row>
    <row r="607" spans="1:10">
      <c r="A607" s="5" t="s">
        <v>6577</v>
      </c>
      <c r="B607" s="5" t="s">
        <v>418</v>
      </c>
      <c r="C607" s="6" t="s">
        <v>3895</v>
      </c>
      <c r="D607" s="1" t="s">
        <v>31</v>
      </c>
      <c r="E607" s="3">
        <v>3.26</v>
      </c>
      <c r="F607" s="2">
        <v>20053.21</v>
      </c>
      <c r="G607" s="2">
        <f>ROUND(Tabla324[[#This Row],[CANTIDAD]]*Tabla324[[#This Row],[P. U.]],2)</f>
        <v>65373.46</v>
      </c>
      <c r="H607" s="22">
        <v>3.26</v>
      </c>
      <c r="I607" s="2">
        <v>15401.33</v>
      </c>
      <c r="J607" s="2">
        <f>ROUND(Tabla324[[#This Row],[CANTIDAD ]]*Tabla324[[#This Row],[P. U. ]],2)</f>
        <v>50208.34</v>
      </c>
    </row>
    <row r="608" spans="1:10">
      <c r="A608" s="5" t="s">
        <v>6577</v>
      </c>
      <c r="B608" s="5" t="s">
        <v>419</v>
      </c>
      <c r="C608" s="6" t="s">
        <v>3896</v>
      </c>
      <c r="D608" s="1" t="s">
        <v>31</v>
      </c>
      <c r="E608" s="3">
        <v>0.31</v>
      </c>
      <c r="F608" s="2">
        <v>20053.21</v>
      </c>
      <c r="G608" s="2">
        <f>ROUND(Tabla324[[#This Row],[CANTIDAD]]*Tabla324[[#This Row],[P. U.]],2)</f>
        <v>6216.5</v>
      </c>
      <c r="H608" s="22">
        <v>0.31</v>
      </c>
      <c r="I608" s="2">
        <v>15401.33</v>
      </c>
      <c r="J608" s="2">
        <f>ROUND(Tabla324[[#This Row],[CANTIDAD ]]*Tabla324[[#This Row],[P. U. ]],2)</f>
        <v>4774.41</v>
      </c>
    </row>
    <row r="609" spans="1:10">
      <c r="A609" s="5" t="s">
        <v>6577</v>
      </c>
      <c r="B609" s="5" t="s">
        <v>420</v>
      </c>
      <c r="C609" s="6" t="s">
        <v>3897</v>
      </c>
      <c r="D609" s="1" t="s">
        <v>31</v>
      </c>
      <c r="E609" s="3">
        <v>0.4</v>
      </c>
      <c r="F609" s="2">
        <v>20053.21</v>
      </c>
      <c r="G609" s="2">
        <f>ROUND(Tabla324[[#This Row],[CANTIDAD]]*Tabla324[[#This Row],[P. U.]],2)</f>
        <v>8021.28</v>
      </c>
      <c r="H609" s="22">
        <v>0.4</v>
      </c>
      <c r="I609" s="2">
        <v>15401.33</v>
      </c>
      <c r="J609" s="2">
        <f>ROUND(Tabla324[[#This Row],[CANTIDAD ]]*Tabla324[[#This Row],[P. U. ]],2)</f>
        <v>6160.53</v>
      </c>
    </row>
    <row r="610" spans="1:10">
      <c r="A610" s="5" t="s">
        <v>6577</v>
      </c>
      <c r="B610" s="5" t="s">
        <v>538</v>
      </c>
      <c r="C610" s="6" t="s">
        <v>4004</v>
      </c>
      <c r="D610" s="1" t="s">
        <v>31</v>
      </c>
      <c r="E610" s="3">
        <v>0.68</v>
      </c>
      <c r="F610" s="2">
        <v>20053.21</v>
      </c>
      <c r="G610" s="2">
        <f>ROUND(Tabla324[[#This Row],[CANTIDAD]]*Tabla324[[#This Row],[P. U.]],2)</f>
        <v>13636.18</v>
      </c>
      <c r="H610" s="22">
        <v>0.68</v>
      </c>
      <c r="I610" s="2">
        <v>15401.33</v>
      </c>
      <c r="J610" s="2">
        <f>ROUND(Tabla324[[#This Row],[CANTIDAD ]]*Tabla324[[#This Row],[P. U. ]],2)</f>
        <v>10472.9</v>
      </c>
    </row>
    <row r="611" spans="1:10">
      <c r="A611" s="5" t="s">
        <v>6577</v>
      </c>
      <c r="B611" s="5" t="s">
        <v>539</v>
      </c>
      <c r="C611" s="6" t="s">
        <v>4005</v>
      </c>
      <c r="D611" s="1" t="s">
        <v>8</v>
      </c>
      <c r="E611" s="3">
        <v>7.54</v>
      </c>
      <c r="F611" s="2">
        <v>258.97000000000003</v>
      </c>
      <c r="G611" s="2">
        <f>ROUND(Tabla324[[#This Row],[CANTIDAD]]*Tabla324[[#This Row],[P. U.]],2)</f>
        <v>1952.63</v>
      </c>
      <c r="H611" s="22">
        <v>7.54</v>
      </c>
      <c r="I611" s="2">
        <v>198.9</v>
      </c>
      <c r="J611" s="2">
        <f>ROUND(Tabla324[[#This Row],[CANTIDAD ]]*Tabla324[[#This Row],[P. U. ]],2)</f>
        <v>1499.71</v>
      </c>
    </row>
    <row r="612" spans="1:10">
      <c r="A612" s="5" t="s">
        <v>6577</v>
      </c>
      <c r="B612" s="5" t="s">
        <v>540</v>
      </c>
      <c r="C612" s="6" t="s">
        <v>4006</v>
      </c>
      <c r="D612" s="1" t="s">
        <v>38</v>
      </c>
      <c r="E612" s="3">
        <v>22.59</v>
      </c>
      <c r="F612" s="2">
        <v>1946.62</v>
      </c>
      <c r="G612" s="2">
        <f>ROUND(Tabla324[[#This Row],[CANTIDAD]]*Tabla324[[#This Row],[P. U.]],2)</f>
        <v>43974.15</v>
      </c>
      <c r="H612" s="22">
        <v>22.59</v>
      </c>
      <c r="I612" s="2">
        <v>1495.05</v>
      </c>
      <c r="J612" s="2">
        <f>ROUND(Tabla324[[#This Row],[CANTIDAD ]]*Tabla324[[#This Row],[P. U. ]],2)</f>
        <v>33773.18</v>
      </c>
    </row>
    <row r="613" spans="1:10">
      <c r="A613" s="5" t="s">
        <v>6577</v>
      </c>
      <c r="B613" s="5" t="s">
        <v>541</v>
      </c>
      <c r="C613" s="6" t="s">
        <v>4007</v>
      </c>
      <c r="D613" s="1" t="s">
        <v>8</v>
      </c>
      <c r="E613" s="3">
        <v>27.65</v>
      </c>
      <c r="F613" s="2">
        <v>258.97000000000003</v>
      </c>
      <c r="G613" s="2">
        <f>ROUND(Tabla324[[#This Row],[CANTIDAD]]*Tabla324[[#This Row],[P. U.]],2)</f>
        <v>7160.52</v>
      </c>
      <c r="H613" s="22">
        <v>27.65</v>
      </c>
      <c r="I613" s="2">
        <v>198.9</v>
      </c>
      <c r="J613" s="2">
        <f>ROUND(Tabla324[[#This Row],[CANTIDAD ]]*Tabla324[[#This Row],[P. U. ]],2)</f>
        <v>5499.59</v>
      </c>
    </row>
    <row r="614" spans="1:10">
      <c r="A614" s="5" t="s">
        <v>6577</v>
      </c>
      <c r="B614" s="5" t="s">
        <v>542</v>
      </c>
      <c r="C614" s="6" t="s">
        <v>4008</v>
      </c>
      <c r="D614" s="1" t="s">
        <v>38</v>
      </c>
      <c r="E614" s="3">
        <v>4.83</v>
      </c>
      <c r="F614" s="2">
        <v>1946.62</v>
      </c>
      <c r="G614" s="2">
        <f>ROUND(Tabla324[[#This Row],[CANTIDAD]]*Tabla324[[#This Row],[P. U.]],2)</f>
        <v>9402.17</v>
      </c>
      <c r="H614" s="22">
        <v>4.83</v>
      </c>
      <c r="I614" s="2">
        <v>1495.05</v>
      </c>
      <c r="J614" s="2">
        <f>ROUND(Tabla324[[#This Row],[CANTIDAD ]]*Tabla324[[#This Row],[P. U. ]],2)</f>
        <v>7221.09</v>
      </c>
    </row>
    <row r="615" spans="1:10">
      <c r="A615" s="5" t="s">
        <v>6577</v>
      </c>
      <c r="B615" s="5" t="s">
        <v>543</v>
      </c>
      <c r="C615" s="6" t="s">
        <v>4009</v>
      </c>
      <c r="D615" s="1" t="s">
        <v>8</v>
      </c>
      <c r="E615" s="3">
        <v>168.81</v>
      </c>
      <c r="F615" s="2">
        <v>258.97000000000003</v>
      </c>
      <c r="G615" s="2">
        <f>ROUND(Tabla324[[#This Row],[CANTIDAD]]*Tabla324[[#This Row],[P. U.]],2)</f>
        <v>43716.73</v>
      </c>
      <c r="H615" s="22">
        <v>168.81</v>
      </c>
      <c r="I615" s="2">
        <v>198.9</v>
      </c>
      <c r="J615" s="2">
        <f>ROUND(Tabla324[[#This Row],[CANTIDAD ]]*Tabla324[[#This Row],[P. U. ]],2)</f>
        <v>33576.31</v>
      </c>
    </row>
    <row r="616" spans="1:10">
      <c r="A616" s="5" t="s">
        <v>6577</v>
      </c>
      <c r="B616" s="5" t="s">
        <v>544</v>
      </c>
      <c r="C616" s="6" t="s">
        <v>4010</v>
      </c>
      <c r="D616" s="1" t="s">
        <v>38</v>
      </c>
      <c r="E616" s="3">
        <v>21.1</v>
      </c>
      <c r="F616" s="2">
        <v>1946.62</v>
      </c>
      <c r="G616" s="2">
        <f>ROUND(Tabla324[[#This Row],[CANTIDAD]]*Tabla324[[#This Row],[P. U.]],2)</f>
        <v>41073.68</v>
      </c>
      <c r="H616" s="22">
        <v>21.1</v>
      </c>
      <c r="I616" s="2">
        <v>1495.05</v>
      </c>
      <c r="J616" s="2">
        <f>ROUND(Tabla324[[#This Row],[CANTIDAD ]]*Tabla324[[#This Row],[P. U. ]],2)</f>
        <v>31545.56</v>
      </c>
    </row>
    <row r="617" spans="1:10">
      <c r="A617" s="5" t="s">
        <v>6577</v>
      </c>
      <c r="B617" s="5" t="s">
        <v>545</v>
      </c>
      <c r="C617" s="6" t="s">
        <v>4011</v>
      </c>
      <c r="D617" s="1" t="s">
        <v>8</v>
      </c>
      <c r="E617" s="3">
        <v>91.51</v>
      </c>
      <c r="F617" s="2">
        <v>258.97000000000003</v>
      </c>
      <c r="G617" s="2">
        <f>ROUND(Tabla324[[#This Row],[CANTIDAD]]*Tabla324[[#This Row],[P. U.]],2)</f>
        <v>23698.34</v>
      </c>
      <c r="H617" s="22">
        <v>91.51</v>
      </c>
      <c r="I617" s="2">
        <v>198.9</v>
      </c>
      <c r="J617" s="2">
        <f>ROUND(Tabla324[[#This Row],[CANTIDAD ]]*Tabla324[[#This Row],[P. U. ]],2)</f>
        <v>18201.34</v>
      </c>
    </row>
    <row r="618" spans="1:10">
      <c r="A618" s="5" t="s">
        <v>6577</v>
      </c>
      <c r="B618" s="5" t="s">
        <v>546</v>
      </c>
      <c r="C618" s="6" t="s">
        <v>4012</v>
      </c>
      <c r="D618" s="1" t="s">
        <v>38</v>
      </c>
      <c r="E618" s="3">
        <v>10.64</v>
      </c>
      <c r="F618" s="2">
        <v>1946.62</v>
      </c>
      <c r="G618" s="2">
        <f>ROUND(Tabla324[[#This Row],[CANTIDAD]]*Tabla324[[#This Row],[P. U.]],2)</f>
        <v>20712.04</v>
      </c>
      <c r="H618" s="22">
        <v>10.64</v>
      </c>
      <c r="I618" s="2">
        <v>1495.05</v>
      </c>
      <c r="J618" s="2">
        <f>ROUND(Tabla324[[#This Row],[CANTIDAD ]]*Tabla324[[#This Row],[P. U. ]],2)</f>
        <v>15907.33</v>
      </c>
    </row>
    <row r="619" spans="1:10">
      <c r="A619" s="5" t="s">
        <v>6577</v>
      </c>
      <c r="B619" s="5" t="s">
        <v>547</v>
      </c>
      <c r="C619" s="6" t="s">
        <v>4013</v>
      </c>
      <c r="D619" s="1" t="s">
        <v>8</v>
      </c>
      <c r="E619" s="3">
        <v>23.63</v>
      </c>
      <c r="F619" s="2">
        <v>258.97000000000003</v>
      </c>
      <c r="G619" s="2">
        <f>ROUND(Tabla324[[#This Row],[CANTIDAD]]*Tabla324[[#This Row],[P. U.]],2)</f>
        <v>6119.46</v>
      </c>
      <c r="H619" s="22">
        <v>23.63</v>
      </c>
      <c r="I619" s="2">
        <v>198.9</v>
      </c>
      <c r="J619" s="2">
        <f>ROUND(Tabla324[[#This Row],[CANTIDAD ]]*Tabla324[[#This Row],[P. U. ]],2)</f>
        <v>4700.01</v>
      </c>
    </row>
    <row r="620" spans="1:10">
      <c r="A620" s="5" t="s">
        <v>6577</v>
      </c>
      <c r="B620" s="5" t="s">
        <v>548</v>
      </c>
      <c r="C620" s="6" t="s">
        <v>4014</v>
      </c>
      <c r="D620" s="1" t="s">
        <v>38</v>
      </c>
      <c r="E620" s="3">
        <v>3.54</v>
      </c>
      <c r="F620" s="2">
        <v>1946.62</v>
      </c>
      <c r="G620" s="2">
        <f>ROUND(Tabla324[[#This Row],[CANTIDAD]]*Tabla324[[#This Row],[P. U.]],2)</f>
        <v>6891.03</v>
      </c>
      <c r="H620" s="22">
        <v>3.54</v>
      </c>
      <c r="I620" s="2">
        <v>1495.05</v>
      </c>
      <c r="J620" s="2">
        <f>ROUND(Tabla324[[#This Row],[CANTIDAD ]]*Tabla324[[#This Row],[P. U. ]],2)</f>
        <v>5292.48</v>
      </c>
    </row>
    <row r="621" spans="1:10">
      <c r="A621" s="5" t="s">
        <v>6577</v>
      </c>
      <c r="B621" s="5" t="s">
        <v>549</v>
      </c>
      <c r="C621" s="6" t="s">
        <v>4015</v>
      </c>
      <c r="D621" s="1" t="s">
        <v>428</v>
      </c>
      <c r="E621" s="3">
        <v>3.36</v>
      </c>
      <c r="F621" s="2">
        <v>414.29</v>
      </c>
      <c r="G621" s="2">
        <f>ROUND(Tabla324[[#This Row],[CANTIDAD]]*Tabla324[[#This Row],[P. U.]],2)</f>
        <v>1392.01</v>
      </c>
      <c r="H621" s="22">
        <v>3.36</v>
      </c>
      <c r="I621" s="2">
        <v>318.18</v>
      </c>
      <c r="J621" s="2">
        <f>ROUND(Tabla324[[#This Row],[CANTIDAD ]]*Tabla324[[#This Row],[P. U. ]],2)</f>
        <v>1069.08</v>
      </c>
    </row>
    <row r="622" spans="1:10">
      <c r="A622" s="5" t="s">
        <v>6577</v>
      </c>
      <c r="B622" s="5" t="s">
        <v>427</v>
      </c>
      <c r="C622" s="6" t="s">
        <v>3904</v>
      </c>
      <c r="D622" s="1" t="s">
        <v>428</v>
      </c>
      <c r="E622" s="3">
        <v>24.16</v>
      </c>
      <c r="F622" s="2">
        <v>303.66000000000003</v>
      </c>
      <c r="G622" s="2">
        <f>ROUND(Tabla324[[#This Row],[CANTIDAD]]*Tabla324[[#This Row],[P. U.]],2)</f>
        <v>7336.43</v>
      </c>
      <c r="H622" s="22">
        <v>24.16</v>
      </c>
      <c r="I622" s="2">
        <v>233.21</v>
      </c>
      <c r="J622" s="2">
        <f>ROUND(Tabla324[[#This Row],[CANTIDAD ]]*Tabla324[[#This Row],[P. U. ]],2)</f>
        <v>5634.35</v>
      </c>
    </row>
    <row r="623" spans="1:10" s="9" customFormat="1" ht="11.25" customHeight="1">
      <c r="A623" s="8" t="s">
        <v>6581</v>
      </c>
      <c r="B623" s="8"/>
      <c r="C623" s="8" t="s">
        <v>3990</v>
      </c>
      <c r="D623" s="9" t="s">
        <v>3472</v>
      </c>
      <c r="E623" s="10"/>
      <c r="F623" s="11"/>
      <c r="G623" s="11">
        <f>SUM(G624:G633)</f>
        <v>72314.759999999995</v>
      </c>
      <c r="H623" s="23"/>
      <c r="I623" s="11"/>
      <c r="J623" s="11">
        <f t="shared" ref="J623" si="43">SUM(J624:J633)</f>
        <v>55538.420000000006</v>
      </c>
    </row>
    <row r="624" spans="1:10">
      <c r="A624" s="5" t="s">
        <v>6577</v>
      </c>
      <c r="B624" s="5" t="s">
        <v>507</v>
      </c>
      <c r="C624" s="6" t="s">
        <v>3975</v>
      </c>
      <c r="D624" s="1" t="s">
        <v>8</v>
      </c>
      <c r="E624" s="3">
        <v>49.95</v>
      </c>
      <c r="F624" s="2">
        <v>300.33999999999997</v>
      </c>
      <c r="G624" s="2">
        <f>ROUND(Tabla324[[#This Row],[CANTIDAD]]*Tabla324[[#This Row],[P. U.]],2)</f>
        <v>15001.98</v>
      </c>
      <c r="H624" s="22">
        <v>49.95</v>
      </c>
      <c r="I624" s="2">
        <v>230.67</v>
      </c>
      <c r="J624" s="2">
        <f>ROUND(Tabla324[[#This Row],[CANTIDAD ]]*Tabla324[[#This Row],[P. U. ]],2)</f>
        <v>11521.97</v>
      </c>
    </row>
    <row r="625" spans="1:10">
      <c r="A625" s="5" t="s">
        <v>6577</v>
      </c>
      <c r="B625" s="5" t="s">
        <v>508</v>
      </c>
      <c r="C625" s="6" t="s">
        <v>3976</v>
      </c>
      <c r="D625" s="1" t="s">
        <v>428</v>
      </c>
      <c r="E625" s="3">
        <v>23.58</v>
      </c>
      <c r="F625" s="2">
        <v>304.58999999999997</v>
      </c>
      <c r="G625" s="2">
        <f>ROUND(Tabla324[[#This Row],[CANTIDAD]]*Tabla324[[#This Row],[P. U.]],2)</f>
        <v>7182.23</v>
      </c>
      <c r="H625" s="22">
        <v>23.58</v>
      </c>
      <c r="I625" s="2">
        <v>233.93</v>
      </c>
      <c r="J625" s="2">
        <f>ROUND(Tabla324[[#This Row],[CANTIDAD ]]*Tabla324[[#This Row],[P. U. ]],2)</f>
        <v>5516.07</v>
      </c>
    </row>
    <row r="626" spans="1:10">
      <c r="A626" s="5" t="s">
        <v>6577</v>
      </c>
      <c r="B626" s="5" t="s">
        <v>525</v>
      </c>
      <c r="C626" s="6" t="s">
        <v>3992</v>
      </c>
      <c r="D626" s="1" t="s">
        <v>15</v>
      </c>
      <c r="E626" s="3">
        <v>23.58</v>
      </c>
      <c r="F626" s="2">
        <v>304.58999999999997</v>
      </c>
      <c r="G626" s="2">
        <f>ROUND(Tabla324[[#This Row],[CANTIDAD]]*Tabla324[[#This Row],[P. U.]],2)</f>
        <v>7182.23</v>
      </c>
      <c r="H626" s="22">
        <v>23.58</v>
      </c>
      <c r="I626" s="2">
        <v>233.93</v>
      </c>
      <c r="J626" s="2">
        <f>ROUND(Tabla324[[#This Row],[CANTIDAD ]]*Tabla324[[#This Row],[P. U. ]],2)</f>
        <v>5516.07</v>
      </c>
    </row>
    <row r="627" spans="1:10">
      <c r="A627" s="5" t="s">
        <v>6577</v>
      </c>
      <c r="B627" s="5" t="s">
        <v>509</v>
      </c>
      <c r="C627" s="6" t="s">
        <v>3977</v>
      </c>
      <c r="D627" s="1" t="s">
        <v>428</v>
      </c>
      <c r="E627" s="3">
        <v>41.09</v>
      </c>
      <c r="F627" s="2">
        <v>260.01</v>
      </c>
      <c r="G627" s="2">
        <f>ROUND(Tabla324[[#This Row],[CANTIDAD]]*Tabla324[[#This Row],[P. U.]],2)</f>
        <v>10683.81</v>
      </c>
      <c r="H627" s="22">
        <v>41.09</v>
      </c>
      <c r="I627" s="2">
        <v>199.69</v>
      </c>
      <c r="J627" s="2">
        <f>ROUND(Tabla324[[#This Row],[CANTIDAD ]]*Tabla324[[#This Row],[P. U. ]],2)</f>
        <v>8205.26</v>
      </c>
    </row>
    <row r="628" spans="1:10">
      <c r="A628" s="5" t="s">
        <v>6577</v>
      </c>
      <c r="B628" s="5" t="s">
        <v>550</v>
      </c>
      <c r="C628" s="6" t="s">
        <v>4016</v>
      </c>
      <c r="D628" s="1" t="s">
        <v>2</v>
      </c>
      <c r="E628" s="3">
        <v>7</v>
      </c>
      <c r="F628" s="2">
        <v>385.61</v>
      </c>
      <c r="G628" s="2">
        <f>ROUND(Tabla324[[#This Row],[CANTIDAD]]*Tabla324[[#This Row],[P. U.]],2)</f>
        <v>2699.27</v>
      </c>
      <c r="H628" s="22">
        <v>7</v>
      </c>
      <c r="I628" s="2">
        <v>296.14999999999998</v>
      </c>
      <c r="J628" s="2">
        <f>ROUND(Tabla324[[#This Row],[CANTIDAD ]]*Tabla324[[#This Row],[P. U. ]],2)</f>
        <v>2073.0500000000002</v>
      </c>
    </row>
    <row r="629" spans="1:10">
      <c r="A629" s="5" t="s">
        <v>6577</v>
      </c>
      <c r="B629" s="5" t="s">
        <v>95</v>
      </c>
      <c r="C629" s="6" t="s">
        <v>3576</v>
      </c>
      <c r="D629" s="1" t="s">
        <v>2</v>
      </c>
      <c r="E629" s="3">
        <v>12.29</v>
      </c>
      <c r="F629" s="2">
        <v>115.25</v>
      </c>
      <c r="G629" s="2">
        <f>ROUND(Tabla324[[#This Row],[CANTIDAD]]*Tabla324[[#This Row],[P. U.]],2)</f>
        <v>1416.42</v>
      </c>
      <c r="H629" s="22">
        <v>12.29</v>
      </c>
      <c r="I629" s="2">
        <v>88.51</v>
      </c>
      <c r="J629" s="2">
        <f>ROUND(Tabla324[[#This Row],[CANTIDAD ]]*Tabla324[[#This Row],[P. U. ]],2)</f>
        <v>1087.79</v>
      </c>
    </row>
    <row r="630" spans="1:10">
      <c r="A630" s="5" t="s">
        <v>6577</v>
      </c>
      <c r="B630" s="5" t="s">
        <v>551</v>
      </c>
      <c r="C630" s="6" t="s">
        <v>4017</v>
      </c>
      <c r="D630" s="1" t="s">
        <v>15</v>
      </c>
      <c r="E630" s="3">
        <v>11.9</v>
      </c>
      <c r="F630" s="2">
        <v>127.93</v>
      </c>
      <c r="G630" s="2">
        <f>ROUND(Tabla324[[#This Row],[CANTIDAD]]*Tabla324[[#This Row],[P. U.]],2)</f>
        <v>1522.37</v>
      </c>
      <c r="H630" s="22">
        <v>11.9</v>
      </c>
      <c r="I630" s="2">
        <v>98.25</v>
      </c>
      <c r="J630" s="2">
        <f>ROUND(Tabla324[[#This Row],[CANTIDAD ]]*Tabla324[[#This Row],[P. U. ]],2)</f>
        <v>1169.18</v>
      </c>
    </row>
    <row r="631" spans="1:10">
      <c r="A631" s="5" t="s">
        <v>6577</v>
      </c>
      <c r="B631" s="5" t="s">
        <v>552</v>
      </c>
      <c r="C631" s="6" t="s">
        <v>4018</v>
      </c>
      <c r="D631" s="1" t="s">
        <v>2</v>
      </c>
      <c r="E631" s="3">
        <v>45.73</v>
      </c>
      <c r="F631" s="2">
        <v>403.04</v>
      </c>
      <c r="G631" s="2">
        <f>ROUND(Tabla324[[#This Row],[CANTIDAD]]*Tabla324[[#This Row],[P. U.]],2)</f>
        <v>18431.02</v>
      </c>
      <c r="H631" s="22">
        <v>45.73</v>
      </c>
      <c r="I631" s="2">
        <v>309.54000000000002</v>
      </c>
      <c r="J631" s="2">
        <f>ROUND(Tabla324[[#This Row],[CANTIDAD ]]*Tabla324[[#This Row],[P. U. ]],2)</f>
        <v>14155.26</v>
      </c>
    </row>
    <row r="632" spans="1:10">
      <c r="A632" s="5" t="s">
        <v>6577</v>
      </c>
      <c r="B632" s="5" t="s">
        <v>521</v>
      </c>
      <c r="C632" s="6" t="s">
        <v>3606</v>
      </c>
      <c r="D632" s="1" t="s">
        <v>2</v>
      </c>
      <c r="E632" s="3">
        <v>53.85</v>
      </c>
      <c r="F632" s="2">
        <v>71.569999999999993</v>
      </c>
      <c r="G632" s="2">
        <f>ROUND(Tabla324[[#This Row],[CANTIDAD]]*Tabla324[[#This Row],[P. U.]],2)</f>
        <v>3854.04</v>
      </c>
      <c r="H632" s="22">
        <v>53.85</v>
      </c>
      <c r="I632" s="2">
        <v>54.96</v>
      </c>
      <c r="J632" s="2">
        <f>ROUND(Tabla324[[#This Row],[CANTIDAD ]]*Tabla324[[#This Row],[P. U. ]],2)</f>
        <v>2959.6</v>
      </c>
    </row>
    <row r="633" spans="1:10">
      <c r="A633" s="5" t="s">
        <v>6577</v>
      </c>
      <c r="B633" s="5" t="s">
        <v>553</v>
      </c>
      <c r="C633" s="6" t="s">
        <v>3611</v>
      </c>
      <c r="D633" s="1" t="s">
        <v>2</v>
      </c>
      <c r="E633" s="3">
        <v>20.059999999999999</v>
      </c>
      <c r="F633" s="2">
        <v>216.42</v>
      </c>
      <c r="G633" s="2">
        <f>ROUND(Tabla324[[#This Row],[CANTIDAD]]*Tabla324[[#This Row],[P. U.]],2)</f>
        <v>4341.3900000000003</v>
      </c>
      <c r="H633" s="22">
        <v>20.059999999999999</v>
      </c>
      <c r="I633" s="2">
        <v>166.21</v>
      </c>
      <c r="J633" s="2">
        <f>ROUND(Tabla324[[#This Row],[CANTIDAD ]]*Tabla324[[#This Row],[P. U. ]],2)</f>
        <v>3334.17</v>
      </c>
    </row>
    <row r="634" spans="1:10" s="35" customFormat="1" ht="11.25" customHeight="1">
      <c r="A634" s="34" t="s">
        <v>6580</v>
      </c>
      <c r="B634" s="34" t="s">
        <v>554</v>
      </c>
      <c r="C634" s="34" t="s">
        <v>4019</v>
      </c>
      <c r="D634" s="35" t="s">
        <v>3472</v>
      </c>
      <c r="E634" s="36"/>
      <c r="F634" s="37"/>
      <c r="G634" s="37">
        <f>SUM(G635:G683)</f>
        <v>274064</v>
      </c>
      <c r="H634" s="38"/>
      <c r="I634" s="37"/>
      <c r="J634" s="37">
        <f t="shared" ref="J634" si="44">SUM(J635:J683)</f>
        <v>210480.80000000005</v>
      </c>
    </row>
    <row r="635" spans="1:10">
      <c r="A635" s="5" t="s">
        <v>6577</v>
      </c>
      <c r="B635" s="5" t="s">
        <v>555</v>
      </c>
      <c r="C635" s="6" t="s">
        <v>4020</v>
      </c>
      <c r="D635" s="1" t="s">
        <v>79</v>
      </c>
      <c r="E635" s="3">
        <v>45</v>
      </c>
      <c r="F635" s="2">
        <v>126.91</v>
      </c>
      <c r="G635" s="2">
        <f>ROUND(Tabla324[[#This Row],[CANTIDAD]]*Tabla324[[#This Row],[P. U.]],2)</f>
        <v>5710.95</v>
      </c>
      <c r="H635" s="22">
        <v>45</v>
      </c>
      <c r="I635" s="2">
        <v>97.47</v>
      </c>
      <c r="J635" s="2">
        <f>ROUND(Tabla324[[#This Row],[CANTIDAD ]]*Tabla324[[#This Row],[P. U. ]],2)</f>
        <v>4386.1499999999996</v>
      </c>
    </row>
    <row r="636" spans="1:10">
      <c r="A636" s="5" t="s">
        <v>6577</v>
      </c>
      <c r="B636" s="5" t="s">
        <v>556</v>
      </c>
      <c r="C636" s="6" t="s">
        <v>4021</v>
      </c>
      <c r="D636" s="1" t="s">
        <v>79</v>
      </c>
      <c r="E636" s="3">
        <v>10</v>
      </c>
      <c r="F636" s="2">
        <v>325.24</v>
      </c>
      <c r="G636" s="2">
        <f>ROUND(Tabla324[[#This Row],[CANTIDAD]]*Tabla324[[#This Row],[P. U.]],2)</f>
        <v>3252.4</v>
      </c>
      <c r="H636" s="22">
        <v>10</v>
      </c>
      <c r="I636" s="2">
        <v>249.79</v>
      </c>
      <c r="J636" s="2">
        <f>ROUND(Tabla324[[#This Row],[CANTIDAD ]]*Tabla324[[#This Row],[P. U. ]],2)</f>
        <v>2497.9</v>
      </c>
    </row>
    <row r="637" spans="1:10">
      <c r="A637" s="5" t="s">
        <v>6577</v>
      </c>
      <c r="B637" s="5" t="s">
        <v>557</v>
      </c>
      <c r="C637" s="6" t="s">
        <v>4022</v>
      </c>
      <c r="D637" s="1" t="s">
        <v>79</v>
      </c>
      <c r="E637" s="3">
        <v>220</v>
      </c>
      <c r="F637" s="2">
        <v>49.65</v>
      </c>
      <c r="G637" s="2">
        <f>ROUND(Tabla324[[#This Row],[CANTIDAD]]*Tabla324[[#This Row],[P. U.]],2)</f>
        <v>10923</v>
      </c>
      <c r="H637" s="22">
        <v>220</v>
      </c>
      <c r="I637" s="2">
        <v>38.14</v>
      </c>
      <c r="J637" s="2">
        <f>ROUND(Tabla324[[#This Row],[CANTIDAD ]]*Tabla324[[#This Row],[P. U. ]],2)</f>
        <v>8390.7999999999993</v>
      </c>
    </row>
    <row r="638" spans="1:10">
      <c r="A638" s="5" t="s">
        <v>6577</v>
      </c>
      <c r="B638" s="5" t="s">
        <v>558</v>
      </c>
      <c r="C638" s="6" t="s">
        <v>4023</v>
      </c>
      <c r="D638" s="1" t="s">
        <v>79</v>
      </c>
      <c r="E638" s="3">
        <v>12</v>
      </c>
      <c r="F638" s="2">
        <v>59.07</v>
      </c>
      <c r="G638" s="2">
        <f>ROUND(Tabla324[[#This Row],[CANTIDAD]]*Tabla324[[#This Row],[P. U.]],2)</f>
        <v>708.84</v>
      </c>
      <c r="H638" s="22">
        <v>12</v>
      </c>
      <c r="I638" s="2">
        <v>45.37</v>
      </c>
      <c r="J638" s="2">
        <f>ROUND(Tabla324[[#This Row],[CANTIDAD ]]*Tabla324[[#This Row],[P. U. ]],2)</f>
        <v>544.44000000000005</v>
      </c>
    </row>
    <row r="639" spans="1:10">
      <c r="A639" s="5" t="s">
        <v>6577</v>
      </c>
      <c r="B639" s="5" t="s">
        <v>559</v>
      </c>
      <c r="C639" s="6" t="s">
        <v>4024</v>
      </c>
      <c r="D639" s="1" t="s">
        <v>79</v>
      </c>
      <c r="E639" s="3">
        <v>125</v>
      </c>
      <c r="F639" s="2">
        <v>74.67</v>
      </c>
      <c r="G639" s="2">
        <f>ROUND(Tabla324[[#This Row],[CANTIDAD]]*Tabla324[[#This Row],[P. U.]],2)</f>
        <v>9333.75</v>
      </c>
      <c r="H639" s="22">
        <v>125</v>
      </c>
      <c r="I639" s="2">
        <v>57.35</v>
      </c>
      <c r="J639" s="2">
        <f>ROUND(Tabla324[[#This Row],[CANTIDAD ]]*Tabla324[[#This Row],[P. U. ]],2)</f>
        <v>7168.75</v>
      </c>
    </row>
    <row r="640" spans="1:10">
      <c r="A640" s="5" t="s">
        <v>6577</v>
      </c>
      <c r="B640" s="5" t="s">
        <v>560</v>
      </c>
      <c r="C640" s="6" t="s">
        <v>4025</v>
      </c>
      <c r="D640" s="1" t="s">
        <v>79</v>
      </c>
      <c r="E640" s="3">
        <v>118</v>
      </c>
      <c r="F640" s="2">
        <v>100.77</v>
      </c>
      <c r="G640" s="2">
        <f>ROUND(Tabla324[[#This Row],[CANTIDAD]]*Tabla324[[#This Row],[P. U.]],2)</f>
        <v>11890.86</v>
      </c>
      <c r="H640" s="22">
        <v>118</v>
      </c>
      <c r="I640" s="2">
        <v>77.38</v>
      </c>
      <c r="J640" s="2">
        <f>ROUND(Tabla324[[#This Row],[CANTIDAD ]]*Tabla324[[#This Row],[P. U. ]],2)</f>
        <v>9130.84</v>
      </c>
    </row>
    <row r="641" spans="1:10">
      <c r="A641" s="5" t="s">
        <v>6577</v>
      </c>
      <c r="B641" s="5" t="s">
        <v>561</v>
      </c>
      <c r="C641" s="6" t="s">
        <v>4026</v>
      </c>
      <c r="D641" s="1" t="s">
        <v>79</v>
      </c>
      <c r="E641" s="3">
        <v>570</v>
      </c>
      <c r="F641" s="2">
        <v>112.6</v>
      </c>
      <c r="G641" s="2">
        <f>ROUND(Tabla324[[#This Row],[CANTIDAD]]*Tabla324[[#This Row],[P. U.]],2)</f>
        <v>64182</v>
      </c>
      <c r="H641" s="22">
        <v>570</v>
      </c>
      <c r="I641" s="2">
        <v>86.47</v>
      </c>
      <c r="J641" s="2">
        <f>ROUND(Tabla324[[#This Row],[CANTIDAD ]]*Tabla324[[#This Row],[P. U. ]],2)</f>
        <v>49287.9</v>
      </c>
    </row>
    <row r="642" spans="1:10">
      <c r="A642" s="5" t="s">
        <v>6577</v>
      </c>
      <c r="B642" s="5" t="s">
        <v>562</v>
      </c>
      <c r="C642" s="6" t="s">
        <v>4027</v>
      </c>
      <c r="D642" s="1" t="s">
        <v>62</v>
      </c>
      <c r="E642" s="3">
        <v>113</v>
      </c>
      <c r="F642" s="2">
        <v>43.18</v>
      </c>
      <c r="G642" s="2">
        <f>ROUND(Tabla324[[#This Row],[CANTIDAD]]*Tabla324[[#This Row],[P. U.]],2)</f>
        <v>4879.34</v>
      </c>
      <c r="H642" s="22">
        <v>113</v>
      </c>
      <c r="I642" s="2">
        <v>33.15</v>
      </c>
      <c r="J642" s="2">
        <f>ROUND(Tabla324[[#This Row],[CANTIDAD ]]*Tabla324[[#This Row],[P. U. ]],2)</f>
        <v>3745.95</v>
      </c>
    </row>
    <row r="643" spans="1:10">
      <c r="A643" s="5" t="s">
        <v>6577</v>
      </c>
      <c r="B643" s="5" t="s">
        <v>563</v>
      </c>
      <c r="C643" s="6" t="s">
        <v>4028</v>
      </c>
      <c r="D643" s="1" t="s">
        <v>62</v>
      </c>
      <c r="E643" s="3">
        <v>4</v>
      </c>
      <c r="F643" s="2">
        <v>48.12</v>
      </c>
      <c r="G643" s="2">
        <f>ROUND(Tabla324[[#This Row],[CANTIDAD]]*Tabla324[[#This Row],[P. U.]],2)</f>
        <v>192.48</v>
      </c>
      <c r="H643" s="22">
        <v>4</v>
      </c>
      <c r="I643" s="2">
        <v>36.96</v>
      </c>
      <c r="J643" s="2">
        <f>ROUND(Tabla324[[#This Row],[CANTIDAD ]]*Tabla324[[#This Row],[P. U. ]],2)</f>
        <v>147.84</v>
      </c>
    </row>
    <row r="644" spans="1:10">
      <c r="A644" s="5" t="s">
        <v>6577</v>
      </c>
      <c r="B644" s="5" t="s">
        <v>564</v>
      </c>
      <c r="C644" s="6" t="s">
        <v>4029</v>
      </c>
      <c r="D644" s="1" t="s">
        <v>62</v>
      </c>
      <c r="E644" s="3">
        <v>12</v>
      </c>
      <c r="F644" s="2">
        <v>54.68</v>
      </c>
      <c r="G644" s="2">
        <f>ROUND(Tabla324[[#This Row],[CANTIDAD]]*Tabla324[[#This Row],[P. U.]],2)</f>
        <v>656.16</v>
      </c>
      <c r="H644" s="22">
        <v>12</v>
      </c>
      <c r="I644" s="2">
        <v>42</v>
      </c>
      <c r="J644" s="2">
        <f>ROUND(Tabla324[[#This Row],[CANTIDAD ]]*Tabla324[[#This Row],[P. U. ]],2)</f>
        <v>504</v>
      </c>
    </row>
    <row r="645" spans="1:10">
      <c r="A645" s="5" t="s">
        <v>6577</v>
      </c>
      <c r="B645" s="5" t="s">
        <v>565</v>
      </c>
      <c r="C645" s="6" t="s">
        <v>4030</v>
      </c>
      <c r="D645" s="1" t="s">
        <v>62</v>
      </c>
      <c r="E645" s="3">
        <v>4</v>
      </c>
      <c r="F645" s="2">
        <v>63.13</v>
      </c>
      <c r="G645" s="2">
        <f>ROUND(Tabla324[[#This Row],[CANTIDAD]]*Tabla324[[#This Row],[P. U.]],2)</f>
        <v>252.52</v>
      </c>
      <c r="H645" s="22">
        <v>4</v>
      </c>
      <c r="I645" s="2">
        <v>48.49</v>
      </c>
      <c r="J645" s="2">
        <f>ROUND(Tabla324[[#This Row],[CANTIDAD ]]*Tabla324[[#This Row],[P. U. ]],2)</f>
        <v>193.96</v>
      </c>
    </row>
    <row r="646" spans="1:10">
      <c r="A646" s="5" t="s">
        <v>6577</v>
      </c>
      <c r="B646" s="5" t="s">
        <v>566</v>
      </c>
      <c r="C646" s="6" t="s">
        <v>4031</v>
      </c>
      <c r="D646" s="1" t="s">
        <v>62</v>
      </c>
      <c r="E646" s="3">
        <v>84</v>
      </c>
      <c r="F646" s="2">
        <v>81.62</v>
      </c>
      <c r="G646" s="2">
        <f>ROUND(Tabla324[[#This Row],[CANTIDAD]]*Tabla324[[#This Row],[P. U.]],2)</f>
        <v>6856.08</v>
      </c>
      <c r="H646" s="22">
        <v>84</v>
      </c>
      <c r="I646" s="2">
        <v>62.69</v>
      </c>
      <c r="J646" s="2">
        <f>ROUND(Tabla324[[#This Row],[CANTIDAD ]]*Tabla324[[#This Row],[P. U. ]],2)</f>
        <v>5265.96</v>
      </c>
    </row>
    <row r="647" spans="1:10">
      <c r="A647" s="5" t="s">
        <v>6577</v>
      </c>
      <c r="B647" s="5" t="s">
        <v>567</v>
      </c>
      <c r="C647" s="6" t="s">
        <v>4032</v>
      </c>
      <c r="D647" s="1" t="s">
        <v>62</v>
      </c>
      <c r="E647" s="3">
        <v>5</v>
      </c>
      <c r="F647" s="2">
        <v>24.21</v>
      </c>
      <c r="G647" s="2">
        <f>ROUND(Tabla324[[#This Row],[CANTIDAD]]*Tabla324[[#This Row],[P. U.]],2)</f>
        <v>121.05</v>
      </c>
      <c r="H647" s="22">
        <v>5</v>
      </c>
      <c r="I647" s="2">
        <v>18.600000000000001</v>
      </c>
      <c r="J647" s="2">
        <f>ROUND(Tabla324[[#This Row],[CANTIDAD ]]*Tabla324[[#This Row],[P. U. ]],2)</f>
        <v>93</v>
      </c>
    </row>
    <row r="648" spans="1:10">
      <c r="A648" s="5" t="s">
        <v>6577</v>
      </c>
      <c r="B648" s="5" t="s">
        <v>568</v>
      </c>
      <c r="C648" s="6" t="s">
        <v>4033</v>
      </c>
      <c r="D648" s="1" t="s">
        <v>62</v>
      </c>
      <c r="E648" s="3">
        <v>5</v>
      </c>
      <c r="F648" s="2">
        <v>35.42</v>
      </c>
      <c r="G648" s="2">
        <f>ROUND(Tabla324[[#This Row],[CANTIDAD]]*Tabla324[[#This Row],[P. U.]],2)</f>
        <v>177.1</v>
      </c>
      <c r="H648" s="22">
        <v>5</v>
      </c>
      <c r="I648" s="2">
        <v>27.2</v>
      </c>
      <c r="J648" s="2">
        <f>ROUND(Tabla324[[#This Row],[CANTIDAD ]]*Tabla324[[#This Row],[P. U. ]],2)</f>
        <v>136</v>
      </c>
    </row>
    <row r="649" spans="1:10">
      <c r="A649" s="5" t="s">
        <v>6577</v>
      </c>
      <c r="B649" s="5" t="s">
        <v>569</v>
      </c>
      <c r="C649" s="6" t="s">
        <v>4034</v>
      </c>
      <c r="D649" s="1" t="s">
        <v>62</v>
      </c>
      <c r="E649" s="3">
        <v>5</v>
      </c>
      <c r="F649" s="2">
        <v>18.46</v>
      </c>
      <c r="G649" s="2">
        <f>ROUND(Tabla324[[#This Row],[CANTIDAD]]*Tabla324[[#This Row],[P. U.]],2)</f>
        <v>92.3</v>
      </c>
      <c r="H649" s="22">
        <v>5</v>
      </c>
      <c r="I649" s="2">
        <v>14.18</v>
      </c>
      <c r="J649" s="2">
        <f>ROUND(Tabla324[[#This Row],[CANTIDAD ]]*Tabla324[[#This Row],[P. U. ]],2)</f>
        <v>70.900000000000006</v>
      </c>
    </row>
    <row r="650" spans="1:10">
      <c r="A650" s="5" t="s">
        <v>6577</v>
      </c>
      <c r="B650" s="5" t="s">
        <v>570</v>
      </c>
      <c r="C650" s="6" t="s">
        <v>4035</v>
      </c>
      <c r="D650" s="1" t="s">
        <v>62</v>
      </c>
      <c r="E650" s="3">
        <v>5</v>
      </c>
      <c r="F650" s="2">
        <v>21.26</v>
      </c>
      <c r="G650" s="2">
        <f>ROUND(Tabla324[[#This Row],[CANTIDAD]]*Tabla324[[#This Row],[P. U.]],2)</f>
        <v>106.3</v>
      </c>
      <c r="H650" s="22">
        <v>5</v>
      </c>
      <c r="I650" s="2">
        <v>16.329999999999998</v>
      </c>
      <c r="J650" s="2">
        <f>ROUND(Tabla324[[#This Row],[CANTIDAD ]]*Tabla324[[#This Row],[P. U. ]],2)</f>
        <v>81.650000000000006</v>
      </c>
    </row>
    <row r="651" spans="1:10">
      <c r="A651" s="5" t="s">
        <v>6577</v>
      </c>
      <c r="B651" s="5" t="s">
        <v>571</v>
      </c>
      <c r="C651" s="6" t="s">
        <v>4036</v>
      </c>
      <c r="D651" s="1" t="s">
        <v>62</v>
      </c>
      <c r="E651" s="3">
        <v>5</v>
      </c>
      <c r="F651" s="2">
        <v>45.92</v>
      </c>
      <c r="G651" s="2">
        <f>ROUND(Tabla324[[#This Row],[CANTIDAD]]*Tabla324[[#This Row],[P. U.]],2)</f>
        <v>229.6</v>
      </c>
      <c r="H651" s="22">
        <v>5</v>
      </c>
      <c r="I651" s="2">
        <v>35.270000000000003</v>
      </c>
      <c r="J651" s="2">
        <f>ROUND(Tabla324[[#This Row],[CANTIDAD ]]*Tabla324[[#This Row],[P. U. ]],2)</f>
        <v>176.35</v>
      </c>
    </row>
    <row r="652" spans="1:10">
      <c r="A652" s="5" t="s">
        <v>6577</v>
      </c>
      <c r="B652" s="5" t="s">
        <v>572</v>
      </c>
      <c r="C652" s="6" t="s">
        <v>4037</v>
      </c>
      <c r="D652" s="1" t="s">
        <v>62</v>
      </c>
      <c r="E652" s="3">
        <v>5</v>
      </c>
      <c r="F652" s="2">
        <v>60.24</v>
      </c>
      <c r="G652" s="2">
        <f>ROUND(Tabla324[[#This Row],[CANTIDAD]]*Tabla324[[#This Row],[P. U.]],2)</f>
        <v>301.2</v>
      </c>
      <c r="H652" s="22">
        <v>5</v>
      </c>
      <c r="I652" s="2">
        <v>46.27</v>
      </c>
      <c r="J652" s="2">
        <f>ROUND(Tabla324[[#This Row],[CANTIDAD ]]*Tabla324[[#This Row],[P. U. ]],2)</f>
        <v>231.35</v>
      </c>
    </row>
    <row r="653" spans="1:10">
      <c r="A653" s="5" t="s">
        <v>6577</v>
      </c>
      <c r="B653" s="5" t="s">
        <v>573</v>
      </c>
      <c r="C653" s="6" t="s">
        <v>4038</v>
      </c>
      <c r="D653" s="1" t="s">
        <v>62</v>
      </c>
      <c r="E653" s="3">
        <v>5</v>
      </c>
      <c r="F653" s="2">
        <v>32.21</v>
      </c>
      <c r="G653" s="2">
        <f>ROUND(Tabla324[[#This Row],[CANTIDAD]]*Tabla324[[#This Row],[P. U.]],2)</f>
        <v>161.05000000000001</v>
      </c>
      <c r="H653" s="22">
        <v>5</v>
      </c>
      <c r="I653" s="2">
        <v>24.74</v>
      </c>
      <c r="J653" s="2">
        <f>ROUND(Tabla324[[#This Row],[CANTIDAD ]]*Tabla324[[#This Row],[P. U. ]],2)</f>
        <v>123.7</v>
      </c>
    </row>
    <row r="654" spans="1:10">
      <c r="A654" s="5" t="s">
        <v>6577</v>
      </c>
      <c r="B654" s="5" t="s">
        <v>574</v>
      </c>
      <c r="C654" s="6" t="s">
        <v>4039</v>
      </c>
      <c r="D654" s="1" t="s">
        <v>62</v>
      </c>
      <c r="E654" s="3">
        <v>8</v>
      </c>
      <c r="F654" s="2">
        <v>66.72</v>
      </c>
      <c r="G654" s="2">
        <f>ROUND(Tabla324[[#This Row],[CANTIDAD]]*Tabla324[[#This Row],[P. U.]],2)</f>
        <v>533.76</v>
      </c>
      <c r="H654" s="22">
        <v>8</v>
      </c>
      <c r="I654" s="2">
        <v>51.23</v>
      </c>
      <c r="J654" s="2">
        <f>ROUND(Tabla324[[#This Row],[CANTIDAD ]]*Tabla324[[#This Row],[P. U. ]],2)</f>
        <v>409.84</v>
      </c>
    </row>
    <row r="655" spans="1:10">
      <c r="A655" s="5" t="s">
        <v>6577</v>
      </c>
      <c r="B655" s="5" t="s">
        <v>575</v>
      </c>
      <c r="C655" s="6" t="s">
        <v>4040</v>
      </c>
      <c r="D655" s="1" t="s">
        <v>62</v>
      </c>
      <c r="E655" s="3">
        <v>5</v>
      </c>
      <c r="F655" s="2">
        <v>83.74</v>
      </c>
      <c r="G655" s="2">
        <f>ROUND(Tabla324[[#This Row],[CANTIDAD]]*Tabla324[[#This Row],[P. U.]],2)</f>
        <v>418.7</v>
      </c>
      <c r="H655" s="22">
        <v>5</v>
      </c>
      <c r="I655" s="2">
        <v>64.319999999999993</v>
      </c>
      <c r="J655" s="2">
        <f>ROUND(Tabla324[[#This Row],[CANTIDAD ]]*Tabla324[[#This Row],[P. U. ]],2)</f>
        <v>321.60000000000002</v>
      </c>
    </row>
    <row r="656" spans="1:10">
      <c r="A656" s="5" t="s">
        <v>6577</v>
      </c>
      <c r="B656" s="5" t="s">
        <v>576</v>
      </c>
      <c r="C656" s="6" t="s">
        <v>4041</v>
      </c>
      <c r="D656" s="1" t="s">
        <v>62</v>
      </c>
      <c r="E656" s="3">
        <v>37</v>
      </c>
      <c r="F656" s="2">
        <v>63.61</v>
      </c>
      <c r="G656" s="2">
        <f>ROUND(Tabla324[[#This Row],[CANTIDAD]]*Tabla324[[#This Row],[P. U.]],2)</f>
        <v>2353.5700000000002</v>
      </c>
      <c r="H656" s="22">
        <v>37</v>
      </c>
      <c r="I656" s="2">
        <v>48.86</v>
      </c>
      <c r="J656" s="2">
        <f>ROUND(Tabla324[[#This Row],[CANTIDAD ]]*Tabla324[[#This Row],[P. U. ]],2)</f>
        <v>1807.82</v>
      </c>
    </row>
    <row r="657" spans="1:10">
      <c r="A657" s="5" t="s">
        <v>6577</v>
      </c>
      <c r="B657" s="5" t="s">
        <v>577</v>
      </c>
      <c r="C657" s="6" t="s">
        <v>4042</v>
      </c>
      <c r="D657" s="1" t="s">
        <v>62</v>
      </c>
      <c r="E657" s="3">
        <v>35</v>
      </c>
      <c r="F657" s="2">
        <v>33.119999999999997</v>
      </c>
      <c r="G657" s="2">
        <f>ROUND(Tabla324[[#This Row],[CANTIDAD]]*Tabla324[[#This Row],[P. U.]],2)</f>
        <v>1159.2</v>
      </c>
      <c r="H657" s="22">
        <v>35</v>
      </c>
      <c r="I657" s="2">
        <v>25.43</v>
      </c>
      <c r="J657" s="2">
        <f>ROUND(Tabla324[[#This Row],[CANTIDAD ]]*Tabla324[[#This Row],[P. U. ]],2)</f>
        <v>890.05</v>
      </c>
    </row>
    <row r="658" spans="1:10">
      <c r="A658" s="5" t="s">
        <v>6577</v>
      </c>
      <c r="B658" s="5" t="s">
        <v>578</v>
      </c>
      <c r="C658" s="6" t="s">
        <v>4043</v>
      </c>
      <c r="D658" s="1" t="s">
        <v>62</v>
      </c>
      <c r="E658" s="3">
        <v>5</v>
      </c>
      <c r="F658" s="2">
        <v>41.23</v>
      </c>
      <c r="G658" s="2">
        <f>ROUND(Tabla324[[#This Row],[CANTIDAD]]*Tabla324[[#This Row],[P. U.]],2)</f>
        <v>206.15</v>
      </c>
      <c r="H658" s="22">
        <v>5</v>
      </c>
      <c r="I658" s="2">
        <v>31.65</v>
      </c>
      <c r="J658" s="2">
        <f>ROUND(Tabla324[[#This Row],[CANTIDAD ]]*Tabla324[[#This Row],[P. U. ]],2)</f>
        <v>158.25</v>
      </c>
    </row>
    <row r="659" spans="1:10">
      <c r="A659" s="5" t="s">
        <v>6577</v>
      </c>
      <c r="B659" s="5" t="s">
        <v>579</v>
      </c>
      <c r="C659" s="6" t="s">
        <v>4044</v>
      </c>
      <c r="D659" s="1" t="s">
        <v>62</v>
      </c>
      <c r="E659" s="3">
        <v>21</v>
      </c>
      <c r="F659" s="2">
        <v>56.2</v>
      </c>
      <c r="G659" s="2">
        <f>ROUND(Tabla324[[#This Row],[CANTIDAD]]*Tabla324[[#This Row],[P. U.]],2)</f>
        <v>1180.2</v>
      </c>
      <c r="H659" s="22">
        <v>21</v>
      </c>
      <c r="I659" s="2">
        <v>43.16</v>
      </c>
      <c r="J659" s="2">
        <f>ROUND(Tabla324[[#This Row],[CANTIDAD ]]*Tabla324[[#This Row],[P. U. ]],2)</f>
        <v>906.36</v>
      </c>
    </row>
    <row r="660" spans="1:10">
      <c r="A660" s="5" t="s">
        <v>6577</v>
      </c>
      <c r="B660" s="5" t="s">
        <v>580</v>
      </c>
      <c r="C660" s="6" t="s">
        <v>4045</v>
      </c>
      <c r="D660" s="1" t="s">
        <v>62</v>
      </c>
      <c r="E660" s="3">
        <v>20</v>
      </c>
      <c r="F660" s="2">
        <v>76.34</v>
      </c>
      <c r="G660" s="2">
        <f>ROUND(Tabla324[[#This Row],[CANTIDAD]]*Tabla324[[#This Row],[P. U.]],2)</f>
        <v>1526.8</v>
      </c>
      <c r="H660" s="22">
        <v>20</v>
      </c>
      <c r="I660" s="2">
        <v>58.63</v>
      </c>
      <c r="J660" s="2">
        <f>ROUND(Tabla324[[#This Row],[CANTIDAD ]]*Tabla324[[#This Row],[P. U. ]],2)</f>
        <v>1172.5999999999999</v>
      </c>
    </row>
    <row r="661" spans="1:10">
      <c r="A661" s="5" t="s">
        <v>6577</v>
      </c>
      <c r="B661" s="5" t="s">
        <v>581</v>
      </c>
      <c r="C661" s="6" t="s">
        <v>4046</v>
      </c>
      <c r="D661" s="1" t="s">
        <v>62</v>
      </c>
      <c r="E661" s="3">
        <v>95</v>
      </c>
      <c r="F661" s="2">
        <v>88.95</v>
      </c>
      <c r="G661" s="2">
        <f>ROUND(Tabla324[[#This Row],[CANTIDAD]]*Tabla324[[#This Row],[P. U.]],2)</f>
        <v>8450.25</v>
      </c>
      <c r="H661" s="22">
        <v>95</v>
      </c>
      <c r="I661" s="2">
        <v>68.319999999999993</v>
      </c>
      <c r="J661" s="2">
        <f>ROUND(Tabla324[[#This Row],[CANTIDAD ]]*Tabla324[[#This Row],[P. U. ]],2)</f>
        <v>6490.4</v>
      </c>
    </row>
    <row r="662" spans="1:10">
      <c r="A662" s="5" t="s">
        <v>6577</v>
      </c>
      <c r="B662" s="5" t="s">
        <v>582</v>
      </c>
      <c r="C662" s="6" t="s">
        <v>4047</v>
      </c>
      <c r="D662" s="1" t="s">
        <v>62</v>
      </c>
      <c r="E662" s="3">
        <v>37</v>
      </c>
      <c r="F662" s="2">
        <v>78.47</v>
      </c>
      <c r="G662" s="2">
        <f>ROUND(Tabla324[[#This Row],[CANTIDAD]]*Tabla324[[#This Row],[P. U.]],2)</f>
        <v>2903.39</v>
      </c>
      <c r="H662" s="22">
        <v>37</v>
      </c>
      <c r="I662" s="2">
        <v>60.27</v>
      </c>
      <c r="J662" s="2">
        <f>ROUND(Tabla324[[#This Row],[CANTIDAD ]]*Tabla324[[#This Row],[P. U. ]],2)</f>
        <v>2229.9899999999998</v>
      </c>
    </row>
    <row r="663" spans="1:10">
      <c r="A663" s="5" t="s">
        <v>6577</v>
      </c>
      <c r="B663" s="5" t="s">
        <v>583</v>
      </c>
      <c r="C663" s="6" t="s">
        <v>4048</v>
      </c>
      <c r="D663" s="1" t="s">
        <v>62</v>
      </c>
      <c r="E663" s="3">
        <v>37</v>
      </c>
      <c r="F663" s="2">
        <v>17.32</v>
      </c>
      <c r="G663" s="2">
        <f>ROUND(Tabla324[[#This Row],[CANTIDAD]]*Tabla324[[#This Row],[P. U.]],2)</f>
        <v>640.84</v>
      </c>
      <c r="H663" s="22">
        <v>37</v>
      </c>
      <c r="I663" s="2">
        <v>13.3</v>
      </c>
      <c r="J663" s="2">
        <f>ROUND(Tabla324[[#This Row],[CANTIDAD ]]*Tabla324[[#This Row],[P. U. ]],2)</f>
        <v>492.1</v>
      </c>
    </row>
    <row r="664" spans="1:10">
      <c r="A664" s="5" t="s">
        <v>6577</v>
      </c>
      <c r="B664" s="5" t="s">
        <v>584</v>
      </c>
      <c r="C664" s="6" t="s">
        <v>4049</v>
      </c>
      <c r="D664" s="1" t="s">
        <v>62</v>
      </c>
      <c r="E664" s="3">
        <v>4</v>
      </c>
      <c r="F664" s="2">
        <v>45.14</v>
      </c>
      <c r="G664" s="2">
        <f>ROUND(Tabla324[[#This Row],[CANTIDAD]]*Tabla324[[#This Row],[P. U.]],2)</f>
        <v>180.56</v>
      </c>
      <c r="H664" s="22">
        <v>4</v>
      </c>
      <c r="I664" s="2">
        <v>34.67</v>
      </c>
      <c r="J664" s="2">
        <f>ROUND(Tabla324[[#This Row],[CANTIDAD ]]*Tabla324[[#This Row],[P. U. ]],2)</f>
        <v>138.68</v>
      </c>
    </row>
    <row r="665" spans="1:10">
      <c r="A665" s="5" t="s">
        <v>6577</v>
      </c>
      <c r="B665" s="5" t="s">
        <v>585</v>
      </c>
      <c r="C665" s="6" t="s">
        <v>4050</v>
      </c>
      <c r="D665" s="1" t="s">
        <v>62</v>
      </c>
      <c r="E665" s="3">
        <v>4</v>
      </c>
      <c r="F665" s="2">
        <v>55.02</v>
      </c>
      <c r="G665" s="2">
        <f>ROUND(Tabla324[[#This Row],[CANTIDAD]]*Tabla324[[#This Row],[P. U.]],2)</f>
        <v>220.08</v>
      </c>
      <c r="H665" s="22">
        <v>4</v>
      </c>
      <c r="I665" s="2">
        <v>42.25</v>
      </c>
      <c r="J665" s="2">
        <f>ROUND(Tabla324[[#This Row],[CANTIDAD ]]*Tabla324[[#This Row],[P. U. ]],2)</f>
        <v>169</v>
      </c>
    </row>
    <row r="666" spans="1:10">
      <c r="A666" s="5" t="s">
        <v>6577</v>
      </c>
      <c r="B666" s="5" t="s">
        <v>586</v>
      </c>
      <c r="C666" s="6" t="s">
        <v>4051</v>
      </c>
      <c r="D666" s="1" t="s">
        <v>62</v>
      </c>
      <c r="E666" s="3">
        <v>7</v>
      </c>
      <c r="F666" s="2">
        <v>57.99</v>
      </c>
      <c r="G666" s="2">
        <f>ROUND(Tabla324[[#This Row],[CANTIDAD]]*Tabla324[[#This Row],[P. U.]],2)</f>
        <v>405.93</v>
      </c>
      <c r="H666" s="22">
        <v>7</v>
      </c>
      <c r="I666" s="2">
        <v>44.55</v>
      </c>
      <c r="J666" s="2">
        <f>ROUND(Tabla324[[#This Row],[CANTIDAD ]]*Tabla324[[#This Row],[P. U. ]],2)</f>
        <v>311.85000000000002</v>
      </c>
    </row>
    <row r="667" spans="1:10">
      <c r="A667" s="5" t="s">
        <v>6577</v>
      </c>
      <c r="B667" s="5" t="s">
        <v>587</v>
      </c>
      <c r="C667" s="6" t="s">
        <v>4052</v>
      </c>
      <c r="D667" s="1" t="s">
        <v>62</v>
      </c>
      <c r="E667" s="3">
        <v>7</v>
      </c>
      <c r="F667" s="2">
        <v>49.18</v>
      </c>
      <c r="G667" s="2">
        <f>ROUND(Tabla324[[#This Row],[CANTIDAD]]*Tabla324[[#This Row],[P. U.]],2)</f>
        <v>344.26</v>
      </c>
      <c r="H667" s="22">
        <v>7</v>
      </c>
      <c r="I667" s="2">
        <v>37.770000000000003</v>
      </c>
      <c r="J667" s="2">
        <f>ROUND(Tabla324[[#This Row],[CANTIDAD ]]*Tabla324[[#This Row],[P. U. ]],2)</f>
        <v>264.39</v>
      </c>
    </row>
    <row r="668" spans="1:10">
      <c r="A668" s="5" t="s">
        <v>6577</v>
      </c>
      <c r="B668" s="5" t="s">
        <v>588</v>
      </c>
      <c r="C668" s="6" t="s">
        <v>4053</v>
      </c>
      <c r="D668" s="1" t="s">
        <v>62</v>
      </c>
      <c r="E668" s="3">
        <v>2</v>
      </c>
      <c r="F668" s="2">
        <v>49.18</v>
      </c>
      <c r="G668" s="2">
        <f>ROUND(Tabla324[[#This Row],[CANTIDAD]]*Tabla324[[#This Row],[P. U.]],2)</f>
        <v>98.36</v>
      </c>
      <c r="H668" s="22">
        <v>2</v>
      </c>
      <c r="I668" s="2">
        <v>37.770000000000003</v>
      </c>
      <c r="J668" s="2">
        <f>ROUND(Tabla324[[#This Row],[CANTIDAD ]]*Tabla324[[#This Row],[P. U. ]],2)</f>
        <v>75.540000000000006</v>
      </c>
    </row>
    <row r="669" spans="1:10">
      <c r="A669" s="5" t="s">
        <v>6577</v>
      </c>
      <c r="B669" s="5" t="s">
        <v>589</v>
      </c>
      <c r="C669" s="6" t="s">
        <v>4054</v>
      </c>
      <c r="D669" s="1" t="s">
        <v>62</v>
      </c>
      <c r="E669" s="3">
        <v>4</v>
      </c>
      <c r="F669" s="2">
        <v>58.99</v>
      </c>
      <c r="G669" s="2">
        <f>ROUND(Tabla324[[#This Row],[CANTIDAD]]*Tabla324[[#This Row],[P. U.]],2)</f>
        <v>235.96</v>
      </c>
      <c r="H669" s="22">
        <v>4</v>
      </c>
      <c r="I669" s="2">
        <v>45.3</v>
      </c>
      <c r="J669" s="2">
        <f>ROUND(Tabla324[[#This Row],[CANTIDAD ]]*Tabla324[[#This Row],[P. U. ]],2)</f>
        <v>181.2</v>
      </c>
    </row>
    <row r="670" spans="1:10">
      <c r="A670" s="5" t="s">
        <v>6577</v>
      </c>
      <c r="B670" s="5" t="s">
        <v>590</v>
      </c>
      <c r="C670" s="6" t="s">
        <v>4055</v>
      </c>
      <c r="D670" s="1" t="s">
        <v>62</v>
      </c>
      <c r="E670" s="3">
        <v>3</v>
      </c>
      <c r="F670" s="2">
        <v>80.34</v>
      </c>
      <c r="G670" s="2">
        <f>ROUND(Tabla324[[#This Row],[CANTIDAD]]*Tabla324[[#This Row],[P. U.]],2)</f>
        <v>241.02</v>
      </c>
      <c r="H670" s="22">
        <v>3</v>
      </c>
      <c r="I670" s="2">
        <v>61.7</v>
      </c>
      <c r="J670" s="2">
        <f>ROUND(Tabla324[[#This Row],[CANTIDAD ]]*Tabla324[[#This Row],[P. U. ]],2)</f>
        <v>185.1</v>
      </c>
    </row>
    <row r="671" spans="1:10">
      <c r="A671" s="5" t="s">
        <v>6577</v>
      </c>
      <c r="B671" s="5" t="s">
        <v>591</v>
      </c>
      <c r="C671" s="6" t="s">
        <v>4056</v>
      </c>
      <c r="D671" s="1" t="s">
        <v>62</v>
      </c>
      <c r="E671" s="3">
        <v>1</v>
      </c>
      <c r="F671" s="2">
        <v>80.34</v>
      </c>
      <c r="G671" s="2">
        <f>ROUND(Tabla324[[#This Row],[CANTIDAD]]*Tabla324[[#This Row],[P. U.]],2)</f>
        <v>80.34</v>
      </c>
      <c r="H671" s="22">
        <v>1</v>
      </c>
      <c r="I671" s="2">
        <v>61.7</v>
      </c>
      <c r="J671" s="2">
        <f>ROUND(Tabla324[[#This Row],[CANTIDAD ]]*Tabla324[[#This Row],[P. U. ]],2)</f>
        <v>61.7</v>
      </c>
    </row>
    <row r="672" spans="1:10">
      <c r="A672" s="5" t="s">
        <v>6577</v>
      </c>
      <c r="B672" s="5" t="s">
        <v>592</v>
      </c>
      <c r="C672" s="6" t="s">
        <v>4057</v>
      </c>
      <c r="D672" s="1" t="s">
        <v>62</v>
      </c>
      <c r="E672" s="3">
        <v>14</v>
      </c>
      <c r="F672" s="2">
        <v>80.34</v>
      </c>
      <c r="G672" s="2">
        <f>ROUND(Tabla324[[#This Row],[CANTIDAD]]*Tabla324[[#This Row],[P. U.]],2)</f>
        <v>1124.76</v>
      </c>
      <c r="H672" s="22">
        <v>14</v>
      </c>
      <c r="I672" s="2">
        <v>61.7</v>
      </c>
      <c r="J672" s="2">
        <f>ROUND(Tabla324[[#This Row],[CANTIDAD ]]*Tabla324[[#This Row],[P. U. ]],2)</f>
        <v>863.8</v>
      </c>
    </row>
    <row r="673" spans="1:10">
      <c r="A673" s="5" t="s">
        <v>6577</v>
      </c>
      <c r="B673" s="5" t="s">
        <v>593</v>
      </c>
      <c r="C673" s="6" t="s">
        <v>4058</v>
      </c>
      <c r="D673" s="1" t="s">
        <v>62</v>
      </c>
      <c r="E673" s="3">
        <v>5</v>
      </c>
      <c r="F673" s="2">
        <v>80.34</v>
      </c>
      <c r="G673" s="2">
        <f>ROUND(Tabla324[[#This Row],[CANTIDAD]]*Tabla324[[#This Row],[P. U.]],2)</f>
        <v>401.7</v>
      </c>
      <c r="H673" s="22">
        <v>5</v>
      </c>
      <c r="I673" s="2">
        <v>61.7</v>
      </c>
      <c r="J673" s="2">
        <f>ROUND(Tabla324[[#This Row],[CANTIDAD ]]*Tabla324[[#This Row],[P. U. ]],2)</f>
        <v>308.5</v>
      </c>
    </row>
    <row r="674" spans="1:10">
      <c r="A674" s="5" t="s">
        <v>6577</v>
      </c>
      <c r="B674" s="5" t="s">
        <v>594</v>
      </c>
      <c r="C674" s="6" t="s">
        <v>4059</v>
      </c>
      <c r="D674" s="1" t="s">
        <v>62</v>
      </c>
      <c r="E674" s="3">
        <v>10</v>
      </c>
      <c r="F674" s="2">
        <v>47.67</v>
      </c>
      <c r="G674" s="2">
        <f>ROUND(Tabla324[[#This Row],[CANTIDAD]]*Tabla324[[#This Row],[P. U.]],2)</f>
        <v>476.7</v>
      </c>
      <c r="H674" s="22">
        <v>10</v>
      </c>
      <c r="I674" s="2">
        <v>36.619999999999997</v>
      </c>
      <c r="J674" s="2">
        <f>ROUND(Tabla324[[#This Row],[CANTIDAD ]]*Tabla324[[#This Row],[P. U. ]],2)</f>
        <v>366.2</v>
      </c>
    </row>
    <row r="675" spans="1:10">
      <c r="A675" s="5" t="s">
        <v>6577</v>
      </c>
      <c r="B675" s="5" t="s">
        <v>595</v>
      </c>
      <c r="C675" s="6" t="s">
        <v>4060</v>
      </c>
      <c r="D675" s="1" t="s">
        <v>62</v>
      </c>
      <c r="E675" s="3">
        <v>4</v>
      </c>
      <c r="F675" s="2">
        <v>63.4</v>
      </c>
      <c r="G675" s="2">
        <f>ROUND(Tabla324[[#This Row],[CANTIDAD]]*Tabla324[[#This Row],[P. U.]],2)</f>
        <v>253.6</v>
      </c>
      <c r="H675" s="22">
        <v>4</v>
      </c>
      <c r="I675" s="2">
        <v>48.69</v>
      </c>
      <c r="J675" s="2">
        <f>ROUND(Tabla324[[#This Row],[CANTIDAD ]]*Tabla324[[#This Row],[P. U. ]],2)</f>
        <v>194.76</v>
      </c>
    </row>
    <row r="676" spans="1:10">
      <c r="A676" s="5" t="s">
        <v>6577</v>
      </c>
      <c r="B676" s="5" t="s">
        <v>596</v>
      </c>
      <c r="C676" s="6" t="s">
        <v>4061</v>
      </c>
      <c r="D676" s="1" t="s">
        <v>62</v>
      </c>
      <c r="E676" s="3">
        <v>6</v>
      </c>
      <c r="F676" s="2">
        <v>94.25</v>
      </c>
      <c r="G676" s="2">
        <f>ROUND(Tabla324[[#This Row],[CANTIDAD]]*Tabla324[[#This Row],[P. U.]],2)</f>
        <v>565.5</v>
      </c>
      <c r="H676" s="22">
        <v>6</v>
      </c>
      <c r="I676" s="2">
        <v>72.38</v>
      </c>
      <c r="J676" s="2">
        <f>ROUND(Tabla324[[#This Row],[CANTIDAD ]]*Tabla324[[#This Row],[P. U. ]],2)</f>
        <v>434.28</v>
      </c>
    </row>
    <row r="677" spans="1:10">
      <c r="A677" s="5" t="s">
        <v>6577</v>
      </c>
      <c r="B677" s="5" t="s">
        <v>597</v>
      </c>
      <c r="C677" s="6" t="s">
        <v>4062</v>
      </c>
      <c r="D677" s="1" t="s">
        <v>62</v>
      </c>
      <c r="E677" s="3">
        <v>10</v>
      </c>
      <c r="F677" s="2">
        <v>115.82</v>
      </c>
      <c r="G677" s="2">
        <f>ROUND(Tabla324[[#This Row],[CANTIDAD]]*Tabla324[[#This Row],[P. U.]],2)</f>
        <v>1158.2</v>
      </c>
      <c r="H677" s="22">
        <v>10</v>
      </c>
      <c r="I677" s="2">
        <v>88.95</v>
      </c>
      <c r="J677" s="2">
        <f>ROUND(Tabla324[[#This Row],[CANTIDAD ]]*Tabla324[[#This Row],[P. U. ]],2)</f>
        <v>889.5</v>
      </c>
    </row>
    <row r="678" spans="1:10">
      <c r="A678" s="5" t="s">
        <v>6577</v>
      </c>
      <c r="B678" s="5" t="s">
        <v>598</v>
      </c>
      <c r="C678" s="6" t="s">
        <v>4063</v>
      </c>
      <c r="D678" s="1" t="s">
        <v>62</v>
      </c>
      <c r="E678" s="3">
        <v>20</v>
      </c>
      <c r="F678" s="2">
        <v>163.68</v>
      </c>
      <c r="G678" s="2">
        <f>ROUND(Tabla324[[#This Row],[CANTIDAD]]*Tabla324[[#This Row],[P. U.]],2)</f>
        <v>3273.6</v>
      </c>
      <c r="H678" s="22">
        <v>20</v>
      </c>
      <c r="I678" s="2">
        <v>125.71</v>
      </c>
      <c r="J678" s="2">
        <f>ROUND(Tabla324[[#This Row],[CANTIDAD ]]*Tabla324[[#This Row],[P. U. ]],2)</f>
        <v>2514.1999999999998</v>
      </c>
    </row>
    <row r="679" spans="1:10">
      <c r="A679" s="5" t="s">
        <v>6577</v>
      </c>
      <c r="B679" s="5" t="s">
        <v>599</v>
      </c>
      <c r="C679" s="6" t="s">
        <v>4064</v>
      </c>
      <c r="D679" s="1" t="s">
        <v>62</v>
      </c>
      <c r="E679" s="3">
        <v>37</v>
      </c>
      <c r="F679" s="2">
        <v>885.41</v>
      </c>
      <c r="G679" s="2">
        <f>ROUND(Tabla324[[#This Row],[CANTIDAD]]*Tabla324[[#This Row],[P. U.]],2)</f>
        <v>32760.17</v>
      </c>
      <c r="H679" s="22">
        <v>37</v>
      </c>
      <c r="I679" s="2">
        <v>680.01</v>
      </c>
      <c r="J679" s="2">
        <f>ROUND(Tabla324[[#This Row],[CANTIDAD ]]*Tabla324[[#This Row],[P. U. ]],2)</f>
        <v>25160.37</v>
      </c>
    </row>
    <row r="680" spans="1:10">
      <c r="A680" s="5" t="s">
        <v>6577</v>
      </c>
      <c r="B680" s="5" t="s">
        <v>600</v>
      </c>
      <c r="C680" s="5" t="s">
        <v>4065</v>
      </c>
      <c r="D680" s="1" t="s">
        <v>62</v>
      </c>
      <c r="E680" s="3">
        <v>37</v>
      </c>
      <c r="F680" s="2">
        <v>546.26</v>
      </c>
      <c r="G680" s="2">
        <f>ROUND(Tabla324[[#This Row],[CANTIDAD]]*Tabla324[[#This Row],[P. U.]],2)</f>
        <v>20211.62</v>
      </c>
      <c r="H680" s="22">
        <v>37</v>
      </c>
      <c r="I680" s="2">
        <v>419.54</v>
      </c>
      <c r="J680" s="2">
        <f>ROUND(Tabla324[[#This Row],[CANTIDAD ]]*Tabla324[[#This Row],[P. U. ]],2)</f>
        <v>15522.98</v>
      </c>
    </row>
    <row r="681" spans="1:10">
      <c r="A681" s="5" t="s">
        <v>6577</v>
      </c>
      <c r="B681" s="5" t="s">
        <v>601</v>
      </c>
      <c r="C681" s="6" t="s">
        <v>4066</v>
      </c>
      <c r="D681" s="1" t="s">
        <v>5</v>
      </c>
      <c r="E681" s="3">
        <v>180</v>
      </c>
      <c r="F681" s="2">
        <v>60.48</v>
      </c>
      <c r="G681" s="2">
        <f>ROUND(Tabla324[[#This Row],[CANTIDAD]]*Tabla324[[#This Row],[P. U.]],2)</f>
        <v>10886.4</v>
      </c>
      <c r="H681" s="22">
        <v>180</v>
      </c>
      <c r="I681" s="2">
        <v>46.45</v>
      </c>
      <c r="J681" s="2">
        <f>ROUND(Tabla324[[#This Row],[CANTIDAD ]]*Tabla324[[#This Row],[P. U. ]],2)</f>
        <v>8361</v>
      </c>
    </row>
    <row r="682" spans="1:10">
      <c r="A682" s="5" t="s">
        <v>6577</v>
      </c>
      <c r="B682" s="5" t="s">
        <v>602</v>
      </c>
      <c r="C682" s="6" t="s">
        <v>4067</v>
      </c>
      <c r="D682" s="1" t="s">
        <v>5</v>
      </c>
      <c r="E682" s="3">
        <v>180</v>
      </c>
      <c r="F682" s="2">
        <v>289.41000000000003</v>
      </c>
      <c r="G682" s="2">
        <f>ROUND(Tabla324[[#This Row],[CANTIDAD]]*Tabla324[[#This Row],[P. U.]],2)</f>
        <v>52093.8</v>
      </c>
      <c r="H682" s="22">
        <v>180</v>
      </c>
      <c r="I682" s="2">
        <v>222.27</v>
      </c>
      <c r="J682" s="2">
        <f>ROUND(Tabla324[[#This Row],[CANTIDAD ]]*Tabla324[[#This Row],[P. U. ]],2)</f>
        <v>40008.6</v>
      </c>
    </row>
    <row r="683" spans="1:10">
      <c r="A683" s="5" t="s">
        <v>6577</v>
      </c>
      <c r="B683" s="5" t="s">
        <v>603</v>
      </c>
      <c r="C683" s="5" t="s">
        <v>4068</v>
      </c>
      <c r="D683" s="1" t="s">
        <v>5</v>
      </c>
      <c r="E683" s="3">
        <v>30</v>
      </c>
      <c r="F683" s="2">
        <v>321.72000000000003</v>
      </c>
      <c r="G683" s="2">
        <f>ROUND(Tabla324[[#This Row],[CANTIDAD]]*Tabla324[[#This Row],[P. U.]],2)</f>
        <v>9651.6</v>
      </c>
      <c r="H683" s="22">
        <v>30</v>
      </c>
      <c r="I683" s="2">
        <v>247.09</v>
      </c>
      <c r="J683" s="2">
        <f>ROUND(Tabla324[[#This Row],[CANTIDAD ]]*Tabla324[[#This Row],[P. U. ]],2)</f>
        <v>7412.7</v>
      </c>
    </row>
    <row r="684" spans="1:10" s="35" customFormat="1" ht="11.25" customHeight="1">
      <c r="A684" s="34" t="s">
        <v>6580</v>
      </c>
      <c r="B684" s="34" t="s">
        <v>604</v>
      </c>
      <c r="C684" s="34" t="s">
        <v>4069</v>
      </c>
      <c r="D684" s="35" t="s">
        <v>3472</v>
      </c>
      <c r="E684" s="36"/>
      <c r="F684" s="37"/>
      <c r="G684" s="37">
        <f>SUM(G685:G703)</f>
        <v>2097480.7400000002</v>
      </c>
      <c r="H684" s="38"/>
      <c r="I684" s="37"/>
      <c r="J684" s="37">
        <f t="shared" ref="J684" si="45">SUM(J685:J703)</f>
        <v>1610914.9300000004</v>
      </c>
    </row>
    <row r="685" spans="1:10">
      <c r="A685" s="5" t="s">
        <v>6577</v>
      </c>
      <c r="B685" s="5" t="s">
        <v>605</v>
      </c>
      <c r="C685" s="6" t="s">
        <v>4070</v>
      </c>
      <c r="D685" s="1" t="s">
        <v>15</v>
      </c>
      <c r="E685" s="3">
        <v>95</v>
      </c>
      <c r="F685" s="2">
        <v>825.44</v>
      </c>
      <c r="G685" s="2">
        <f>ROUND(Tabla324[[#This Row],[CANTIDAD]]*Tabla324[[#This Row],[P. U.]],2)</f>
        <v>78416.800000000003</v>
      </c>
      <c r="H685" s="22">
        <v>95</v>
      </c>
      <c r="I685" s="2">
        <v>633.95000000000005</v>
      </c>
      <c r="J685" s="2">
        <f>ROUND(Tabla324[[#This Row],[CANTIDAD ]]*Tabla324[[#This Row],[P. U. ]],2)</f>
        <v>60225.25</v>
      </c>
    </row>
    <row r="686" spans="1:10">
      <c r="A686" s="5" t="s">
        <v>6577</v>
      </c>
      <c r="B686" s="5" t="s">
        <v>606</v>
      </c>
      <c r="C686" s="6" t="s">
        <v>4071</v>
      </c>
      <c r="D686" s="1" t="s">
        <v>15</v>
      </c>
      <c r="E686" s="3">
        <v>191.1</v>
      </c>
      <c r="F686" s="2">
        <v>437.85</v>
      </c>
      <c r="G686" s="2">
        <f>ROUND(Tabla324[[#This Row],[CANTIDAD]]*Tabla324[[#This Row],[P. U.]],2)-0.01</f>
        <v>83673.13</v>
      </c>
      <c r="H686" s="22">
        <v>191.1</v>
      </c>
      <c r="I686" s="2">
        <v>336.28</v>
      </c>
      <c r="J686" s="2">
        <f>ROUND(Tabla324[[#This Row],[CANTIDAD ]]*Tabla324[[#This Row],[P. U. ]],2)</f>
        <v>64263.11</v>
      </c>
    </row>
    <row r="687" spans="1:10">
      <c r="A687" s="5" t="s">
        <v>6577</v>
      </c>
      <c r="B687" s="5" t="s">
        <v>607</v>
      </c>
      <c r="C687" s="6" t="s">
        <v>4072</v>
      </c>
      <c r="D687" s="1" t="s">
        <v>15</v>
      </c>
      <c r="E687" s="3">
        <v>364.2</v>
      </c>
      <c r="F687" s="2">
        <v>310.2</v>
      </c>
      <c r="G687" s="2">
        <f>ROUND(Tabla324[[#This Row],[CANTIDAD]]*Tabla324[[#This Row],[P. U.]],2)</f>
        <v>112974.84</v>
      </c>
      <c r="H687" s="22">
        <v>364.2</v>
      </c>
      <c r="I687" s="2">
        <v>238.25</v>
      </c>
      <c r="J687" s="2">
        <f>ROUND(Tabla324[[#This Row],[CANTIDAD ]]*Tabla324[[#This Row],[P. U. ]],2)</f>
        <v>86770.65</v>
      </c>
    </row>
    <row r="688" spans="1:10">
      <c r="A688" s="5" t="s">
        <v>6577</v>
      </c>
      <c r="B688" s="5" t="s">
        <v>608</v>
      </c>
      <c r="C688" s="6" t="s">
        <v>4073</v>
      </c>
      <c r="D688" s="1" t="s">
        <v>15</v>
      </c>
      <c r="E688" s="3">
        <v>111.78</v>
      </c>
      <c r="F688" s="2">
        <v>218.5</v>
      </c>
      <c r="G688" s="2">
        <f>ROUND(Tabla324[[#This Row],[CANTIDAD]]*Tabla324[[#This Row],[P. U.]],2)</f>
        <v>24423.93</v>
      </c>
      <c r="H688" s="22">
        <v>111.78</v>
      </c>
      <c r="I688" s="2">
        <v>167.81</v>
      </c>
      <c r="J688" s="2">
        <f>ROUND(Tabla324[[#This Row],[CANTIDAD ]]*Tabla324[[#This Row],[P. U. ]],2)</f>
        <v>18757.8</v>
      </c>
    </row>
    <row r="689" spans="1:10">
      <c r="A689" s="5" t="s">
        <v>6577</v>
      </c>
      <c r="B689" s="5" t="s">
        <v>609</v>
      </c>
      <c r="C689" s="6" t="s">
        <v>4074</v>
      </c>
      <c r="D689" s="1" t="s">
        <v>15</v>
      </c>
      <c r="E689" s="3">
        <v>690.72</v>
      </c>
      <c r="F689" s="2">
        <v>128.83000000000001</v>
      </c>
      <c r="G689" s="2">
        <f>ROUND(Tabla324[[#This Row],[CANTIDAD]]*Tabla324[[#This Row],[P. U.]],2)</f>
        <v>88985.46</v>
      </c>
      <c r="H689" s="22">
        <v>690.72</v>
      </c>
      <c r="I689" s="2">
        <v>98.94</v>
      </c>
      <c r="J689" s="2">
        <f>ROUND(Tabla324[[#This Row],[CANTIDAD ]]*Tabla324[[#This Row],[P. U. ]],2)</f>
        <v>68339.839999999997</v>
      </c>
    </row>
    <row r="690" spans="1:10">
      <c r="A690" s="5" t="s">
        <v>6577</v>
      </c>
      <c r="B690" s="5" t="s">
        <v>610</v>
      </c>
      <c r="C690" s="5" t="s">
        <v>4075</v>
      </c>
      <c r="D690" s="1" t="s">
        <v>5</v>
      </c>
      <c r="E690" s="3">
        <v>256.42</v>
      </c>
      <c r="F690" s="2">
        <v>307.95999999999998</v>
      </c>
      <c r="G690" s="2">
        <f>ROUND(Tabla324[[#This Row],[CANTIDAD]]*Tabla324[[#This Row],[P. U.]],2)</f>
        <v>78967.100000000006</v>
      </c>
      <c r="H690" s="22">
        <v>256.42</v>
      </c>
      <c r="I690" s="2">
        <v>236.53</v>
      </c>
      <c r="J690" s="2">
        <f>ROUND(Tabla324[[#This Row],[CANTIDAD ]]*Tabla324[[#This Row],[P. U. ]],2)</f>
        <v>60651.02</v>
      </c>
    </row>
    <row r="691" spans="1:10">
      <c r="A691" s="5" t="s">
        <v>6577</v>
      </c>
      <c r="B691" s="5" t="s">
        <v>611</v>
      </c>
      <c r="C691" s="5" t="s">
        <v>4076</v>
      </c>
      <c r="D691" s="1" t="s">
        <v>62</v>
      </c>
      <c r="E691" s="3">
        <v>131</v>
      </c>
      <c r="F691" s="2">
        <v>1599.47</v>
      </c>
      <c r="G691" s="2">
        <f>ROUND(Tabla324[[#This Row],[CANTIDAD]]*Tabla324[[#This Row],[P. U.]],2)</f>
        <v>209530.57</v>
      </c>
      <c r="H691" s="22">
        <v>131</v>
      </c>
      <c r="I691" s="2">
        <v>1228.43</v>
      </c>
      <c r="J691" s="2">
        <f>ROUND(Tabla324[[#This Row],[CANTIDAD ]]*Tabla324[[#This Row],[P. U. ]],2)</f>
        <v>160924.32999999999</v>
      </c>
    </row>
    <row r="692" spans="1:10">
      <c r="A692" s="5" t="s">
        <v>6577</v>
      </c>
      <c r="B692" s="5" t="s">
        <v>612</v>
      </c>
      <c r="C692" s="6" t="s">
        <v>4077</v>
      </c>
      <c r="D692" s="1" t="s">
        <v>613</v>
      </c>
      <c r="E692" s="3">
        <v>44</v>
      </c>
      <c r="F692" s="2">
        <v>6695.39</v>
      </c>
      <c r="G692" s="2">
        <f>ROUND(Tabla324[[#This Row],[CANTIDAD]]*Tabla324[[#This Row],[P. U.]],2)</f>
        <v>294597.15999999997</v>
      </c>
      <c r="H692" s="22">
        <v>44</v>
      </c>
      <c r="I692" s="2">
        <v>5142.22</v>
      </c>
      <c r="J692" s="2">
        <f>ROUND(Tabla324[[#This Row],[CANTIDAD ]]*Tabla324[[#This Row],[P. U. ]],2)</f>
        <v>226257.68</v>
      </c>
    </row>
    <row r="693" spans="1:10">
      <c r="A693" s="5" t="s">
        <v>6577</v>
      </c>
      <c r="B693" s="5" t="s">
        <v>614</v>
      </c>
      <c r="C693" s="6" t="s">
        <v>4078</v>
      </c>
      <c r="D693" s="1" t="s">
        <v>613</v>
      </c>
      <c r="E693" s="3">
        <v>24</v>
      </c>
      <c r="F693" s="2">
        <v>8305.44</v>
      </c>
      <c r="G693" s="2">
        <f>ROUND(Tabla324[[#This Row],[CANTIDAD]]*Tabla324[[#This Row],[P. U.]],2)</f>
        <v>199330.56</v>
      </c>
      <c r="H693" s="22">
        <v>24</v>
      </c>
      <c r="I693" s="2">
        <v>6378.77</v>
      </c>
      <c r="J693" s="2">
        <f>ROUND(Tabla324[[#This Row],[CANTIDAD ]]*Tabla324[[#This Row],[P. U. ]],2)</f>
        <v>153090.48000000001</v>
      </c>
    </row>
    <row r="694" spans="1:10">
      <c r="A694" s="5" t="s">
        <v>6577</v>
      </c>
      <c r="B694" s="5" t="s">
        <v>615</v>
      </c>
      <c r="C694" s="6" t="s">
        <v>4079</v>
      </c>
      <c r="D694" s="1" t="s">
        <v>613</v>
      </c>
      <c r="E694" s="3">
        <v>20</v>
      </c>
      <c r="F694" s="2">
        <v>9669.35</v>
      </c>
      <c r="G694" s="2">
        <f>ROUND(Tabla324[[#This Row],[CANTIDAD]]*Tabla324[[#This Row],[P. U.]],2)</f>
        <v>193387</v>
      </c>
      <c r="H694" s="22">
        <v>20</v>
      </c>
      <c r="I694" s="2">
        <v>7426.29</v>
      </c>
      <c r="J694" s="2">
        <f>ROUND(Tabla324[[#This Row],[CANTIDAD ]]*Tabla324[[#This Row],[P. U. ]],2)</f>
        <v>148525.79999999999</v>
      </c>
    </row>
    <row r="695" spans="1:10">
      <c r="A695" s="5" t="s">
        <v>6577</v>
      </c>
      <c r="B695" s="5" t="s">
        <v>616</v>
      </c>
      <c r="C695" s="6" t="s">
        <v>4080</v>
      </c>
      <c r="D695" s="1" t="s">
        <v>613</v>
      </c>
      <c r="E695" s="3">
        <v>12</v>
      </c>
      <c r="F695" s="2">
        <v>11592.63</v>
      </c>
      <c r="G695" s="2">
        <f>ROUND(Tabla324[[#This Row],[CANTIDAD]]*Tabla324[[#This Row],[P. U.]],2)</f>
        <v>139111.56</v>
      </c>
      <c r="H695" s="22">
        <v>12</v>
      </c>
      <c r="I695" s="2">
        <v>8903.4</v>
      </c>
      <c r="J695" s="2">
        <f>ROUND(Tabla324[[#This Row],[CANTIDAD ]]*Tabla324[[#This Row],[P. U. ]],2)</f>
        <v>106840.8</v>
      </c>
    </row>
    <row r="696" spans="1:10">
      <c r="A696" s="5" t="s">
        <v>6577</v>
      </c>
      <c r="B696" s="5" t="s">
        <v>617</v>
      </c>
      <c r="C696" s="6" t="s">
        <v>4081</v>
      </c>
      <c r="D696" s="1" t="s">
        <v>613</v>
      </c>
      <c r="E696" s="3">
        <v>12</v>
      </c>
      <c r="F696" s="2">
        <v>12812.48</v>
      </c>
      <c r="G696" s="2">
        <f>ROUND(Tabla324[[#This Row],[CANTIDAD]]*Tabla324[[#This Row],[P. U.]],2)</f>
        <v>153749.76000000001</v>
      </c>
      <c r="H696" s="22">
        <v>12</v>
      </c>
      <c r="I696" s="2">
        <v>9840.2800000000007</v>
      </c>
      <c r="J696" s="2">
        <f>ROUND(Tabla324[[#This Row],[CANTIDAD ]]*Tabla324[[#This Row],[P. U. ]],2)</f>
        <v>118083.36</v>
      </c>
    </row>
    <row r="697" spans="1:10">
      <c r="A697" s="5" t="s">
        <v>6577</v>
      </c>
      <c r="B697" s="5" t="s">
        <v>618</v>
      </c>
      <c r="C697" s="6" t="s">
        <v>4082</v>
      </c>
      <c r="D697" s="1" t="s">
        <v>613</v>
      </c>
      <c r="E697" s="3">
        <v>8</v>
      </c>
      <c r="F697" s="2">
        <v>15934.32</v>
      </c>
      <c r="G697" s="2">
        <f>ROUND(Tabla324[[#This Row],[CANTIDAD]]*Tabla324[[#This Row],[P. U.]],2)</f>
        <v>127474.56</v>
      </c>
      <c r="H697" s="22">
        <v>8</v>
      </c>
      <c r="I697" s="2">
        <v>12237.92</v>
      </c>
      <c r="J697" s="2">
        <f>ROUND(Tabla324[[#This Row],[CANTIDAD ]]*Tabla324[[#This Row],[P. U. ]],2)</f>
        <v>97903.360000000001</v>
      </c>
    </row>
    <row r="698" spans="1:10">
      <c r="A698" s="5" t="s">
        <v>6577</v>
      </c>
      <c r="B698" s="5" t="s">
        <v>619</v>
      </c>
      <c r="C698" s="6" t="s">
        <v>4083</v>
      </c>
      <c r="D698" s="1" t="s">
        <v>613</v>
      </c>
      <c r="E698" s="3">
        <v>4</v>
      </c>
      <c r="F698" s="2">
        <v>16403.71</v>
      </c>
      <c r="G698" s="2">
        <f>ROUND(Tabla324[[#This Row],[CANTIDAD]]*Tabla324[[#This Row],[P. U.]],2)</f>
        <v>65614.84</v>
      </c>
      <c r="H698" s="22">
        <v>4</v>
      </c>
      <c r="I698" s="2">
        <v>12598.43</v>
      </c>
      <c r="J698" s="2">
        <f>ROUND(Tabla324[[#This Row],[CANTIDAD ]]*Tabla324[[#This Row],[P. U. ]],2)</f>
        <v>50393.72</v>
      </c>
    </row>
    <row r="699" spans="1:10">
      <c r="A699" s="5" t="s">
        <v>6577</v>
      </c>
      <c r="B699" s="5" t="s">
        <v>620</v>
      </c>
      <c r="C699" s="6" t="s">
        <v>4084</v>
      </c>
      <c r="D699" s="1" t="s">
        <v>613</v>
      </c>
      <c r="E699" s="3">
        <v>3</v>
      </c>
      <c r="F699" s="2">
        <v>18325.45</v>
      </c>
      <c r="G699" s="2">
        <f>ROUND(Tabla324[[#This Row],[CANTIDAD]]*Tabla324[[#This Row],[P. U.]],2)</f>
        <v>54976.35</v>
      </c>
      <c r="H699" s="22">
        <v>3</v>
      </c>
      <c r="I699" s="2">
        <v>14074.37</v>
      </c>
      <c r="J699" s="2">
        <f>ROUND(Tabla324[[#This Row],[CANTIDAD ]]*Tabla324[[#This Row],[P. U. ]],2)</f>
        <v>42223.11</v>
      </c>
    </row>
    <row r="700" spans="1:10">
      <c r="A700" s="5" t="s">
        <v>6577</v>
      </c>
      <c r="B700" s="5" t="s">
        <v>621</v>
      </c>
      <c r="C700" s="6" t="s">
        <v>4085</v>
      </c>
      <c r="D700" s="1" t="s">
        <v>613</v>
      </c>
      <c r="E700" s="3">
        <v>2</v>
      </c>
      <c r="F700" s="2">
        <v>19740.48</v>
      </c>
      <c r="G700" s="2">
        <f>ROUND(Tabla324[[#This Row],[CANTIDAD]]*Tabla324[[#This Row],[P. U.]],2)</f>
        <v>39480.959999999999</v>
      </c>
      <c r="H700" s="22">
        <v>2</v>
      </c>
      <c r="I700" s="2">
        <v>15161.14</v>
      </c>
      <c r="J700" s="2">
        <f>ROUND(Tabla324[[#This Row],[CANTIDAD ]]*Tabla324[[#This Row],[P. U. ]],2)</f>
        <v>30322.28</v>
      </c>
    </row>
    <row r="701" spans="1:10">
      <c r="A701" s="5" t="s">
        <v>6577</v>
      </c>
      <c r="B701" s="5" t="s">
        <v>622</v>
      </c>
      <c r="C701" s="6" t="s">
        <v>4066</v>
      </c>
      <c r="D701" s="1" t="s">
        <v>5</v>
      </c>
      <c r="E701" s="3">
        <v>418</v>
      </c>
      <c r="F701" s="2">
        <v>60.48</v>
      </c>
      <c r="G701" s="2">
        <f>ROUND(Tabla324[[#This Row],[CANTIDAD]]*Tabla324[[#This Row],[P. U.]],2)</f>
        <v>25280.639999999999</v>
      </c>
      <c r="H701" s="22">
        <v>418</v>
      </c>
      <c r="I701" s="2">
        <v>46.45</v>
      </c>
      <c r="J701" s="2">
        <f>ROUND(Tabla324[[#This Row],[CANTIDAD ]]*Tabla324[[#This Row],[P. U. ]],2)</f>
        <v>19416.099999999999</v>
      </c>
    </row>
    <row r="702" spans="1:10">
      <c r="A702" s="5" t="s">
        <v>6577</v>
      </c>
      <c r="B702" s="5" t="s">
        <v>623</v>
      </c>
      <c r="C702" s="6" t="s">
        <v>4067</v>
      </c>
      <c r="D702" s="1" t="s">
        <v>5</v>
      </c>
      <c r="E702" s="3">
        <v>400</v>
      </c>
      <c r="F702" s="2">
        <v>289.41000000000003</v>
      </c>
      <c r="G702" s="2">
        <f>ROUND(Tabla324[[#This Row],[CANTIDAD]]*Tabla324[[#This Row],[P. U.]],2)</f>
        <v>115764</v>
      </c>
      <c r="H702" s="22">
        <v>400</v>
      </c>
      <c r="I702" s="2">
        <v>222.27</v>
      </c>
      <c r="J702" s="2">
        <f>ROUND(Tabla324[[#This Row],[CANTIDAD ]]*Tabla324[[#This Row],[P. U. ]],2)</f>
        <v>88908</v>
      </c>
    </row>
    <row r="703" spans="1:10">
      <c r="A703" s="5" t="s">
        <v>6577</v>
      </c>
      <c r="B703" s="5" t="s">
        <v>624</v>
      </c>
      <c r="C703" s="5" t="s">
        <v>4086</v>
      </c>
      <c r="D703" s="1" t="s">
        <v>5</v>
      </c>
      <c r="E703" s="3">
        <v>42</v>
      </c>
      <c r="F703" s="2">
        <v>279.56</v>
      </c>
      <c r="G703" s="2">
        <f>ROUND(Tabla324[[#This Row],[CANTIDAD]]*Tabla324[[#This Row],[P. U.]],2)</f>
        <v>11741.52</v>
      </c>
      <c r="H703" s="22">
        <v>42</v>
      </c>
      <c r="I703" s="2">
        <v>214.72</v>
      </c>
      <c r="J703" s="2">
        <f>ROUND(Tabla324[[#This Row],[CANTIDAD ]]*Tabla324[[#This Row],[P. U. ]],2)</f>
        <v>9018.24</v>
      </c>
    </row>
    <row r="704" spans="1:10" s="35" customFormat="1" ht="11.25" customHeight="1">
      <c r="A704" s="34" t="s">
        <v>6580</v>
      </c>
      <c r="B704" s="34" t="s">
        <v>625</v>
      </c>
      <c r="C704" s="34" t="s">
        <v>4087</v>
      </c>
      <c r="D704" s="35" t="s">
        <v>3472</v>
      </c>
      <c r="E704" s="36"/>
      <c r="F704" s="37"/>
      <c r="G704" s="37">
        <f>G705</f>
        <v>2565029.0299999998</v>
      </c>
      <c r="H704" s="38"/>
      <c r="I704" s="37"/>
      <c r="J704" s="37">
        <f t="shared" ref="J704" si="46">J705</f>
        <v>1970004.56</v>
      </c>
    </row>
    <row r="705" spans="1:10" s="9" customFormat="1" ht="11.25" customHeight="1">
      <c r="A705" s="8" t="s">
        <v>6581</v>
      </c>
      <c r="B705" s="8"/>
      <c r="C705" s="8" t="s">
        <v>4088</v>
      </c>
      <c r="D705" s="9" t="s">
        <v>3472</v>
      </c>
      <c r="E705" s="10"/>
      <c r="F705" s="11"/>
      <c r="G705" s="11">
        <f>SUM(G706:G743)</f>
        <v>2565029.0299999998</v>
      </c>
      <c r="H705" s="23"/>
      <c r="I705" s="11"/>
      <c r="J705" s="11">
        <f t="shared" ref="J705" si="47">SUM(J706:J743)</f>
        <v>1970004.56</v>
      </c>
    </row>
    <row r="706" spans="1:10">
      <c r="A706" s="5" t="s">
        <v>6577</v>
      </c>
      <c r="B706" s="5" t="s">
        <v>626</v>
      </c>
      <c r="C706" s="5" t="s">
        <v>3489</v>
      </c>
      <c r="D706" s="1" t="s">
        <v>8</v>
      </c>
      <c r="E706" s="3">
        <v>62.4</v>
      </c>
      <c r="F706" s="2">
        <v>67.83</v>
      </c>
      <c r="G706" s="2">
        <f>ROUND(Tabla324[[#This Row],[CANTIDAD]]*Tabla324[[#This Row],[P. U.]],2)</f>
        <v>4232.59</v>
      </c>
      <c r="H706" s="22">
        <v>62.4</v>
      </c>
      <c r="I706" s="2">
        <v>52.09</v>
      </c>
      <c r="J706" s="2">
        <f>ROUND(Tabla324[[#This Row],[CANTIDAD ]]*Tabla324[[#This Row],[P. U. ]],2)</f>
        <v>3250.42</v>
      </c>
    </row>
    <row r="707" spans="1:10">
      <c r="A707" s="5" t="s">
        <v>6577</v>
      </c>
      <c r="B707" s="5" t="s">
        <v>461</v>
      </c>
      <c r="C707" s="5" t="s">
        <v>3932</v>
      </c>
      <c r="D707" s="1" t="s">
        <v>38</v>
      </c>
      <c r="E707" s="3">
        <v>257.93</v>
      </c>
      <c r="F707" s="2">
        <v>304.22000000000003</v>
      </c>
      <c r="G707" s="2">
        <f>ROUND(Tabla324[[#This Row],[CANTIDAD]]*Tabla324[[#This Row],[P. U.]],2)</f>
        <v>78467.460000000006</v>
      </c>
      <c r="H707" s="22">
        <v>257.93</v>
      </c>
      <c r="I707" s="2">
        <v>233.64</v>
      </c>
      <c r="J707" s="2">
        <f>ROUND(Tabla324[[#This Row],[CANTIDAD ]]*Tabla324[[#This Row],[P. U. ]],2)</f>
        <v>60262.77</v>
      </c>
    </row>
    <row r="708" spans="1:10">
      <c r="A708" s="5" t="s">
        <v>6577</v>
      </c>
      <c r="B708" s="5" t="s">
        <v>531</v>
      </c>
      <c r="C708" s="5" t="s">
        <v>3998</v>
      </c>
      <c r="D708" s="1" t="s">
        <v>8</v>
      </c>
      <c r="E708" s="3">
        <v>65.09</v>
      </c>
      <c r="F708" s="2">
        <v>97.35</v>
      </c>
      <c r="G708" s="2">
        <f>ROUND(Tabla324[[#This Row],[CANTIDAD]]*Tabla324[[#This Row],[P. U.]],2)</f>
        <v>6336.51</v>
      </c>
      <c r="H708" s="22">
        <v>65.09</v>
      </c>
      <c r="I708" s="2">
        <v>74.77</v>
      </c>
      <c r="J708" s="2">
        <f>ROUND(Tabla324[[#This Row],[CANTIDAD ]]*Tabla324[[#This Row],[P. U. ]],2)</f>
        <v>4866.78</v>
      </c>
    </row>
    <row r="709" spans="1:10">
      <c r="A709" s="5" t="s">
        <v>6577</v>
      </c>
      <c r="B709" s="5" t="s">
        <v>463</v>
      </c>
      <c r="C709" s="6" t="s">
        <v>3933</v>
      </c>
      <c r="D709" s="1" t="s">
        <v>38</v>
      </c>
      <c r="E709" s="3">
        <v>213.11</v>
      </c>
      <c r="F709" s="2">
        <v>342.56</v>
      </c>
      <c r="G709" s="2">
        <f>ROUND(Tabla324[[#This Row],[CANTIDAD]]*Tabla324[[#This Row],[P. U.]],2)</f>
        <v>73002.960000000006</v>
      </c>
      <c r="H709" s="22">
        <v>213.11</v>
      </c>
      <c r="I709" s="2">
        <v>263.08999999999997</v>
      </c>
      <c r="J709" s="2">
        <f>ROUND(Tabla324[[#This Row],[CANTIDAD ]]*Tabla324[[#This Row],[P. U. ]],2)</f>
        <v>56067.11</v>
      </c>
    </row>
    <row r="710" spans="1:10">
      <c r="A710" s="5" t="s">
        <v>6577</v>
      </c>
      <c r="B710" s="5" t="s">
        <v>464</v>
      </c>
      <c r="C710" s="5" t="s">
        <v>3934</v>
      </c>
      <c r="D710" s="1" t="s">
        <v>38</v>
      </c>
      <c r="E710" s="3">
        <v>249.98</v>
      </c>
      <c r="F710" s="2">
        <v>252.08</v>
      </c>
      <c r="G710" s="2">
        <f>ROUND(Tabla324[[#This Row],[CANTIDAD]]*Tabla324[[#This Row],[P. U.]],2)</f>
        <v>63014.96</v>
      </c>
      <c r="H710" s="22">
        <v>249.98</v>
      </c>
      <c r="I710" s="2">
        <v>193.61</v>
      </c>
      <c r="J710" s="2">
        <f>ROUND(Tabla324[[#This Row],[CANTIDAD ]]*Tabla324[[#This Row],[P. U. ]],2)</f>
        <v>48398.63</v>
      </c>
    </row>
    <row r="711" spans="1:10">
      <c r="A711" s="5" t="s">
        <v>6577</v>
      </c>
      <c r="B711" s="5" t="s">
        <v>532</v>
      </c>
      <c r="C711" s="6" t="s">
        <v>3999</v>
      </c>
      <c r="D711" s="1" t="s">
        <v>8</v>
      </c>
      <c r="E711" s="3">
        <v>279.54000000000002</v>
      </c>
      <c r="F711" s="2">
        <v>11.35</v>
      </c>
      <c r="G711" s="2">
        <f>ROUND(Tabla324[[#This Row],[CANTIDAD]]*Tabla324[[#This Row],[P. U.]],2)</f>
        <v>3172.78</v>
      </c>
      <c r="H711" s="22">
        <v>279.54000000000002</v>
      </c>
      <c r="I711" s="2">
        <v>8.7100000000000009</v>
      </c>
      <c r="J711" s="2">
        <f>ROUND(Tabla324[[#This Row],[CANTIDAD ]]*Tabla324[[#This Row],[P. U. ]],2)</f>
        <v>2434.79</v>
      </c>
    </row>
    <row r="712" spans="1:10">
      <c r="A712" s="5" t="s">
        <v>6577</v>
      </c>
      <c r="B712" s="5" t="s">
        <v>465</v>
      </c>
      <c r="C712" s="6" t="s">
        <v>3935</v>
      </c>
      <c r="D712" s="1" t="s">
        <v>8</v>
      </c>
      <c r="E712" s="3">
        <v>71.72</v>
      </c>
      <c r="F712" s="2">
        <v>126.89</v>
      </c>
      <c r="G712" s="2">
        <f>ROUND(Tabla324[[#This Row],[CANTIDAD]]*Tabla324[[#This Row],[P. U.]],2)</f>
        <v>9100.5499999999993</v>
      </c>
      <c r="H712" s="22">
        <v>71.72</v>
      </c>
      <c r="I712" s="2">
        <v>97.45</v>
      </c>
      <c r="J712" s="2">
        <f>ROUND(Tabla324[[#This Row],[CANTIDAD ]]*Tabla324[[#This Row],[P. U. ]],2)</f>
        <v>6989.11</v>
      </c>
    </row>
    <row r="713" spans="1:10">
      <c r="A713" s="5" t="s">
        <v>6577</v>
      </c>
      <c r="B713" s="5" t="s">
        <v>417</v>
      </c>
      <c r="C713" s="6" t="s">
        <v>3894</v>
      </c>
      <c r="D713" s="1" t="s">
        <v>31</v>
      </c>
      <c r="E713" s="3">
        <v>0.81</v>
      </c>
      <c r="F713" s="2">
        <v>20053.21</v>
      </c>
      <c r="G713" s="2">
        <f>ROUND(Tabla324[[#This Row],[CANTIDAD]]*Tabla324[[#This Row],[P. U.]],2)</f>
        <v>16243.1</v>
      </c>
      <c r="H713" s="22">
        <v>0.81</v>
      </c>
      <c r="I713" s="2">
        <v>15401.33</v>
      </c>
      <c r="J713" s="2">
        <f>ROUND(Tabla324[[#This Row],[CANTIDAD ]]*Tabla324[[#This Row],[P. U. ]],2)</f>
        <v>12475.08</v>
      </c>
    </row>
    <row r="714" spans="1:10">
      <c r="A714" s="5" t="s">
        <v>6577</v>
      </c>
      <c r="B714" s="5" t="s">
        <v>418</v>
      </c>
      <c r="C714" s="6" t="s">
        <v>3895</v>
      </c>
      <c r="D714" s="1" t="s">
        <v>31</v>
      </c>
      <c r="E714" s="3">
        <v>1.1100000000000001</v>
      </c>
      <c r="F714" s="2">
        <v>20053.21</v>
      </c>
      <c r="G714" s="2">
        <f>ROUND(Tabla324[[#This Row],[CANTIDAD]]*Tabla324[[#This Row],[P. U.]],2)</f>
        <v>22259.06</v>
      </c>
      <c r="H714" s="22">
        <v>1.1100000000000001</v>
      </c>
      <c r="I714" s="2">
        <v>15401.33</v>
      </c>
      <c r="J714" s="2">
        <f>ROUND(Tabla324[[#This Row],[CANTIDAD ]]*Tabla324[[#This Row],[P. U. ]],2)</f>
        <v>17095.48</v>
      </c>
    </row>
    <row r="715" spans="1:10">
      <c r="A715" s="5" t="s">
        <v>6577</v>
      </c>
      <c r="B715" s="5" t="s">
        <v>420</v>
      </c>
      <c r="C715" s="6" t="s">
        <v>3897</v>
      </c>
      <c r="D715" s="1" t="s">
        <v>31</v>
      </c>
      <c r="E715" s="3">
        <v>1.0900000000000001</v>
      </c>
      <c r="F715" s="2">
        <v>20053.21</v>
      </c>
      <c r="G715" s="2">
        <f>ROUND(Tabla324[[#This Row],[CANTIDAD]]*Tabla324[[#This Row],[P. U.]],2)</f>
        <v>21858</v>
      </c>
      <c r="H715" s="22">
        <v>1.0900000000000001</v>
      </c>
      <c r="I715" s="2">
        <v>15401.33</v>
      </c>
      <c r="J715" s="2">
        <f>ROUND(Tabla324[[#This Row],[CANTIDAD ]]*Tabla324[[#This Row],[P. U. ]],2)</f>
        <v>16787.45</v>
      </c>
    </row>
    <row r="716" spans="1:10">
      <c r="A716" s="5" t="s">
        <v>6577</v>
      </c>
      <c r="B716" s="5" t="s">
        <v>538</v>
      </c>
      <c r="C716" s="6" t="s">
        <v>4004</v>
      </c>
      <c r="D716" s="1" t="s">
        <v>31</v>
      </c>
      <c r="E716" s="3">
        <v>1.37</v>
      </c>
      <c r="F716" s="2">
        <v>20053.21</v>
      </c>
      <c r="G716" s="2">
        <f>ROUND(Tabla324[[#This Row],[CANTIDAD]]*Tabla324[[#This Row],[P. U.]],2)</f>
        <v>27472.9</v>
      </c>
      <c r="H716" s="22">
        <v>1.37</v>
      </c>
      <c r="I716" s="2">
        <v>15401.33</v>
      </c>
      <c r="J716" s="2">
        <f>ROUND(Tabla324[[#This Row],[CANTIDAD ]]*Tabla324[[#This Row],[P. U. ]],2)</f>
        <v>21099.82</v>
      </c>
    </row>
    <row r="717" spans="1:10">
      <c r="A717" s="5" t="s">
        <v>6577</v>
      </c>
      <c r="B717" s="5" t="s">
        <v>533</v>
      </c>
      <c r="C717" s="6" t="s">
        <v>4000</v>
      </c>
      <c r="D717" s="1" t="s">
        <v>8</v>
      </c>
      <c r="E717" s="3">
        <v>61.44</v>
      </c>
      <c r="F717" s="2">
        <v>258.97000000000003</v>
      </c>
      <c r="G717" s="2">
        <f>ROUND(Tabla324[[#This Row],[CANTIDAD]]*Tabla324[[#This Row],[P. U.]],2)</f>
        <v>15911.12</v>
      </c>
      <c r="H717" s="22">
        <v>61.44</v>
      </c>
      <c r="I717" s="2">
        <v>198.9</v>
      </c>
      <c r="J717" s="2">
        <f>ROUND(Tabla324[[#This Row],[CANTIDAD ]]*Tabla324[[#This Row],[P. U. ]],2)</f>
        <v>12220.42</v>
      </c>
    </row>
    <row r="718" spans="1:10">
      <c r="A718" s="5" t="s">
        <v>6577</v>
      </c>
      <c r="B718" s="5" t="s">
        <v>534</v>
      </c>
      <c r="C718" s="6" t="s">
        <v>4001</v>
      </c>
      <c r="D718" s="1" t="s">
        <v>38</v>
      </c>
      <c r="E718" s="3">
        <v>12.1</v>
      </c>
      <c r="F718" s="2">
        <v>2086</v>
      </c>
      <c r="G718" s="2">
        <f>ROUND(Tabla324[[#This Row],[CANTIDAD]]*Tabla324[[#This Row],[P. U.]],2)</f>
        <v>25240.6</v>
      </c>
      <c r="H718" s="22">
        <v>12.1</v>
      </c>
      <c r="I718" s="2">
        <v>1602.1</v>
      </c>
      <c r="J718" s="2">
        <f>ROUND(Tabla324[[#This Row],[CANTIDAD ]]*Tabla324[[#This Row],[P. U. ]],2)</f>
        <v>19385.41</v>
      </c>
    </row>
    <row r="719" spans="1:10">
      <c r="A719" s="5" t="s">
        <v>6577</v>
      </c>
      <c r="B719" s="5" t="s">
        <v>627</v>
      </c>
      <c r="C719" s="6" t="s">
        <v>4089</v>
      </c>
      <c r="D719" s="1" t="s">
        <v>8</v>
      </c>
      <c r="E719" s="3">
        <v>16.34</v>
      </c>
      <c r="F719" s="2">
        <v>258.97000000000003</v>
      </c>
      <c r="G719" s="2">
        <f>ROUND(Tabla324[[#This Row],[CANTIDAD]]*Tabla324[[#This Row],[P. U.]],2)</f>
        <v>4231.57</v>
      </c>
      <c r="H719" s="22">
        <v>16.34</v>
      </c>
      <c r="I719" s="2">
        <v>198.9</v>
      </c>
      <c r="J719" s="2">
        <f>ROUND(Tabla324[[#This Row],[CANTIDAD ]]*Tabla324[[#This Row],[P. U. ]],2)</f>
        <v>3250.03</v>
      </c>
    </row>
    <row r="720" spans="1:10">
      <c r="A720" s="5" t="s">
        <v>6577</v>
      </c>
      <c r="B720" s="5" t="s">
        <v>535</v>
      </c>
      <c r="C720" s="6" t="s">
        <v>4002</v>
      </c>
      <c r="D720" s="1" t="s">
        <v>38</v>
      </c>
      <c r="E720" s="3">
        <v>13.82</v>
      </c>
      <c r="F720" s="2">
        <v>2086</v>
      </c>
      <c r="G720" s="2">
        <f>ROUND(Tabla324[[#This Row],[CANTIDAD]]*Tabla324[[#This Row],[P. U.]],2)</f>
        <v>28828.52</v>
      </c>
      <c r="H720" s="22">
        <v>13.82</v>
      </c>
      <c r="I720" s="2">
        <v>1602.1</v>
      </c>
      <c r="J720" s="2">
        <f>ROUND(Tabla324[[#This Row],[CANTIDAD ]]*Tabla324[[#This Row],[P. U. ]],2)</f>
        <v>22141.02</v>
      </c>
    </row>
    <row r="721" spans="1:10">
      <c r="A721" s="5" t="s">
        <v>6577</v>
      </c>
      <c r="B721" s="5" t="s">
        <v>536</v>
      </c>
      <c r="C721" s="6" t="s">
        <v>3938</v>
      </c>
      <c r="D721" s="1" t="s">
        <v>8</v>
      </c>
      <c r="E721" s="3">
        <v>124.3</v>
      </c>
      <c r="F721" s="2">
        <v>258.97000000000003</v>
      </c>
      <c r="G721" s="2">
        <f>ROUND(Tabla324[[#This Row],[CANTIDAD]]*Tabla324[[#This Row],[P. U.]],2)</f>
        <v>32189.97</v>
      </c>
      <c r="H721" s="22">
        <v>124.3</v>
      </c>
      <c r="I721" s="2">
        <v>198.9</v>
      </c>
      <c r="J721" s="2">
        <f>ROUND(Tabla324[[#This Row],[CANTIDAD ]]*Tabla324[[#This Row],[P. U. ]],2)</f>
        <v>24723.27</v>
      </c>
    </row>
    <row r="722" spans="1:10">
      <c r="A722" s="5" t="s">
        <v>6577</v>
      </c>
      <c r="B722" s="5" t="s">
        <v>537</v>
      </c>
      <c r="C722" s="6" t="s">
        <v>3939</v>
      </c>
      <c r="D722" s="1" t="s">
        <v>38</v>
      </c>
      <c r="E722" s="3">
        <v>18.649999999999999</v>
      </c>
      <c r="F722" s="2">
        <v>2086</v>
      </c>
      <c r="G722" s="2">
        <f>ROUND(Tabla324[[#This Row],[CANTIDAD]]*Tabla324[[#This Row],[P. U.]],2)</f>
        <v>38903.9</v>
      </c>
      <c r="H722" s="22">
        <v>18.649999999999999</v>
      </c>
      <c r="I722" s="2">
        <v>1602.1</v>
      </c>
      <c r="J722" s="2">
        <f>ROUND(Tabla324[[#This Row],[CANTIDAD ]]*Tabla324[[#This Row],[P. U. ]],2)</f>
        <v>29879.17</v>
      </c>
    </row>
    <row r="723" spans="1:10">
      <c r="A723" s="5" t="s">
        <v>6577</v>
      </c>
      <c r="B723" s="5" t="s">
        <v>628</v>
      </c>
      <c r="C723" s="6" t="s">
        <v>4090</v>
      </c>
      <c r="D723" s="1" t="s">
        <v>8</v>
      </c>
      <c r="E723" s="3">
        <v>273.67</v>
      </c>
      <c r="F723" s="2">
        <v>46.23</v>
      </c>
      <c r="G723" s="2">
        <f>ROUND(Tabla324[[#This Row],[CANTIDAD]]*Tabla324[[#This Row],[P. U.]],2)</f>
        <v>12651.76</v>
      </c>
      <c r="H723" s="22">
        <v>273.67</v>
      </c>
      <c r="I723" s="2">
        <v>35.51</v>
      </c>
      <c r="J723" s="2">
        <f>ROUND(Tabla324[[#This Row],[CANTIDAD ]]*Tabla324[[#This Row],[P. U. ]],2)</f>
        <v>9718.02</v>
      </c>
    </row>
    <row r="724" spans="1:10">
      <c r="A724" s="5" t="s">
        <v>6577</v>
      </c>
      <c r="B724" s="5" t="s">
        <v>629</v>
      </c>
      <c r="C724" s="6" t="s">
        <v>4091</v>
      </c>
      <c r="D724" s="1" t="s">
        <v>38</v>
      </c>
      <c r="E724" s="3">
        <v>28.3</v>
      </c>
      <c r="F724" s="2">
        <v>1946.62</v>
      </c>
      <c r="G724" s="2">
        <f>ROUND(Tabla324[[#This Row],[CANTIDAD]]*Tabla324[[#This Row],[P. U.]],2)</f>
        <v>55089.35</v>
      </c>
      <c r="H724" s="22">
        <v>28.3</v>
      </c>
      <c r="I724" s="2">
        <v>1495.05</v>
      </c>
      <c r="J724" s="2">
        <f>ROUND(Tabla324[[#This Row],[CANTIDAD ]]*Tabla324[[#This Row],[P. U. ]],2)</f>
        <v>42309.919999999998</v>
      </c>
    </row>
    <row r="725" spans="1:10">
      <c r="A725" s="5" t="s">
        <v>6577</v>
      </c>
      <c r="B725" s="5" t="s">
        <v>630</v>
      </c>
      <c r="C725" s="6" t="s">
        <v>4092</v>
      </c>
      <c r="D725" s="1" t="s">
        <v>428</v>
      </c>
      <c r="E725" s="3">
        <v>14.12</v>
      </c>
      <c r="F725" s="2">
        <v>62.91</v>
      </c>
      <c r="G725" s="2">
        <f>ROUND(Tabla324[[#This Row],[CANTIDAD]]*Tabla324[[#This Row],[P. U.]],2)</f>
        <v>888.29</v>
      </c>
      <c r="H725" s="22">
        <v>14.12</v>
      </c>
      <c r="I725" s="2">
        <v>48.32</v>
      </c>
      <c r="J725" s="2">
        <f>ROUND(Tabla324[[#This Row],[CANTIDAD ]]*Tabla324[[#This Row],[P. U. ]],2)</f>
        <v>682.28</v>
      </c>
    </row>
    <row r="726" spans="1:10">
      <c r="A726" s="5" t="s">
        <v>6577</v>
      </c>
      <c r="B726" s="5" t="s">
        <v>631</v>
      </c>
      <c r="C726" s="6" t="s">
        <v>4093</v>
      </c>
      <c r="D726" s="1" t="s">
        <v>428</v>
      </c>
      <c r="E726" s="3">
        <v>175.06</v>
      </c>
      <c r="F726" s="2">
        <v>78.27</v>
      </c>
      <c r="G726" s="2">
        <f>ROUND(Tabla324[[#This Row],[CANTIDAD]]*Tabla324[[#This Row],[P. U.]],2)</f>
        <v>13701.95</v>
      </c>
      <c r="H726" s="22">
        <v>175.06</v>
      </c>
      <c r="I726" s="2">
        <v>60.12</v>
      </c>
      <c r="J726" s="2">
        <f>ROUND(Tabla324[[#This Row],[CANTIDAD ]]*Tabla324[[#This Row],[P. U. ]],2)</f>
        <v>10524.61</v>
      </c>
    </row>
    <row r="727" spans="1:10">
      <c r="A727" s="5" t="s">
        <v>6577</v>
      </c>
      <c r="B727" s="5" t="s">
        <v>632</v>
      </c>
      <c r="C727" s="6" t="s">
        <v>3514</v>
      </c>
      <c r="D727" s="1" t="s">
        <v>31</v>
      </c>
      <c r="E727" s="3">
        <v>1.99</v>
      </c>
      <c r="F727" s="2">
        <v>20053.21</v>
      </c>
      <c r="G727" s="2">
        <f>ROUND(Tabla324[[#This Row],[CANTIDAD]]*Tabla324[[#This Row],[P. U.]],2)</f>
        <v>39905.89</v>
      </c>
      <c r="H727" s="22">
        <v>1.99</v>
      </c>
      <c r="I727" s="2">
        <v>15401.33</v>
      </c>
      <c r="J727" s="2">
        <f>ROUND(Tabla324[[#This Row],[CANTIDAD ]]*Tabla324[[#This Row],[P. U. ]],2)</f>
        <v>30648.65</v>
      </c>
    </row>
    <row r="728" spans="1:10">
      <c r="A728" s="5" t="s">
        <v>6577</v>
      </c>
      <c r="B728" s="5" t="s">
        <v>633</v>
      </c>
      <c r="C728" s="6" t="s">
        <v>4094</v>
      </c>
      <c r="D728" s="1" t="s">
        <v>8</v>
      </c>
      <c r="E728" s="3">
        <v>268.44</v>
      </c>
      <c r="F728" s="2">
        <v>278.67</v>
      </c>
      <c r="G728" s="2">
        <f>ROUND(Tabla324[[#This Row],[CANTIDAD]]*Tabla324[[#This Row],[P. U.]],2)</f>
        <v>74806.17</v>
      </c>
      <c r="H728" s="22">
        <v>268.44</v>
      </c>
      <c r="I728" s="2">
        <v>214.04</v>
      </c>
      <c r="J728" s="2">
        <f>ROUND(Tabla324[[#This Row],[CANTIDAD ]]*Tabla324[[#This Row],[P. U. ]],2)</f>
        <v>57456.9</v>
      </c>
    </row>
    <row r="729" spans="1:10">
      <c r="A729" s="5" t="s">
        <v>6577</v>
      </c>
      <c r="B729" s="5" t="s">
        <v>634</v>
      </c>
      <c r="C729" s="6" t="s">
        <v>3515</v>
      </c>
      <c r="D729" s="1" t="s">
        <v>38</v>
      </c>
      <c r="E729" s="3">
        <v>33.36</v>
      </c>
      <c r="F729" s="2">
        <v>2086</v>
      </c>
      <c r="G729" s="2">
        <f>ROUND(Tabla324[[#This Row],[CANTIDAD]]*Tabla324[[#This Row],[P. U.]],2)</f>
        <v>69588.960000000006</v>
      </c>
      <c r="H729" s="22">
        <v>33.36</v>
      </c>
      <c r="I729" s="2">
        <v>1602.1</v>
      </c>
      <c r="J729" s="2">
        <f>ROUND(Tabla324[[#This Row],[CANTIDAD ]]*Tabla324[[#This Row],[P. U. ]],2)</f>
        <v>53446.06</v>
      </c>
    </row>
    <row r="730" spans="1:10">
      <c r="A730" s="5" t="s">
        <v>6577</v>
      </c>
      <c r="B730" s="5" t="s">
        <v>507</v>
      </c>
      <c r="C730" s="6" t="s">
        <v>3975</v>
      </c>
      <c r="D730" s="1" t="s">
        <v>8</v>
      </c>
      <c r="E730" s="3">
        <v>89.39</v>
      </c>
      <c r="F730" s="2">
        <v>300.33999999999997</v>
      </c>
      <c r="G730" s="2">
        <f>ROUND(Tabla324[[#This Row],[CANTIDAD]]*Tabla324[[#This Row],[P. U.]],2)</f>
        <v>26847.39</v>
      </c>
      <c r="H730" s="22">
        <v>89.39</v>
      </c>
      <c r="I730" s="2">
        <v>230.67</v>
      </c>
      <c r="J730" s="2">
        <f>ROUND(Tabla324[[#This Row],[CANTIDAD ]]*Tabla324[[#This Row],[P. U. ]],2)</f>
        <v>20619.59</v>
      </c>
    </row>
    <row r="731" spans="1:10">
      <c r="A731" s="5" t="s">
        <v>6577</v>
      </c>
      <c r="B731" s="5" t="s">
        <v>508</v>
      </c>
      <c r="C731" s="6" t="s">
        <v>3976</v>
      </c>
      <c r="D731" s="1" t="s">
        <v>428</v>
      </c>
      <c r="E731" s="3">
        <v>29.76</v>
      </c>
      <c r="F731" s="2">
        <v>304.58999999999997</v>
      </c>
      <c r="G731" s="2">
        <f>ROUND(Tabla324[[#This Row],[CANTIDAD]]*Tabla324[[#This Row],[P. U.]],2)</f>
        <v>9064.6</v>
      </c>
      <c r="H731" s="22">
        <v>29.76</v>
      </c>
      <c r="I731" s="2">
        <v>233.93</v>
      </c>
      <c r="J731" s="2">
        <f>ROUND(Tabla324[[#This Row],[CANTIDAD ]]*Tabla324[[#This Row],[P. U. ]],2)</f>
        <v>6961.76</v>
      </c>
    </row>
    <row r="732" spans="1:10">
      <c r="A732" s="5" t="s">
        <v>6577</v>
      </c>
      <c r="B732" s="5" t="s">
        <v>525</v>
      </c>
      <c r="C732" s="6" t="s">
        <v>3992</v>
      </c>
      <c r="D732" s="1" t="s">
        <v>15</v>
      </c>
      <c r="E732" s="3">
        <v>29.76</v>
      </c>
      <c r="F732" s="2">
        <v>304.58999999999997</v>
      </c>
      <c r="G732" s="2">
        <f>ROUND(Tabla324[[#This Row],[CANTIDAD]]*Tabla324[[#This Row],[P. U.]],2)</f>
        <v>9064.6</v>
      </c>
      <c r="H732" s="22">
        <v>29.76</v>
      </c>
      <c r="I732" s="2">
        <v>233.93</v>
      </c>
      <c r="J732" s="2">
        <f>ROUND(Tabla324[[#This Row],[CANTIDAD ]]*Tabla324[[#This Row],[P. U. ]],2)</f>
        <v>6961.76</v>
      </c>
    </row>
    <row r="733" spans="1:10">
      <c r="A733" s="5" t="s">
        <v>6577</v>
      </c>
      <c r="B733" s="5" t="s">
        <v>509</v>
      </c>
      <c r="C733" s="6" t="s">
        <v>3977</v>
      </c>
      <c r="D733" s="1" t="s">
        <v>428</v>
      </c>
      <c r="E733" s="3">
        <v>51.36</v>
      </c>
      <c r="F733" s="2">
        <v>260.01</v>
      </c>
      <c r="G733" s="2">
        <f>ROUND(Tabla324[[#This Row],[CANTIDAD]]*Tabla324[[#This Row],[P. U.]],2)</f>
        <v>13354.11</v>
      </c>
      <c r="H733" s="22">
        <v>51.36</v>
      </c>
      <c r="I733" s="2">
        <v>199.69</v>
      </c>
      <c r="J733" s="2">
        <f>ROUND(Tabla324[[#This Row],[CANTIDAD ]]*Tabla324[[#This Row],[P. U. ]],2)</f>
        <v>10256.08</v>
      </c>
    </row>
    <row r="734" spans="1:10">
      <c r="A734" s="5" t="s">
        <v>6577</v>
      </c>
      <c r="B734" s="5" t="s">
        <v>512</v>
      </c>
      <c r="C734" s="6" t="s">
        <v>3980</v>
      </c>
      <c r="D734" s="1" t="s">
        <v>8</v>
      </c>
      <c r="E734" s="3">
        <v>112.91</v>
      </c>
      <c r="F734" s="2">
        <v>174.27</v>
      </c>
      <c r="G734" s="2">
        <f>ROUND(Tabla324[[#This Row],[CANTIDAD]]*Tabla324[[#This Row],[P. U.]],2)</f>
        <v>19676.830000000002</v>
      </c>
      <c r="H734" s="22">
        <v>112.91</v>
      </c>
      <c r="I734" s="2">
        <v>133.85</v>
      </c>
      <c r="J734" s="2">
        <f>ROUND(Tabla324[[#This Row],[CANTIDAD ]]*Tabla324[[#This Row],[P. U. ]],2)</f>
        <v>15113</v>
      </c>
    </row>
    <row r="735" spans="1:10">
      <c r="A735" s="5" t="s">
        <v>6577</v>
      </c>
      <c r="B735" s="5" t="s">
        <v>529</v>
      </c>
      <c r="C735" s="6" t="s">
        <v>3995</v>
      </c>
      <c r="D735" s="1" t="s">
        <v>8</v>
      </c>
      <c r="E735" s="3">
        <v>41.99</v>
      </c>
      <c r="F735" s="2">
        <v>378.79</v>
      </c>
      <c r="G735" s="2">
        <f>ROUND(Tabla324[[#This Row],[CANTIDAD]]*Tabla324[[#This Row],[P. U.]],2)</f>
        <v>15905.39</v>
      </c>
      <c r="H735" s="22">
        <v>41.99</v>
      </c>
      <c r="I735" s="2">
        <v>290.93</v>
      </c>
      <c r="J735" s="2">
        <f>ROUND(Tabla324[[#This Row],[CANTIDAD ]]*Tabla324[[#This Row],[P. U. ]],2)</f>
        <v>12216.15</v>
      </c>
    </row>
    <row r="736" spans="1:10">
      <c r="A736" s="5" t="s">
        <v>6577</v>
      </c>
      <c r="B736" s="5" t="s">
        <v>95</v>
      </c>
      <c r="C736" s="6" t="s">
        <v>3576</v>
      </c>
      <c r="D736" s="1" t="s">
        <v>2</v>
      </c>
      <c r="E736" s="3">
        <v>114.77</v>
      </c>
      <c r="F736" s="2">
        <v>115.25</v>
      </c>
      <c r="G736" s="2">
        <f>ROUND(Tabla324[[#This Row],[CANTIDAD]]*Tabla324[[#This Row],[P. U.]],2)</f>
        <v>13227.24</v>
      </c>
      <c r="H736" s="22">
        <v>114.77</v>
      </c>
      <c r="I736" s="2">
        <v>88.51</v>
      </c>
      <c r="J736" s="2">
        <f>ROUND(Tabla324[[#This Row],[CANTIDAD ]]*Tabla324[[#This Row],[P. U. ]],2)</f>
        <v>10158.290000000001</v>
      </c>
    </row>
    <row r="737" spans="1:10">
      <c r="A737" s="5" t="s">
        <v>6577</v>
      </c>
      <c r="B737" s="5" t="s">
        <v>521</v>
      </c>
      <c r="C737" s="6" t="s">
        <v>3606</v>
      </c>
      <c r="D737" s="1" t="s">
        <v>2</v>
      </c>
      <c r="E737" s="3">
        <v>154.63</v>
      </c>
      <c r="F737" s="2">
        <v>71.569999999999993</v>
      </c>
      <c r="G737" s="2">
        <f>ROUND(Tabla324[[#This Row],[CANTIDAD]]*Tabla324[[#This Row],[P. U.]],2)</f>
        <v>11066.87</v>
      </c>
      <c r="H737" s="22">
        <v>154.63</v>
      </c>
      <c r="I737" s="2">
        <v>54.96</v>
      </c>
      <c r="J737" s="2">
        <f>ROUND(Tabla324[[#This Row],[CANTIDAD ]]*Tabla324[[#This Row],[P. U. ]],2)</f>
        <v>8498.4599999999991</v>
      </c>
    </row>
    <row r="738" spans="1:10">
      <c r="A738" s="5" t="s">
        <v>6577</v>
      </c>
      <c r="B738" s="5" t="s">
        <v>635</v>
      </c>
      <c r="C738" s="6" t="s">
        <v>4095</v>
      </c>
      <c r="D738" s="1" t="s">
        <v>62</v>
      </c>
      <c r="E738" s="3">
        <v>1</v>
      </c>
      <c r="F738" s="2">
        <v>985066.37</v>
      </c>
      <c r="G738" s="2">
        <f>ROUND(Tabla324[[#This Row],[CANTIDAD]]*Tabla324[[#This Row],[P. U.]],2)</f>
        <v>985066.37</v>
      </c>
      <c r="H738" s="22">
        <v>1</v>
      </c>
      <c r="I738" s="2">
        <v>756553.61</v>
      </c>
      <c r="J738" s="2">
        <f>ROUND(Tabla324[[#This Row],[CANTIDAD ]]*Tabla324[[#This Row],[P. U. ]],2)</f>
        <v>756553.61</v>
      </c>
    </row>
    <row r="739" spans="1:10">
      <c r="A739" s="5" t="s">
        <v>6577</v>
      </c>
      <c r="B739" s="5" t="s">
        <v>636</v>
      </c>
      <c r="C739" s="6" t="s">
        <v>6588</v>
      </c>
      <c r="D739" s="1" t="s">
        <v>62</v>
      </c>
      <c r="E739" s="3">
        <v>7</v>
      </c>
      <c r="F739" s="2">
        <v>87272.17</v>
      </c>
      <c r="G739" s="2">
        <f>ROUND(Tabla324[[#This Row],[CANTIDAD]]*Tabla324[[#This Row],[P. U.]],2)</f>
        <v>610905.18999999994</v>
      </c>
      <c r="H739" s="22">
        <v>7</v>
      </c>
      <c r="I739" s="2">
        <v>67027.02</v>
      </c>
      <c r="J739" s="2">
        <f>ROUND(Tabla324[[#This Row],[CANTIDAD ]]*Tabla324[[#This Row],[P. U. ]],2)</f>
        <v>469189.14</v>
      </c>
    </row>
    <row r="740" spans="1:10">
      <c r="A740" s="5" t="s">
        <v>6577</v>
      </c>
      <c r="B740" s="5" t="s">
        <v>637</v>
      </c>
      <c r="C740" s="5" t="s">
        <v>4096</v>
      </c>
      <c r="D740" s="1" t="s">
        <v>62</v>
      </c>
      <c r="E740" s="3">
        <v>16</v>
      </c>
      <c r="F740" s="2">
        <v>3834.55</v>
      </c>
      <c r="G740" s="2">
        <f>ROUND(Tabla324[[#This Row],[CANTIDAD]]*Tabla324[[#This Row],[P. U.]],2)</f>
        <v>61352.800000000003</v>
      </c>
      <c r="H740" s="22">
        <v>16</v>
      </c>
      <c r="I740" s="2">
        <v>2945.02</v>
      </c>
      <c r="J740" s="2">
        <f>ROUND(Tabla324[[#This Row],[CANTIDAD ]]*Tabla324[[#This Row],[P. U. ]],2)</f>
        <v>47120.32</v>
      </c>
    </row>
    <row r="741" spans="1:10">
      <c r="A741" s="5" t="s">
        <v>6577</v>
      </c>
      <c r="B741" s="5" t="s">
        <v>638</v>
      </c>
      <c r="C741" s="5" t="s">
        <v>4097</v>
      </c>
      <c r="D741" s="1" t="s">
        <v>62</v>
      </c>
      <c r="E741" s="3">
        <v>16</v>
      </c>
      <c r="F741" s="2">
        <v>953.56</v>
      </c>
      <c r="G741" s="2">
        <f>ROUND(Tabla324[[#This Row],[CANTIDAD]]*Tabla324[[#This Row],[P. U.]],2)</f>
        <v>15256.96</v>
      </c>
      <c r="H741" s="22">
        <v>16</v>
      </c>
      <c r="I741" s="2">
        <v>732.36</v>
      </c>
      <c r="J741" s="2">
        <f>ROUND(Tabla324[[#This Row],[CANTIDAD ]]*Tabla324[[#This Row],[P. U. ]],2)</f>
        <v>11717.76</v>
      </c>
    </row>
    <row r="742" spans="1:10">
      <c r="A742" s="5" t="s">
        <v>6577</v>
      </c>
      <c r="B742" s="5" t="s">
        <v>639</v>
      </c>
      <c r="C742" s="5" t="s">
        <v>4098</v>
      </c>
      <c r="D742" s="1" t="s">
        <v>62</v>
      </c>
      <c r="E742" s="3">
        <v>16</v>
      </c>
      <c r="F742" s="2">
        <v>564.64</v>
      </c>
      <c r="G742" s="2">
        <f>ROUND(Tabla324[[#This Row],[CANTIDAD]]*Tabla324[[#This Row],[P. U.]],2)</f>
        <v>9034.24</v>
      </c>
      <c r="H742" s="22">
        <v>16</v>
      </c>
      <c r="I742" s="2">
        <v>433.65</v>
      </c>
      <c r="J742" s="2">
        <f>ROUND(Tabla324[[#This Row],[CANTIDAD ]]*Tabla324[[#This Row],[P. U. ]],2)</f>
        <v>6938.4</v>
      </c>
    </row>
    <row r="743" spans="1:10">
      <c r="A743" s="5" t="s">
        <v>6577</v>
      </c>
      <c r="B743" s="5" t="s">
        <v>640</v>
      </c>
      <c r="C743" s="6" t="s">
        <v>6589</v>
      </c>
      <c r="D743" s="1" t="s">
        <v>62</v>
      </c>
      <c r="E743" s="3">
        <v>16</v>
      </c>
      <c r="F743" s="2">
        <v>1756.72</v>
      </c>
      <c r="G743" s="2">
        <f>ROUND(Tabla324[[#This Row],[CANTIDAD]]*Tabla324[[#This Row],[P. U.]],2)</f>
        <v>28107.52</v>
      </c>
      <c r="H743" s="22">
        <v>16</v>
      </c>
      <c r="I743" s="2">
        <v>1349.19</v>
      </c>
      <c r="J743" s="2">
        <f>ROUND(Tabla324[[#This Row],[CANTIDAD ]]*Tabla324[[#This Row],[P. U. ]],2)</f>
        <v>21587.040000000001</v>
      </c>
    </row>
    <row r="744" spans="1:10" s="35" customFormat="1" ht="11.25" customHeight="1">
      <c r="A744" s="34" t="s">
        <v>6580</v>
      </c>
      <c r="B744" s="34" t="s">
        <v>641</v>
      </c>
      <c r="C744" s="34" t="s">
        <v>4099</v>
      </c>
      <c r="D744" s="35" t="s">
        <v>3472</v>
      </c>
      <c r="E744" s="36"/>
      <c r="F744" s="37"/>
      <c r="G744" s="37">
        <f>SUM(G745:G749)</f>
        <v>703817.72</v>
      </c>
      <c r="H744" s="38"/>
      <c r="I744" s="37"/>
      <c r="J744" s="37">
        <f t="shared" ref="J744" si="48">SUM(J745:J749)</f>
        <v>540548.15999999992</v>
      </c>
    </row>
    <row r="745" spans="1:10">
      <c r="A745" s="5" t="s">
        <v>6577</v>
      </c>
      <c r="B745" s="5" t="s">
        <v>642</v>
      </c>
      <c r="C745" s="6" t="s">
        <v>4100</v>
      </c>
      <c r="D745" s="1" t="s">
        <v>62</v>
      </c>
      <c r="E745" s="3">
        <v>18</v>
      </c>
      <c r="F745" s="2">
        <v>4825.6099999999997</v>
      </c>
      <c r="G745" s="2">
        <f>ROUND(Tabla324[[#This Row],[CANTIDAD]]*Tabla324[[#This Row],[P. U.]],2)</f>
        <v>86860.98</v>
      </c>
      <c r="H745" s="22">
        <v>18</v>
      </c>
      <c r="I745" s="2">
        <v>3706.18</v>
      </c>
      <c r="J745" s="2">
        <f>ROUND(Tabla324[[#This Row],[CANTIDAD ]]*Tabla324[[#This Row],[P. U. ]],2)</f>
        <v>66711.240000000005</v>
      </c>
    </row>
    <row r="746" spans="1:10">
      <c r="A746" s="5" t="s">
        <v>6577</v>
      </c>
      <c r="B746" s="5" t="s">
        <v>643</v>
      </c>
      <c r="C746" s="5" t="s">
        <v>4101</v>
      </c>
      <c r="D746" s="1" t="s">
        <v>62</v>
      </c>
      <c r="E746" s="3">
        <v>28</v>
      </c>
      <c r="F746" s="2">
        <v>953.56</v>
      </c>
      <c r="G746" s="2">
        <f>ROUND(Tabla324[[#This Row],[CANTIDAD]]*Tabla324[[#This Row],[P. U.]],2)</f>
        <v>26699.68</v>
      </c>
      <c r="H746" s="22">
        <v>28</v>
      </c>
      <c r="I746" s="2">
        <v>732.36</v>
      </c>
      <c r="J746" s="2">
        <f>ROUND(Tabla324[[#This Row],[CANTIDAD ]]*Tabla324[[#This Row],[P. U. ]],2)</f>
        <v>20506.080000000002</v>
      </c>
    </row>
    <row r="747" spans="1:10">
      <c r="A747" s="5" t="s">
        <v>6577</v>
      </c>
      <c r="B747" s="5" t="s">
        <v>644</v>
      </c>
      <c r="C747" s="5" t="s">
        <v>4098</v>
      </c>
      <c r="D747" s="1" t="s">
        <v>62</v>
      </c>
      <c r="E747" s="3">
        <v>28</v>
      </c>
      <c r="F747" s="2">
        <v>564.64</v>
      </c>
      <c r="G747" s="2">
        <f>ROUND(Tabla324[[#This Row],[CANTIDAD]]*Tabla324[[#This Row],[P. U.]],2)</f>
        <v>15809.92</v>
      </c>
      <c r="H747" s="22">
        <v>28</v>
      </c>
      <c r="I747" s="2">
        <v>433.65</v>
      </c>
      <c r="J747" s="2">
        <f>ROUND(Tabla324[[#This Row],[CANTIDAD ]]*Tabla324[[#This Row],[P. U. ]],2)</f>
        <v>12142.2</v>
      </c>
    </row>
    <row r="748" spans="1:10">
      <c r="A748" s="5" t="s">
        <v>6577</v>
      </c>
      <c r="B748" s="5" t="s">
        <v>645</v>
      </c>
      <c r="C748" s="6" t="s">
        <v>4102</v>
      </c>
      <c r="D748" s="1" t="s">
        <v>62</v>
      </c>
      <c r="E748" s="3">
        <v>9</v>
      </c>
      <c r="F748" s="2">
        <v>61945.26</v>
      </c>
      <c r="G748" s="2">
        <f>ROUND(Tabla324[[#This Row],[CANTIDAD]]*Tabla324[[#This Row],[P. U.]],2)</f>
        <v>557507.34</v>
      </c>
      <c r="H748" s="22">
        <v>9</v>
      </c>
      <c r="I748" s="2">
        <v>47575.38</v>
      </c>
      <c r="J748" s="2">
        <f>ROUND(Tabla324[[#This Row],[CANTIDAD ]]*Tabla324[[#This Row],[P. U. ]],2)</f>
        <v>428178.42</v>
      </c>
    </row>
    <row r="749" spans="1:10">
      <c r="A749" s="5" t="s">
        <v>6577</v>
      </c>
      <c r="B749" s="5" t="s">
        <v>646</v>
      </c>
      <c r="C749" s="6" t="s">
        <v>4103</v>
      </c>
      <c r="D749" s="1" t="s">
        <v>62</v>
      </c>
      <c r="E749" s="3">
        <v>18</v>
      </c>
      <c r="F749" s="2">
        <v>941.1</v>
      </c>
      <c r="G749" s="2">
        <f>ROUND(Tabla324[[#This Row],[CANTIDAD]]*Tabla324[[#This Row],[P. U.]],2)</f>
        <v>16939.8</v>
      </c>
      <c r="H749" s="22">
        <v>18</v>
      </c>
      <c r="I749" s="2">
        <v>722.79</v>
      </c>
      <c r="J749" s="2">
        <f>ROUND(Tabla324[[#This Row],[CANTIDAD ]]*Tabla324[[#This Row],[P. U. ]],2)</f>
        <v>13010.22</v>
      </c>
    </row>
    <row r="750" spans="1:10" s="30" customFormat="1" ht="11.25" customHeight="1">
      <c r="A750" s="29" t="s">
        <v>6579</v>
      </c>
      <c r="B750" s="29">
        <v>1.1200000000000001</v>
      </c>
      <c r="C750" s="29" t="s">
        <v>4104</v>
      </c>
      <c r="D750" s="30" t="s">
        <v>3472</v>
      </c>
      <c r="E750" s="31"/>
      <c r="F750" s="32"/>
      <c r="G750" s="32">
        <f>G751+G753</f>
        <v>1121518.0800000001</v>
      </c>
      <c r="H750" s="33"/>
      <c r="I750" s="32"/>
      <c r="J750" s="32">
        <f t="shared" ref="J750" si="49">J751+J753</f>
        <v>861350.40000000002</v>
      </c>
    </row>
    <row r="751" spans="1:10" s="35" customFormat="1" ht="11.25" customHeight="1">
      <c r="A751" s="34" t="s">
        <v>6580</v>
      </c>
      <c r="B751" s="34" t="s">
        <v>647</v>
      </c>
      <c r="C751" s="34" t="s">
        <v>4105</v>
      </c>
      <c r="D751" s="35" t="s">
        <v>3472</v>
      </c>
      <c r="E751" s="36"/>
      <c r="F751" s="37"/>
      <c r="G751" s="37">
        <f>SUM(G752)</f>
        <v>560759.04000000004</v>
      </c>
      <c r="H751" s="38"/>
      <c r="I751" s="37"/>
      <c r="J751" s="37">
        <f t="shared" ref="J751" si="50">SUM(J752)</f>
        <v>430675.20000000001</v>
      </c>
    </row>
    <row r="752" spans="1:10">
      <c r="A752" s="5" t="s">
        <v>6577</v>
      </c>
      <c r="B752" s="5" t="s">
        <v>648</v>
      </c>
      <c r="C752" s="5" t="s">
        <v>4106</v>
      </c>
      <c r="D752" s="1" t="s">
        <v>3474</v>
      </c>
      <c r="E752" s="3">
        <v>192</v>
      </c>
      <c r="F752" s="2">
        <v>2920.62</v>
      </c>
      <c r="G752" s="2">
        <f>ROUND(Tabla324[[#This Row],[CANTIDAD]]*Tabla324[[#This Row],[P. U.]],2)</f>
        <v>560759.04000000004</v>
      </c>
      <c r="H752" s="22">
        <v>192</v>
      </c>
      <c r="I752" s="2">
        <v>2243.1</v>
      </c>
      <c r="J752" s="2">
        <f>ROUND(Tabla324[[#This Row],[CANTIDAD ]]*Tabla324[[#This Row],[P. U. ]],2)</f>
        <v>430675.20000000001</v>
      </c>
    </row>
    <row r="753" spans="1:10" s="35" customFormat="1" ht="11.25" customHeight="1">
      <c r="A753" s="34" t="s">
        <v>6580</v>
      </c>
      <c r="B753" s="34" t="s">
        <v>649</v>
      </c>
      <c r="C753" s="34" t="s">
        <v>4107</v>
      </c>
      <c r="D753" s="35" t="s">
        <v>3472</v>
      </c>
      <c r="E753" s="36"/>
      <c r="F753" s="37"/>
      <c r="G753" s="37">
        <f>SUM(G754)</f>
        <v>560759.04000000004</v>
      </c>
      <c r="H753" s="38"/>
      <c r="I753" s="37"/>
      <c r="J753" s="37">
        <f t="shared" ref="J753" si="51">SUM(J754)</f>
        <v>430675.20000000001</v>
      </c>
    </row>
    <row r="754" spans="1:10">
      <c r="A754" s="5" t="s">
        <v>6577</v>
      </c>
      <c r="B754" s="5" t="s">
        <v>648</v>
      </c>
      <c r="C754" s="5" t="s">
        <v>4106</v>
      </c>
      <c r="D754" s="1" t="s">
        <v>3474</v>
      </c>
      <c r="E754" s="3">
        <v>192</v>
      </c>
      <c r="F754" s="2">
        <v>2920.62</v>
      </c>
      <c r="G754" s="2">
        <f>ROUND(Tabla324[[#This Row],[CANTIDAD]]*Tabla324[[#This Row],[P. U.]],2)</f>
        <v>560759.04000000004</v>
      </c>
      <c r="H754" s="22">
        <v>192</v>
      </c>
      <c r="I754" s="2">
        <v>2243.1</v>
      </c>
      <c r="J754" s="2">
        <f>ROUND(Tabla324[[#This Row],[CANTIDAD ]]*Tabla324[[#This Row],[P. U. ]],2)</f>
        <v>430675.20000000001</v>
      </c>
    </row>
    <row r="755" spans="1:10" s="25" customFormat="1" ht="11.25" customHeight="1">
      <c r="A755" s="24" t="s">
        <v>6578</v>
      </c>
      <c r="B755" s="24">
        <v>2</v>
      </c>
      <c r="C755" s="24" t="s">
        <v>4108</v>
      </c>
      <c r="D755" s="25" t="s">
        <v>3472</v>
      </c>
      <c r="E755" s="26"/>
      <c r="F755" s="27"/>
      <c r="G755" s="27">
        <f>G756+G779+G835+G853+G886+G932+G959+G984+G987+G1030+G1088+G1104+G1118+G1120</f>
        <v>40396698.190000005</v>
      </c>
      <c r="H755" s="28"/>
      <c r="I755" s="27"/>
      <c r="J755" s="27">
        <f t="shared" ref="J755" si="52">J756+J779+J835+J853+J886+J932+J959+J984+J987+J1030+J1088+J1104+J1118+J1120</f>
        <v>31025551.31000001</v>
      </c>
    </row>
    <row r="756" spans="1:10" s="30" customFormat="1" ht="11.25" customHeight="1">
      <c r="A756" s="29" t="s">
        <v>6579</v>
      </c>
      <c r="B756" s="29">
        <v>2.1</v>
      </c>
      <c r="C756" s="29" t="s">
        <v>3574</v>
      </c>
      <c r="D756" s="30" t="s">
        <v>3472</v>
      </c>
      <c r="E756" s="31"/>
      <c r="F756" s="32"/>
      <c r="G756" s="32">
        <f>SUM(G757:G778)</f>
        <v>702007.30999999994</v>
      </c>
      <c r="H756" s="33"/>
      <c r="I756" s="32"/>
      <c r="J756" s="32">
        <f t="shared" ref="J756" si="53">SUM(J757:J778)</f>
        <v>539154.97</v>
      </c>
    </row>
    <row r="757" spans="1:10">
      <c r="A757" s="5" t="s">
        <v>6577</v>
      </c>
      <c r="B757" s="5" t="s">
        <v>650</v>
      </c>
      <c r="C757" s="5" t="s">
        <v>4109</v>
      </c>
      <c r="D757" s="1" t="s">
        <v>15</v>
      </c>
      <c r="E757" s="3">
        <v>516.20000000000005</v>
      </c>
      <c r="F757" s="2">
        <v>45.48</v>
      </c>
      <c r="G757" s="2">
        <f>ROUND(Tabla324[[#This Row],[CANTIDAD]]*Tabla324[[#This Row],[P. U.]],2)</f>
        <v>23476.78</v>
      </c>
      <c r="H757" s="22">
        <v>516.20000000000005</v>
      </c>
      <c r="I757" s="2">
        <v>34.93</v>
      </c>
      <c r="J757" s="2">
        <f>ROUND(Tabla324[[#This Row],[CANTIDAD ]]*Tabla324[[#This Row],[P. U. ]],2)</f>
        <v>18030.87</v>
      </c>
    </row>
    <row r="758" spans="1:10">
      <c r="A758" s="5" t="s">
        <v>6577</v>
      </c>
      <c r="B758" s="5" t="s">
        <v>651</v>
      </c>
      <c r="C758" s="5" t="s">
        <v>4110</v>
      </c>
      <c r="D758" s="1" t="s">
        <v>15</v>
      </c>
      <c r="E758" s="3">
        <v>473.18</v>
      </c>
      <c r="F758" s="2">
        <v>64.349999999999994</v>
      </c>
      <c r="G758" s="2">
        <f>ROUND(Tabla324[[#This Row],[CANTIDAD]]*Tabla324[[#This Row],[P. U.]],2)</f>
        <v>30449.13</v>
      </c>
      <c r="H758" s="22">
        <v>473.18</v>
      </c>
      <c r="I758" s="2">
        <v>49.42</v>
      </c>
      <c r="J758" s="2">
        <f>ROUND(Tabla324[[#This Row],[CANTIDAD ]]*Tabla324[[#This Row],[P. U. ]],2)</f>
        <v>23384.560000000001</v>
      </c>
    </row>
    <row r="759" spans="1:10">
      <c r="A759" s="5" t="s">
        <v>6577</v>
      </c>
      <c r="B759" s="5" t="s">
        <v>652</v>
      </c>
      <c r="C759" s="5" t="s">
        <v>4111</v>
      </c>
      <c r="D759" s="1" t="s">
        <v>15</v>
      </c>
      <c r="E759" s="3">
        <v>731.27</v>
      </c>
      <c r="F759" s="2">
        <v>74.989999999999995</v>
      </c>
      <c r="G759" s="2">
        <f>ROUND(Tabla324[[#This Row],[CANTIDAD]]*Tabla324[[#This Row],[P. U.]],2)</f>
        <v>54837.94</v>
      </c>
      <c r="H759" s="22">
        <v>731.27</v>
      </c>
      <c r="I759" s="2">
        <v>57.6</v>
      </c>
      <c r="J759" s="2">
        <f>ROUND(Tabla324[[#This Row],[CANTIDAD ]]*Tabla324[[#This Row],[P. U. ]],2)</f>
        <v>42121.15</v>
      </c>
    </row>
    <row r="760" spans="1:10">
      <c r="A760" s="5" t="s">
        <v>6577</v>
      </c>
      <c r="B760" s="5" t="s">
        <v>653</v>
      </c>
      <c r="C760" s="5" t="s">
        <v>4112</v>
      </c>
      <c r="D760" s="1" t="s">
        <v>15</v>
      </c>
      <c r="E760" s="3">
        <v>1118.42</v>
      </c>
      <c r="F760" s="2">
        <v>87.12</v>
      </c>
      <c r="G760" s="2">
        <f>ROUND(Tabla324[[#This Row],[CANTIDAD]]*Tabla324[[#This Row],[P. U.]],2)</f>
        <v>97436.75</v>
      </c>
      <c r="H760" s="22">
        <v>1118.42</v>
      </c>
      <c r="I760" s="2">
        <v>66.91</v>
      </c>
      <c r="J760" s="2">
        <f>ROUND(Tabla324[[#This Row],[CANTIDAD ]]*Tabla324[[#This Row],[P. U. ]],2)</f>
        <v>74833.48</v>
      </c>
    </row>
    <row r="761" spans="1:10">
      <c r="A761" s="5" t="s">
        <v>6577</v>
      </c>
      <c r="B761" s="5" t="s">
        <v>654</v>
      </c>
      <c r="C761" s="5" t="s">
        <v>4113</v>
      </c>
      <c r="D761" s="1" t="s">
        <v>15</v>
      </c>
      <c r="E761" s="3">
        <v>77.430000000000007</v>
      </c>
      <c r="F761" s="2">
        <v>116.71</v>
      </c>
      <c r="G761" s="2">
        <f>ROUND(Tabla324[[#This Row],[CANTIDAD]]*Tabla324[[#This Row],[P. U.]],2)</f>
        <v>9036.86</v>
      </c>
      <c r="H761" s="22">
        <v>77.430000000000007</v>
      </c>
      <c r="I761" s="2">
        <v>89.63</v>
      </c>
      <c r="J761" s="2">
        <f>ROUND(Tabla324[[#This Row],[CANTIDAD ]]*Tabla324[[#This Row],[P. U. ]],2)</f>
        <v>6940.05</v>
      </c>
    </row>
    <row r="762" spans="1:10">
      <c r="A762" s="5" t="s">
        <v>6577</v>
      </c>
      <c r="B762" s="5" t="s">
        <v>655</v>
      </c>
      <c r="C762" s="6" t="s">
        <v>4114</v>
      </c>
      <c r="D762" s="1" t="s">
        <v>62</v>
      </c>
      <c r="E762" s="3">
        <v>574</v>
      </c>
      <c r="F762" s="2">
        <v>82.9</v>
      </c>
      <c r="G762" s="2">
        <f>ROUND(Tabla324[[#This Row],[CANTIDAD]]*Tabla324[[#This Row],[P. U.]],2)</f>
        <v>47584.6</v>
      </c>
      <c r="H762" s="22">
        <v>574</v>
      </c>
      <c r="I762" s="2">
        <v>63.67</v>
      </c>
      <c r="J762" s="2">
        <f>ROUND(Tabla324[[#This Row],[CANTIDAD ]]*Tabla324[[#This Row],[P. U. ]],2)</f>
        <v>36546.58</v>
      </c>
    </row>
    <row r="763" spans="1:10">
      <c r="A763" s="5" t="s">
        <v>6577</v>
      </c>
      <c r="B763" s="5" t="s">
        <v>656</v>
      </c>
      <c r="C763" s="6" t="s">
        <v>4115</v>
      </c>
      <c r="D763" s="1" t="s">
        <v>62</v>
      </c>
      <c r="E763" s="3">
        <v>460</v>
      </c>
      <c r="F763" s="2">
        <v>89.87</v>
      </c>
      <c r="G763" s="2">
        <f>ROUND(Tabla324[[#This Row],[CANTIDAD]]*Tabla324[[#This Row],[P. U.]],2)</f>
        <v>41340.199999999997</v>
      </c>
      <c r="H763" s="22">
        <v>460</v>
      </c>
      <c r="I763" s="2">
        <v>69.02</v>
      </c>
      <c r="J763" s="2">
        <f>ROUND(Tabla324[[#This Row],[CANTIDAD ]]*Tabla324[[#This Row],[P. U. ]],2)</f>
        <v>31749.200000000001</v>
      </c>
    </row>
    <row r="764" spans="1:10">
      <c r="A764" s="5" t="s">
        <v>6577</v>
      </c>
      <c r="B764" s="5" t="s">
        <v>657</v>
      </c>
      <c r="C764" s="6" t="s">
        <v>4116</v>
      </c>
      <c r="D764" s="1" t="s">
        <v>62</v>
      </c>
      <c r="E764" s="3">
        <v>442</v>
      </c>
      <c r="F764" s="2">
        <v>110.83</v>
      </c>
      <c r="G764" s="2">
        <f>ROUND(Tabla324[[#This Row],[CANTIDAD]]*Tabla324[[#This Row],[P. U.]],2)</f>
        <v>48986.86</v>
      </c>
      <c r="H764" s="22">
        <v>442</v>
      </c>
      <c r="I764" s="2">
        <v>85.12</v>
      </c>
      <c r="J764" s="2">
        <f>ROUND(Tabla324[[#This Row],[CANTIDAD ]]*Tabla324[[#This Row],[P. U. ]],2)</f>
        <v>37623.040000000001</v>
      </c>
    </row>
    <row r="765" spans="1:10">
      <c r="A765" s="5" t="s">
        <v>6577</v>
      </c>
      <c r="B765" s="5" t="s">
        <v>658</v>
      </c>
      <c r="C765" s="6" t="s">
        <v>4117</v>
      </c>
      <c r="D765" s="1" t="s">
        <v>62</v>
      </c>
      <c r="E765" s="3">
        <v>485</v>
      </c>
      <c r="F765" s="2">
        <v>128.69999999999999</v>
      </c>
      <c r="G765" s="2">
        <f>ROUND(Tabla324[[#This Row],[CANTIDAD]]*Tabla324[[#This Row],[P. U.]],2)</f>
        <v>62419.5</v>
      </c>
      <c r="H765" s="22">
        <v>485</v>
      </c>
      <c r="I765" s="2">
        <v>98.85</v>
      </c>
      <c r="J765" s="2">
        <f>ROUND(Tabla324[[#This Row],[CANTIDAD ]]*Tabla324[[#This Row],[P. U. ]],2)</f>
        <v>47942.25</v>
      </c>
    </row>
    <row r="766" spans="1:10">
      <c r="A766" s="5" t="s">
        <v>6577</v>
      </c>
      <c r="B766" s="5" t="s">
        <v>659</v>
      </c>
      <c r="C766" s="6" t="s">
        <v>4118</v>
      </c>
      <c r="D766" s="1" t="s">
        <v>62</v>
      </c>
      <c r="E766" s="3">
        <v>318</v>
      </c>
      <c r="F766" s="2">
        <v>140.22</v>
      </c>
      <c r="G766" s="2">
        <f>ROUND(Tabla324[[#This Row],[CANTIDAD]]*Tabla324[[#This Row],[P. U.]],2)</f>
        <v>44589.96</v>
      </c>
      <c r="H766" s="22">
        <v>318</v>
      </c>
      <c r="I766" s="2">
        <v>107.69</v>
      </c>
      <c r="J766" s="2">
        <f>ROUND(Tabla324[[#This Row],[CANTIDAD ]]*Tabla324[[#This Row],[P. U. ]],2)</f>
        <v>34245.42</v>
      </c>
    </row>
    <row r="767" spans="1:10">
      <c r="A767" s="5" t="s">
        <v>6577</v>
      </c>
      <c r="B767" s="5" t="s">
        <v>660</v>
      </c>
      <c r="C767" s="6" t="s">
        <v>4119</v>
      </c>
      <c r="D767" s="1" t="s">
        <v>62</v>
      </c>
      <c r="E767" s="3">
        <v>56</v>
      </c>
      <c r="F767" s="2">
        <v>158.25</v>
      </c>
      <c r="G767" s="2">
        <f>ROUND(Tabla324[[#This Row],[CANTIDAD]]*Tabla324[[#This Row],[P. U.]],2)</f>
        <v>8862</v>
      </c>
      <c r="H767" s="22">
        <v>56</v>
      </c>
      <c r="I767" s="2">
        <v>121.54</v>
      </c>
      <c r="J767" s="2">
        <f>ROUND(Tabla324[[#This Row],[CANTIDAD ]]*Tabla324[[#This Row],[P. U. ]],2)</f>
        <v>6806.24</v>
      </c>
    </row>
    <row r="768" spans="1:10">
      <c r="A768" s="5" t="s">
        <v>6577</v>
      </c>
      <c r="B768" s="5" t="s">
        <v>661</v>
      </c>
      <c r="C768" s="6" t="s">
        <v>4120</v>
      </c>
      <c r="D768" s="1" t="s">
        <v>62</v>
      </c>
      <c r="E768" s="3">
        <v>57</v>
      </c>
      <c r="F768" s="2">
        <v>278.08999999999997</v>
      </c>
      <c r="G768" s="2">
        <f>ROUND(Tabla324[[#This Row],[CANTIDAD]]*Tabla324[[#This Row],[P. U.]],2)</f>
        <v>15851.13</v>
      </c>
      <c r="H768" s="22">
        <v>57</v>
      </c>
      <c r="I768" s="2">
        <v>213.58</v>
      </c>
      <c r="J768" s="2">
        <f>ROUND(Tabla324[[#This Row],[CANTIDAD ]]*Tabla324[[#This Row],[P. U. ]],2)</f>
        <v>12174.06</v>
      </c>
    </row>
    <row r="769" spans="1:10">
      <c r="A769" s="5" t="s">
        <v>6577</v>
      </c>
      <c r="B769" s="5" t="s">
        <v>662</v>
      </c>
      <c r="C769" s="6" t="s">
        <v>4121</v>
      </c>
      <c r="D769" s="1" t="s">
        <v>62</v>
      </c>
      <c r="E769" s="3">
        <v>459</v>
      </c>
      <c r="F769" s="2">
        <v>86.97</v>
      </c>
      <c r="G769" s="2">
        <f>ROUND(Tabla324[[#This Row],[CANTIDAD]]*Tabla324[[#This Row],[P. U.]],2)</f>
        <v>39919.230000000003</v>
      </c>
      <c r="H769" s="22">
        <v>459</v>
      </c>
      <c r="I769" s="2">
        <v>66.8</v>
      </c>
      <c r="J769" s="2">
        <f>ROUND(Tabla324[[#This Row],[CANTIDAD ]]*Tabla324[[#This Row],[P. U. ]],2)</f>
        <v>30661.200000000001</v>
      </c>
    </row>
    <row r="770" spans="1:10">
      <c r="A770" s="5" t="s">
        <v>6577</v>
      </c>
      <c r="B770" s="5" t="s">
        <v>663</v>
      </c>
      <c r="C770" s="6" t="s">
        <v>4122</v>
      </c>
      <c r="D770" s="1" t="s">
        <v>62</v>
      </c>
      <c r="E770" s="3">
        <v>294</v>
      </c>
      <c r="F770" s="2">
        <v>100.54</v>
      </c>
      <c r="G770" s="2">
        <f>ROUND(Tabla324[[#This Row],[CANTIDAD]]*Tabla324[[#This Row],[P. U.]],2)</f>
        <v>29558.76</v>
      </c>
      <c r="H770" s="22">
        <v>294</v>
      </c>
      <c r="I770" s="2">
        <v>77.209999999999994</v>
      </c>
      <c r="J770" s="2">
        <f>ROUND(Tabla324[[#This Row],[CANTIDAD ]]*Tabla324[[#This Row],[P. U. ]],2)</f>
        <v>22699.74</v>
      </c>
    </row>
    <row r="771" spans="1:10">
      <c r="A771" s="5" t="s">
        <v>6577</v>
      </c>
      <c r="B771" s="5" t="s">
        <v>664</v>
      </c>
      <c r="C771" s="6" t="s">
        <v>4123</v>
      </c>
      <c r="D771" s="1" t="s">
        <v>62</v>
      </c>
      <c r="E771" s="3">
        <v>220</v>
      </c>
      <c r="F771" s="2">
        <v>115.47</v>
      </c>
      <c r="G771" s="2">
        <f>ROUND(Tabla324[[#This Row],[CANTIDAD]]*Tabla324[[#This Row],[P. U.]],2)</f>
        <v>25403.4</v>
      </c>
      <c r="H771" s="22">
        <v>220</v>
      </c>
      <c r="I771" s="2">
        <v>88.68</v>
      </c>
      <c r="J771" s="2">
        <f>ROUND(Tabla324[[#This Row],[CANTIDAD ]]*Tabla324[[#This Row],[P. U. ]],2)</f>
        <v>19509.599999999999</v>
      </c>
    </row>
    <row r="772" spans="1:10">
      <c r="A772" s="5" t="s">
        <v>6577</v>
      </c>
      <c r="B772" s="5" t="s">
        <v>665</v>
      </c>
      <c r="C772" s="6" t="s">
        <v>4124</v>
      </c>
      <c r="D772" s="1" t="s">
        <v>62</v>
      </c>
      <c r="E772" s="3">
        <v>119</v>
      </c>
      <c r="F772" s="2">
        <v>130.15</v>
      </c>
      <c r="G772" s="2">
        <f>ROUND(Tabla324[[#This Row],[CANTIDAD]]*Tabla324[[#This Row],[P. U.]],2)</f>
        <v>15487.85</v>
      </c>
      <c r="H772" s="22">
        <v>119</v>
      </c>
      <c r="I772" s="2">
        <v>99.94</v>
      </c>
      <c r="J772" s="2">
        <f>ROUND(Tabla324[[#This Row],[CANTIDAD ]]*Tabla324[[#This Row],[P. U. ]],2)</f>
        <v>11892.86</v>
      </c>
    </row>
    <row r="773" spans="1:10">
      <c r="A773" s="5" t="s">
        <v>6577</v>
      </c>
      <c r="B773" s="5" t="s">
        <v>666</v>
      </c>
      <c r="C773" s="6" t="s">
        <v>4125</v>
      </c>
      <c r="D773" s="1" t="s">
        <v>62</v>
      </c>
      <c r="E773" s="3">
        <v>94</v>
      </c>
      <c r="F773" s="2">
        <v>142.84</v>
      </c>
      <c r="G773" s="2">
        <f>ROUND(Tabla324[[#This Row],[CANTIDAD]]*Tabla324[[#This Row],[P. U.]],2)</f>
        <v>13426.96</v>
      </c>
      <c r="H773" s="22">
        <v>94</v>
      </c>
      <c r="I773" s="2">
        <v>109.71</v>
      </c>
      <c r="J773" s="2">
        <f>ROUND(Tabla324[[#This Row],[CANTIDAD ]]*Tabla324[[#This Row],[P. U. ]],2)</f>
        <v>10312.74</v>
      </c>
    </row>
    <row r="774" spans="1:10">
      <c r="A774" s="5" t="s">
        <v>6577</v>
      </c>
      <c r="B774" s="5" t="s">
        <v>667</v>
      </c>
      <c r="C774" s="6" t="s">
        <v>4126</v>
      </c>
      <c r="D774" s="1" t="s">
        <v>62</v>
      </c>
      <c r="E774" s="3">
        <v>98</v>
      </c>
      <c r="F774" s="2">
        <v>162.76</v>
      </c>
      <c r="G774" s="2">
        <f>ROUND(Tabla324[[#This Row],[CANTIDAD]]*Tabla324[[#This Row],[P. U.]],2)</f>
        <v>15950.48</v>
      </c>
      <c r="H774" s="22">
        <v>98</v>
      </c>
      <c r="I774" s="2">
        <v>125</v>
      </c>
      <c r="J774" s="2">
        <f>ROUND(Tabla324[[#This Row],[CANTIDAD ]]*Tabla324[[#This Row],[P. U. ]],2)</f>
        <v>12250</v>
      </c>
    </row>
    <row r="775" spans="1:10">
      <c r="A775" s="5" t="s">
        <v>6577</v>
      </c>
      <c r="B775" s="5" t="s">
        <v>668</v>
      </c>
      <c r="C775" s="6" t="s">
        <v>4127</v>
      </c>
      <c r="D775" s="1" t="s">
        <v>62</v>
      </c>
      <c r="E775" s="3">
        <v>56</v>
      </c>
      <c r="F775" s="2">
        <v>191.91</v>
      </c>
      <c r="G775" s="2">
        <f>ROUND(Tabla324[[#This Row],[CANTIDAD]]*Tabla324[[#This Row],[P. U.]],2)</f>
        <v>10746.96</v>
      </c>
      <c r="H775" s="22">
        <v>56</v>
      </c>
      <c r="I775" s="2">
        <v>147.38999999999999</v>
      </c>
      <c r="J775" s="2">
        <f>ROUND(Tabla324[[#This Row],[CANTIDAD ]]*Tabla324[[#This Row],[P. U. ]],2)</f>
        <v>8253.84</v>
      </c>
    </row>
    <row r="776" spans="1:10">
      <c r="A776" s="5" t="s">
        <v>6577</v>
      </c>
      <c r="B776" s="5" t="s">
        <v>669</v>
      </c>
      <c r="C776" s="6" t="s">
        <v>4128</v>
      </c>
      <c r="D776" s="1" t="s">
        <v>62</v>
      </c>
      <c r="E776" s="3">
        <v>103</v>
      </c>
      <c r="F776" s="2">
        <v>264.23</v>
      </c>
      <c r="G776" s="2">
        <f>ROUND(Tabla324[[#This Row],[CANTIDAD]]*Tabla324[[#This Row],[P. U.]],2)</f>
        <v>27215.69</v>
      </c>
      <c r="H776" s="22">
        <v>103</v>
      </c>
      <c r="I776" s="2">
        <v>202.93</v>
      </c>
      <c r="J776" s="2">
        <f>ROUND(Tabla324[[#This Row],[CANTIDAD ]]*Tabla324[[#This Row],[P. U. ]],2)</f>
        <v>20901.79</v>
      </c>
    </row>
    <row r="777" spans="1:10">
      <c r="A777" s="5" t="s">
        <v>6577</v>
      </c>
      <c r="B777" s="5" t="s">
        <v>670</v>
      </c>
      <c r="C777" s="6" t="s">
        <v>4129</v>
      </c>
      <c r="D777" s="1" t="s">
        <v>62</v>
      </c>
      <c r="E777" s="3">
        <v>387</v>
      </c>
      <c r="F777" s="2">
        <v>35.18</v>
      </c>
      <c r="G777" s="2">
        <f>ROUND(Tabla324[[#This Row],[CANTIDAD]]*Tabla324[[#This Row],[P. U.]],2)</f>
        <v>13614.66</v>
      </c>
      <c r="H777" s="22">
        <v>387</v>
      </c>
      <c r="I777" s="2">
        <v>27.01</v>
      </c>
      <c r="J777" s="2">
        <f>ROUND(Tabla324[[#This Row],[CANTIDAD ]]*Tabla324[[#This Row],[P. U. ]],2)</f>
        <v>10452.870000000001</v>
      </c>
    </row>
    <row r="778" spans="1:10">
      <c r="A778" s="5" t="s">
        <v>6577</v>
      </c>
      <c r="B778" s="5" t="s">
        <v>671</v>
      </c>
      <c r="C778" s="6" t="s">
        <v>4130</v>
      </c>
      <c r="D778" s="1" t="s">
        <v>62</v>
      </c>
      <c r="E778" s="3">
        <v>473</v>
      </c>
      <c r="F778" s="2">
        <v>54.57</v>
      </c>
      <c r="G778" s="2">
        <f>ROUND(Tabla324[[#This Row],[CANTIDAD]]*Tabla324[[#This Row],[P. U.]],2)</f>
        <v>25811.61</v>
      </c>
      <c r="H778" s="22">
        <v>473</v>
      </c>
      <c r="I778" s="2">
        <v>41.91</v>
      </c>
      <c r="J778" s="2">
        <f>ROUND(Tabla324[[#This Row],[CANTIDAD ]]*Tabla324[[#This Row],[P. U. ]],2)</f>
        <v>19823.43</v>
      </c>
    </row>
    <row r="779" spans="1:10" s="30" customFormat="1" ht="11.25" customHeight="1">
      <c r="A779" s="29" t="s">
        <v>6579</v>
      </c>
      <c r="B779" s="29">
        <v>2.2000000000000002</v>
      </c>
      <c r="C779" s="29" t="s">
        <v>4131</v>
      </c>
      <c r="D779" s="30" t="s">
        <v>3472</v>
      </c>
      <c r="E779" s="31"/>
      <c r="F779" s="32"/>
      <c r="G779" s="32">
        <f>SUM(G780:G834)</f>
        <v>3713894.6800000006</v>
      </c>
      <c r="H779" s="33"/>
      <c r="I779" s="32"/>
      <c r="J779" s="32">
        <f t="shared" ref="J779" si="54">SUM(J780:J834)</f>
        <v>2852385.2499999981</v>
      </c>
    </row>
    <row r="780" spans="1:10">
      <c r="A780" s="5" t="s">
        <v>6577</v>
      </c>
      <c r="B780" s="5" t="s">
        <v>672</v>
      </c>
      <c r="C780" s="6" t="s">
        <v>4132</v>
      </c>
      <c r="D780" s="1" t="s">
        <v>79</v>
      </c>
      <c r="E780" s="3">
        <v>1295.68</v>
      </c>
      <c r="F780" s="2">
        <v>97.63</v>
      </c>
      <c r="G780" s="2">
        <f>ROUND(Tabla324[[#This Row],[CANTIDAD]]*Tabla324[[#This Row],[P. U.]],2)</f>
        <v>126497.24</v>
      </c>
      <c r="H780" s="22">
        <v>1295.68</v>
      </c>
      <c r="I780" s="2">
        <v>74.989999999999995</v>
      </c>
      <c r="J780" s="2">
        <f>ROUND(Tabla324[[#This Row],[CANTIDAD ]]*Tabla324[[#This Row],[P. U. ]],2)</f>
        <v>97163.04</v>
      </c>
    </row>
    <row r="781" spans="1:10">
      <c r="A781" s="5" t="s">
        <v>6577</v>
      </c>
      <c r="B781" s="5" t="s">
        <v>673</v>
      </c>
      <c r="C781" s="6" t="s">
        <v>4133</v>
      </c>
      <c r="D781" s="1" t="s">
        <v>79</v>
      </c>
      <c r="E781" s="3">
        <v>224.1</v>
      </c>
      <c r="F781" s="2">
        <v>145.01</v>
      </c>
      <c r="G781" s="2">
        <f>ROUND(Tabla324[[#This Row],[CANTIDAD]]*Tabla324[[#This Row],[P. U.]],2)</f>
        <v>32496.74</v>
      </c>
      <c r="H781" s="22">
        <v>224.1</v>
      </c>
      <c r="I781" s="2">
        <v>111.37</v>
      </c>
      <c r="J781" s="2">
        <f>ROUND(Tabla324[[#This Row],[CANTIDAD ]]*Tabla324[[#This Row],[P. U. ]],2)</f>
        <v>24958.02</v>
      </c>
    </row>
    <row r="782" spans="1:10">
      <c r="A782" s="5" t="s">
        <v>6577</v>
      </c>
      <c r="B782" s="5" t="s">
        <v>674</v>
      </c>
      <c r="C782" s="6" t="s">
        <v>4134</v>
      </c>
      <c r="D782" s="1" t="s">
        <v>79</v>
      </c>
      <c r="E782" s="3">
        <v>535.98</v>
      </c>
      <c r="F782" s="2">
        <v>197.66</v>
      </c>
      <c r="G782" s="2">
        <f>ROUND(Tabla324[[#This Row],[CANTIDAD]]*Tabla324[[#This Row],[P. U.]],2)</f>
        <v>105941.81</v>
      </c>
      <c r="H782" s="22">
        <v>535.98</v>
      </c>
      <c r="I782" s="2">
        <v>151.81</v>
      </c>
      <c r="J782" s="2">
        <f>ROUND(Tabla324[[#This Row],[CANTIDAD ]]*Tabla324[[#This Row],[P. U. ]],2)</f>
        <v>81367.12</v>
      </c>
    </row>
    <row r="783" spans="1:10">
      <c r="A783" s="5" t="s">
        <v>6577</v>
      </c>
      <c r="B783" s="5" t="s">
        <v>675</v>
      </c>
      <c r="C783" s="6" t="s">
        <v>4135</v>
      </c>
      <c r="D783" s="1" t="s">
        <v>79</v>
      </c>
      <c r="E783" s="3">
        <v>665.6</v>
      </c>
      <c r="F783" s="2">
        <v>281.23</v>
      </c>
      <c r="G783" s="2">
        <f>ROUND(Tabla324[[#This Row],[CANTIDAD]]*Tabla324[[#This Row],[P. U.]],2)</f>
        <v>187186.69</v>
      </c>
      <c r="H783" s="22">
        <v>665.6</v>
      </c>
      <c r="I783" s="2">
        <v>215.99</v>
      </c>
      <c r="J783" s="2">
        <f>ROUND(Tabla324[[#This Row],[CANTIDAD ]]*Tabla324[[#This Row],[P. U. ]],2)</f>
        <v>143762.94</v>
      </c>
    </row>
    <row r="784" spans="1:10">
      <c r="A784" s="5" t="s">
        <v>6577</v>
      </c>
      <c r="B784" s="5" t="s">
        <v>676</v>
      </c>
      <c r="C784" s="6" t="s">
        <v>4136</v>
      </c>
      <c r="D784" s="1" t="s">
        <v>79</v>
      </c>
      <c r="E784" s="3">
        <v>1376.52</v>
      </c>
      <c r="F784" s="2">
        <v>387.81</v>
      </c>
      <c r="G784" s="2">
        <f>ROUND(Tabla324[[#This Row],[CANTIDAD]]*Tabla324[[#This Row],[P. U.]],2)</f>
        <v>533828.22</v>
      </c>
      <c r="H784" s="22">
        <v>1376.52</v>
      </c>
      <c r="I784" s="2">
        <v>297.85000000000002</v>
      </c>
      <c r="J784" s="2">
        <f>ROUND(Tabla324[[#This Row],[CANTIDAD ]]*Tabla324[[#This Row],[P. U. ]],2)</f>
        <v>409996.48</v>
      </c>
    </row>
    <row r="785" spans="1:10">
      <c r="A785" s="5" t="s">
        <v>6577</v>
      </c>
      <c r="B785" s="5" t="s">
        <v>677</v>
      </c>
      <c r="C785" s="6" t="s">
        <v>4137</v>
      </c>
      <c r="D785" s="1" t="s">
        <v>79</v>
      </c>
      <c r="E785" s="3">
        <v>1505.56</v>
      </c>
      <c r="F785" s="2">
        <v>572.82000000000005</v>
      </c>
      <c r="G785" s="2">
        <f>ROUND(Tabla324[[#This Row],[CANTIDAD]]*Tabla324[[#This Row],[P. U.]],2)</f>
        <v>862414.88</v>
      </c>
      <c r="H785" s="22">
        <v>1505.56</v>
      </c>
      <c r="I785" s="2">
        <v>439.94</v>
      </c>
      <c r="J785" s="2">
        <f>ROUND(Tabla324[[#This Row],[CANTIDAD ]]*Tabla324[[#This Row],[P. U. ]],2)</f>
        <v>662356.06999999995</v>
      </c>
    </row>
    <row r="786" spans="1:10">
      <c r="A786" s="5" t="s">
        <v>6577</v>
      </c>
      <c r="B786" s="5" t="s">
        <v>678</v>
      </c>
      <c r="C786" s="6" t="s">
        <v>4138</v>
      </c>
      <c r="D786" s="1" t="s">
        <v>62</v>
      </c>
      <c r="E786" s="3">
        <v>187</v>
      </c>
      <c r="F786" s="2">
        <v>46.99</v>
      </c>
      <c r="G786" s="2">
        <f>ROUND(Tabla324[[#This Row],[CANTIDAD]]*Tabla324[[#This Row],[P. U.]],2)</f>
        <v>8787.1299999999992</v>
      </c>
      <c r="H786" s="22">
        <v>187</v>
      </c>
      <c r="I786" s="2">
        <v>36.1</v>
      </c>
      <c r="J786" s="2">
        <f>ROUND(Tabla324[[#This Row],[CANTIDAD ]]*Tabla324[[#This Row],[P. U. ]],2)</f>
        <v>6750.7</v>
      </c>
    </row>
    <row r="787" spans="1:10">
      <c r="A787" s="5" t="s">
        <v>6577</v>
      </c>
      <c r="B787" s="5" t="s">
        <v>679</v>
      </c>
      <c r="C787" s="6" t="s">
        <v>4139</v>
      </c>
      <c r="D787" s="1" t="s">
        <v>62</v>
      </c>
      <c r="E787" s="3">
        <v>83</v>
      </c>
      <c r="F787" s="2">
        <v>58.95</v>
      </c>
      <c r="G787" s="2">
        <f>ROUND(Tabla324[[#This Row],[CANTIDAD]]*Tabla324[[#This Row],[P. U.]],2)</f>
        <v>4892.8500000000004</v>
      </c>
      <c r="H787" s="22">
        <v>83</v>
      </c>
      <c r="I787" s="2">
        <v>45.27</v>
      </c>
      <c r="J787" s="2">
        <f>ROUND(Tabla324[[#This Row],[CANTIDAD ]]*Tabla324[[#This Row],[P. U. ]],2)</f>
        <v>3757.41</v>
      </c>
    </row>
    <row r="788" spans="1:10">
      <c r="A788" s="5" t="s">
        <v>6577</v>
      </c>
      <c r="B788" s="5" t="s">
        <v>680</v>
      </c>
      <c r="C788" s="6" t="s">
        <v>4140</v>
      </c>
      <c r="D788" s="1" t="s">
        <v>62</v>
      </c>
      <c r="E788" s="3">
        <v>18</v>
      </c>
      <c r="F788" s="2">
        <v>98.53</v>
      </c>
      <c r="G788" s="2">
        <f>ROUND(Tabla324[[#This Row],[CANTIDAD]]*Tabla324[[#This Row],[P. U.]],2)</f>
        <v>1773.54</v>
      </c>
      <c r="H788" s="22">
        <v>18</v>
      </c>
      <c r="I788" s="2">
        <v>75.67</v>
      </c>
      <c r="J788" s="2">
        <f>ROUND(Tabla324[[#This Row],[CANTIDAD ]]*Tabla324[[#This Row],[P. U. ]],2)</f>
        <v>1362.06</v>
      </c>
    </row>
    <row r="789" spans="1:10">
      <c r="A789" s="5" t="s">
        <v>6577</v>
      </c>
      <c r="B789" s="5" t="s">
        <v>681</v>
      </c>
      <c r="C789" s="6" t="s">
        <v>4141</v>
      </c>
      <c r="D789" s="1" t="s">
        <v>62</v>
      </c>
      <c r="E789" s="3">
        <v>65</v>
      </c>
      <c r="F789" s="2">
        <v>147.81</v>
      </c>
      <c r="G789" s="2">
        <f>ROUND(Tabla324[[#This Row],[CANTIDAD]]*Tabla324[[#This Row],[P. U.]],2)</f>
        <v>9607.65</v>
      </c>
      <c r="H789" s="22">
        <v>65</v>
      </c>
      <c r="I789" s="2">
        <v>113.52</v>
      </c>
      <c r="J789" s="2">
        <f>ROUND(Tabla324[[#This Row],[CANTIDAD ]]*Tabla324[[#This Row],[P. U. ]],2)</f>
        <v>7378.8</v>
      </c>
    </row>
    <row r="790" spans="1:10">
      <c r="A790" s="5" t="s">
        <v>6577</v>
      </c>
      <c r="B790" s="5" t="s">
        <v>682</v>
      </c>
      <c r="C790" s="6" t="s">
        <v>4142</v>
      </c>
      <c r="D790" s="1" t="s">
        <v>62</v>
      </c>
      <c r="E790" s="3">
        <v>8</v>
      </c>
      <c r="F790" s="2">
        <v>171.97</v>
      </c>
      <c r="G790" s="2">
        <f>ROUND(Tabla324[[#This Row],[CANTIDAD]]*Tabla324[[#This Row],[P. U.]],2)</f>
        <v>1375.76</v>
      </c>
      <c r="H790" s="22">
        <v>8</v>
      </c>
      <c r="I790" s="2">
        <v>132.08000000000001</v>
      </c>
      <c r="J790" s="2">
        <f>ROUND(Tabla324[[#This Row],[CANTIDAD ]]*Tabla324[[#This Row],[P. U. ]],2)</f>
        <v>1056.6400000000001</v>
      </c>
    </row>
    <row r="791" spans="1:10">
      <c r="A791" s="5" t="s">
        <v>6577</v>
      </c>
      <c r="B791" s="5" t="s">
        <v>683</v>
      </c>
      <c r="C791" s="6" t="s">
        <v>4143</v>
      </c>
      <c r="D791" s="1" t="s">
        <v>62</v>
      </c>
      <c r="E791" s="3">
        <v>20</v>
      </c>
      <c r="F791" s="2">
        <v>252.55</v>
      </c>
      <c r="G791" s="2">
        <f>ROUND(Tabla324[[#This Row],[CANTIDAD]]*Tabla324[[#This Row],[P. U.]],2)</f>
        <v>5051</v>
      </c>
      <c r="H791" s="22">
        <v>20</v>
      </c>
      <c r="I791" s="2">
        <v>193.97</v>
      </c>
      <c r="J791" s="2">
        <f>ROUND(Tabla324[[#This Row],[CANTIDAD ]]*Tabla324[[#This Row],[P. U. ]],2)</f>
        <v>3879.4</v>
      </c>
    </row>
    <row r="792" spans="1:10">
      <c r="A792" s="5" t="s">
        <v>6577</v>
      </c>
      <c r="B792" s="5" t="s">
        <v>684</v>
      </c>
      <c r="C792" s="6" t="s">
        <v>4144</v>
      </c>
      <c r="D792" s="1" t="s">
        <v>62</v>
      </c>
      <c r="E792" s="3">
        <v>24</v>
      </c>
      <c r="F792" s="2">
        <v>142.78</v>
      </c>
      <c r="G792" s="2">
        <f>ROUND(Tabla324[[#This Row],[CANTIDAD]]*Tabla324[[#This Row],[P. U.]],2)</f>
        <v>3426.72</v>
      </c>
      <c r="H792" s="22">
        <v>24</v>
      </c>
      <c r="I792" s="2">
        <v>109.65</v>
      </c>
      <c r="J792" s="2">
        <f>ROUND(Tabla324[[#This Row],[CANTIDAD ]]*Tabla324[[#This Row],[P. U. ]],2)</f>
        <v>2631.6</v>
      </c>
    </row>
    <row r="793" spans="1:10">
      <c r="A793" s="5" t="s">
        <v>6577</v>
      </c>
      <c r="B793" s="5" t="s">
        <v>685</v>
      </c>
      <c r="C793" s="6" t="s">
        <v>4145</v>
      </c>
      <c r="D793" s="1" t="s">
        <v>62</v>
      </c>
      <c r="E793" s="3">
        <v>277</v>
      </c>
      <c r="F793" s="2">
        <v>153.71</v>
      </c>
      <c r="G793" s="2">
        <f>ROUND(Tabla324[[#This Row],[CANTIDAD]]*Tabla324[[#This Row],[P. U.]],2)</f>
        <v>42577.67</v>
      </c>
      <c r="H793" s="22">
        <v>277</v>
      </c>
      <c r="I793" s="2">
        <v>118.05</v>
      </c>
      <c r="J793" s="2">
        <f>ROUND(Tabla324[[#This Row],[CANTIDAD ]]*Tabla324[[#This Row],[P. U. ]],2)</f>
        <v>32699.85</v>
      </c>
    </row>
    <row r="794" spans="1:10">
      <c r="A794" s="5" t="s">
        <v>6577</v>
      </c>
      <c r="B794" s="5" t="s">
        <v>686</v>
      </c>
      <c r="C794" s="6" t="s">
        <v>4146</v>
      </c>
      <c r="D794" s="1" t="s">
        <v>62</v>
      </c>
      <c r="E794" s="3">
        <v>1380</v>
      </c>
      <c r="F794" s="2">
        <v>43.28</v>
      </c>
      <c r="G794" s="2">
        <f>ROUND(Tabla324[[#This Row],[CANTIDAD]]*Tabla324[[#This Row],[P. U.]],2)</f>
        <v>59726.400000000001</v>
      </c>
      <c r="H794" s="22">
        <v>1380</v>
      </c>
      <c r="I794" s="2">
        <v>33.24</v>
      </c>
      <c r="J794" s="2">
        <f>ROUND(Tabla324[[#This Row],[CANTIDAD ]]*Tabla324[[#This Row],[P. U. ]],2)</f>
        <v>45871.199999999997</v>
      </c>
    </row>
    <row r="795" spans="1:10">
      <c r="A795" s="5" t="s">
        <v>6577</v>
      </c>
      <c r="B795" s="5" t="s">
        <v>687</v>
      </c>
      <c r="C795" s="6" t="s">
        <v>4147</v>
      </c>
      <c r="D795" s="1" t="s">
        <v>62</v>
      </c>
      <c r="E795" s="3">
        <v>24</v>
      </c>
      <c r="F795" s="2">
        <v>83.48</v>
      </c>
      <c r="G795" s="2">
        <f>ROUND(Tabla324[[#This Row],[CANTIDAD]]*Tabla324[[#This Row],[P. U.]],2)</f>
        <v>2003.52</v>
      </c>
      <c r="H795" s="22">
        <v>24</v>
      </c>
      <c r="I795" s="2">
        <v>64.12</v>
      </c>
      <c r="J795" s="2">
        <f>ROUND(Tabla324[[#This Row],[CANTIDAD ]]*Tabla324[[#This Row],[P. U. ]],2)</f>
        <v>1538.88</v>
      </c>
    </row>
    <row r="796" spans="1:10">
      <c r="A796" s="5" t="s">
        <v>6577</v>
      </c>
      <c r="B796" s="5" t="s">
        <v>688</v>
      </c>
      <c r="C796" s="6" t="s">
        <v>4148</v>
      </c>
      <c r="D796" s="1" t="s">
        <v>62</v>
      </c>
      <c r="E796" s="3">
        <v>252</v>
      </c>
      <c r="F796" s="2">
        <v>104.71</v>
      </c>
      <c r="G796" s="2">
        <f>ROUND(Tabla324[[#This Row],[CANTIDAD]]*Tabla324[[#This Row],[P. U.]],2)</f>
        <v>26386.92</v>
      </c>
      <c r="H796" s="22">
        <v>252</v>
      </c>
      <c r="I796" s="2">
        <v>80.430000000000007</v>
      </c>
      <c r="J796" s="2">
        <f>ROUND(Tabla324[[#This Row],[CANTIDAD ]]*Tabla324[[#This Row],[P. U. ]],2)</f>
        <v>20268.36</v>
      </c>
    </row>
    <row r="797" spans="1:10">
      <c r="A797" s="5" t="s">
        <v>6577</v>
      </c>
      <c r="B797" s="5" t="s">
        <v>689</v>
      </c>
      <c r="C797" s="6" t="s">
        <v>4149</v>
      </c>
      <c r="D797" s="1" t="s">
        <v>62</v>
      </c>
      <c r="E797" s="3">
        <v>598</v>
      </c>
      <c r="F797" s="2">
        <v>81.44</v>
      </c>
      <c r="G797" s="2">
        <f>ROUND(Tabla324[[#This Row],[CANTIDAD]]*Tabla324[[#This Row],[P. U.]],2)</f>
        <v>48701.120000000003</v>
      </c>
      <c r="H797" s="22">
        <v>598</v>
      </c>
      <c r="I797" s="2">
        <v>62.55</v>
      </c>
      <c r="J797" s="2">
        <f>ROUND(Tabla324[[#This Row],[CANTIDAD ]]*Tabla324[[#This Row],[P. U. ]],2)</f>
        <v>37404.9</v>
      </c>
    </row>
    <row r="798" spans="1:10">
      <c r="A798" s="5" t="s">
        <v>6577</v>
      </c>
      <c r="B798" s="5" t="s">
        <v>690</v>
      </c>
      <c r="C798" s="6" t="s">
        <v>4150</v>
      </c>
      <c r="D798" s="1" t="s">
        <v>62</v>
      </c>
      <c r="E798" s="3">
        <v>125</v>
      </c>
      <c r="F798" s="2">
        <v>110.58</v>
      </c>
      <c r="G798" s="2">
        <f>ROUND(Tabla324[[#This Row],[CANTIDAD]]*Tabla324[[#This Row],[P. U.]],2)</f>
        <v>13822.5</v>
      </c>
      <c r="H798" s="22">
        <v>125</v>
      </c>
      <c r="I798" s="2">
        <v>84.93</v>
      </c>
      <c r="J798" s="2">
        <f>ROUND(Tabla324[[#This Row],[CANTIDAD ]]*Tabla324[[#This Row],[P. U. ]],2)</f>
        <v>10616.25</v>
      </c>
    </row>
    <row r="799" spans="1:10">
      <c r="A799" s="5" t="s">
        <v>6577</v>
      </c>
      <c r="B799" s="5" t="s">
        <v>691</v>
      </c>
      <c r="C799" s="6" t="s">
        <v>4151</v>
      </c>
      <c r="D799" s="1" t="s">
        <v>62</v>
      </c>
      <c r="E799" s="3">
        <v>553</v>
      </c>
      <c r="F799" s="2">
        <v>148.16</v>
      </c>
      <c r="G799" s="2">
        <f>ROUND(Tabla324[[#This Row],[CANTIDAD]]*Tabla324[[#This Row],[P. U.]],2)</f>
        <v>81932.479999999996</v>
      </c>
      <c r="H799" s="22">
        <v>553</v>
      </c>
      <c r="I799" s="2">
        <v>113.8</v>
      </c>
      <c r="J799" s="2">
        <f>ROUND(Tabla324[[#This Row],[CANTIDAD ]]*Tabla324[[#This Row],[P. U. ]],2)</f>
        <v>62931.4</v>
      </c>
    </row>
    <row r="800" spans="1:10">
      <c r="A800" s="5" t="s">
        <v>6577</v>
      </c>
      <c r="B800" s="5" t="s">
        <v>692</v>
      </c>
      <c r="C800" s="6" t="s">
        <v>4152</v>
      </c>
      <c r="D800" s="1" t="s">
        <v>62</v>
      </c>
      <c r="E800" s="3">
        <v>411</v>
      </c>
      <c r="F800" s="2">
        <v>209.74</v>
      </c>
      <c r="G800" s="2">
        <f>ROUND(Tabla324[[#This Row],[CANTIDAD]]*Tabla324[[#This Row],[P. U.]],2)</f>
        <v>86203.14</v>
      </c>
      <c r="H800" s="22">
        <v>411</v>
      </c>
      <c r="I800" s="2">
        <v>161.08000000000001</v>
      </c>
      <c r="J800" s="2">
        <f>ROUND(Tabla324[[#This Row],[CANTIDAD ]]*Tabla324[[#This Row],[P. U. ]],2)</f>
        <v>66203.88</v>
      </c>
    </row>
    <row r="801" spans="1:10">
      <c r="A801" s="5" t="s">
        <v>6577</v>
      </c>
      <c r="B801" s="5" t="s">
        <v>693</v>
      </c>
      <c r="C801" s="6" t="s">
        <v>4153</v>
      </c>
      <c r="D801" s="1" t="s">
        <v>62</v>
      </c>
      <c r="E801" s="3">
        <v>429</v>
      </c>
      <c r="F801" s="2">
        <v>251.11</v>
      </c>
      <c r="G801" s="2">
        <f>ROUND(Tabla324[[#This Row],[CANTIDAD]]*Tabla324[[#This Row],[P. U.]],2)</f>
        <v>107726.19</v>
      </c>
      <c r="H801" s="22">
        <v>429</v>
      </c>
      <c r="I801" s="2">
        <v>192.87</v>
      </c>
      <c r="J801" s="2">
        <f>ROUND(Tabla324[[#This Row],[CANTIDAD ]]*Tabla324[[#This Row],[P. U. ]],2)</f>
        <v>82741.23</v>
      </c>
    </row>
    <row r="802" spans="1:10">
      <c r="A802" s="5" t="s">
        <v>6577</v>
      </c>
      <c r="B802" s="5" t="s">
        <v>694</v>
      </c>
      <c r="C802" s="6" t="s">
        <v>4154</v>
      </c>
      <c r="D802" s="1" t="s">
        <v>62</v>
      </c>
      <c r="E802" s="3">
        <v>60</v>
      </c>
      <c r="F802" s="2">
        <v>337.84</v>
      </c>
      <c r="G802" s="2">
        <f>ROUND(Tabla324[[#This Row],[CANTIDAD]]*Tabla324[[#This Row],[P. U.]],2)</f>
        <v>20270.400000000001</v>
      </c>
      <c r="H802" s="22">
        <v>60</v>
      </c>
      <c r="I802" s="2">
        <v>259.47000000000003</v>
      </c>
      <c r="J802" s="2">
        <f>ROUND(Tabla324[[#This Row],[CANTIDAD ]]*Tabla324[[#This Row],[P. U. ]],2)</f>
        <v>15568.2</v>
      </c>
    </row>
    <row r="803" spans="1:10">
      <c r="A803" s="5" t="s">
        <v>6577</v>
      </c>
      <c r="B803" s="5" t="s">
        <v>695</v>
      </c>
      <c r="C803" s="6" t="s">
        <v>4155</v>
      </c>
      <c r="D803" s="1" t="s">
        <v>62</v>
      </c>
      <c r="E803" s="3">
        <v>806</v>
      </c>
      <c r="F803" s="2">
        <v>450.79</v>
      </c>
      <c r="G803" s="2">
        <f>ROUND(Tabla324[[#This Row],[CANTIDAD]]*Tabla324[[#This Row],[P. U.]],2)</f>
        <v>363336.74</v>
      </c>
      <c r="H803" s="22">
        <v>806</v>
      </c>
      <c r="I803" s="2">
        <v>346.21</v>
      </c>
      <c r="J803" s="2">
        <f>ROUND(Tabla324[[#This Row],[CANTIDAD ]]*Tabla324[[#This Row],[P. U. ]],2)</f>
        <v>279045.26</v>
      </c>
    </row>
    <row r="804" spans="1:10">
      <c r="A804" s="5" t="s">
        <v>6577</v>
      </c>
      <c r="B804" s="5" t="s">
        <v>696</v>
      </c>
      <c r="C804" s="6" t="s">
        <v>4156</v>
      </c>
      <c r="D804" s="1" t="s">
        <v>62</v>
      </c>
      <c r="E804" s="3">
        <v>774</v>
      </c>
      <c r="F804" s="2">
        <v>122.13</v>
      </c>
      <c r="G804" s="2">
        <f>ROUND(Tabla324[[#This Row],[CANTIDAD]]*Tabla324[[#This Row],[P. U.]],2)</f>
        <v>94528.62</v>
      </c>
      <c r="H804" s="22">
        <v>774</v>
      </c>
      <c r="I804" s="2">
        <v>93.8</v>
      </c>
      <c r="J804" s="2">
        <f>ROUND(Tabla324[[#This Row],[CANTIDAD ]]*Tabla324[[#This Row],[P. U. ]],2)</f>
        <v>72601.2</v>
      </c>
    </row>
    <row r="805" spans="1:10">
      <c r="A805" s="5" t="s">
        <v>6577</v>
      </c>
      <c r="B805" s="5" t="s">
        <v>697</v>
      </c>
      <c r="C805" s="6" t="s">
        <v>4157</v>
      </c>
      <c r="D805" s="1" t="s">
        <v>62</v>
      </c>
      <c r="E805" s="3">
        <v>4</v>
      </c>
      <c r="F805" s="2">
        <v>177.51</v>
      </c>
      <c r="G805" s="2">
        <f>ROUND(Tabla324[[#This Row],[CANTIDAD]]*Tabla324[[#This Row],[P. U.]],2)</f>
        <v>710.04</v>
      </c>
      <c r="H805" s="22">
        <v>4</v>
      </c>
      <c r="I805" s="2">
        <v>136.34</v>
      </c>
      <c r="J805" s="2">
        <f>ROUND(Tabla324[[#This Row],[CANTIDAD ]]*Tabla324[[#This Row],[P. U. ]],2)</f>
        <v>545.36</v>
      </c>
    </row>
    <row r="806" spans="1:10">
      <c r="A806" s="5" t="s">
        <v>6577</v>
      </c>
      <c r="B806" s="5" t="s">
        <v>698</v>
      </c>
      <c r="C806" s="6" t="s">
        <v>4158</v>
      </c>
      <c r="D806" s="1" t="s">
        <v>62</v>
      </c>
      <c r="E806" s="3">
        <v>24</v>
      </c>
      <c r="F806" s="2">
        <v>258.68</v>
      </c>
      <c r="G806" s="2">
        <f>ROUND(Tabla324[[#This Row],[CANTIDAD]]*Tabla324[[#This Row],[P. U.]],2)</f>
        <v>6208.32</v>
      </c>
      <c r="H806" s="22">
        <v>24</v>
      </c>
      <c r="I806" s="2">
        <v>198.68</v>
      </c>
      <c r="J806" s="2">
        <f>ROUND(Tabla324[[#This Row],[CANTIDAD ]]*Tabla324[[#This Row],[P. U. ]],2)</f>
        <v>4768.32</v>
      </c>
    </row>
    <row r="807" spans="1:10">
      <c r="A807" s="5" t="s">
        <v>6577</v>
      </c>
      <c r="B807" s="5" t="s">
        <v>699</v>
      </c>
      <c r="C807" s="6" t="s">
        <v>4159</v>
      </c>
      <c r="D807" s="1" t="s">
        <v>62</v>
      </c>
      <c r="E807" s="3">
        <v>1</v>
      </c>
      <c r="F807" s="2">
        <v>360.15</v>
      </c>
      <c r="G807" s="2">
        <f>ROUND(Tabla324[[#This Row],[CANTIDAD]]*Tabla324[[#This Row],[P. U.]],2)</f>
        <v>360.15</v>
      </c>
      <c r="H807" s="22">
        <v>1</v>
      </c>
      <c r="I807" s="2">
        <v>276.61</v>
      </c>
      <c r="J807" s="2">
        <f>ROUND(Tabla324[[#This Row],[CANTIDAD ]]*Tabla324[[#This Row],[P. U. ]],2)</f>
        <v>276.61</v>
      </c>
    </row>
    <row r="808" spans="1:10">
      <c r="A808" s="5" t="s">
        <v>6577</v>
      </c>
      <c r="B808" s="5" t="s">
        <v>700</v>
      </c>
      <c r="C808" s="6" t="s">
        <v>4160</v>
      </c>
      <c r="D808" s="1" t="s">
        <v>62</v>
      </c>
      <c r="E808" s="3">
        <v>6</v>
      </c>
      <c r="F808" s="2">
        <v>443.55</v>
      </c>
      <c r="G808" s="2">
        <f>ROUND(Tabla324[[#This Row],[CANTIDAD]]*Tabla324[[#This Row],[P. U.]],2)</f>
        <v>2661.3</v>
      </c>
      <c r="H808" s="22">
        <v>6</v>
      </c>
      <c r="I808" s="2">
        <v>340.66</v>
      </c>
      <c r="J808" s="2">
        <f>ROUND(Tabla324[[#This Row],[CANTIDAD ]]*Tabla324[[#This Row],[P. U. ]],2)</f>
        <v>2043.96</v>
      </c>
    </row>
    <row r="809" spans="1:10">
      <c r="A809" s="5" t="s">
        <v>6577</v>
      </c>
      <c r="B809" s="5" t="s">
        <v>701</v>
      </c>
      <c r="C809" s="6" t="s">
        <v>4161</v>
      </c>
      <c r="D809" s="1" t="s">
        <v>62</v>
      </c>
      <c r="E809" s="3">
        <v>2</v>
      </c>
      <c r="F809" s="2">
        <v>606.08000000000004</v>
      </c>
      <c r="G809" s="2">
        <f>ROUND(Tabla324[[#This Row],[CANTIDAD]]*Tabla324[[#This Row],[P. U.]],2)</f>
        <v>1212.1600000000001</v>
      </c>
      <c r="H809" s="22">
        <v>2</v>
      </c>
      <c r="I809" s="2">
        <v>465.49</v>
      </c>
      <c r="J809" s="2">
        <f>ROUND(Tabla324[[#This Row],[CANTIDAD ]]*Tabla324[[#This Row],[P. U. ]],2)</f>
        <v>930.98</v>
      </c>
    </row>
    <row r="810" spans="1:10">
      <c r="A810" s="5" t="s">
        <v>6577</v>
      </c>
      <c r="B810" s="5" t="s">
        <v>702</v>
      </c>
      <c r="C810" s="6" t="s">
        <v>4162</v>
      </c>
      <c r="D810" s="1" t="s">
        <v>62</v>
      </c>
      <c r="E810" s="3">
        <v>1</v>
      </c>
      <c r="F810" s="2">
        <v>185.62</v>
      </c>
      <c r="G810" s="2">
        <f>ROUND(Tabla324[[#This Row],[CANTIDAD]]*Tabla324[[#This Row],[P. U.]],2)</f>
        <v>185.62</v>
      </c>
      <c r="H810" s="22">
        <v>1</v>
      </c>
      <c r="I810" s="2">
        <v>142.56</v>
      </c>
      <c r="J810" s="2">
        <f>ROUND(Tabla324[[#This Row],[CANTIDAD ]]*Tabla324[[#This Row],[P. U. ]],2)</f>
        <v>142.56</v>
      </c>
    </row>
    <row r="811" spans="1:10">
      <c r="A811" s="5" t="s">
        <v>6577</v>
      </c>
      <c r="B811" s="5" t="s">
        <v>703</v>
      </c>
      <c r="C811" s="6" t="s">
        <v>4163</v>
      </c>
      <c r="D811" s="1" t="s">
        <v>62</v>
      </c>
      <c r="E811" s="3">
        <v>49</v>
      </c>
      <c r="F811" s="2">
        <v>185.62</v>
      </c>
      <c r="G811" s="2">
        <f>ROUND(Tabla324[[#This Row],[CANTIDAD]]*Tabla324[[#This Row],[P. U.]],2)</f>
        <v>9095.3799999999992</v>
      </c>
      <c r="H811" s="22">
        <v>49</v>
      </c>
      <c r="I811" s="2">
        <v>142.56</v>
      </c>
      <c r="J811" s="2">
        <f>ROUND(Tabla324[[#This Row],[CANTIDAD ]]*Tabla324[[#This Row],[P. U. ]],2)</f>
        <v>6985.44</v>
      </c>
    </row>
    <row r="812" spans="1:10">
      <c r="A812" s="5" t="s">
        <v>6577</v>
      </c>
      <c r="B812" s="5" t="s">
        <v>704</v>
      </c>
      <c r="C812" s="6" t="s">
        <v>4164</v>
      </c>
      <c r="D812" s="1" t="s">
        <v>62</v>
      </c>
      <c r="E812" s="3">
        <v>4</v>
      </c>
      <c r="F812" s="2">
        <v>185.62</v>
      </c>
      <c r="G812" s="2">
        <f>ROUND(Tabla324[[#This Row],[CANTIDAD]]*Tabla324[[#This Row],[P. U.]],2)</f>
        <v>742.48</v>
      </c>
      <c r="H812" s="22">
        <v>4</v>
      </c>
      <c r="I812" s="2">
        <v>142.56</v>
      </c>
      <c r="J812" s="2">
        <f>ROUND(Tabla324[[#This Row],[CANTIDAD ]]*Tabla324[[#This Row],[P. U. ]],2)</f>
        <v>570.24</v>
      </c>
    </row>
    <row r="813" spans="1:10">
      <c r="A813" s="5" t="s">
        <v>6577</v>
      </c>
      <c r="B813" s="5" t="s">
        <v>705</v>
      </c>
      <c r="C813" s="6" t="s">
        <v>4165</v>
      </c>
      <c r="D813" s="1" t="s">
        <v>62</v>
      </c>
      <c r="E813" s="3">
        <v>2</v>
      </c>
      <c r="F813" s="2">
        <v>185.62</v>
      </c>
      <c r="G813" s="2">
        <f>ROUND(Tabla324[[#This Row],[CANTIDAD]]*Tabla324[[#This Row],[P. U.]],2)</f>
        <v>371.24</v>
      </c>
      <c r="H813" s="22">
        <v>2</v>
      </c>
      <c r="I813" s="2">
        <v>142.56</v>
      </c>
      <c r="J813" s="2">
        <f>ROUND(Tabla324[[#This Row],[CANTIDAD ]]*Tabla324[[#This Row],[P. U. ]],2)</f>
        <v>285.12</v>
      </c>
    </row>
    <row r="814" spans="1:10">
      <c r="A814" s="5" t="s">
        <v>6577</v>
      </c>
      <c r="B814" s="5" t="s">
        <v>706</v>
      </c>
      <c r="C814" s="6" t="s">
        <v>4166</v>
      </c>
      <c r="D814" s="1" t="s">
        <v>62</v>
      </c>
      <c r="E814" s="3">
        <v>9</v>
      </c>
      <c r="F814" s="2">
        <v>282.66000000000003</v>
      </c>
      <c r="G814" s="2">
        <f>ROUND(Tabla324[[#This Row],[CANTIDAD]]*Tabla324[[#This Row],[P. U.]],2)</f>
        <v>2543.94</v>
      </c>
      <c r="H814" s="22">
        <v>9</v>
      </c>
      <c r="I814" s="2">
        <v>217.09</v>
      </c>
      <c r="J814" s="2">
        <f>ROUND(Tabla324[[#This Row],[CANTIDAD ]]*Tabla324[[#This Row],[P. U. ]],2)</f>
        <v>1953.81</v>
      </c>
    </row>
    <row r="815" spans="1:10">
      <c r="A815" s="5" t="s">
        <v>6577</v>
      </c>
      <c r="B815" s="5" t="s">
        <v>707</v>
      </c>
      <c r="C815" s="6" t="s">
        <v>4167</v>
      </c>
      <c r="D815" s="1" t="s">
        <v>62</v>
      </c>
      <c r="E815" s="3">
        <v>6</v>
      </c>
      <c r="F815" s="2">
        <v>282.66000000000003</v>
      </c>
      <c r="G815" s="2">
        <f>ROUND(Tabla324[[#This Row],[CANTIDAD]]*Tabla324[[#This Row],[P. U.]],2)</f>
        <v>1695.96</v>
      </c>
      <c r="H815" s="22">
        <v>6</v>
      </c>
      <c r="I815" s="2">
        <v>217.09</v>
      </c>
      <c r="J815" s="2">
        <f>ROUND(Tabla324[[#This Row],[CANTIDAD ]]*Tabla324[[#This Row],[P. U. ]],2)</f>
        <v>1302.54</v>
      </c>
    </row>
    <row r="816" spans="1:10">
      <c r="A816" s="5" t="s">
        <v>6577</v>
      </c>
      <c r="B816" s="5" t="s">
        <v>708</v>
      </c>
      <c r="C816" s="6" t="s">
        <v>4168</v>
      </c>
      <c r="D816" s="1" t="s">
        <v>62</v>
      </c>
      <c r="E816" s="3">
        <v>12</v>
      </c>
      <c r="F816" s="2">
        <v>282.66000000000003</v>
      </c>
      <c r="G816" s="2">
        <f>ROUND(Tabla324[[#This Row],[CANTIDAD]]*Tabla324[[#This Row],[P. U.]],2)</f>
        <v>3391.92</v>
      </c>
      <c r="H816" s="22">
        <v>12</v>
      </c>
      <c r="I816" s="2">
        <v>217.09</v>
      </c>
      <c r="J816" s="2">
        <f>ROUND(Tabla324[[#This Row],[CANTIDAD ]]*Tabla324[[#This Row],[P. U. ]],2)</f>
        <v>2605.08</v>
      </c>
    </row>
    <row r="817" spans="1:10">
      <c r="A817" s="5" t="s">
        <v>6577</v>
      </c>
      <c r="B817" s="5" t="s">
        <v>709</v>
      </c>
      <c r="C817" s="6" t="s">
        <v>4169</v>
      </c>
      <c r="D817" s="1" t="s">
        <v>62</v>
      </c>
      <c r="E817" s="3">
        <v>2</v>
      </c>
      <c r="F817" s="2">
        <v>282.66000000000003</v>
      </c>
      <c r="G817" s="2">
        <f>ROUND(Tabla324[[#This Row],[CANTIDAD]]*Tabla324[[#This Row],[P. U.]],2)</f>
        <v>565.32000000000005</v>
      </c>
      <c r="H817" s="22">
        <v>2</v>
      </c>
      <c r="I817" s="2">
        <v>217.09</v>
      </c>
      <c r="J817" s="2">
        <f>ROUND(Tabla324[[#This Row],[CANTIDAD ]]*Tabla324[[#This Row],[P. U. ]],2)</f>
        <v>434.18</v>
      </c>
    </row>
    <row r="818" spans="1:10">
      <c r="A818" s="5" t="s">
        <v>6577</v>
      </c>
      <c r="B818" s="5" t="s">
        <v>710</v>
      </c>
      <c r="C818" s="6" t="s">
        <v>4170</v>
      </c>
      <c r="D818" s="1" t="s">
        <v>62</v>
      </c>
      <c r="E818" s="3">
        <v>2</v>
      </c>
      <c r="F818" s="2">
        <v>354.17</v>
      </c>
      <c r="G818" s="2">
        <f>ROUND(Tabla324[[#This Row],[CANTIDAD]]*Tabla324[[#This Row],[P. U.]],2)</f>
        <v>708.34</v>
      </c>
      <c r="H818" s="22">
        <v>2</v>
      </c>
      <c r="I818" s="2">
        <v>272.01</v>
      </c>
      <c r="J818" s="2">
        <f>ROUND(Tabla324[[#This Row],[CANTIDAD ]]*Tabla324[[#This Row],[P. U. ]],2)</f>
        <v>544.02</v>
      </c>
    </row>
    <row r="819" spans="1:10">
      <c r="A819" s="5" t="s">
        <v>6577</v>
      </c>
      <c r="B819" s="5" t="s">
        <v>711</v>
      </c>
      <c r="C819" s="6" t="s">
        <v>4171</v>
      </c>
      <c r="D819" s="1" t="s">
        <v>62</v>
      </c>
      <c r="E819" s="3">
        <v>255</v>
      </c>
      <c r="F819" s="2">
        <v>354.17</v>
      </c>
      <c r="G819" s="2">
        <f>ROUND(Tabla324[[#This Row],[CANTIDAD]]*Tabla324[[#This Row],[P. U.]],2)</f>
        <v>90313.35</v>
      </c>
      <c r="H819" s="22">
        <v>255</v>
      </c>
      <c r="I819" s="2">
        <v>272.01</v>
      </c>
      <c r="J819" s="2">
        <f>ROUND(Tabla324[[#This Row],[CANTIDAD ]]*Tabla324[[#This Row],[P. U. ]],2)</f>
        <v>69362.55</v>
      </c>
    </row>
    <row r="820" spans="1:10">
      <c r="A820" s="5" t="s">
        <v>6577</v>
      </c>
      <c r="B820" s="5" t="s">
        <v>712</v>
      </c>
      <c r="C820" s="6" t="s">
        <v>4172</v>
      </c>
      <c r="D820" s="1" t="s">
        <v>62</v>
      </c>
      <c r="E820" s="3">
        <v>13</v>
      </c>
      <c r="F820" s="2">
        <v>444.19</v>
      </c>
      <c r="G820" s="2">
        <f>ROUND(Tabla324[[#This Row],[CANTIDAD]]*Tabla324[[#This Row],[P. U.]],2)</f>
        <v>5774.47</v>
      </c>
      <c r="H820" s="22">
        <v>13</v>
      </c>
      <c r="I820" s="2">
        <v>341.14</v>
      </c>
      <c r="J820" s="2">
        <f>ROUND(Tabla324[[#This Row],[CANTIDAD ]]*Tabla324[[#This Row],[P. U. ]],2)</f>
        <v>4434.82</v>
      </c>
    </row>
    <row r="821" spans="1:10">
      <c r="A821" s="5" t="s">
        <v>6577</v>
      </c>
      <c r="B821" s="5" t="s">
        <v>713</v>
      </c>
      <c r="C821" s="6" t="s">
        <v>4173</v>
      </c>
      <c r="D821" s="1" t="s">
        <v>62</v>
      </c>
      <c r="E821" s="3">
        <v>1</v>
      </c>
      <c r="F821" s="2">
        <v>597.55999999999995</v>
      </c>
      <c r="G821" s="2">
        <f>ROUND(Tabla324[[#This Row],[CANTIDAD]]*Tabla324[[#This Row],[P. U.]],2)</f>
        <v>597.55999999999995</v>
      </c>
      <c r="H821" s="22">
        <v>1</v>
      </c>
      <c r="I821" s="2">
        <v>458.94</v>
      </c>
      <c r="J821" s="2">
        <f>ROUND(Tabla324[[#This Row],[CANTIDAD ]]*Tabla324[[#This Row],[P. U. ]],2)</f>
        <v>458.94</v>
      </c>
    </row>
    <row r="822" spans="1:10">
      <c r="A822" s="5" t="s">
        <v>6577</v>
      </c>
      <c r="B822" s="5" t="s">
        <v>714</v>
      </c>
      <c r="C822" s="6" t="s">
        <v>4174</v>
      </c>
      <c r="D822" s="1" t="s">
        <v>62</v>
      </c>
      <c r="E822" s="3">
        <v>6</v>
      </c>
      <c r="F822" s="2">
        <v>444.19</v>
      </c>
      <c r="G822" s="2">
        <f>ROUND(Tabla324[[#This Row],[CANTIDAD]]*Tabla324[[#This Row],[P. U.]],2)</f>
        <v>2665.14</v>
      </c>
      <c r="H822" s="22">
        <v>6</v>
      </c>
      <c r="I822" s="2">
        <v>341.14</v>
      </c>
      <c r="J822" s="2">
        <f>ROUND(Tabla324[[#This Row],[CANTIDAD ]]*Tabla324[[#This Row],[P. U. ]],2)</f>
        <v>2046.84</v>
      </c>
    </row>
    <row r="823" spans="1:10">
      <c r="A823" s="5" t="s">
        <v>6577</v>
      </c>
      <c r="B823" s="5" t="s">
        <v>715</v>
      </c>
      <c r="C823" s="6" t="s">
        <v>4175</v>
      </c>
      <c r="D823" s="1" t="s">
        <v>62</v>
      </c>
      <c r="E823" s="3">
        <v>7</v>
      </c>
      <c r="F823" s="2">
        <v>444.19</v>
      </c>
      <c r="G823" s="2">
        <f>ROUND(Tabla324[[#This Row],[CANTIDAD]]*Tabla324[[#This Row],[P. U.]],2)</f>
        <v>3109.33</v>
      </c>
      <c r="H823" s="22">
        <v>7</v>
      </c>
      <c r="I823" s="2">
        <v>341.14</v>
      </c>
      <c r="J823" s="2">
        <f>ROUND(Tabla324[[#This Row],[CANTIDAD ]]*Tabla324[[#This Row],[P. U. ]],2)</f>
        <v>2387.98</v>
      </c>
    </row>
    <row r="824" spans="1:10">
      <c r="A824" s="5" t="s">
        <v>6577</v>
      </c>
      <c r="B824" s="5" t="s">
        <v>716</v>
      </c>
      <c r="C824" s="6" t="s">
        <v>4176</v>
      </c>
      <c r="D824" s="1" t="s">
        <v>62</v>
      </c>
      <c r="E824" s="3">
        <v>1</v>
      </c>
      <c r="F824" s="2">
        <v>597.55999999999995</v>
      </c>
      <c r="G824" s="2">
        <f>ROUND(Tabla324[[#This Row],[CANTIDAD]]*Tabla324[[#This Row],[P. U.]],2)</f>
        <v>597.55999999999995</v>
      </c>
      <c r="H824" s="22">
        <v>1</v>
      </c>
      <c r="I824" s="2">
        <v>458.94</v>
      </c>
      <c r="J824" s="2">
        <f>ROUND(Tabla324[[#This Row],[CANTIDAD ]]*Tabla324[[#This Row],[P. U. ]],2)</f>
        <v>458.94</v>
      </c>
    </row>
    <row r="825" spans="1:10">
      <c r="A825" s="5" t="s">
        <v>6577</v>
      </c>
      <c r="B825" s="5" t="s">
        <v>717</v>
      </c>
      <c r="C825" s="6" t="s">
        <v>4177</v>
      </c>
      <c r="D825" s="1" t="s">
        <v>62</v>
      </c>
      <c r="E825" s="3">
        <v>1</v>
      </c>
      <c r="F825" s="2">
        <v>597.55999999999995</v>
      </c>
      <c r="G825" s="2">
        <f>ROUND(Tabla324[[#This Row],[CANTIDAD]]*Tabla324[[#This Row],[P. U.]],2)</f>
        <v>597.55999999999995</v>
      </c>
      <c r="H825" s="22">
        <v>1</v>
      </c>
      <c r="I825" s="2">
        <v>458.94</v>
      </c>
      <c r="J825" s="2">
        <f>ROUND(Tabla324[[#This Row],[CANTIDAD ]]*Tabla324[[#This Row],[P. U. ]],2)</f>
        <v>458.94</v>
      </c>
    </row>
    <row r="826" spans="1:10">
      <c r="A826" s="5" t="s">
        <v>6577</v>
      </c>
      <c r="B826" s="5" t="s">
        <v>718</v>
      </c>
      <c r="C826" s="6" t="s">
        <v>4178</v>
      </c>
      <c r="D826" s="1" t="s">
        <v>62</v>
      </c>
      <c r="E826" s="3">
        <v>4</v>
      </c>
      <c r="F826" s="2">
        <v>597.55999999999995</v>
      </c>
      <c r="G826" s="2">
        <f>ROUND(Tabla324[[#This Row],[CANTIDAD]]*Tabla324[[#This Row],[P. U.]],2)</f>
        <v>2390.2399999999998</v>
      </c>
      <c r="H826" s="22">
        <v>4</v>
      </c>
      <c r="I826" s="2">
        <v>458.94</v>
      </c>
      <c r="J826" s="2">
        <f>ROUND(Tabla324[[#This Row],[CANTIDAD ]]*Tabla324[[#This Row],[P. U. ]],2)</f>
        <v>1835.76</v>
      </c>
    </row>
    <row r="827" spans="1:10">
      <c r="A827" s="5" t="s">
        <v>6577</v>
      </c>
      <c r="B827" s="5" t="s">
        <v>719</v>
      </c>
      <c r="C827" s="6" t="s">
        <v>4179</v>
      </c>
      <c r="D827" s="1" t="s">
        <v>62</v>
      </c>
      <c r="E827" s="3">
        <v>4</v>
      </c>
      <c r="F827" s="2">
        <v>597.55999999999995</v>
      </c>
      <c r="G827" s="2">
        <f>ROUND(Tabla324[[#This Row],[CANTIDAD]]*Tabla324[[#This Row],[P. U.]],2)</f>
        <v>2390.2399999999998</v>
      </c>
      <c r="H827" s="22">
        <v>4</v>
      </c>
      <c r="I827" s="2">
        <v>458.94</v>
      </c>
      <c r="J827" s="2">
        <f>ROUND(Tabla324[[#This Row],[CANTIDAD ]]*Tabla324[[#This Row],[P. U. ]],2)</f>
        <v>1835.76</v>
      </c>
    </row>
    <row r="828" spans="1:10">
      <c r="A828" s="5" t="s">
        <v>6577</v>
      </c>
      <c r="B828" s="5" t="s">
        <v>720</v>
      </c>
      <c r="C828" s="6" t="s">
        <v>4180</v>
      </c>
      <c r="D828" s="1" t="s">
        <v>62</v>
      </c>
      <c r="E828" s="3">
        <v>4</v>
      </c>
      <c r="F828" s="2">
        <v>597.55999999999995</v>
      </c>
      <c r="G828" s="2">
        <f>ROUND(Tabla324[[#This Row],[CANTIDAD]]*Tabla324[[#This Row],[P. U.]],2)</f>
        <v>2390.2399999999998</v>
      </c>
      <c r="H828" s="22">
        <v>4</v>
      </c>
      <c r="I828" s="2">
        <v>458.94</v>
      </c>
      <c r="J828" s="2">
        <f>ROUND(Tabla324[[#This Row],[CANTIDAD ]]*Tabla324[[#This Row],[P. U. ]],2)</f>
        <v>1835.76</v>
      </c>
    </row>
    <row r="829" spans="1:10">
      <c r="A829" s="5" t="s">
        <v>6577</v>
      </c>
      <c r="B829" s="5" t="s">
        <v>721</v>
      </c>
      <c r="C829" s="6" t="s">
        <v>4181</v>
      </c>
      <c r="D829" s="1" t="s">
        <v>62</v>
      </c>
      <c r="E829" s="3">
        <v>515</v>
      </c>
      <c r="F829" s="2">
        <v>367.2</v>
      </c>
      <c r="G829" s="2">
        <f>ROUND(Tabla324[[#This Row],[CANTIDAD]]*Tabla324[[#This Row],[P. U.]],2)</f>
        <v>189108</v>
      </c>
      <c r="H829" s="22">
        <v>515</v>
      </c>
      <c r="I829" s="2">
        <v>282.02</v>
      </c>
      <c r="J829" s="2">
        <f>ROUND(Tabla324[[#This Row],[CANTIDAD ]]*Tabla324[[#This Row],[P. U. ]],2)</f>
        <v>145240.29999999999</v>
      </c>
    </row>
    <row r="830" spans="1:10">
      <c r="A830" s="5" t="s">
        <v>6577</v>
      </c>
      <c r="B830" s="5" t="s">
        <v>722</v>
      </c>
      <c r="C830" s="6" t="s">
        <v>4182</v>
      </c>
      <c r="D830" s="1" t="s">
        <v>62</v>
      </c>
      <c r="E830" s="3">
        <v>117</v>
      </c>
      <c r="F830" s="2">
        <v>248.87</v>
      </c>
      <c r="G830" s="2">
        <f>ROUND(Tabla324[[#This Row],[CANTIDAD]]*Tabla324[[#This Row],[P. U.]],2)</f>
        <v>29117.79</v>
      </c>
      <c r="H830" s="22">
        <v>117</v>
      </c>
      <c r="I830" s="2">
        <v>191.13</v>
      </c>
      <c r="J830" s="2">
        <f>ROUND(Tabla324[[#This Row],[CANTIDAD ]]*Tabla324[[#This Row],[P. U. ]],2)</f>
        <v>22362.21</v>
      </c>
    </row>
    <row r="831" spans="1:10">
      <c r="A831" s="5" t="s">
        <v>6577</v>
      </c>
      <c r="B831" s="5" t="s">
        <v>682</v>
      </c>
      <c r="C831" s="6" t="s">
        <v>4142</v>
      </c>
      <c r="D831" s="1" t="s">
        <v>62</v>
      </c>
      <c r="E831" s="3">
        <v>294</v>
      </c>
      <c r="F831" s="2">
        <v>171.97</v>
      </c>
      <c r="G831" s="2">
        <f>ROUND(Tabla324[[#This Row],[CANTIDAD]]*Tabla324[[#This Row],[P. U.]],2)</f>
        <v>50559.18</v>
      </c>
      <c r="H831" s="22">
        <v>294</v>
      </c>
      <c r="I831" s="2">
        <v>132.08000000000001</v>
      </c>
      <c r="J831" s="2">
        <f>ROUND(Tabla324[[#This Row],[CANTIDAD ]]*Tabla324[[#This Row],[P. U. ]],2)</f>
        <v>38831.519999999997</v>
      </c>
    </row>
    <row r="832" spans="1:10">
      <c r="A832" s="5" t="s">
        <v>6577</v>
      </c>
      <c r="B832" s="5" t="s">
        <v>683</v>
      </c>
      <c r="C832" s="6" t="s">
        <v>4143</v>
      </c>
      <c r="D832" s="1" t="s">
        <v>62</v>
      </c>
      <c r="E832" s="3">
        <v>715</v>
      </c>
      <c r="F832" s="2">
        <v>252.55</v>
      </c>
      <c r="G832" s="2">
        <f>ROUND(Tabla324[[#This Row],[CANTIDAD]]*Tabla324[[#This Row],[P. U.]],2)</f>
        <v>180573.25</v>
      </c>
      <c r="H832" s="22">
        <v>715</v>
      </c>
      <c r="I832" s="2">
        <v>193.97</v>
      </c>
      <c r="J832" s="2">
        <f>ROUND(Tabla324[[#This Row],[CANTIDAD ]]*Tabla324[[#This Row],[P. U. ]],2)</f>
        <v>138688.54999999999</v>
      </c>
    </row>
    <row r="833" spans="1:10">
      <c r="A833" s="5" t="s">
        <v>6577</v>
      </c>
      <c r="B833" s="5" t="s">
        <v>723</v>
      </c>
      <c r="C833" s="6" t="s">
        <v>4183</v>
      </c>
      <c r="D833" s="1" t="s">
        <v>62</v>
      </c>
      <c r="E833" s="3">
        <v>421</v>
      </c>
      <c r="F833" s="2">
        <v>272.14999999999998</v>
      </c>
      <c r="G833" s="2">
        <f>ROUND(Tabla324[[#This Row],[CANTIDAD]]*Tabla324[[#This Row],[P. U.]],2)</f>
        <v>114575.15</v>
      </c>
      <c r="H833" s="22">
        <v>421</v>
      </c>
      <c r="I833" s="2">
        <v>209.01</v>
      </c>
      <c r="J833" s="2">
        <f>ROUND(Tabla324[[#This Row],[CANTIDAD ]]*Tabla324[[#This Row],[P. U. ]],2)</f>
        <v>87993.21</v>
      </c>
    </row>
    <row r="834" spans="1:10">
      <c r="A834" s="5" t="s">
        <v>6577</v>
      </c>
      <c r="B834" s="5" t="s">
        <v>701</v>
      </c>
      <c r="C834" s="6" t="s">
        <v>4161</v>
      </c>
      <c r="D834" s="1" t="s">
        <v>62</v>
      </c>
      <c r="E834" s="3">
        <v>294</v>
      </c>
      <c r="F834" s="2">
        <v>606.08000000000004</v>
      </c>
      <c r="G834" s="2">
        <f>ROUND(Tabla324[[#This Row],[CANTIDAD]]*Tabla324[[#This Row],[P. U.]],2)</f>
        <v>178187.51999999999</v>
      </c>
      <c r="H834" s="22">
        <v>294</v>
      </c>
      <c r="I834" s="2">
        <v>465.49</v>
      </c>
      <c r="J834" s="2">
        <f>ROUND(Tabla324[[#This Row],[CANTIDAD ]]*Tabla324[[#This Row],[P. U. ]],2)</f>
        <v>136854.06</v>
      </c>
    </row>
    <row r="835" spans="1:10" s="30" customFormat="1" ht="11.25" customHeight="1">
      <c r="A835" s="29" t="s">
        <v>6579</v>
      </c>
      <c r="B835" s="29">
        <v>2.2999999999999998</v>
      </c>
      <c r="C835" s="29" t="s">
        <v>4184</v>
      </c>
      <c r="D835" s="30" t="s">
        <v>3472</v>
      </c>
      <c r="E835" s="31"/>
      <c r="F835" s="32"/>
      <c r="G835" s="32">
        <f>SUM(G836:G852)</f>
        <v>2027772.21</v>
      </c>
      <c r="H835" s="33"/>
      <c r="I835" s="32"/>
      <c r="J835" s="32">
        <f t="shared" ref="J835" si="55">SUM(J836:J852)</f>
        <v>1557366.0899999999</v>
      </c>
    </row>
    <row r="836" spans="1:10">
      <c r="A836" s="5" t="s">
        <v>6577</v>
      </c>
      <c r="B836" s="5" t="s">
        <v>724</v>
      </c>
      <c r="C836" s="5" t="s">
        <v>4185</v>
      </c>
      <c r="D836" s="1" t="s">
        <v>62</v>
      </c>
      <c r="E836" s="3">
        <v>27</v>
      </c>
      <c r="F836" s="2">
        <v>4062.15</v>
      </c>
      <c r="G836" s="2">
        <f>ROUND(Tabla324[[#This Row],[CANTIDAD]]*Tabla324[[#This Row],[P. U.]],2)</f>
        <v>109678.05</v>
      </c>
      <c r="H836" s="22">
        <v>27</v>
      </c>
      <c r="I836" s="2">
        <v>3119.83</v>
      </c>
      <c r="J836" s="2">
        <f>ROUND(Tabla324[[#This Row],[CANTIDAD ]]*Tabla324[[#This Row],[P. U. ]],2)</f>
        <v>84235.41</v>
      </c>
    </row>
    <row r="837" spans="1:10">
      <c r="A837" s="5" t="s">
        <v>6577</v>
      </c>
      <c r="B837" s="5" t="s">
        <v>725</v>
      </c>
      <c r="C837" s="6" t="s">
        <v>4186</v>
      </c>
      <c r="D837" s="1" t="s">
        <v>62</v>
      </c>
      <c r="E837" s="3">
        <v>1061</v>
      </c>
      <c r="F837" s="2">
        <v>362.55</v>
      </c>
      <c r="G837" s="2">
        <f>ROUND(Tabla324[[#This Row],[CANTIDAD]]*Tabla324[[#This Row],[P. U.]],2)</f>
        <v>384665.55</v>
      </c>
      <c r="H837" s="22">
        <v>1061</v>
      </c>
      <c r="I837" s="2">
        <v>278.44</v>
      </c>
      <c r="J837" s="2">
        <f>ROUND(Tabla324[[#This Row],[CANTIDAD ]]*Tabla324[[#This Row],[P. U. ]],2)</f>
        <v>295424.84000000003</v>
      </c>
    </row>
    <row r="838" spans="1:10">
      <c r="A838" s="5" t="s">
        <v>6577</v>
      </c>
      <c r="B838" s="5" t="s">
        <v>726</v>
      </c>
      <c r="C838" s="6" t="s">
        <v>4187</v>
      </c>
      <c r="D838" s="1" t="s">
        <v>62</v>
      </c>
      <c r="E838" s="3">
        <v>1071</v>
      </c>
      <c r="F838" s="2">
        <v>441.42</v>
      </c>
      <c r="G838" s="2">
        <f>ROUND(Tabla324[[#This Row],[CANTIDAD]]*Tabla324[[#This Row],[P. U.]],2)</f>
        <v>472760.82</v>
      </c>
      <c r="H838" s="22">
        <v>1071</v>
      </c>
      <c r="I838" s="2">
        <v>339.02</v>
      </c>
      <c r="J838" s="2">
        <f>ROUND(Tabla324[[#This Row],[CANTIDAD ]]*Tabla324[[#This Row],[P. U. ]],2)</f>
        <v>363090.42</v>
      </c>
    </row>
    <row r="839" spans="1:10">
      <c r="A839" s="5" t="s">
        <v>6577</v>
      </c>
      <c r="B839" s="5" t="s">
        <v>727</v>
      </c>
      <c r="C839" s="6" t="s">
        <v>4188</v>
      </c>
      <c r="D839" s="1" t="s">
        <v>62</v>
      </c>
      <c r="E839" s="3">
        <v>94</v>
      </c>
      <c r="F839" s="2">
        <v>718.98</v>
      </c>
      <c r="G839" s="2">
        <f>ROUND(Tabla324[[#This Row],[CANTIDAD]]*Tabla324[[#This Row],[P. U.]],2)</f>
        <v>67584.12</v>
      </c>
      <c r="H839" s="22">
        <v>94</v>
      </c>
      <c r="I839" s="2">
        <v>552.19000000000005</v>
      </c>
      <c r="J839" s="2">
        <f>ROUND(Tabla324[[#This Row],[CANTIDAD ]]*Tabla324[[#This Row],[P. U. ]],2)</f>
        <v>51905.86</v>
      </c>
    </row>
    <row r="840" spans="1:10">
      <c r="A840" s="5" t="s">
        <v>6577</v>
      </c>
      <c r="B840" s="5" t="s">
        <v>728</v>
      </c>
      <c r="C840" s="6" t="s">
        <v>4189</v>
      </c>
      <c r="D840" s="1" t="s">
        <v>62</v>
      </c>
      <c r="E840" s="3">
        <v>194</v>
      </c>
      <c r="F840" s="2">
        <v>1057.3399999999999</v>
      </c>
      <c r="G840" s="2">
        <f>ROUND(Tabla324[[#This Row],[CANTIDAD]]*Tabla324[[#This Row],[P. U.]],2)</f>
        <v>205123.96</v>
      </c>
      <c r="H840" s="22">
        <v>194</v>
      </c>
      <c r="I840" s="2">
        <v>812.06</v>
      </c>
      <c r="J840" s="2">
        <f>ROUND(Tabla324[[#This Row],[CANTIDAD ]]*Tabla324[[#This Row],[P. U. ]],2)</f>
        <v>157539.64000000001</v>
      </c>
    </row>
    <row r="841" spans="1:10">
      <c r="A841" s="5" t="s">
        <v>6577</v>
      </c>
      <c r="B841" s="5" t="s">
        <v>729</v>
      </c>
      <c r="C841" s="6" t="s">
        <v>4190</v>
      </c>
      <c r="D841" s="1" t="s">
        <v>62</v>
      </c>
      <c r="E841" s="3">
        <v>400</v>
      </c>
      <c r="F841" s="2">
        <v>1358.09</v>
      </c>
      <c r="G841" s="2">
        <f>ROUND(Tabla324[[#This Row],[CANTIDAD]]*Tabla324[[#This Row],[P. U.]],2)</f>
        <v>543236</v>
      </c>
      <c r="H841" s="22">
        <v>400</v>
      </c>
      <c r="I841" s="2">
        <v>1043.04</v>
      </c>
      <c r="J841" s="2">
        <f>ROUND(Tabla324[[#This Row],[CANTIDAD ]]*Tabla324[[#This Row],[P. U. ]],2)</f>
        <v>417216</v>
      </c>
    </row>
    <row r="842" spans="1:10">
      <c r="A842" s="5" t="s">
        <v>6577</v>
      </c>
      <c r="B842" s="5" t="s">
        <v>730</v>
      </c>
      <c r="C842" s="6" t="s">
        <v>4191</v>
      </c>
      <c r="D842" s="1" t="s">
        <v>62</v>
      </c>
      <c r="E842" s="3">
        <v>26</v>
      </c>
      <c r="F842" s="2">
        <v>1984.63</v>
      </c>
      <c r="G842" s="2">
        <f>ROUND(Tabla324[[#This Row],[CANTIDAD]]*Tabla324[[#This Row],[P. U.]],2)</f>
        <v>51600.38</v>
      </c>
      <c r="H842" s="22">
        <v>26</v>
      </c>
      <c r="I842" s="2">
        <v>1524.25</v>
      </c>
      <c r="J842" s="2">
        <f>ROUND(Tabla324[[#This Row],[CANTIDAD ]]*Tabla324[[#This Row],[P. U. ]],2)</f>
        <v>39630.5</v>
      </c>
    </row>
    <row r="843" spans="1:10">
      <c r="A843" s="5" t="s">
        <v>6577</v>
      </c>
      <c r="B843" s="5" t="s">
        <v>731</v>
      </c>
      <c r="C843" s="6" t="s">
        <v>4192</v>
      </c>
      <c r="D843" s="1" t="s">
        <v>153</v>
      </c>
      <c r="E843" s="3">
        <v>17</v>
      </c>
      <c r="F843" s="2">
        <v>525.39</v>
      </c>
      <c r="G843" s="2">
        <f>ROUND(Tabla324[[#This Row],[CANTIDAD]]*Tabla324[[#This Row],[P. U.]],2)</f>
        <v>8931.6299999999992</v>
      </c>
      <c r="H843" s="22">
        <v>17</v>
      </c>
      <c r="I843" s="2">
        <v>403.51</v>
      </c>
      <c r="J843" s="2">
        <f>ROUND(Tabla324[[#This Row],[CANTIDAD ]]*Tabla324[[#This Row],[P. U. ]],2)</f>
        <v>6859.67</v>
      </c>
    </row>
    <row r="844" spans="1:10">
      <c r="A844" s="5" t="s">
        <v>6577</v>
      </c>
      <c r="B844" s="5" t="s">
        <v>732</v>
      </c>
      <c r="C844" s="6" t="s">
        <v>4193</v>
      </c>
      <c r="D844" s="1" t="s">
        <v>62</v>
      </c>
      <c r="E844" s="3">
        <v>9</v>
      </c>
      <c r="F844" s="2">
        <v>660.26</v>
      </c>
      <c r="G844" s="2">
        <f>ROUND(Tabla324[[#This Row],[CANTIDAD]]*Tabla324[[#This Row],[P. U.]],2)</f>
        <v>5942.34</v>
      </c>
      <c r="H844" s="22">
        <v>9</v>
      </c>
      <c r="I844" s="2">
        <v>507.1</v>
      </c>
      <c r="J844" s="2">
        <f>ROUND(Tabla324[[#This Row],[CANTIDAD ]]*Tabla324[[#This Row],[P. U. ]],2)</f>
        <v>4563.8999999999996</v>
      </c>
    </row>
    <row r="845" spans="1:10">
      <c r="A845" s="5" t="s">
        <v>6577</v>
      </c>
      <c r="B845" s="5" t="s">
        <v>733</v>
      </c>
      <c r="C845" s="6" t="s">
        <v>4194</v>
      </c>
      <c r="D845" s="1" t="s">
        <v>153</v>
      </c>
      <c r="E845" s="3">
        <v>15</v>
      </c>
      <c r="F845" s="2">
        <v>778.75</v>
      </c>
      <c r="G845" s="2">
        <f>ROUND(Tabla324[[#This Row],[CANTIDAD]]*Tabla324[[#This Row],[P. U.]],2)</f>
        <v>11681.25</v>
      </c>
      <c r="H845" s="22">
        <v>15</v>
      </c>
      <c r="I845" s="2">
        <v>598.11</v>
      </c>
      <c r="J845" s="2">
        <f>ROUND(Tabla324[[#This Row],[CANTIDAD ]]*Tabla324[[#This Row],[P. U. ]],2)</f>
        <v>8971.65</v>
      </c>
    </row>
    <row r="846" spans="1:10">
      <c r="A846" s="5" t="s">
        <v>6577</v>
      </c>
      <c r="B846" s="5" t="s">
        <v>734</v>
      </c>
      <c r="C846" s="6" t="s">
        <v>4195</v>
      </c>
      <c r="D846" s="1" t="s">
        <v>153</v>
      </c>
      <c r="E846" s="3">
        <v>6</v>
      </c>
      <c r="F846" s="2">
        <v>1027.1300000000001</v>
      </c>
      <c r="G846" s="2">
        <f>ROUND(Tabla324[[#This Row],[CANTIDAD]]*Tabla324[[#This Row],[P. U.]],2)</f>
        <v>6162.78</v>
      </c>
      <c r="H846" s="22">
        <v>6</v>
      </c>
      <c r="I846" s="2">
        <v>788.87</v>
      </c>
      <c r="J846" s="2">
        <f>ROUND(Tabla324[[#This Row],[CANTIDAD ]]*Tabla324[[#This Row],[P. U. ]],2)</f>
        <v>4733.22</v>
      </c>
    </row>
    <row r="847" spans="1:10">
      <c r="A847" s="5" t="s">
        <v>6577</v>
      </c>
      <c r="B847" s="5" t="s">
        <v>735</v>
      </c>
      <c r="C847" s="6" t="s">
        <v>4196</v>
      </c>
      <c r="D847" s="1" t="s">
        <v>153</v>
      </c>
      <c r="E847" s="3">
        <v>7</v>
      </c>
      <c r="F847" s="2">
        <v>1164.96</v>
      </c>
      <c r="G847" s="2">
        <f>ROUND(Tabla324[[#This Row],[CANTIDAD]]*Tabla324[[#This Row],[P. U.]],2)</f>
        <v>8154.72</v>
      </c>
      <c r="H847" s="22">
        <v>7</v>
      </c>
      <c r="I847" s="2">
        <v>894.72</v>
      </c>
      <c r="J847" s="2">
        <f>ROUND(Tabla324[[#This Row],[CANTIDAD ]]*Tabla324[[#This Row],[P. U. ]],2)</f>
        <v>6263.04</v>
      </c>
    </row>
    <row r="848" spans="1:10">
      <c r="A848" s="5" t="s">
        <v>6577</v>
      </c>
      <c r="B848" s="5" t="s">
        <v>736</v>
      </c>
      <c r="C848" s="6" t="s">
        <v>4197</v>
      </c>
      <c r="D848" s="1" t="s">
        <v>153</v>
      </c>
      <c r="E848" s="3">
        <v>27</v>
      </c>
      <c r="F848" s="2">
        <v>2561.41</v>
      </c>
      <c r="G848" s="2">
        <f>ROUND(Tabla324[[#This Row],[CANTIDAD]]*Tabla324[[#This Row],[P. U.]],2)</f>
        <v>69158.070000000007</v>
      </c>
      <c r="H848" s="22">
        <v>27</v>
      </c>
      <c r="I848" s="2">
        <v>1967.22</v>
      </c>
      <c r="J848" s="2">
        <f>ROUND(Tabla324[[#This Row],[CANTIDAD ]]*Tabla324[[#This Row],[P. U. ]],2)</f>
        <v>53114.94</v>
      </c>
    </row>
    <row r="849" spans="1:10">
      <c r="A849" s="5" t="s">
        <v>6577</v>
      </c>
      <c r="B849" s="5" t="s">
        <v>737</v>
      </c>
      <c r="C849" s="6" t="s">
        <v>4198</v>
      </c>
      <c r="D849" s="1" t="s">
        <v>153</v>
      </c>
      <c r="E849" s="3">
        <v>8</v>
      </c>
      <c r="F849" s="2">
        <v>2628.72</v>
      </c>
      <c r="G849" s="2">
        <f>ROUND(Tabla324[[#This Row],[CANTIDAD]]*Tabla324[[#This Row],[P. U.]],2)</f>
        <v>21029.759999999998</v>
      </c>
      <c r="H849" s="22">
        <v>8</v>
      </c>
      <c r="I849" s="2">
        <v>2018.92</v>
      </c>
      <c r="J849" s="2">
        <f>ROUND(Tabla324[[#This Row],[CANTIDAD ]]*Tabla324[[#This Row],[P. U. ]],2)</f>
        <v>16151.36</v>
      </c>
    </row>
    <row r="850" spans="1:10">
      <c r="A850" s="5" t="s">
        <v>6577</v>
      </c>
      <c r="B850" s="5" t="s">
        <v>738</v>
      </c>
      <c r="C850" s="6" t="s">
        <v>4199</v>
      </c>
      <c r="D850" s="1" t="s">
        <v>153</v>
      </c>
      <c r="E850" s="3">
        <v>4</v>
      </c>
      <c r="F850" s="2">
        <v>2980.4</v>
      </c>
      <c r="G850" s="2">
        <f>ROUND(Tabla324[[#This Row],[CANTIDAD]]*Tabla324[[#This Row],[P. U.]],2)</f>
        <v>11921.6</v>
      </c>
      <c r="H850" s="22">
        <v>4</v>
      </c>
      <c r="I850" s="2">
        <v>2289.02</v>
      </c>
      <c r="J850" s="2">
        <f>ROUND(Tabla324[[#This Row],[CANTIDAD ]]*Tabla324[[#This Row],[P. U. ]],2)</f>
        <v>9156.08</v>
      </c>
    </row>
    <row r="851" spans="1:10">
      <c r="A851" s="5" t="s">
        <v>6577</v>
      </c>
      <c r="B851" s="5" t="s">
        <v>739</v>
      </c>
      <c r="C851" s="6" t="s">
        <v>4200</v>
      </c>
      <c r="D851" s="1" t="s">
        <v>62</v>
      </c>
      <c r="E851" s="3">
        <v>8</v>
      </c>
      <c r="F851" s="2">
        <v>4905.3100000000004</v>
      </c>
      <c r="G851" s="2">
        <f>ROUND(Tabla324[[#This Row],[CANTIDAD]]*Tabla324[[#This Row],[P. U.]],2)</f>
        <v>39242.480000000003</v>
      </c>
      <c r="H851" s="22">
        <v>8</v>
      </c>
      <c r="I851" s="2">
        <v>3767.39</v>
      </c>
      <c r="J851" s="2">
        <f>ROUND(Tabla324[[#This Row],[CANTIDAD ]]*Tabla324[[#This Row],[P. U. ]],2)</f>
        <v>30139.119999999999</v>
      </c>
    </row>
    <row r="852" spans="1:10">
      <c r="A852" s="5" t="s">
        <v>6577</v>
      </c>
      <c r="B852" s="5" t="s">
        <v>740</v>
      </c>
      <c r="C852" s="6" t="s">
        <v>4201</v>
      </c>
      <c r="D852" s="1" t="s">
        <v>153</v>
      </c>
      <c r="E852" s="3">
        <v>2</v>
      </c>
      <c r="F852" s="2">
        <v>5449.35</v>
      </c>
      <c r="G852" s="2">
        <f>ROUND(Tabla324[[#This Row],[CANTIDAD]]*Tabla324[[#This Row],[P. U.]],2)</f>
        <v>10898.7</v>
      </c>
      <c r="H852" s="22">
        <v>2</v>
      </c>
      <c r="I852" s="2">
        <v>4185.22</v>
      </c>
      <c r="J852" s="2">
        <f>ROUND(Tabla324[[#This Row],[CANTIDAD ]]*Tabla324[[#This Row],[P. U. ]],2)</f>
        <v>8370.44</v>
      </c>
    </row>
    <row r="853" spans="1:10" s="30" customFormat="1" ht="11.25" customHeight="1">
      <c r="A853" s="29" t="s">
        <v>6579</v>
      </c>
      <c r="B853" s="29">
        <v>2.4</v>
      </c>
      <c r="C853" s="29" t="s">
        <v>4202</v>
      </c>
      <c r="D853" s="30" t="s">
        <v>3472</v>
      </c>
      <c r="E853" s="31"/>
      <c r="F853" s="32"/>
      <c r="G853" s="32">
        <f>SUM(G854:G885)</f>
        <v>7776156.2900000019</v>
      </c>
      <c r="H853" s="33"/>
      <c r="I853" s="32"/>
      <c r="J853" s="32">
        <f t="shared" ref="J853" si="56">SUM(J854:J885)</f>
        <v>5972233.5599999977</v>
      </c>
    </row>
    <row r="854" spans="1:10">
      <c r="A854" s="5" t="s">
        <v>6577</v>
      </c>
      <c r="B854" s="5" t="s">
        <v>741</v>
      </c>
      <c r="C854" s="6" t="s">
        <v>4203</v>
      </c>
      <c r="D854" s="1" t="s">
        <v>62</v>
      </c>
      <c r="E854" s="3">
        <v>792</v>
      </c>
      <c r="F854" s="2">
        <v>418.55</v>
      </c>
      <c r="G854" s="2">
        <f>ROUND(Tabla324[[#This Row],[CANTIDAD]]*Tabla324[[#This Row],[P. U.]],2)</f>
        <v>331491.59999999998</v>
      </c>
      <c r="H854" s="22">
        <v>792</v>
      </c>
      <c r="I854" s="2">
        <v>321.45</v>
      </c>
      <c r="J854" s="2">
        <f>ROUND(Tabla324[[#This Row],[CANTIDAD ]]*Tabla324[[#This Row],[P. U. ]],2)</f>
        <v>254588.4</v>
      </c>
    </row>
    <row r="855" spans="1:10">
      <c r="A855" s="5" t="s">
        <v>6577</v>
      </c>
      <c r="B855" s="5" t="s">
        <v>742</v>
      </c>
      <c r="C855" s="6" t="s">
        <v>4204</v>
      </c>
      <c r="D855" s="1" t="s">
        <v>62</v>
      </c>
      <c r="E855" s="3">
        <v>1546</v>
      </c>
      <c r="F855" s="2">
        <v>1379.36</v>
      </c>
      <c r="G855" s="2">
        <f>ROUND(Tabla324[[#This Row],[CANTIDAD]]*Tabla324[[#This Row],[P. U.]],2)</f>
        <v>2132490.56</v>
      </c>
      <c r="H855" s="22">
        <v>1546</v>
      </c>
      <c r="I855" s="2">
        <v>1059.3800000000001</v>
      </c>
      <c r="J855" s="2">
        <f>ROUND(Tabla324[[#This Row],[CANTIDAD ]]*Tabla324[[#This Row],[P. U. ]],2)</f>
        <v>1637801.48</v>
      </c>
    </row>
    <row r="856" spans="1:10">
      <c r="A856" s="5" t="s">
        <v>6577</v>
      </c>
      <c r="B856" s="5" t="s">
        <v>743</v>
      </c>
      <c r="C856" s="6" t="s">
        <v>4205</v>
      </c>
      <c r="D856" s="1" t="s">
        <v>62</v>
      </c>
      <c r="E856" s="3">
        <v>533</v>
      </c>
      <c r="F856" s="2">
        <v>2260.3200000000002</v>
      </c>
      <c r="G856" s="2">
        <f>ROUND(Tabla324[[#This Row],[CANTIDAD]]*Tabla324[[#This Row],[P. U.]],2)</f>
        <v>1204750.56</v>
      </c>
      <c r="H856" s="22">
        <v>533</v>
      </c>
      <c r="I856" s="2">
        <v>1735.98</v>
      </c>
      <c r="J856" s="2">
        <f>ROUND(Tabla324[[#This Row],[CANTIDAD ]]*Tabla324[[#This Row],[P. U. ]],2)</f>
        <v>925277.34</v>
      </c>
    </row>
    <row r="857" spans="1:10">
      <c r="A857" s="5" t="s">
        <v>6577</v>
      </c>
      <c r="B857" s="5" t="s">
        <v>744</v>
      </c>
      <c r="C857" s="6" t="s">
        <v>4206</v>
      </c>
      <c r="D857" s="1" t="s">
        <v>62</v>
      </c>
      <c r="E857" s="3">
        <v>683</v>
      </c>
      <c r="F857" s="2">
        <v>209.85</v>
      </c>
      <c r="G857" s="2">
        <f>ROUND(Tabla324[[#This Row],[CANTIDAD]]*Tabla324[[#This Row],[P. U.]],2)</f>
        <v>143327.54999999999</v>
      </c>
      <c r="H857" s="22">
        <v>683</v>
      </c>
      <c r="I857" s="2">
        <v>161.16</v>
      </c>
      <c r="J857" s="2">
        <f>ROUND(Tabla324[[#This Row],[CANTIDAD ]]*Tabla324[[#This Row],[P. U. ]],2)</f>
        <v>110072.28</v>
      </c>
    </row>
    <row r="858" spans="1:10">
      <c r="A858" s="5" t="s">
        <v>6577</v>
      </c>
      <c r="B858" s="5" t="s">
        <v>745</v>
      </c>
      <c r="C858" s="6" t="s">
        <v>4207</v>
      </c>
      <c r="D858" s="1" t="s">
        <v>62</v>
      </c>
      <c r="E858" s="3">
        <v>264</v>
      </c>
      <c r="F858" s="2">
        <v>369.89</v>
      </c>
      <c r="G858" s="2">
        <f>ROUND(Tabla324[[#This Row],[CANTIDAD]]*Tabla324[[#This Row],[P. U.]],2)</f>
        <v>97650.96</v>
      </c>
      <c r="H858" s="22">
        <v>264</v>
      </c>
      <c r="I858" s="2">
        <v>284.08999999999997</v>
      </c>
      <c r="J858" s="2">
        <f>ROUND(Tabla324[[#This Row],[CANTIDAD ]]*Tabla324[[#This Row],[P. U. ]],2)</f>
        <v>74999.759999999995</v>
      </c>
    </row>
    <row r="859" spans="1:10">
      <c r="A859" s="5" t="s">
        <v>6577</v>
      </c>
      <c r="B859" s="5" t="s">
        <v>746</v>
      </c>
      <c r="C859" s="6" t="s">
        <v>4208</v>
      </c>
      <c r="D859" s="1" t="s">
        <v>62</v>
      </c>
      <c r="E859" s="3">
        <v>203</v>
      </c>
      <c r="F859" s="2">
        <v>540.30999999999995</v>
      </c>
      <c r="G859" s="2">
        <f>ROUND(Tabla324[[#This Row],[CANTIDAD]]*Tabla324[[#This Row],[P. U.]],2)</f>
        <v>109682.93</v>
      </c>
      <c r="H859" s="22">
        <v>203</v>
      </c>
      <c r="I859" s="2">
        <v>414.97</v>
      </c>
      <c r="J859" s="2">
        <f>ROUND(Tabla324[[#This Row],[CANTIDAD ]]*Tabla324[[#This Row],[P. U. ]],2)</f>
        <v>84238.91</v>
      </c>
    </row>
    <row r="860" spans="1:10">
      <c r="A860" s="5" t="s">
        <v>6577</v>
      </c>
      <c r="B860" s="5" t="s">
        <v>747</v>
      </c>
      <c r="C860" s="6" t="s">
        <v>4209</v>
      </c>
      <c r="D860" s="1" t="s">
        <v>62</v>
      </c>
      <c r="E860" s="3">
        <v>1682</v>
      </c>
      <c r="F860" s="2">
        <v>197.32</v>
      </c>
      <c r="G860" s="2">
        <f>ROUND(Tabla324[[#This Row],[CANTIDAD]]*Tabla324[[#This Row],[P. U.]],2)</f>
        <v>331892.24</v>
      </c>
      <c r="H860" s="22">
        <v>1682</v>
      </c>
      <c r="I860" s="2">
        <v>151.54</v>
      </c>
      <c r="J860" s="2">
        <f>ROUND(Tabla324[[#This Row],[CANTIDAD ]]*Tabla324[[#This Row],[P. U. ]],2)</f>
        <v>254890.28</v>
      </c>
    </row>
    <row r="861" spans="1:10">
      <c r="A861" s="5" t="s">
        <v>6577</v>
      </c>
      <c r="B861" s="5" t="s">
        <v>748</v>
      </c>
      <c r="C861" s="6" t="s">
        <v>4210</v>
      </c>
      <c r="D861" s="1" t="s">
        <v>62</v>
      </c>
      <c r="E861" s="3">
        <v>3230</v>
      </c>
      <c r="F861" s="2">
        <v>254.02</v>
      </c>
      <c r="G861" s="2">
        <f>ROUND(Tabla324[[#This Row],[CANTIDAD]]*Tabla324[[#This Row],[P. U.]],2)</f>
        <v>820484.6</v>
      </c>
      <c r="H861" s="22">
        <v>3230</v>
      </c>
      <c r="I861" s="2">
        <v>195.09</v>
      </c>
      <c r="J861" s="2">
        <f>ROUND(Tabla324[[#This Row],[CANTIDAD ]]*Tabla324[[#This Row],[P. U. ]],2)</f>
        <v>630140.69999999995</v>
      </c>
    </row>
    <row r="862" spans="1:10">
      <c r="A862" s="5" t="s">
        <v>6577</v>
      </c>
      <c r="B862" s="5" t="s">
        <v>749</v>
      </c>
      <c r="C862" s="6" t="s">
        <v>4211</v>
      </c>
      <c r="D862" s="1" t="s">
        <v>62</v>
      </c>
      <c r="E862" s="3">
        <v>368</v>
      </c>
      <c r="F862" s="2">
        <v>554.35</v>
      </c>
      <c r="G862" s="2">
        <f>ROUND(Tabla324[[#This Row],[CANTIDAD]]*Tabla324[[#This Row],[P. U.]],2)</f>
        <v>204000.8</v>
      </c>
      <c r="H862" s="22">
        <v>368</v>
      </c>
      <c r="I862" s="2">
        <v>425.76</v>
      </c>
      <c r="J862" s="2">
        <f>ROUND(Tabla324[[#This Row],[CANTIDAD ]]*Tabla324[[#This Row],[P. U. ]],2)</f>
        <v>156679.67999999999</v>
      </c>
    </row>
    <row r="863" spans="1:10">
      <c r="A863" s="5" t="s">
        <v>6577</v>
      </c>
      <c r="B863" s="5" t="s">
        <v>750</v>
      </c>
      <c r="C863" s="6" t="s">
        <v>4212</v>
      </c>
      <c r="D863" s="1" t="s">
        <v>62</v>
      </c>
      <c r="E863" s="3">
        <v>94</v>
      </c>
      <c r="F863" s="2">
        <v>543.28</v>
      </c>
      <c r="G863" s="2">
        <f>ROUND(Tabla324[[#This Row],[CANTIDAD]]*Tabla324[[#This Row],[P. U.]],2)</f>
        <v>51068.32</v>
      </c>
      <c r="H863" s="22">
        <v>94</v>
      </c>
      <c r="I863" s="2">
        <v>417.25</v>
      </c>
      <c r="J863" s="2">
        <f>ROUND(Tabla324[[#This Row],[CANTIDAD ]]*Tabla324[[#This Row],[P. U. ]],2)</f>
        <v>39221.5</v>
      </c>
    </row>
    <row r="864" spans="1:10">
      <c r="A864" s="5" t="s">
        <v>6577</v>
      </c>
      <c r="B864" s="5" t="s">
        <v>751</v>
      </c>
      <c r="C864" s="6" t="s">
        <v>4213</v>
      </c>
      <c r="D864" s="1" t="s">
        <v>62</v>
      </c>
      <c r="E864" s="3">
        <v>227</v>
      </c>
      <c r="F864" s="2">
        <v>471.07</v>
      </c>
      <c r="G864" s="2">
        <f>ROUND(Tabla324[[#This Row],[CANTIDAD]]*Tabla324[[#This Row],[P. U.]],2)</f>
        <v>106932.89</v>
      </c>
      <c r="H864" s="22">
        <v>227</v>
      </c>
      <c r="I864" s="2">
        <v>361.8</v>
      </c>
      <c r="J864" s="2">
        <f>ROUND(Tabla324[[#This Row],[CANTIDAD ]]*Tabla324[[#This Row],[P. U. ]],2)</f>
        <v>82128.600000000006</v>
      </c>
    </row>
    <row r="865" spans="1:10">
      <c r="A865" s="5" t="s">
        <v>6577</v>
      </c>
      <c r="B865" s="5" t="s">
        <v>752</v>
      </c>
      <c r="C865" s="6" t="s">
        <v>4214</v>
      </c>
      <c r="D865" s="1" t="s">
        <v>62</v>
      </c>
      <c r="E865" s="3">
        <v>237</v>
      </c>
      <c r="F865" s="2">
        <v>367.67</v>
      </c>
      <c r="G865" s="2">
        <f>ROUND(Tabla324[[#This Row],[CANTIDAD]]*Tabla324[[#This Row],[P. U.]],2)</f>
        <v>87137.79</v>
      </c>
      <c r="H865" s="22">
        <v>237</v>
      </c>
      <c r="I865" s="2">
        <v>282.38</v>
      </c>
      <c r="J865" s="2">
        <f>ROUND(Tabla324[[#This Row],[CANTIDAD ]]*Tabla324[[#This Row],[P. U. ]],2)</f>
        <v>66924.06</v>
      </c>
    </row>
    <row r="866" spans="1:10">
      <c r="A866" s="5" t="s">
        <v>6577</v>
      </c>
      <c r="B866" s="5" t="s">
        <v>753</v>
      </c>
      <c r="C866" s="6" t="s">
        <v>4215</v>
      </c>
      <c r="D866" s="1" t="s">
        <v>62</v>
      </c>
      <c r="E866" s="3">
        <v>1058</v>
      </c>
      <c r="F866" s="2">
        <v>608.36</v>
      </c>
      <c r="G866" s="2">
        <f>ROUND(Tabla324[[#This Row],[CANTIDAD]]*Tabla324[[#This Row],[P. U.]],2)</f>
        <v>643644.88</v>
      </c>
      <c r="H866" s="22">
        <v>1058</v>
      </c>
      <c r="I866" s="2">
        <v>467.23</v>
      </c>
      <c r="J866" s="2">
        <f>ROUND(Tabla324[[#This Row],[CANTIDAD ]]*Tabla324[[#This Row],[P. U. ]],2)</f>
        <v>494329.34</v>
      </c>
    </row>
    <row r="867" spans="1:10">
      <c r="A867" s="5" t="s">
        <v>6577</v>
      </c>
      <c r="B867" s="5" t="s">
        <v>754</v>
      </c>
      <c r="C867" s="6" t="s">
        <v>4216</v>
      </c>
      <c r="D867" s="1" t="s">
        <v>62</v>
      </c>
      <c r="E867" s="3">
        <v>50</v>
      </c>
      <c r="F867" s="2">
        <v>1149.31</v>
      </c>
      <c r="G867" s="2">
        <f>ROUND(Tabla324[[#This Row],[CANTIDAD]]*Tabla324[[#This Row],[P. U.]],2)</f>
        <v>57465.5</v>
      </c>
      <c r="H867" s="22">
        <v>50</v>
      </c>
      <c r="I867" s="2">
        <v>882.69</v>
      </c>
      <c r="J867" s="2">
        <f>ROUND(Tabla324[[#This Row],[CANTIDAD ]]*Tabla324[[#This Row],[P. U. ]],2)</f>
        <v>44134.5</v>
      </c>
    </row>
    <row r="868" spans="1:10">
      <c r="A868" s="5" t="s">
        <v>6577</v>
      </c>
      <c r="B868" s="5" t="s">
        <v>755</v>
      </c>
      <c r="C868" s="6" t="s">
        <v>4217</v>
      </c>
      <c r="D868" s="1" t="s">
        <v>62</v>
      </c>
      <c r="E868" s="3">
        <v>624</v>
      </c>
      <c r="F868" s="2">
        <v>463.39</v>
      </c>
      <c r="G868" s="2">
        <f>ROUND(Tabla324[[#This Row],[CANTIDAD]]*Tabla324[[#This Row],[P. U.]],2)</f>
        <v>289155.36</v>
      </c>
      <c r="H868" s="22">
        <v>624</v>
      </c>
      <c r="I868" s="2">
        <v>355.89</v>
      </c>
      <c r="J868" s="2">
        <f>ROUND(Tabla324[[#This Row],[CANTIDAD ]]*Tabla324[[#This Row],[P. U. ]],2)</f>
        <v>222075.36</v>
      </c>
    </row>
    <row r="869" spans="1:10">
      <c r="A869" s="5" t="s">
        <v>6577</v>
      </c>
      <c r="B869" s="5" t="s">
        <v>756</v>
      </c>
      <c r="C869" s="6" t="s">
        <v>4217</v>
      </c>
      <c r="D869" s="1" t="s">
        <v>62</v>
      </c>
      <c r="E869" s="3">
        <v>117</v>
      </c>
      <c r="F869" s="2">
        <v>844.39</v>
      </c>
      <c r="G869" s="2">
        <f>ROUND(Tabla324[[#This Row],[CANTIDAD]]*Tabla324[[#This Row],[P. U.]],2)</f>
        <v>98793.63</v>
      </c>
      <c r="H869" s="22">
        <v>117</v>
      </c>
      <c r="I869" s="2">
        <v>648.51</v>
      </c>
      <c r="J869" s="2">
        <f>ROUND(Tabla324[[#This Row],[CANTIDAD ]]*Tabla324[[#This Row],[P. U. ]],2)</f>
        <v>75875.67</v>
      </c>
    </row>
    <row r="870" spans="1:10">
      <c r="A870" s="5" t="s">
        <v>6577</v>
      </c>
      <c r="B870" s="5" t="s">
        <v>757</v>
      </c>
      <c r="C870" s="6" t="s">
        <v>4218</v>
      </c>
      <c r="D870" s="1" t="s">
        <v>62</v>
      </c>
      <c r="E870" s="3">
        <v>43</v>
      </c>
      <c r="F870" s="2">
        <v>817.31</v>
      </c>
      <c r="G870" s="2">
        <f>ROUND(Tabla324[[#This Row],[CANTIDAD]]*Tabla324[[#This Row],[P. U.]],2)</f>
        <v>35144.33</v>
      </c>
      <c r="H870" s="22">
        <v>43</v>
      </c>
      <c r="I870" s="2">
        <v>627.70000000000005</v>
      </c>
      <c r="J870" s="2">
        <f>ROUND(Tabla324[[#This Row],[CANTIDAD ]]*Tabla324[[#This Row],[P. U. ]],2)</f>
        <v>26991.1</v>
      </c>
    </row>
    <row r="871" spans="1:10">
      <c r="A871" s="5" t="s">
        <v>6577</v>
      </c>
      <c r="B871" s="5" t="s">
        <v>758</v>
      </c>
      <c r="C871" s="6" t="s">
        <v>4219</v>
      </c>
      <c r="D871" s="1" t="s">
        <v>62</v>
      </c>
      <c r="E871" s="3">
        <v>54</v>
      </c>
      <c r="F871" s="2">
        <v>1071.3800000000001</v>
      </c>
      <c r="G871" s="2">
        <f>ROUND(Tabla324[[#This Row],[CANTIDAD]]*Tabla324[[#This Row],[P. U.]],2)</f>
        <v>57854.52</v>
      </c>
      <c r="H871" s="22">
        <v>54</v>
      </c>
      <c r="I871" s="2">
        <v>822.86</v>
      </c>
      <c r="J871" s="2">
        <f>ROUND(Tabla324[[#This Row],[CANTIDAD ]]*Tabla324[[#This Row],[P. U. ]],2)</f>
        <v>44434.44</v>
      </c>
    </row>
    <row r="872" spans="1:10">
      <c r="A872" s="5" t="s">
        <v>6577</v>
      </c>
      <c r="B872" s="5" t="s">
        <v>759</v>
      </c>
      <c r="C872" s="6" t="s">
        <v>4220</v>
      </c>
      <c r="D872" s="1" t="s">
        <v>62</v>
      </c>
      <c r="E872" s="3">
        <v>9</v>
      </c>
      <c r="F872" s="2">
        <v>1711.64</v>
      </c>
      <c r="G872" s="2">
        <f>ROUND(Tabla324[[#This Row],[CANTIDAD]]*Tabla324[[#This Row],[P. U.]],2)</f>
        <v>15404.76</v>
      </c>
      <c r="H872" s="22">
        <v>9</v>
      </c>
      <c r="I872" s="2">
        <v>1314.59</v>
      </c>
      <c r="J872" s="2">
        <f>ROUND(Tabla324[[#This Row],[CANTIDAD ]]*Tabla324[[#This Row],[P. U. ]],2)</f>
        <v>11831.31</v>
      </c>
    </row>
    <row r="873" spans="1:10">
      <c r="A873" s="5" t="s">
        <v>6577</v>
      </c>
      <c r="B873" s="5" t="s">
        <v>760</v>
      </c>
      <c r="C873" s="6" t="s">
        <v>4221</v>
      </c>
      <c r="D873" s="1" t="s">
        <v>62</v>
      </c>
      <c r="E873" s="3">
        <v>4</v>
      </c>
      <c r="F873" s="2">
        <v>1663.07</v>
      </c>
      <c r="G873" s="2">
        <f>ROUND(Tabla324[[#This Row],[CANTIDAD]]*Tabla324[[#This Row],[P. U.]],2)</f>
        <v>6652.28</v>
      </c>
      <c r="H873" s="22">
        <v>4</v>
      </c>
      <c r="I873" s="2">
        <v>1277.28</v>
      </c>
      <c r="J873" s="2">
        <f>ROUND(Tabla324[[#This Row],[CANTIDAD ]]*Tabla324[[#This Row],[P. U. ]],2)</f>
        <v>5109.12</v>
      </c>
    </row>
    <row r="874" spans="1:10">
      <c r="A874" s="5" t="s">
        <v>6577</v>
      </c>
      <c r="B874" s="5" t="s">
        <v>761</v>
      </c>
      <c r="C874" s="6" t="s">
        <v>4222</v>
      </c>
      <c r="D874" s="1" t="s">
        <v>62</v>
      </c>
      <c r="E874" s="3">
        <v>215</v>
      </c>
      <c r="F874" s="2">
        <v>240.41</v>
      </c>
      <c r="G874" s="2">
        <f>ROUND(Tabla324[[#This Row],[CANTIDAD]]*Tabla324[[#This Row],[P. U.]],2)</f>
        <v>51688.15</v>
      </c>
      <c r="H874" s="22">
        <v>215</v>
      </c>
      <c r="I874" s="2">
        <v>184.64</v>
      </c>
      <c r="J874" s="2">
        <f>ROUND(Tabla324[[#This Row],[CANTIDAD ]]*Tabla324[[#This Row],[P. U. ]],2)</f>
        <v>39697.599999999999</v>
      </c>
    </row>
    <row r="875" spans="1:10">
      <c r="A875" s="5" t="s">
        <v>6577</v>
      </c>
      <c r="B875" s="5" t="s">
        <v>762</v>
      </c>
      <c r="C875" s="6" t="s">
        <v>4223</v>
      </c>
      <c r="D875" s="1" t="s">
        <v>62</v>
      </c>
      <c r="E875" s="3">
        <v>104</v>
      </c>
      <c r="F875" s="2">
        <v>406.88</v>
      </c>
      <c r="G875" s="2">
        <f>ROUND(Tabla324[[#This Row],[CANTIDAD]]*Tabla324[[#This Row],[P. U.]],2)</f>
        <v>42315.519999999997</v>
      </c>
      <c r="H875" s="22">
        <v>104</v>
      </c>
      <c r="I875" s="2">
        <v>312.49</v>
      </c>
      <c r="J875" s="2">
        <f>ROUND(Tabla324[[#This Row],[CANTIDAD ]]*Tabla324[[#This Row],[P. U. ]],2)</f>
        <v>32498.959999999999</v>
      </c>
    </row>
    <row r="876" spans="1:10">
      <c r="A876" s="5" t="s">
        <v>6577</v>
      </c>
      <c r="B876" s="5" t="s">
        <v>763</v>
      </c>
      <c r="C876" s="6" t="s">
        <v>4224</v>
      </c>
      <c r="D876" s="1" t="s">
        <v>62</v>
      </c>
      <c r="E876" s="3">
        <v>368</v>
      </c>
      <c r="F876" s="2">
        <v>500.96</v>
      </c>
      <c r="G876" s="2">
        <f>ROUND(Tabla324[[#This Row],[CANTIDAD]]*Tabla324[[#This Row],[P. U.]],2)</f>
        <v>184353.28</v>
      </c>
      <c r="H876" s="22">
        <v>368</v>
      </c>
      <c r="I876" s="2">
        <v>384.75</v>
      </c>
      <c r="J876" s="2">
        <f>ROUND(Tabla324[[#This Row],[CANTIDAD ]]*Tabla324[[#This Row],[P. U. ]],2)</f>
        <v>141588</v>
      </c>
    </row>
    <row r="877" spans="1:10">
      <c r="A877" s="5" t="s">
        <v>6577</v>
      </c>
      <c r="B877" s="5" t="s">
        <v>764</v>
      </c>
      <c r="C877" s="6" t="s">
        <v>4225</v>
      </c>
      <c r="D877" s="1" t="s">
        <v>62</v>
      </c>
      <c r="E877" s="3">
        <v>82</v>
      </c>
      <c r="F877" s="2">
        <v>231.51</v>
      </c>
      <c r="G877" s="2">
        <f>ROUND(Tabla324[[#This Row],[CANTIDAD]]*Tabla324[[#This Row],[P. U.]],2)</f>
        <v>18983.82</v>
      </c>
      <c r="H877" s="22">
        <v>82</v>
      </c>
      <c r="I877" s="2">
        <v>177.8</v>
      </c>
      <c r="J877" s="2">
        <f>ROUND(Tabla324[[#This Row],[CANTIDAD ]]*Tabla324[[#This Row],[P. U. ]],2)</f>
        <v>14579.6</v>
      </c>
    </row>
    <row r="878" spans="1:10">
      <c r="A878" s="5" t="s">
        <v>6577</v>
      </c>
      <c r="B878" s="5" t="s">
        <v>765</v>
      </c>
      <c r="C878" s="6" t="s">
        <v>4226</v>
      </c>
      <c r="D878" s="1" t="s">
        <v>62</v>
      </c>
      <c r="E878" s="3">
        <v>12</v>
      </c>
      <c r="F878" s="2">
        <v>594.59</v>
      </c>
      <c r="G878" s="2">
        <f>ROUND(Tabla324[[#This Row],[CANTIDAD]]*Tabla324[[#This Row],[P. U.]],2)</f>
        <v>7135.08</v>
      </c>
      <c r="H878" s="22">
        <v>12</v>
      </c>
      <c r="I878" s="2">
        <v>456.66</v>
      </c>
      <c r="J878" s="2">
        <f>ROUND(Tabla324[[#This Row],[CANTIDAD ]]*Tabla324[[#This Row],[P. U. ]],2)</f>
        <v>5479.92</v>
      </c>
    </row>
    <row r="879" spans="1:10">
      <c r="A879" s="5" t="s">
        <v>6577</v>
      </c>
      <c r="B879" s="5" t="s">
        <v>766</v>
      </c>
      <c r="C879" s="6" t="s">
        <v>4227</v>
      </c>
      <c r="D879" s="1" t="s">
        <v>62</v>
      </c>
      <c r="E879" s="3">
        <v>40</v>
      </c>
      <c r="F879" s="2">
        <v>244.96</v>
      </c>
      <c r="G879" s="2">
        <f>ROUND(Tabla324[[#This Row],[CANTIDAD]]*Tabla324[[#This Row],[P. U.]],2)</f>
        <v>9798.4</v>
      </c>
      <c r="H879" s="22">
        <v>40</v>
      </c>
      <c r="I879" s="2">
        <v>188.13</v>
      </c>
      <c r="J879" s="2">
        <f>ROUND(Tabla324[[#This Row],[CANTIDAD ]]*Tabla324[[#This Row],[P. U. ]],2)</f>
        <v>7525.2</v>
      </c>
    </row>
    <row r="880" spans="1:10">
      <c r="A880" s="5" t="s">
        <v>6577</v>
      </c>
      <c r="B880" s="5" t="s">
        <v>767</v>
      </c>
      <c r="C880" s="6" t="s">
        <v>4228</v>
      </c>
      <c r="D880" s="1" t="s">
        <v>62</v>
      </c>
      <c r="E880" s="3">
        <v>27</v>
      </c>
      <c r="F880" s="2">
        <v>9827.52</v>
      </c>
      <c r="G880" s="2">
        <f>ROUND(Tabla324[[#This Row],[CANTIDAD]]*Tabla324[[#This Row],[P. U.]],2)</f>
        <v>265343.03999999998</v>
      </c>
      <c r="H880" s="22">
        <v>27</v>
      </c>
      <c r="I880" s="2">
        <v>7547.76</v>
      </c>
      <c r="J880" s="2">
        <f>ROUND(Tabla324[[#This Row],[CANTIDAD ]]*Tabla324[[#This Row],[P. U. ]],2)</f>
        <v>203789.52</v>
      </c>
    </row>
    <row r="881" spans="1:10">
      <c r="A881" s="5" t="s">
        <v>6577</v>
      </c>
      <c r="B881" s="5" t="s">
        <v>768</v>
      </c>
      <c r="C881" s="6" t="s">
        <v>4229</v>
      </c>
      <c r="D881" s="1" t="s">
        <v>62</v>
      </c>
      <c r="E881" s="3">
        <v>9</v>
      </c>
      <c r="F881" s="2">
        <v>133.79</v>
      </c>
      <c r="G881" s="2">
        <f>ROUND(Tabla324[[#This Row],[CANTIDAD]]*Tabla324[[#This Row],[P. U.]],2)</f>
        <v>1204.1099999999999</v>
      </c>
      <c r="H881" s="22">
        <v>9</v>
      </c>
      <c r="I881" s="2">
        <v>102.76</v>
      </c>
      <c r="J881" s="2">
        <f>ROUND(Tabla324[[#This Row],[CANTIDAD ]]*Tabla324[[#This Row],[P. U. ]],2)</f>
        <v>924.84</v>
      </c>
    </row>
    <row r="882" spans="1:10">
      <c r="A882" s="5" t="s">
        <v>6577</v>
      </c>
      <c r="B882" s="5" t="s">
        <v>769</v>
      </c>
      <c r="C882" s="6" t="s">
        <v>4230</v>
      </c>
      <c r="D882" s="1" t="s">
        <v>62</v>
      </c>
      <c r="E882" s="3">
        <v>109</v>
      </c>
      <c r="F882" s="2">
        <v>2190.12</v>
      </c>
      <c r="G882" s="2">
        <f>ROUND(Tabla324[[#This Row],[CANTIDAD]]*Tabla324[[#This Row],[P. U.]],2)</f>
        <v>238723.08</v>
      </c>
      <c r="H882" s="22">
        <v>109</v>
      </c>
      <c r="I882" s="2">
        <v>1682.07</v>
      </c>
      <c r="J882" s="2">
        <f>ROUND(Tabla324[[#This Row],[CANTIDAD ]]*Tabla324[[#This Row],[P. U. ]],2)</f>
        <v>183345.63</v>
      </c>
    </row>
    <row r="883" spans="1:10">
      <c r="A883" s="5" t="s">
        <v>6577</v>
      </c>
      <c r="B883" s="5" t="s">
        <v>770</v>
      </c>
      <c r="C883" s="5" t="s">
        <v>4231</v>
      </c>
      <c r="D883" s="1" t="s">
        <v>62</v>
      </c>
      <c r="E883" s="3">
        <v>2</v>
      </c>
      <c r="F883" s="2">
        <v>8115.18</v>
      </c>
      <c r="G883" s="2">
        <f>ROUND(Tabla324[[#This Row],[CANTIDAD]]*Tabla324[[#This Row],[P. U.]],2)</f>
        <v>16230.36</v>
      </c>
      <c r="H883" s="22">
        <v>2</v>
      </c>
      <c r="I883" s="2">
        <v>6232.65</v>
      </c>
      <c r="J883" s="2">
        <f>ROUND(Tabla324[[#This Row],[CANTIDAD ]]*Tabla324[[#This Row],[P. U. ]],2)</f>
        <v>12465.3</v>
      </c>
    </row>
    <row r="884" spans="1:10">
      <c r="A884" s="5" t="s">
        <v>6577</v>
      </c>
      <c r="B884" s="5" t="s">
        <v>771</v>
      </c>
      <c r="C884" s="5" t="s">
        <v>4232</v>
      </c>
      <c r="D884" s="1" t="s">
        <v>62</v>
      </c>
      <c r="E884" s="3">
        <v>129</v>
      </c>
      <c r="F884" s="2">
        <v>327.37</v>
      </c>
      <c r="G884" s="2">
        <f>ROUND(Tabla324[[#This Row],[CANTIDAD]]*Tabla324[[#This Row],[P. U.]],2)</f>
        <v>42230.73</v>
      </c>
      <c r="H884" s="22">
        <v>129</v>
      </c>
      <c r="I884" s="2">
        <v>251.42</v>
      </c>
      <c r="J884" s="2">
        <f>ROUND(Tabla324[[#This Row],[CANTIDAD ]]*Tabla324[[#This Row],[P. U. ]],2)</f>
        <v>32433.18</v>
      </c>
    </row>
    <row r="885" spans="1:10">
      <c r="A885" s="5" t="s">
        <v>6577</v>
      </c>
      <c r="B885" s="5" t="s">
        <v>772</v>
      </c>
      <c r="C885" s="5" t="s">
        <v>4233</v>
      </c>
      <c r="D885" s="1" t="s">
        <v>62</v>
      </c>
      <c r="E885" s="3">
        <v>203</v>
      </c>
      <c r="F885" s="2">
        <v>360.22</v>
      </c>
      <c r="G885" s="2">
        <f>ROUND(Tabla324[[#This Row],[CANTIDAD]]*Tabla324[[#This Row],[P. U.]],2)</f>
        <v>73124.66</v>
      </c>
      <c r="H885" s="22">
        <v>203</v>
      </c>
      <c r="I885" s="2">
        <v>276.66000000000003</v>
      </c>
      <c r="J885" s="2">
        <f>ROUND(Tabla324[[#This Row],[CANTIDAD ]]*Tabla324[[#This Row],[P. U. ]],2)</f>
        <v>56161.98</v>
      </c>
    </row>
    <row r="886" spans="1:10" s="30" customFormat="1" ht="11.25" customHeight="1">
      <c r="A886" s="29" t="s">
        <v>6579</v>
      </c>
      <c r="B886" s="29">
        <v>2.5</v>
      </c>
      <c r="C886" s="29" t="s">
        <v>4234</v>
      </c>
      <c r="D886" s="30" t="s">
        <v>3472</v>
      </c>
      <c r="E886" s="31"/>
      <c r="F886" s="32"/>
      <c r="G886" s="32">
        <f>SUM(G887:G931)</f>
        <v>650959.13999999966</v>
      </c>
      <c r="H886" s="33"/>
      <c r="I886" s="32"/>
      <c r="J886" s="32">
        <f t="shared" ref="J886" si="57">SUM(J887:J931)</f>
        <v>499945.00000000017</v>
      </c>
    </row>
    <row r="887" spans="1:10">
      <c r="A887" s="5" t="s">
        <v>6577</v>
      </c>
      <c r="B887" s="5" t="s">
        <v>773</v>
      </c>
      <c r="C887" s="6" t="s">
        <v>4235</v>
      </c>
      <c r="D887" s="1" t="s">
        <v>62</v>
      </c>
      <c r="E887" s="3">
        <v>237</v>
      </c>
      <c r="F887" s="2">
        <v>221.8</v>
      </c>
      <c r="G887" s="2">
        <f>ROUND(Tabla324[[#This Row],[CANTIDAD]]*Tabla324[[#This Row],[P. U.]],2)</f>
        <v>52566.6</v>
      </c>
      <c r="H887" s="22">
        <v>237</v>
      </c>
      <c r="I887" s="2">
        <v>170.36</v>
      </c>
      <c r="J887" s="2">
        <f>ROUND(Tabla324[[#This Row],[CANTIDAD ]]*Tabla324[[#This Row],[P. U. ]],2)</f>
        <v>40375.32</v>
      </c>
    </row>
    <row r="888" spans="1:10">
      <c r="A888" s="5" t="s">
        <v>6577</v>
      </c>
      <c r="B888" s="5" t="s">
        <v>774</v>
      </c>
      <c r="C888" s="6" t="s">
        <v>4236</v>
      </c>
      <c r="D888" s="1" t="s">
        <v>62</v>
      </c>
      <c r="E888" s="3">
        <v>750</v>
      </c>
      <c r="F888" s="2">
        <v>259.14999999999998</v>
      </c>
      <c r="G888" s="2">
        <f>ROUND(Tabla324[[#This Row],[CANTIDAD]]*Tabla324[[#This Row],[P. U.]],2)</f>
        <v>194362.5</v>
      </c>
      <c r="H888" s="22">
        <v>750</v>
      </c>
      <c r="I888" s="2">
        <v>199.03</v>
      </c>
      <c r="J888" s="2">
        <f>ROUND(Tabla324[[#This Row],[CANTIDAD ]]*Tabla324[[#This Row],[P. U. ]],2)</f>
        <v>149272.5</v>
      </c>
    </row>
    <row r="889" spans="1:10">
      <c r="A889" s="5" t="s">
        <v>6577</v>
      </c>
      <c r="B889" s="5" t="s">
        <v>775</v>
      </c>
      <c r="C889" s="6" t="s">
        <v>4237</v>
      </c>
      <c r="D889" s="1" t="s">
        <v>62</v>
      </c>
      <c r="E889" s="3">
        <v>68</v>
      </c>
      <c r="F889" s="2">
        <v>351.31</v>
      </c>
      <c r="G889" s="2">
        <f>ROUND(Tabla324[[#This Row],[CANTIDAD]]*Tabla324[[#This Row],[P. U.]],2)</f>
        <v>23889.08</v>
      </c>
      <c r="H889" s="22">
        <v>68</v>
      </c>
      <c r="I889" s="2">
        <v>269.81</v>
      </c>
      <c r="J889" s="2">
        <f>ROUND(Tabla324[[#This Row],[CANTIDAD ]]*Tabla324[[#This Row],[P. U. ]],2)</f>
        <v>18347.080000000002</v>
      </c>
    </row>
    <row r="890" spans="1:10">
      <c r="A890" s="5" t="s">
        <v>6577</v>
      </c>
      <c r="B890" s="5" t="s">
        <v>776</v>
      </c>
      <c r="C890" s="6" t="s">
        <v>4238</v>
      </c>
      <c r="D890" s="1" t="s">
        <v>62</v>
      </c>
      <c r="E890" s="3">
        <v>27</v>
      </c>
      <c r="F890" s="2">
        <v>56.08</v>
      </c>
      <c r="G890" s="2">
        <f>ROUND(Tabla324[[#This Row],[CANTIDAD]]*Tabla324[[#This Row],[P. U.]],2)</f>
        <v>1514.16</v>
      </c>
      <c r="H890" s="22">
        <v>27</v>
      </c>
      <c r="I890" s="2">
        <v>43.07</v>
      </c>
      <c r="J890" s="2">
        <f>ROUND(Tabla324[[#This Row],[CANTIDAD ]]*Tabla324[[#This Row],[P. U. ]],2)</f>
        <v>1162.8900000000001</v>
      </c>
    </row>
    <row r="891" spans="1:10">
      <c r="A891" s="5" t="s">
        <v>6577</v>
      </c>
      <c r="B891" s="5" t="s">
        <v>777</v>
      </c>
      <c r="C891" s="6" t="s">
        <v>4239</v>
      </c>
      <c r="D891" s="1" t="s">
        <v>62</v>
      </c>
      <c r="E891" s="3">
        <v>545</v>
      </c>
      <c r="F891" s="2">
        <v>74.760000000000005</v>
      </c>
      <c r="G891" s="2">
        <f>ROUND(Tabla324[[#This Row],[CANTIDAD]]*Tabla324[[#This Row],[P. U.]],2)</f>
        <v>40744.199999999997</v>
      </c>
      <c r="H891" s="22">
        <v>545</v>
      </c>
      <c r="I891" s="2">
        <v>57.42</v>
      </c>
      <c r="J891" s="2">
        <f>ROUND(Tabla324[[#This Row],[CANTIDAD ]]*Tabla324[[#This Row],[P. U. ]],2)</f>
        <v>31293.9</v>
      </c>
    </row>
    <row r="892" spans="1:10">
      <c r="A892" s="5" t="s">
        <v>6577</v>
      </c>
      <c r="B892" s="5" t="s">
        <v>778</v>
      </c>
      <c r="C892" s="6" t="s">
        <v>4240</v>
      </c>
      <c r="D892" s="1" t="s">
        <v>62</v>
      </c>
      <c r="E892" s="3">
        <v>120</v>
      </c>
      <c r="F892" s="2">
        <v>77.86</v>
      </c>
      <c r="G892" s="2">
        <f>ROUND(Tabla324[[#This Row],[CANTIDAD]]*Tabla324[[#This Row],[P. U.]],2)</f>
        <v>9343.2000000000007</v>
      </c>
      <c r="H892" s="22">
        <v>120</v>
      </c>
      <c r="I892" s="2">
        <v>59.8</v>
      </c>
      <c r="J892" s="2">
        <f>ROUND(Tabla324[[#This Row],[CANTIDAD ]]*Tabla324[[#This Row],[P. U. ]],2)</f>
        <v>7176</v>
      </c>
    </row>
    <row r="893" spans="1:10">
      <c r="A893" s="5" t="s">
        <v>6577</v>
      </c>
      <c r="B893" s="5" t="s">
        <v>779</v>
      </c>
      <c r="C893" s="6" t="s">
        <v>4241</v>
      </c>
      <c r="D893" s="1" t="s">
        <v>62</v>
      </c>
      <c r="E893" s="3">
        <v>10</v>
      </c>
      <c r="F893" s="2">
        <v>83.9</v>
      </c>
      <c r="G893" s="2">
        <f>ROUND(Tabla324[[#This Row],[CANTIDAD]]*Tabla324[[#This Row],[P. U.]],2)</f>
        <v>839</v>
      </c>
      <c r="H893" s="22">
        <v>10</v>
      </c>
      <c r="I893" s="2">
        <v>64.430000000000007</v>
      </c>
      <c r="J893" s="2">
        <f>ROUND(Tabla324[[#This Row],[CANTIDAD ]]*Tabla324[[#This Row],[P. U. ]],2)</f>
        <v>644.29999999999995</v>
      </c>
    </row>
    <row r="894" spans="1:10">
      <c r="A894" s="5" t="s">
        <v>6577</v>
      </c>
      <c r="B894" s="5" t="s">
        <v>780</v>
      </c>
      <c r="C894" s="6" t="s">
        <v>4242</v>
      </c>
      <c r="D894" s="1" t="s">
        <v>62</v>
      </c>
      <c r="E894" s="3">
        <v>1</v>
      </c>
      <c r="F894" s="2">
        <v>76.66</v>
      </c>
      <c r="G894" s="2">
        <f>ROUND(Tabla324[[#This Row],[CANTIDAD]]*Tabla324[[#This Row],[P. U.]],2)</f>
        <v>76.66</v>
      </c>
      <c r="H894" s="22">
        <v>1</v>
      </c>
      <c r="I894" s="2">
        <v>58.88</v>
      </c>
      <c r="J894" s="2">
        <f>ROUND(Tabla324[[#This Row],[CANTIDAD ]]*Tabla324[[#This Row],[P. U. ]],2)</f>
        <v>58.88</v>
      </c>
    </row>
    <row r="895" spans="1:10">
      <c r="A895" s="5" t="s">
        <v>6577</v>
      </c>
      <c r="B895" s="5" t="s">
        <v>781</v>
      </c>
      <c r="C895" s="6" t="s">
        <v>4243</v>
      </c>
      <c r="D895" s="1" t="s">
        <v>62</v>
      </c>
      <c r="E895" s="3">
        <v>30</v>
      </c>
      <c r="F895" s="2">
        <v>118.67</v>
      </c>
      <c r="G895" s="2">
        <f>ROUND(Tabla324[[#This Row],[CANTIDAD]]*Tabla324[[#This Row],[P. U.]],2)</f>
        <v>3560.1</v>
      </c>
      <c r="H895" s="22">
        <v>30</v>
      </c>
      <c r="I895" s="2">
        <v>91.13</v>
      </c>
      <c r="J895" s="2">
        <f>ROUND(Tabla324[[#This Row],[CANTIDAD ]]*Tabla324[[#This Row],[P. U. ]],2)</f>
        <v>2733.9</v>
      </c>
    </row>
    <row r="896" spans="1:10">
      <c r="A896" s="5" t="s">
        <v>6577</v>
      </c>
      <c r="B896" s="5" t="s">
        <v>782</v>
      </c>
      <c r="C896" s="6" t="s">
        <v>4244</v>
      </c>
      <c r="D896" s="1" t="s">
        <v>62</v>
      </c>
      <c r="E896" s="3">
        <v>163</v>
      </c>
      <c r="F896" s="2">
        <v>134.29</v>
      </c>
      <c r="G896" s="2">
        <f>ROUND(Tabla324[[#This Row],[CANTIDAD]]*Tabla324[[#This Row],[P. U.]],2)</f>
        <v>21889.27</v>
      </c>
      <c r="H896" s="22">
        <v>163</v>
      </c>
      <c r="I896" s="2">
        <v>103.13</v>
      </c>
      <c r="J896" s="2">
        <f>ROUND(Tabla324[[#This Row],[CANTIDAD ]]*Tabla324[[#This Row],[P. U. ]],2)</f>
        <v>16810.189999999999</v>
      </c>
    </row>
    <row r="897" spans="1:10">
      <c r="A897" s="5" t="s">
        <v>6577</v>
      </c>
      <c r="B897" s="5" t="s">
        <v>783</v>
      </c>
      <c r="C897" s="6" t="s">
        <v>4245</v>
      </c>
      <c r="D897" s="1" t="s">
        <v>62</v>
      </c>
      <c r="E897" s="3">
        <v>164</v>
      </c>
      <c r="F897" s="2">
        <v>136.33000000000001</v>
      </c>
      <c r="G897" s="2">
        <f>ROUND(Tabla324[[#This Row],[CANTIDAD]]*Tabla324[[#This Row],[P. U.]],2)</f>
        <v>22358.12</v>
      </c>
      <c r="H897" s="22">
        <v>164</v>
      </c>
      <c r="I897" s="2">
        <v>104.7</v>
      </c>
      <c r="J897" s="2">
        <f>ROUND(Tabla324[[#This Row],[CANTIDAD ]]*Tabla324[[#This Row],[P. U. ]],2)</f>
        <v>17170.8</v>
      </c>
    </row>
    <row r="898" spans="1:10">
      <c r="A898" s="5" t="s">
        <v>6577</v>
      </c>
      <c r="B898" s="5" t="s">
        <v>784</v>
      </c>
      <c r="C898" s="6" t="s">
        <v>4246</v>
      </c>
      <c r="D898" s="1" t="s">
        <v>62</v>
      </c>
      <c r="E898" s="3">
        <v>1</v>
      </c>
      <c r="F898" s="2">
        <v>144.61000000000001</v>
      </c>
      <c r="G898" s="2">
        <f>ROUND(Tabla324[[#This Row],[CANTIDAD]]*Tabla324[[#This Row],[P. U.]],2)</f>
        <v>144.61000000000001</v>
      </c>
      <c r="H898" s="22">
        <v>1</v>
      </c>
      <c r="I898" s="2">
        <v>111.07</v>
      </c>
      <c r="J898" s="2">
        <f>ROUND(Tabla324[[#This Row],[CANTIDAD ]]*Tabla324[[#This Row],[P. U. ]],2)</f>
        <v>111.07</v>
      </c>
    </row>
    <row r="899" spans="1:10">
      <c r="A899" s="5" t="s">
        <v>6577</v>
      </c>
      <c r="B899" s="5" t="s">
        <v>785</v>
      </c>
      <c r="C899" s="6" t="s">
        <v>4247</v>
      </c>
      <c r="D899" s="1" t="s">
        <v>62</v>
      </c>
      <c r="E899" s="3">
        <v>8</v>
      </c>
      <c r="F899" s="2">
        <v>242.52</v>
      </c>
      <c r="G899" s="2">
        <f>ROUND(Tabla324[[#This Row],[CANTIDAD]]*Tabla324[[#This Row],[P. U.]],2)</f>
        <v>1940.16</v>
      </c>
      <c r="H899" s="22">
        <v>8</v>
      </c>
      <c r="I899" s="2">
        <v>186.26</v>
      </c>
      <c r="J899" s="2">
        <f>ROUND(Tabla324[[#This Row],[CANTIDAD ]]*Tabla324[[#This Row],[P. U. ]],2)</f>
        <v>1490.08</v>
      </c>
    </row>
    <row r="900" spans="1:10">
      <c r="A900" s="5" t="s">
        <v>6577</v>
      </c>
      <c r="B900" s="5" t="s">
        <v>786</v>
      </c>
      <c r="C900" s="6" t="s">
        <v>4248</v>
      </c>
      <c r="D900" s="1" t="s">
        <v>62</v>
      </c>
      <c r="E900" s="3">
        <v>22</v>
      </c>
      <c r="F900" s="2">
        <v>432.34</v>
      </c>
      <c r="G900" s="2">
        <f>ROUND(Tabla324[[#This Row],[CANTIDAD]]*Tabla324[[#This Row],[P. U.]],2)</f>
        <v>9511.48</v>
      </c>
      <c r="H900" s="22">
        <v>22</v>
      </c>
      <c r="I900" s="2">
        <v>332.05</v>
      </c>
      <c r="J900" s="2">
        <f>ROUND(Tabla324[[#This Row],[CANTIDAD ]]*Tabla324[[#This Row],[P. U. ]],2)</f>
        <v>7305.1</v>
      </c>
    </row>
    <row r="901" spans="1:10">
      <c r="A901" s="5" t="s">
        <v>6577</v>
      </c>
      <c r="B901" s="5" t="s">
        <v>787</v>
      </c>
      <c r="C901" s="6" t="s">
        <v>4249</v>
      </c>
      <c r="D901" s="1" t="s">
        <v>62</v>
      </c>
      <c r="E901" s="3">
        <v>47</v>
      </c>
      <c r="F901" s="2">
        <v>75.8</v>
      </c>
      <c r="G901" s="2">
        <f>ROUND(Tabla324[[#This Row],[CANTIDAD]]*Tabla324[[#This Row],[P. U.]],2)</f>
        <v>3562.6</v>
      </c>
      <c r="H901" s="22">
        <v>47</v>
      </c>
      <c r="I901" s="2">
        <v>58.22</v>
      </c>
      <c r="J901" s="2">
        <f>ROUND(Tabla324[[#This Row],[CANTIDAD ]]*Tabla324[[#This Row],[P. U. ]],2)</f>
        <v>2736.34</v>
      </c>
    </row>
    <row r="902" spans="1:10">
      <c r="A902" s="5" t="s">
        <v>6577</v>
      </c>
      <c r="B902" s="5" t="s">
        <v>788</v>
      </c>
      <c r="C902" s="6" t="s">
        <v>4250</v>
      </c>
      <c r="D902" s="1" t="s">
        <v>62</v>
      </c>
      <c r="E902" s="3">
        <v>4</v>
      </c>
      <c r="F902" s="2">
        <v>98.53</v>
      </c>
      <c r="G902" s="2">
        <f>ROUND(Tabla324[[#This Row],[CANTIDAD]]*Tabla324[[#This Row],[P. U.]],2)</f>
        <v>394.12</v>
      </c>
      <c r="H902" s="22">
        <v>4</v>
      </c>
      <c r="I902" s="2">
        <v>75.67</v>
      </c>
      <c r="J902" s="2">
        <f>ROUND(Tabla324[[#This Row],[CANTIDAD ]]*Tabla324[[#This Row],[P. U. ]],2)</f>
        <v>302.68</v>
      </c>
    </row>
    <row r="903" spans="1:10">
      <c r="A903" s="5" t="s">
        <v>6577</v>
      </c>
      <c r="B903" s="5" t="s">
        <v>789</v>
      </c>
      <c r="C903" s="6" t="s">
        <v>4251</v>
      </c>
      <c r="D903" s="1" t="s">
        <v>79</v>
      </c>
      <c r="E903" s="3">
        <v>353.85</v>
      </c>
      <c r="F903" s="2">
        <v>31.55</v>
      </c>
      <c r="G903" s="2">
        <f>ROUND(Tabla324[[#This Row],[CANTIDAD]]*Tabla324[[#This Row],[P. U.]],2)</f>
        <v>11163.97</v>
      </c>
      <c r="H903" s="22">
        <v>353.85</v>
      </c>
      <c r="I903" s="2">
        <v>24.23</v>
      </c>
      <c r="J903" s="2">
        <f>ROUND(Tabla324[[#This Row],[CANTIDAD ]]*Tabla324[[#This Row],[P. U. ]],2)</f>
        <v>8573.7900000000009</v>
      </c>
    </row>
    <row r="904" spans="1:10">
      <c r="A904" s="5" t="s">
        <v>6577</v>
      </c>
      <c r="B904" s="5" t="s">
        <v>790</v>
      </c>
      <c r="C904" s="6" t="s">
        <v>4252</v>
      </c>
      <c r="D904" s="1" t="s">
        <v>79</v>
      </c>
      <c r="E904" s="3">
        <v>232.56</v>
      </c>
      <c r="F904" s="2">
        <v>43.7</v>
      </c>
      <c r="G904" s="2">
        <f>ROUND(Tabla324[[#This Row],[CANTIDAD]]*Tabla324[[#This Row],[P. U.]],2)</f>
        <v>10162.870000000001</v>
      </c>
      <c r="H904" s="22">
        <v>232.56</v>
      </c>
      <c r="I904" s="2">
        <v>33.56</v>
      </c>
      <c r="J904" s="2">
        <f>ROUND(Tabla324[[#This Row],[CANTIDAD ]]*Tabla324[[#This Row],[P. U. ]],2)</f>
        <v>7804.71</v>
      </c>
    </row>
    <row r="905" spans="1:10">
      <c r="A905" s="5" t="s">
        <v>6577</v>
      </c>
      <c r="B905" s="5" t="s">
        <v>791</v>
      </c>
      <c r="C905" s="6" t="s">
        <v>4253</v>
      </c>
      <c r="D905" s="1" t="s">
        <v>79</v>
      </c>
      <c r="E905" s="3">
        <v>214.4</v>
      </c>
      <c r="F905" s="2">
        <v>59.48</v>
      </c>
      <c r="G905" s="2">
        <f>ROUND(Tabla324[[#This Row],[CANTIDAD]]*Tabla324[[#This Row],[P. U.]],2)</f>
        <v>12752.51</v>
      </c>
      <c r="H905" s="22">
        <v>214.4</v>
      </c>
      <c r="I905" s="2">
        <v>45.67</v>
      </c>
      <c r="J905" s="2">
        <f>ROUND(Tabla324[[#This Row],[CANTIDAD ]]*Tabla324[[#This Row],[P. U. ]],2)</f>
        <v>9791.65</v>
      </c>
    </row>
    <row r="906" spans="1:10">
      <c r="A906" s="5" t="s">
        <v>6577</v>
      </c>
      <c r="B906" s="5" t="s">
        <v>792</v>
      </c>
      <c r="C906" s="6" t="s">
        <v>4254</v>
      </c>
      <c r="D906" s="1" t="s">
        <v>79</v>
      </c>
      <c r="E906" s="3">
        <v>161.59</v>
      </c>
      <c r="F906" s="2">
        <v>84.01</v>
      </c>
      <c r="G906" s="2">
        <f>ROUND(Tabla324[[#This Row],[CANTIDAD]]*Tabla324[[#This Row],[P. U.]],2)</f>
        <v>13575.18</v>
      </c>
      <c r="H906" s="22">
        <v>161.59</v>
      </c>
      <c r="I906" s="2">
        <v>64.53</v>
      </c>
      <c r="J906" s="2">
        <f>ROUND(Tabla324[[#This Row],[CANTIDAD ]]*Tabla324[[#This Row],[P. U. ]],2)</f>
        <v>10427.4</v>
      </c>
    </row>
    <row r="907" spans="1:10">
      <c r="A907" s="5" t="s">
        <v>6577</v>
      </c>
      <c r="B907" s="5" t="s">
        <v>793</v>
      </c>
      <c r="C907" s="6" t="s">
        <v>4255</v>
      </c>
      <c r="D907" s="1" t="s">
        <v>79</v>
      </c>
      <c r="E907" s="3">
        <v>270.85000000000002</v>
      </c>
      <c r="F907" s="2">
        <v>113.59</v>
      </c>
      <c r="G907" s="2">
        <f>ROUND(Tabla324[[#This Row],[CANTIDAD]]*Tabla324[[#This Row],[P. U.]],2)</f>
        <v>30765.85</v>
      </c>
      <c r="H907" s="22">
        <v>270.85000000000002</v>
      </c>
      <c r="I907" s="2">
        <v>87.24</v>
      </c>
      <c r="J907" s="2">
        <f>ROUND(Tabla324[[#This Row],[CANTIDAD ]]*Tabla324[[#This Row],[P. U. ]],2)</f>
        <v>23628.95</v>
      </c>
    </row>
    <row r="908" spans="1:10">
      <c r="A908" s="5" t="s">
        <v>6577</v>
      </c>
      <c r="B908" s="5" t="s">
        <v>794</v>
      </c>
      <c r="C908" s="6" t="s">
        <v>4256</v>
      </c>
      <c r="D908" s="1" t="s">
        <v>79</v>
      </c>
      <c r="E908" s="3">
        <v>138.83000000000001</v>
      </c>
      <c r="F908" s="2">
        <v>164.14</v>
      </c>
      <c r="G908" s="2">
        <f>ROUND(Tabla324[[#This Row],[CANTIDAD]]*Tabla324[[#This Row],[P. U.]],2)</f>
        <v>22787.56</v>
      </c>
      <c r="H908" s="22">
        <v>138.83000000000001</v>
      </c>
      <c r="I908" s="2">
        <v>126.06</v>
      </c>
      <c r="J908" s="2">
        <f>ROUND(Tabla324[[#This Row],[CANTIDAD ]]*Tabla324[[#This Row],[P. U. ]],2)</f>
        <v>17500.91</v>
      </c>
    </row>
    <row r="909" spans="1:10">
      <c r="A909" s="5" t="s">
        <v>6577</v>
      </c>
      <c r="B909" s="5" t="s">
        <v>795</v>
      </c>
      <c r="C909" s="6" t="s">
        <v>4257</v>
      </c>
      <c r="D909" s="1" t="s">
        <v>79</v>
      </c>
      <c r="E909" s="3">
        <v>40.590000000000003</v>
      </c>
      <c r="F909" s="2">
        <v>292.29000000000002</v>
      </c>
      <c r="G909" s="2">
        <f>ROUND(Tabla324[[#This Row],[CANTIDAD]]*Tabla324[[#This Row],[P. U.]],2)</f>
        <v>11864.05</v>
      </c>
      <c r="H909" s="22">
        <v>40.590000000000003</v>
      </c>
      <c r="I909" s="2">
        <v>224.49</v>
      </c>
      <c r="J909" s="2">
        <f>ROUND(Tabla324[[#This Row],[CANTIDAD ]]*Tabla324[[#This Row],[P. U. ]],2)</f>
        <v>9112.0499999999993</v>
      </c>
    </row>
    <row r="910" spans="1:10">
      <c r="A910" s="5" t="s">
        <v>6577</v>
      </c>
      <c r="B910" s="5" t="s">
        <v>796</v>
      </c>
      <c r="C910" s="6" t="s">
        <v>4258</v>
      </c>
      <c r="D910" s="1" t="s">
        <v>79</v>
      </c>
      <c r="E910" s="3">
        <v>68.13</v>
      </c>
      <c r="F910" s="2">
        <v>408.09</v>
      </c>
      <c r="G910" s="2">
        <f>ROUND(Tabla324[[#This Row],[CANTIDAD]]*Tabla324[[#This Row],[P. U.]],2)</f>
        <v>27803.17</v>
      </c>
      <c r="H910" s="22">
        <v>68.13</v>
      </c>
      <c r="I910" s="2">
        <v>313.41000000000003</v>
      </c>
      <c r="J910" s="2">
        <f>ROUND(Tabla324[[#This Row],[CANTIDAD ]]*Tabla324[[#This Row],[P. U. ]],2)</f>
        <v>21352.62</v>
      </c>
    </row>
    <row r="911" spans="1:10">
      <c r="A911" s="5" t="s">
        <v>6577</v>
      </c>
      <c r="B911" s="5" t="s">
        <v>797</v>
      </c>
      <c r="C911" s="6" t="s">
        <v>4259</v>
      </c>
      <c r="D911" s="1" t="s">
        <v>79</v>
      </c>
      <c r="E911" s="3">
        <v>44.21</v>
      </c>
      <c r="F911" s="2">
        <v>569.27</v>
      </c>
      <c r="G911" s="2">
        <f>ROUND(Tabla324[[#This Row],[CANTIDAD]]*Tabla324[[#This Row],[P. U.]],2)</f>
        <v>25167.43</v>
      </c>
      <c r="H911" s="22">
        <v>44.21</v>
      </c>
      <c r="I911" s="2">
        <v>437.21</v>
      </c>
      <c r="J911" s="2">
        <f>ROUND(Tabla324[[#This Row],[CANTIDAD ]]*Tabla324[[#This Row],[P. U. ]],2)</f>
        <v>19329.05</v>
      </c>
    </row>
    <row r="912" spans="1:10">
      <c r="A912" s="5" t="s">
        <v>6577</v>
      </c>
      <c r="B912" s="5" t="s">
        <v>798</v>
      </c>
      <c r="C912" s="6" t="s">
        <v>4260</v>
      </c>
      <c r="D912" s="1" t="s">
        <v>62</v>
      </c>
      <c r="E912" s="3">
        <v>251</v>
      </c>
      <c r="F912" s="2">
        <v>52.03</v>
      </c>
      <c r="G912" s="2">
        <f>ROUND(Tabla324[[#This Row],[CANTIDAD]]*Tabla324[[#This Row],[P. U.]],2)</f>
        <v>13059.53</v>
      </c>
      <c r="H912" s="22">
        <v>251</v>
      </c>
      <c r="I912" s="2">
        <v>39.96</v>
      </c>
      <c r="J912" s="2">
        <f>ROUND(Tabla324[[#This Row],[CANTIDAD ]]*Tabla324[[#This Row],[P. U. ]],2)</f>
        <v>10029.959999999999</v>
      </c>
    </row>
    <row r="913" spans="1:10">
      <c r="A913" s="5" t="s">
        <v>6577</v>
      </c>
      <c r="B913" s="5" t="s">
        <v>799</v>
      </c>
      <c r="C913" s="6" t="s">
        <v>4261</v>
      </c>
      <c r="D913" s="1" t="s">
        <v>62</v>
      </c>
      <c r="E913" s="3">
        <v>253</v>
      </c>
      <c r="F913" s="2">
        <v>63.9</v>
      </c>
      <c r="G913" s="2">
        <f>ROUND(Tabla324[[#This Row],[CANTIDAD]]*Tabla324[[#This Row],[P. U.]],2)</f>
        <v>16166.7</v>
      </c>
      <c r="H913" s="22">
        <v>253</v>
      </c>
      <c r="I913" s="2">
        <v>49.07</v>
      </c>
      <c r="J913" s="2">
        <f>ROUND(Tabla324[[#This Row],[CANTIDAD ]]*Tabla324[[#This Row],[P. U. ]],2)</f>
        <v>12414.71</v>
      </c>
    </row>
    <row r="914" spans="1:10">
      <c r="A914" s="5" t="s">
        <v>6577</v>
      </c>
      <c r="B914" s="5" t="s">
        <v>800</v>
      </c>
      <c r="C914" s="6" t="s">
        <v>4262</v>
      </c>
      <c r="D914" s="1" t="s">
        <v>62</v>
      </c>
      <c r="E914" s="3">
        <v>23</v>
      </c>
      <c r="F914" s="2">
        <v>123.13</v>
      </c>
      <c r="G914" s="2">
        <f>ROUND(Tabla324[[#This Row],[CANTIDAD]]*Tabla324[[#This Row],[P. U.]],2)</f>
        <v>2831.99</v>
      </c>
      <c r="H914" s="22">
        <v>23</v>
      </c>
      <c r="I914" s="2">
        <v>94.57</v>
      </c>
      <c r="J914" s="2">
        <f>ROUND(Tabla324[[#This Row],[CANTIDAD ]]*Tabla324[[#This Row],[P. U. ]],2)</f>
        <v>2175.11</v>
      </c>
    </row>
    <row r="915" spans="1:10">
      <c r="A915" s="5" t="s">
        <v>6577</v>
      </c>
      <c r="B915" s="5" t="s">
        <v>801</v>
      </c>
      <c r="C915" s="6" t="s">
        <v>4263</v>
      </c>
      <c r="D915" s="1" t="s">
        <v>62</v>
      </c>
      <c r="E915" s="3">
        <v>45</v>
      </c>
      <c r="F915" s="2">
        <v>250.5</v>
      </c>
      <c r="G915" s="2">
        <f>ROUND(Tabla324[[#This Row],[CANTIDAD]]*Tabla324[[#This Row],[P. U.]],2)</f>
        <v>11272.5</v>
      </c>
      <c r="H915" s="22">
        <v>45</v>
      </c>
      <c r="I915" s="2">
        <v>192.39</v>
      </c>
      <c r="J915" s="2">
        <f>ROUND(Tabla324[[#This Row],[CANTIDAD ]]*Tabla324[[#This Row],[P. U. ]],2)</f>
        <v>8657.5499999999993</v>
      </c>
    </row>
    <row r="916" spans="1:10">
      <c r="A916" s="5" t="s">
        <v>6577</v>
      </c>
      <c r="B916" s="5" t="s">
        <v>802</v>
      </c>
      <c r="C916" s="6" t="s">
        <v>4264</v>
      </c>
      <c r="D916" s="1" t="s">
        <v>62</v>
      </c>
      <c r="E916" s="3">
        <v>94</v>
      </c>
      <c r="F916" s="2">
        <v>286.89999999999998</v>
      </c>
      <c r="G916" s="2">
        <f>ROUND(Tabla324[[#This Row],[CANTIDAD]]*Tabla324[[#This Row],[P. U.]],2)</f>
        <v>26968.6</v>
      </c>
      <c r="H916" s="22">
        <v>94</v>
      </c>
      <c r="I916" s="2">
        <v>220.35</v>
      </c>
      <c r="J916" s="2">
        <f>ROUND(Tabla324[[#This Row],[CANTIDAD ]]*Tabla324[[#This Row],[P. U. ]],2)</f>
        <v>20712.900000000001</v>
      </c>
    </row>
    <row r="917" spans="1:10">
      <c r="A917" s="5" t="s">
        <v>6577</v>
      </c>
      <c r="B917" s="5" t="s">
        <v>803</v>
      </c>
      <c r="C917" s="6" t="s">
        <v>4265</v>
      </c>
      <c r="D917" s="1" t="s">
        <v>62</v>
      </c>
      <c r="E917" s="3">
        <v>6</v>
      </c>
      <c r="F917" s="2">
        <v>352.76</v>
      </c>
      <c r="G917" s="2">
        <f>ROUND(Tabla324[[#This Row],[CANTIDAD]]*Tabla324[[#This Row],[P. U.]],2)</f>
        <v>2116.56</v>
      </c>
      <c r="H917" s="22">
        <v>6</v>
      </c>
      <c r="I917" s="2">
        <v>270.93</v>
      </c>
      <c r="J917" s="2">
        <f>ROUND(Tabla324[[#This Row],[CANTIDAD ]]*Tabla324[[#This Row],[P. U. ]],2)</f>
        <v>1625.58</v>
      </c>
    </row>
    <row r="918" spans="1:10">
      <c r="A918" s="5" t="s">
        <v>6577</v>
      </c>
      <c r="B918" s="5" t="s">
        <v>804</v>
      </c>
      <c r="C918" s="6" t="s">
        <v>4266</v>
      </c>
      <c r="D918" s="1" t="s">
        <v>62</v>
      </c>
      <c r="E918" s="3">
        <v>124</v>
      </c>
      <c r="F918" s="2">
        <v>36.68</v>
      </c>
      <c r="G918" s="2">
        <f>ROUND(Tabla324[[#This Row],[CANTIDAD]]*Tabla324[[#This Row],[P. U.]],2)</f>
        <v>4548.32</v>
      </c>
      <c r="H918" s="22">
        <v>124</v>
      </c>
      <c r="I918" s="2">
        <v>28.16</v>
      </c>
      <c r="J918" s="2">
        <f>ROUND(Tabla324[[#This Row],[CANTIDAD ]]*Tabla324[[#This Row],[P. U. ]],2)</f>
        <v>3491.84</v>
      </c>
    </row>
    <row r="919" spans="1:10">
      <c r="A919" s="5" t="s">
        <v>6577</v>
      </c>
      <c r="B919" s="5" t="s">
        <v>805</v>
      </c>
      <c r="C919" s="6" t="s">
        <v>4267</v>
      </c>
      <c r="D919" s="1" t="s">
        <v>62</v>
      </c>
      <c r="E919" s="3">
        <v>63</v>
      </c>
      <c r="F919" s="2">
        <v>43.94</v>
      </c>
      <c r="G919" s="2">
        <f>ROUND(Tabla324[[#This Row],[CANTIDAD]]*Tabla324[[#This Row],[P. U.]],2)</f>
        <v>2768.22</v>
      </c>
      <c r="H919" s="22">
        <v>63</v>
      </c>
      <c r="I919" s="2">
        <v>33.75</v>
      </c>
      <c r="J919" s="2">
        <f>ROUND(Tabla324[[#This Row],[CANTIDAD ]]*Tabla324[[#This Row],[P. U. ]],2)</f>
        <v>2126.25</v>
      </c>
    </row>
    <row r="920" spans="1:10">
      <c r="A920" s="5" t="s">
        <v>6577</v>
      </c>
      <c r="B920" s="5" t="s">
        <v>806</v>
      </c>
      <c r="C920" s="6" t="s">
        <v>4268</v>
      </c>
      <c r="D920" s="1" t="s">
        <v>62</v>
      </c>
      <c r="E920" s="3">
        <v>11</v>
      </c>
      <c r="F920" s="2">
        <v>58.99</v>
      </c>
      <c r="G920" s="2">
        <f>ROUND(Tabla324[[#This Row],[CANTIDAD]]*Tabla324[[#This Row],[P. U.]],2)</f>
        <v>648.89</v>
      </c>
      <c r="H920" s="22">
        <v>11</v>
      </c>
      <c r="I920" s="2">
        <v>45.3</v>
      </c>
      <c r="J920" s="2">
        <f>ROUND(Tabla324[[#This Row],[CANTIDAD ]]*Tabla324[[#This Row],[P. U. ]],2)</f>
        <v>498.3</v>
      </c>
    </row>
    <row r="921" spans="1:10">
      <c r="A921" s="5" t="s">
        <v>6577</v>
      </c>
      <c r="B921" s="5" t="s">
        <v>807</v>
      </c>
      <c r="C921" s="6" t="s">
        <v>4269</v>
      </c>
      <c r="D921" s="1" t="s">
        <v>62</v>
      </c>
      <c r="E921" s="3">
        <v>47</v>
      </c>
      <c r="F921" s="2">
        <v>70.62</v>
      </c>
      <c r="G921" s="2">
        <f>ROUND(Tabla324[[#This Row],[CANTIDAD]]*Tabla324[[#This Row],[P. U.]],2)</f>
        <v>3319.14</v>
      </c>
      <c r="H921" s="22">
        <v>47</v>
      </c>
      <c r="I921" s="2">
        <v>54.23</v>
      </c>
      <c r="J921" s="2">
        <f>ROUND(Tabla324[[#This Row],[CANTIDAD ]]*Tabla324[[#This Row],[P. U. ]],2)</f>
        <v>2548.81</v>
      </c>
    </row>
    <row r="922" spans="1:10">
      <c r="A922" s="5" t="s">
        <v>6577</v>
      </c>
      <c r="B922" s="5" t="s">
        <v>808</v>
      </c>
      <c r="C922" s="6" t="s">
        <v>4270</v>
      </c>
      <c r="D922" s="1" t="s">
        <v>62</v>
      </c>
      <c r="E922" s="3">
        <v>5</v>
      </c>
      <c r="F922" s="2">
        <v>94.95</v>
      </c>
      <c r="G922" s="2">
        <f>ROUND(Tabla324[[#This Row],[CANTIDAD]]*Tabla324[[#This Row],[P. U.]],2)</f>
        <v>474.75</v>
      </c>
      <c r="H922" s="22">
        <v>5</v>
      </c>
      <c r="I922" s="2">
        <v>72.92</v>
      </c>
      <c r="J922" s="2">
        <f>ROUND(Tabla324[[#This Row],[CANTIDAD ]]*Tabla324[[#This Row],[P. U. ]],2)</f>
        <v>364.6</v>
      </c>
    </row>
    <row r="923" spans="1:10">
      <c r="A923" s="5" t="s">
        <v>6577</v>
      </c>
      <c r="B923" s="5" t="s">
        <v>809</v>
      </c>
      <c r="C923" s="6" t="s">
        <v>4271</v>
      </c>
      <c r="D923" s="1" t="s">
        <v>62</v>
      </c>
      <c r="E923" s="3">
        <v>6</v>
      </c>
      <c r="F923" s="2">
        <v>128.22999999999999</v>
      </c>
      <c r="G923" s="2">
        <f>ROUND(Tabla324[[#This Row],[CANTIDAD]]*Tabla324[[#This Row],[P. U.]],2)</f>
        <v>769.38</v>
      </c>
      <c r="H923" s="22">
        <v>6</v>
      </c>
      <c r="I923" s="2">
        <v>98.48</v>
      </c>
      <c r="J923" s="2">
        <f>ROUND(Tabla324[[#This Row],[CANTIDAD ]]*Tabla324[[#This Row],[P. U. ]],2)</f>
        <v>590.88</v>
      </c>
    </row>
    <row r="924" spans="1:10">
      <c r="A924" s="5" t="s">
        <v>6577</v>
      </c>
      <c r="B924" s="5" t="s">
        <v>810</v>
      </c>
      <c r="C924" s="6" t="s">
        <v>4272</v>
      </c>
      <c r="D924" s="1" t="s">
        <v>62</v>
      </c>
      <c r="E924" s="3">
        <v>59</v>
      </c>
      <c r="F924" s="2">
        <v>50.83</v>
      </c>
      <c r="G924" s="2">
        <f>ROUND(Tabla324[[#This Row],[CANTIDAD]]*Tabla324[[#This Row],[P. U.]],2)</f>
        <v>2998.97</v>
      </c>
      <c r="H924" s="22">
        <v>59</v>
      </c>
      <c r="I924" s="2">
        <v>39.04</v>
      </c>
      <c r="J924" s="2">
        <f>ROUND(Tabla324[[#This Row],[CANTIDAD ]]*Tabla324[[#This Row],[P. U. ]],2)</f>
        <v>2303.36</v>
      </c>
    </row>
    <row r="925" spans="1:10">
      <c r="A925" s="5" t="s">
        <v>6577</v>
      </c>
      <c r="B925" s="5" t="s">
        <v>811</v>
      </c>
      <c r="C925" s="6" t="s">
        <v>4273</v>
      </c>
      <c r="D925" s="1" t="s">
        <v>62</v>
      </c>
      <c r="E925" s="3">
        <v>29</v>
      </c>
      <c r="F925" s="2">
        <v>66.680000000000007</v>
      </c>
      <c r="G925" s="2">
        <f>ROUND(Tabla324[[#This Row],[CANTIDAD]]*Tabla324[[#This Row],[P. U.]],2)</f>
        <v>1933.72</v>
      </c>
      <c r="H925" s="22">
        <v>29</v>
      </c>
      <c r="I925" s="2">
        <v>51.21</v>
      </c>
      <c r="J925" s="2">
        <f>ROUND(Tabla324[[#This Row],[CANTIDAD ]]*Tabla324[[#This Row],[P. U. ]],2)</f>
        <v>1485.09</v>
      </c>
    </row>
    <row r="926" spans="1:10">
      <c r="A926" s="5" t="s">
        <v>6577</v>
      </c>
      <c r="B926" s="5" t="s">
        <v>812</v>
      </c>
      <c r="C926" s="6" t="s">
        <v>4274</v>
      </c>
      <c r="D926" s="1" t="s">
        <v>62</v>
      </c>
      <c r="E926" s="3">
        <v>5</v>
      </c>
      <c r="F926" s="2">
        <v>76.13</v>
      </c>
      <c r="G926" s="2">
        <f>ROUND(Tabla324[[#This Row],[CANTIDAD]]*Tabla324[[#This Row],[P. U.]],2)</f>
        <v>380.65</v>
      </c>
      <c r="H926" s="22">
        <v>5</v>
      </c>
      <c r="I926" s="2">
        <v>58.47</v>
      </c>
      <c r="J926" s="2">
        <f>ROUND(Tabla324[[#This Row],[CANTIDAD ]]*Tabla324[[#This Row],[P. U. ]],2)</f>
        <v>292.35000000000002</v>
      </c>
    </row>
    <row r="927" spans="1:10">
      <c r="A927" s="5" t="s">
        <v>6577</v>
      </c>
      <c r="B927" s="5" t="s">
        <v>813</v>
      </c>
      <c r="C927" s="6" t="s">
        <v>4275</v>
      </c>
      <c r="D927" s="1" t="s">
        <v>62</v>
      </c>
      <c r="E927" s="3">
        <v>23</v>
      </c>
      <c r="F927" s="2">
        <v>188.58</v>
      </c>
      <c r="G927" s="2">
        <f>ROUND(Tabla324[[#This Row],[CANTIDAD]]*Tabla324[[#This Row],[P. U.]],2)</f>
        <v>4337.34</v>
      </c>
      <c r="H927" s="22">
        <v>23</v>
      </c>
      <c r="I927" s="2">
        <v>144.83000000000001</v>
      </c>
      <c r="J927" s="2">
        <f>ROUND(Tabla324[[#This Row],[CANTIDAD ]]*Tabla324[[#This Row],[P. U. ]],2)</f>
        <v>3331.09</v>
      </c>
    </row>
    <row r="928" spans="1:10">
      <c r="A928" s="5" t="s">
        <v>6577</v>
      </c>
      <c r="B928" s="5" t="s">
        <v>814</v>
      </c>
      <c r="C928" s="6" t="s">
        <v>4276</v>
      </c>
      <c r="D928" s="1" t="s">
        <v>62</v>
      </c>
      <c r="E928" s="3">
        <v>3</v>
      </c>
      <c r="F928" s="2">
        <v>301.86</v>
      </c>
      <c r="G928" s="2">
        <f>ROUND(Tabla324[[#This Row],[CANTIDAD]]*Tabla324[[#This Row],[P. U.]],2)</f>
        <v>905.58</v>
      </c>
      <c r="H928" s="22">
        <v>3</v>
      </c>
      <c r="I928" s="2">
        <v>231.84</v>
      </c>
      <c r="J928" s="2">
        <f>ROUND(Tabla324[[#This Row],[CANTIDAD ]]*Tabla324[[#This Row],[P. U. ]],2)</f>
        <v>695.52</v>
      </c>
    </row>
    <row r="929" spans="1:10">
      <c r="A929" s="5" t="s">
        <v>6577</v>
      </c>
      <c r="B929" s="5" t="s">
        <v>815</v>
      </c>
      <c r="C929" s="6" t="s">
        <v>4277</v>
      </c>
      <c r="D929" s="1" t="s">
        <v>62</v>
      </c>
      <c r="E929" s="3">
        <v>7</v>
      </c>
      <c r="F929" s="2">
        <v>320.88</v>
      </c>
      <c r="G929" s="2">
        <f>ROUND(Tabla324[[#This Row],[CANTIDAD]]*Tabla324[[#This Row],[P. U.]],2)</f>
        <v>2246.16</v>
      </c>
      <c r="H929" s="22">
        <v>7</v>
      </c>
      <c r="I929" s="2">
        <v>246.45</v>
      </c>
      <c r="J929" s="2">
        <f>ROUND(Tabla324[[#This Row],[CANTIDAD ]]*Tabla324[[#This Row],[P. U. ]],2)</f>
        <v>1725.15</v>
      </c>
    </row>
    <row r="930" spans="1:10">
      <c r="A930" s="5" t="s">
        <v>6577</v>
      </c>
      <c r="B930" s="5" t="s">
        <v>816</v>
      </c>
      <c r="C930" s="6" t="s">
        <v>4278</v>
      </c>
      <c r="D930" s="1" t="s">
        <v>62</v>
      </c>
      <c r="E930" s="3">
        <v>4</v>
      </c>
      <c r="F930" s="2">
        <v>43.75</v>
      </c>
      <c r="G930" s="2">
        <f>ROUND(Tabla324[[#This Row],[CANTIDAD]]*Tabla324[[#This Row],[P. U.]],2)</f>
        <v>175</v>
      </c>
      <c r="H930" s="22">
        <v>4</v>
      </c>
      <c r="I930" s="2">
        <v>33.6</v>
      </c>
      <c r="J930" s="2">
        <f>ROUND(Tabla324[[#This Row],[CANTIDAD ]]*Tabla324[[#This Row],[P. U. ]],2)</f>
        <v>134.4</v>
      </c>
    </row>
    <row r="931" spans="1:10">
      <c r="A931" s="5" t="s">
        <v>6577</v>
      </c>
      <c r="B931" s="5" t="s">
        <v>817</v>
      </c>
      <c r="C931" s="6" t="s">
        <v>4279</v>
      </c>
      <c r="D931" s="1" t="s">
        <v>62</v>
      </c>
      <c r="E931" s="3">
        <v>7</v>
      </c>
      <c r="F931" s="2">
        <v>42.67</v>
      </c>
      <c r="G931" s="2">
        <f>ROUND(Tabla324[[#This Row],[CANTIDAD]]*Tabla324[[#This Row],[P. U.]],2)</f>
        <v>298.69</v>
      </c>
      <c r="H931" s="22">
        <v>7</v>
      </c>
      <c r="I931" s="2">
        <v>32.770000000000003</v>
      </c>
      <c r="J931" s="2">
        <f>ROUND(Tabla324[[#This Row],[CANTIDAD ]]*Tabla324[[#This Row],[P. U. ]],2)</f>
        <v>229.39</v>
      </c>
    </row>
    <row r="932" spans="1:10" s="30" customFormat="1" ht="11.25" customHeight="1">
      <c r="A932" s="29" t="s">
        <v>6579</v>
      </c>
      <c r="B932" s="29">
        <v>2.6</v>
      </c>
      <c r="C932" s="29" t="s">
        <v>4280</v>
      </c>
      <c r="D932" s="30" t="s">
        <v>3472</v>
      </c>
      <c r="E932" s="31"/>
      <c r="F932" s="32"/>
      <c r="G932" s="32">
        <f>SUM(G933:G958)</f>
        <v>5868072.6299999999</v>
      </c>
      <c r="H932" s="33"/>
      <c r="I932" s="32"/>
      <c r="J932" s="32">
        <f t="shared" ref="J932" si="58">SUM(J933:J958)</f>
        <v>4506806.3099999996</v>
      </c>
    </row>
    <row r="933" spans="1:10">
      <c r="A933" s="5" t="s">
        <v>6577</v>
      </c>
      <c r="B933" s="5" t="s">
        <v>818</v>
      </c>
      <c r="C933" s="5" t="s">
        <v>4281</v>
      </c>
      <c r="D933" s="1" t="s">
        <v>62</v>
      </c>
      <c r="E933" s="3">
        <v>137</v>
      </c>
      <c r="F933" s="2">
        <v>8413.36</v>
      </c>
      <c r="G933" s="2">
        <f>ROUND(Tabla324[[#This Row],[CANTIDAD]]*Tabla324[[#This Row],[P. U.]],2)</f>
        <v>1152630.32</v>
      </c>
      <c r="H933" s="22">
        <v>137</v>
      </c>
      <c r="I933" s="2">
        <v>6461.65</v>
      </c>
      <c r="J933" s="2">
        <f>ROUND(Tabla324[[#This Row],[CANTIDAD ]]*Tabla324[[#This Row],[P. U. ]],2)</f>
        <v>885246.05</v>
      </c>
    </row>
    <row r="934" spans="1:10">
      <c r="A934" s="5" t="s">
        <v>6577</v>
      </c>
      <c r="B934" s="5" t="s">
        <v>819</v>
      </c>
      <c r="C934" s="6" t="s">
        <v>4282</v>
      </c>
      <c r="D934" s="1" t="s">
        <v>62</v>
      </c>
      <c r="E934" s="3">
        <v>47</v>
      </c>
      <c r="F934" s="2">
        <v>6191.12</v>
      </c>
      <c r="G934" s="2">
        <f>ROUND(Tabla324[[#This Row],[CANTIDAD]]*Tabla324[[#This Row],[P. U.]],2)</f>
        <v>290982.64</v>
      </c>
      <c r="H934" s="22">
        <v>47</v>
      </c>
      <c r="I934" s="2">
        <v>4754.92</v>
      </c>
      <c r="J934" s="2">
        <f>ROUND(Tabla324[[#This Row],[CANTIDAD ]]*Tabla324[[#This Row],[P. U. ]],2)</f>
        <v>223481.24</v>
      </c>
    </row>
    <row r="935" spans="1:10">
      <c r="A935" s="5" t="s">
        <v>6577</v>
      </c>
      <c r="B935" s="5" t="s">
        <v>820</v>
      </c>
      <c r="C935" s="5" t="s">
        <v>4283</v>
      </c>
      <c r="D935" s="1" t="s">
        <v>62</v>
      </c>
      <c r="E935" s="3">
        <v>7</v>
      </c>
      <c r="F935" s="2">
        <v>6157.07</v>
      </c>
      <c r="G935" s="2">
        <f>ROUND(Tabla324[[#This Row],[CANTIDAD]]*Tabla324[[#This Row],[P. U.]],2)</f>
        <v>43099.49</v>
      </c>
      <c r="H935" s="22">
        <v>7</v>
      </c>
      <c r="I935" s="2">
        <v>4728.78</v>
      </c>
      <c r="J935" s="2">
        <f>ROUND(Tabla324[[#This Row],[CANTIDAD ]]*Tabla324[[#This Row],[P. U. ]],2)</f>
        <v>33101.46</v>
      </c>
    </row>
    <row r="936" spans="1:10">
      <c r="A936" s="5" t="s">
        <v>6577</v>
      </c>
      <c r="B936" s="5" t="s">
        <v>821</v>
      </c>
      <c r="C936" s="5" t="s">
        <v>4284</v>
      </c>
      <c r="D936" s="1" t="s">
        <v>62</v>
      </c>
      <c r="E936" s="3">
        <v>12</v>
      </c>
      <c r="F936" s="2">
        <v>9155.09</v>
      </c>
      <c r="G936" s="2">
        <f>ROUND(Tabla324[[#This Row],[CANTIDAD]]*Tabla324[[#This Row],[P. U.]],2)</f>
        <v>109861.08</v>
      </c>
      <c r="H936" s="22">
        <v>12</v>
      </c>
      <c r="I936" s="2">
        <v>7031.32</v>
      </c>
      <c r="J936" s="2">
        <f>ROUND(Tabla324[[#This Row],[CANTIDAD ]]*Tabla324[[#This Row],[P. U. ]],2)</f>
        <v>84375.84</v>
      </c>
    </row>
    <row r="937" spans="1:10">
      <c r="A937" s="5" t="s">
        <v>6577</v>
      </c>
      <c r="B937" s="5" t="s">
        <v>822</v>
      </c>
      <c r="C937" s="6" t="s">
        <v>4285</v>
      </c>
      <c r="D937" s="1" t="s">
        <v>62</v>
      </c>
      <c r="E937" s="3">
        <v>11</v>
      </c>
      <c r="F937" s="2">
        <v>5864.99</v>
      </c>
      <c r="G937" s="2">
        <f>ROUND(Tabla324[[#This Row],[CANTIDAD]]*Tabla324[[#This Row],[P. U.]],2)</f>
        <v>64514.89</v>
      </c>
      <c r="H937" s="22">
        <v>11</v>
      </c>
      <c r="I937" s="2">
        <v>4504.45</v>
      </c>
      <c r="J937" s="2">
        <f>ROUND(Tabla324[[#This Row],[CANTIDAD ]]*Tabla324[[#This Row],[P. U. ]],2)</f>
        <v>49548.95</v>
      </c>
    </row>
    <row r="938" spans="1:10">
      <c r="A938" s="5" t="s">
        <v>6577</v>
      </c>
      <c r="B938" s="5" t="s">
        <v>823</v>
      </c>
      <c r="C938" s="5" t="s">
        <v>4286</v>
      </c>
      <c r="D938" s="1" t="s">
        <v>62</v>
      </c>
      <c r="E938" s="3">
        <v>62</v>
      </c>
      <c r="F938" s="2">
        <v>1532.98</v>
      </c>
      <c r="G938" s="2">
        <f>ROUND(Tabla324[[#This Row],[CANTIDAD]]*Tabla324[[#This Row],[P. U.]],2)</f>
        <v>95044.76</v>
      </c>
      <c r="H938" s="22">
        <v>62</v>
      </c>
      <c r="I938" s="2">
        <v>1177.3599999999999</v>
      </c>
      <c r="J938" s="2">
        <f>ROUND(Tabla324[[#This Row],[CANTIDAD ]]*Tabla324[[#This Row],[P. U. ]],2)</f>
        <v>72996.320000000007</v>
      </c>
    </row>
    <row r="939" spans="1:10">
      <c r="A939" s="5" t="s">
        <v>6577</v>
      </c>
      <c r="B939" s="5" t="s">
        <v>824</v>
      </c>
      <c r="C939" s="5" t="s">
        <v>4287</v>
      </c>
      <c r="D939" s="1" t="s">
        <v>62</v>
      </c>
      <c r="E939" s="3">
        <v>62</v>
      </c>
      <c r="F939" s="2">
        <v>1463.23</v>
      </c>
      <c r="G939" s="2">
        <f>ROUND(Tabla324[[#This Row],[CANTIDAD]]*Tabla324[[#This Row],[P. U.]],2)</f>
        <v>90720.26</v>
      </c>
      <c r="H939" s="22">
        <v>62</v>
      </c>
      <c r="I939" s="2">
        <v>1123.79</v>
      </c>
      <c r="J939" s="2">
        <f>ROUND(Tabla324[[#This Row],[CANTIDAD ]]*Tabla324[[#This Row],[P. U. ]],2)</f>
        <v>69674.98</v>
      </c>
    </row>
    <row r="940" spans="1:10">
      <c r="A940" s="5" t="s">
        <v>6577</v>
      </c>
      <c r="B940" s="5" t="s">
        <v>825</v>
      </c>
      <c r="C940" s="6" t="s">
        <v>4288</v>
      </c>
      <c r="D940" s="1" t="s">
        <v>62</v>
      </c>
      <c r="E940" s="3">
        <v>247</v>
      </c>
      <c r="F940" s="2">
        <v>9000.89</v>
      </c>
      <c r="G940" s="2">
        <f>ROUND(Tabla324[[#This Row],[CANTIDAD]]*Tabla324[[#This Row],[P. U.]],2)</f>
        <v>2223219.83</v>
      </c>
      <c r="H940" s="22">
        <v>247</v>
      </c>
      <c r="I940" s="2">
        <v>6912.89</v>
      </c>
      <c r="J940" s="2">
        <f>ROUND(Tabla324[[#This Row],[CANTIDAD ]]*Tabla324[[#This Row],[P. U. ]],2)</f>
        <v>1707483.83</v>
      </c>
    </row>
    <row r="941" spans="1:10">
      <c r="A941" s="5" t="s">
        <v>6577</v>
      </c>
      <c r="B941" s="5" t="s">
        <v>826</v>
      </c>
      <c r="C941" s="6" t="s">
        <v>4289</v>
      </c>
      <c r="D941" s="1" t="s">
        <v>62</v>
      </c>
      <c r="E941" s="3">
        <v>41</v>
      </c>
      <c r="F941" s="2">
        <v>2901.6</v>
      </c>
      <c r="G941" s="2">
        <f>ROUND(Tabla324[[#This Row],[CANTIDAD]]*Tabla324[[#This Row],[P. U.]],2)</f>
        <v>118965.6</v>
      </c>
      <c r="H941" s="22">
        <v>41</v>
      </c>
      <c r="I941" s="2">
        <v>2228.5</v>
      </c>
      <c r="J941" s="2">
        <f>ROUND(Tabla324[[#This Row],[CANTIDAD ]]*Tabla324[[#This Row],[P. U. ]],2)</f>
        <v>91368.5</v>
      </c>
    </row>
    <row r="942" spans="1:10">
      <c r="A942" s="5" t="s">
        <v>6577</v>
      </c>
      <c r="B942" s="5" t="s">
        <v>829</v>
      </c>
      <c r="C942" s="5" t="s">
        <v>4292</v>
      </c>
      <c r="D942" s="1" t="s">
        <v>62</v>
      </c>
      <c r="E942" s="3">
        <v>261</v>
      </c>
      <c r="F942" s="2">
        <v>960.55</v>
      </c>
      <c r="G942" s="2">
        <f>ROUND(Tabla324[[#This Row],[CANTIDAD]]*Tabla324[[#This Row],[P. U.]],2)</f>
        <v>250703.55</v>
      </c>
      <c r="H942" s="22">
        <v>261</v>
      </c>
      <c r="I942" s="2">
        <v>737.73</v>
      </c>
      <c r="J942" s="2">
        <f>ROUND(Tabla324[[#This Row],[CANTIDAD ]]*Tabla324[[#This Row],[P. U. ]],2)</f>
        <v>192547.53</v>
      </c>
    </row>
    <row r="943" spans="1:10">
      <c r="A943" s="5" t="s">
        <v>6577</v>
      </c>
      <c r="B943" s="5" t="s">
        <v>830</v>
      </c>
      <c r="C943" s="6" t="s">
        <v>4293</v>
      </c>
      <c r="D943" s="1" t="s">
        <v>62</v>
      </c>
      <c r="E943" s="3">
        <v>6</v>
      </c>
      <c r="F943" s="2">
        <v>4337</v>
      </c>
      <c r="G943" s="2">
        <f>ROUND(Tabla324[[#This Row],[CANTIDAD]]*Tabla324[[#This Row],[P. U.]],2)</f>
        <v>26022</v>
      </c>
      <c r="H943" s="22">
        <v>6</v>
      </c>
      <c r="I943" s="2">
        <v>3330.91</v>
      </c>
      <c r="J943" s="2">
        <f>ROUND(Tabla324[[#This Row],[CANTIDAD ]]*Tabla324[[#This Row],[P. U. ]],2)</f>
        <v>19985.46</v>
      </c>
    </row>
    <row r="944" spans="1:10">
      <c r="A944" s="5" t="s">
        <v>6577</v>
      </c>
      <c r="B944" s="5" t="s">
        <v>831</v>
      </c>
      <c r="C944" s="5" t="s">
        <v>4294</v>
      </c>
      <c r="D944" s="1" t="s">
        <v>62</v>
      </c>
      <c r="E944" s="3">
        <v>184</v>
      </c>
      <c r="F944" s="2">
        <v>742.38</v>
      </c>
      <c r="G944" s="2">
        <f>ROUND(Tabla324[[#This Row],[CANTIDAD]]*Tabla324[[#This Row],[P. U.]],2)</f>
        <v>136597.92000000001</v>
      </c>
      <c r="H944" s="22">
        <v>184</v>
      </c>
      <c r="I944" s="2">
        <v>570.15</v>
      </c>
      <c r="J944" s="2">
        <f>ROUND(Tabla324[[#This Row],[CANTIDAD ]]*Tabla324[[#This Row],[P. U. ]],2)</f>
        <v>104907.6</v>
      </c>
    </row>
    <row r="945" spans="1:10">
      <c r="A945" s="5" t="s">
        <v>6577</v>
      </c>
      <c r="B945" s="5" t="s">
        <v>832</v>
      </c>
      <c r="C945" s="5" t="s">
        <v>4295</v>
      </c>
      <c r="D945" s="1" t="s">
        <v>62</v>
      </c>
      <c r="E945" s="3">
        <v>264</v>
      </c>
      <c r="F945" s="2">
        <v>319.04000000000002</v>
      </c>
      <c r="G945" s="2">
        <f>ROUND(Tabla324[[#This Row],[CANTIDAD]]*Tabla324[[#This Row],[P. U.]],2)</f>
        <v>84226.559999999998</v>
      </c>
      <c r="H945" s="22">
        <v>264</v>
      </c>
      <c r="I945" s="2">
        <v>245.02</v>
      </c>
      <c r="J945" s="2">
        <f>ROUND(Tabla324[[#This Row],[CANTIDAD ]]*Tabla324[[#This Row],[P. U. ]],2)</f>
        <v>64685.279999999999</v>
      </c>
    </row>
    <row r="946" spans="1:10">
      <c r="A946" s="5" t="s">
        <v>6577</v>
      </c>
      <c r="B946" s="5" t="s">
        <v>833</v>
      </c>
      <c r="C946" s="5" t="s">
        <v>4296</v>
      </c>
      <c r="D946" s="1" t="s">
        <v>62</v>
      </c>
      <c r="E946" s="3">
        <v>62</v>
      </c>
      <c r="F946" s="2">
        <v>729.66</v>
      </c>
      <c r="G946" s="2">
        <f>ROUND(Tabla324[[#This Row],[CANTIDAD]]*Tabla324[[#This Row],[P. U.]],2)</f>
        <v>45238.92</v>
      </c>
      <c r="H946" s="22">
        <v>62</v>
      </c>
      <c r="I946" s="2">
        <v>560.39</v>
      </c>
      <c r="J946" s="2">
        <f>ROUND(Tabla324[[#This Row],[CANTIDAD ]]*Tabla324[[#This Row],[P. U. ]],2)</f>
        <v>34744.18</v>
      </c>
    </row>
    <row r="947" spans="1:10">
      <c r="A947" s="5" t="s">
        <v>6577</v>
      </c>
      <c r="B947" s="5" t="s">
        <v>834</v>
      </c>
      <c r="C947" s="5" t="s">
        <v>4297</v>
      </c>
      <c r="D947" s="1" t="s">
        <v>62</v>
      </c>
      <c r="E947" s="3">
        <v>274</v>
      </c>
      <c r="F947" s="2">
        <v>671.58</v>
      </c>
      <c r="G947" s="2">
        <f>ROUND(Tabla324[[#This Row],[CANTIDAD]]*Tabla324[[#This Row],[P. U.]],2)</f>
        <v>184012.92</v>
      </c>
      <c r="H947" s="22">
        <v>274</v>
      </c>
      <c r="I947" s="2">
        <v>515.79</v>
      </c>
      <c r="J947" s="2">
        <f>ROUND(Tabla324[[#This Row],[CANTIDAD ]]*Tabla324[[#This Row],[P. U. ]],2)</f>
        <v>141326.46</v>
      </c>
    </row>
    <row r="948" spans="1:10">
      <c r="A948" s="5" t="s">
        <v>6577</v>
      </c>
      <c r="B948" s="5" t="s">
        <v>835</v>
      </c>
      <c r="C948" s="5" t="s">
        <v>4298</v>
      </c>
      <c r="D948" s="1" t="s">
        <v>62</v>
      </c>
      <c r="E948" s="3">
        <v>3</v>
      </c>
      <c r="F948" s="2">
        <v>1388.91</v>
      </c>
      <c r="G948" s="2">
        <f>ROUND(Tabla324[[#This Row],[CANTIDAD]]*Tabla324[[#This Row],[P. U.]],2)</f>
        <v>4166.7299999999996</v>
      </c>
      <c r="H948" s="22">
        <v>3</v>
      </c>
      <c r="I948" s="2">
        <v>1066.72</v>
      </c>
      <c r="J948" s="2">
        <f>ROUND(Tabla324[[#This Row],[CANTIDAD ]]*Tabla324[[#This Row],[P. U. ]],2)</f>
        <v>3200.16</v>
      </c>
    </row>
    <row r="949" spans="1:10">
      <c r="A949" s="5" t="s">
        <v>6577</v>
      </c>
      <c r="B949" s="5" t="s">
        <v>836</v>
      </c>
      <c r="C949" s="5" t="s">
        <v>4299</v>
      </c>
      <c r="D949" s="1" t="s">
        <v>62</v>
      </c>
      <c r="E949" s="3">
        <v>7</v>
      </c>
      <c r="F949" s="2">
        <v>1388.91</v>
      </c>
      <c r="G949" s="2">
        <f>ROUND(Tabla324[[#This Row],[CANTIDAD]]*Tabla324[[#This Row],[P. U.]],2)</f>
        <v>9722.3700000000008</v>
      </c>
      <c r="H949" s="22">
        <v>7</v>
      </c>
      <c r="I949" s="2">
        <v>1066.72</v>
      </c>
      <c r="J949" s="2">
        <f>ROUND(Tabla324[[#This Row],[CANTIDAD ]]*Tabla324[[#This Row],[P. U. ]],2)</f>
        <v>7467.04</v>
      </c>
    </row>
    <row r="950" spans="1:10">
      <c r="A950" s="5" t="s">
        <v>6577</v>
      </c>
      <c r="B950" s="5" t="s">
        <v>837</v>
      </c>
      <c r="C950" s="5" t="s">
        <v>4300</v>
      </c>
      <c r="D950" s="1" t="s">
        <v>62</v>
      </c>
      <c r="E950" s="3">
        <v>87</v>
      </c>
      <c r="F950" s="2">
        <v>715.27</v>
      </c>
      <c r="G950" s="2">
        <f>ROUND(Tabla324[[#This Row],[CANTIDAD]]*Tabla324[[#This Row],[P. U.]],2)</f>
        <v>62228.49</v>
      </c>
      <c r="H950" s="22">
        <v>87</v>
      </c>
      <c r="I950" s="2">
        <v>549.33000000000004</v>
      </c>
      <c r="J950" s="2">
        <f>ROUND(Tabla324[[#This Row],[CANTIDAD ]]*Tabla324[[#This Row],[P. U. ]],2)</f>
        <v>47791.71</v>
      </c>
    </row>
    <row r="951" spans="1:10">
      <c r="A951" s="5" t="s">
        <v>6577</v>
      </c>
      <c r="B951" s="5" t="s">
        <v>838</v>
      </c>
      <c r="C951" s="5" t="s">
        <v>4301</v>
      </c>
      <c r="D951" s="1" t="s">
        <v>62</v>
      </c>
      <c r="E951" s="3">
        <v>1</v>
      </c>
      <c r="F951" s="2">
        <v>724.76</v>
      </c>
      <c r="G951" s="2">
        <f>ROUND(Tabla324[[#This Row],[CANTIDAD]]*Tabla324[[#This Row],[P. U.]],2)</f>
        <v>724.76</v>
      </c>
      <c r="H951" s="22">
        <v>1</v>
      </c>
      <c r="I951" s="2">
        <v>556.63</v>
      </c>
      <c r="J951" s="2">
        <f>ROUND(Tabla324[[#This Row],[CANTIDAD ]]*Tabla324[[#This Row],[P. U. ]],2)</f>
        <v>556.63</v>
      </c>
    </row>
    <row r="952" spans="1:10">
      <c r="A952" s="5" t="s">
        <v>6577</v>
      </c>
      <c r="B952" s="5" t="s">
        <v>839</v>
      </c>
      <c r="C952" s="5" t="s">
        <v>4302</v>
      </c>
      <c r="D952" s="1" t="s">
        <v>62</v>
      </c>
      <c r="E952" s="3">
        <v>8</v>
      </c>
      <c r="F952" s="2">
        <v>376.96</v>
      </c>
      <c r="G952" s="2">
        <f>ROUND(Tabla324[[#This Row],[CANTIDAD]]*Tabla324[[#This Row],[P. U.]],2)</f>
        <v>3015.68</v>
      </c>
      <c r="H952" s="22">
        <v>8</v>
      </c>
      <c r="I952" s="2">
        <v>289.51</v>
      </c>
      <c r="J952" s="2">
        <f>ROUND(Tabla324[[#This Row],[CANTIDAD ]]*Tabla324[[#This Row],[P. U. ]],2)</f>
        <v>2316.08</v>
      </c>
    </row>
    <row r="953" spans="1:10">
      <c r="A953" s="5" t="s">
        <v>6577</v>
      </c>
      <c r="B953" s="5" t="s">
        <v>840</v>
      </c>
      <c r="C953" s="5" t="s">
        <v>4303</v>
      </c>
      <c r="D953" s="1" t="s">
        <v>62</v>
      </c>
      <c r="E953" s="3">
        <v>2</v>
      </c>
      <c r="F953" s="2">
        <v>5617.96</v>
      </c>
      <c r="G953" s="2">
        <f>ROUND(Tabla324[[#This Row],[CANTIDAD]]*Tabla324[[#This Row],[P. U.]],2)</f>
        <v>11235.92</v>
      </c>
      <c r="H953" s="22">
        <v>2</v>
      </c>
      <c r="I953" s="2">
        <v>4314.7299999999996</v>
      </c>
      <c r="J953" s="2">
        <f>ROUND(Tabla324[[#This Row],[CANTIDAD ]]*Tabla324[[#This Row],[P. U. ]],2)</f>
        <v>8629.4599999999991</v>
      </c>
    </row>
    <row r="954" spans="1:10">
      <c r="A954" s="5" t="s">
        <v>6577</v>
      </c>
      <c r="B954" s="5" t="s">
        <v>841</v>
      </c>
      <c r="C954" s="6" t="s">
        <v>4304</v>
      </c>
      <c r="D954" s="1" t="s">
        <v>62</v>
      </c>
      <c r="E954" s="3">
        <v>218</v>
      </c>
      <c r="F954" s="2">
        <v>1323.77</v>
      </c>
      <c r="G954" s="2">
        <f>ROUND(Tabla324[[#This Row],[CANTIDAD]]*Tabla324[[#This Row],[P. U.]],2)</f>
        <v>288581.86</v>
      </c>
      <c r="H954" s="22">
        <v>218</v>
      </c>
      <c r="I954" s="2">
        <v>1016.68</v>
      </c>
      <c r="J954" s="2">
        <f>ROUND(Tabla324[[#This Row],[CANTIDAD ]]*Tabla324[[#This Row],[P. U. ]],2)</f>
        <v>221636.24</v>
      </c>
    </row>
    <row r="955" spans="1:10">
      <c r="A955" s="5" t="s">
        <v>6577</v>
      </c>
      <c r="B955" s="5" t="s">
        <v>842</v>
      </c>
      <c r="C955" s="6" t="s">
        <v>4305</v>
      </c>
      <c r="D955" s="1" t="s">
        <v>62</v>
      </c>
      <c r="E955" s="3">
        <v>250</v>
      </c>
      <c r="F955" s="2">
        <v>1377.2</v>
      </c>
      <c r="G955" s="2">
        <f>ROUND(Tabla324[[#This Row],[CANTIDAD]]*Tabla324[[#This Row],[P. U.]],2)</f>
        <v>344300</v>
      </c>
      <c r="H955" s="22">
        <v>250</v>
      </c>
      <c r="I955" s="2">
        <v>1057.72</v>
      </c>
      <c r="J955" s="2">
        <f>ROUND(Tabla324[[#This Row],[CANTIDAD ]]*Tabla324[[#This Row],[P. U. ]],2)</f>
        <v>264430</v>
      </c>
    </row>
    <row r="956" spans="1:10">
      <c r="A956" s="5" t="s">
        <v>6577</v>
      </c>
      <c r="B956" s="5" t="s">
        <v>843</v>
      </c>
      <c r="C956" s="6" t="s">
        <v>4306</v>
      </c>
      <c r="D956" s="1" t="s">
        <v>62</v>
      </c>
      <c r="E956" s="3">
        <v>142</v>
      </c>
      <c r="F956" s="2">
        <v>898.7</v>
      </c>
      <c r="G956" s="2">
        <f>ROUND(Tabla324[[#This Row],[CANTIDAD]]*Tabla324[[#This Row],[P. U.]],2)</f>
        <v>127615.4</v>
      </c>
      <c r="H956" s="22">
        <v>142</v>
      </c>
      <c r="I956" s="2">
        <v>690.22</v>
      </c>
      <c r="J956" s="2">
        <f>ROUND(Tabla324[[#This Row],[CANTIDAD ]]*Tabla324[[#This Row],[P. U. ]],2)</f>
        <v>98011.24</v>
      </c>
    </row>
    <row r="957" spans="1:10">
      <c r="A957" s="5" t="s">
        <v>6577</v>
      </c>
      <c r="B957" s="5" t="s">
        <v>844</v>
      </c>
      <c r="C957" s="6" t="s">
        <v>4307</v>
      </c>
      <c r="D957" s="1" t="s">
        <v>62</v>
      </c>
      <c r="E957" s="3">
        <v>76</v>
      </c>
      <c r="F957" s="2">
        <v>1269.8499999999999</v>
      </c>
      <c r="G957" s="2">
        <f>ROUND(Tabla324[[#This Row],[CANTIDAD]]*Tabla324[[#This Row],[P. U.]],2)</f>
        <v>96508.6</v>
      </c>
      <c r="H957" s="22">
        <v>76</v>
      </c>
      <c r="I957" s="2">
        <v>975.27</v>
      </c>
      <c r="J957" s="2">
        <f>ROUND(Tabla324[[#This Row],[CANTIDAD ]]*Tabla324[[#This Row],[P. U. ]],2)</f>
        <v>74120.52</v>
      </c>
    </row>
    <row r="958" spans="1:10">
      <c r="A958" s="5" t="s">
        <v>6577</v>
      </c>
      <c r="B958" s="5" t="s">
        <v>845</v>
      </c>
      <c r="C958" s="6" t="s">
        <v>4308</v>
      </c>
      <c r="D958" s="1" t="s">
        <v>62</v>
      </c>
      <c r="E958" s="3">
        <v>3</v>
      </c>
      <c r="F958" s="2">
        <v>1377.36</v>
      </c>
      <c r="G958" s="2">
        <f>ROUND(Tabla324[[#This Row],[CANTIDAD]]*Tabla324[[#This Row],[P. U.]],2)</f>
        <v>4132.08</v>
      </c>
      <c r="H958" s="22">
        <v>3</v>
      </c>
      <c r="I958" s="2">
        <v>1057.8499999999999</v>
      </c>
      <c r="J958" s="2">
        <f>ROUND(Tabla324[[#This Row],[CANTIDAD ]]*Tabla324[[#This Row],[P. U. ]],2)</f>
        <v>3173.55</v>
      </c>
    </row>
    <row r="959" spans="1:10" s="30" customFormat="1" ht="11.25" customHeight="1">
      <c r="A959" s="29" t="s">
        <v>6579</v>
      </c>
      <c r="B959" s="29">
        <v>2.7</v>
      </c>
      <c r="C959" s="29" t="s">
        <v>4309</v>
      </c>
      <c r="D959" s="30" t="s">
        <v>3472</v>
      </c>
      <c r="E959" s="31"/>
      <c r="F959" s="32"/>
      <c r="G959" s="32">
        <f>G960+G971+G982</f>
        <v>853475.8899999999</v>
      </c>
      <c r="H959" s="33"/>
      <c r="I959" s="32"/>
      <c r="J959" s="32">
        <f t="shared" ref="J959" si="59">J960+J971+J982</f>
        <v>655491.88</v>
      </c>
    </row>
    <row r="960" spans="1:10" s="35" customFormat="1" ht="11.25" customHeight="1">
      <c r="A960" s="34" t="s">
        <v>6580</v>
      </c>
      <c r="B960" s="34" t="s">
        <v>846</v>
      </c>
      <c r="C960" s="34" t="s">
        <v>4310</v>
      </c>
      <c r="D960" s="35" t="s">
        <v>3472</v>
      </c>
      <c r="E960" s="36"/>
      <c r="F960" s="37"/>
      <c r="G960" s="37">
        <f>SUM(G961:G970)</f>
        <v>427296.31999999995</v>
      </c>
      <c r="H960" s="38"/>
      <c r="I960" s="37"/>
      <c r="J960" s="37">
        <f t="shared" ref="J960" si="60">SUM(J961:J970)</f>
        <v>328174.40000000002</v>
      </c>
    </row>
    <row r="961" spans="1:10">
      <c r="A961" s="5" t="s">
        <v>6577</v>
      </c>
      <c r="B961" s="5" t="s">
        <v>847</v>
      </c>
      <c r="C961" s="5" t="s">
        <v>4311</v>
      </c>
      <c r="D961" s="1" t="s">
        <v>62</v>
      </c>
      <c r="E961" s="3">
        <v>6</v>
      </c>
      <c r="F961" s="2">
        <v>3810.53</v>
      </c>
      <c r="G961" s="2">
        <f>ROUND(Tabla324[[#This Row],[CANTIDAD]]*Tabla324[[#This Row],[P. U.]],2)</f>
        <v>22863.18</v>
      </c>
      <c r="H961" s="22">
        <v>6</v>
      </c>
      <c r="I961" s="2">
        <v>2926.58</v>
      </c>
      <c r="J961" s="2">
        <f>ROUND(Tabla324[[#This Row],[CANTIDAD ]]*Tabla324[[#This Row],[P. U. ]],2)</f>
        <v>17559.48</v>
      </c>
    </row>
    <row r="962" spans="1:10">
      <c r="A962" s="5" t="s">
        <v>6577</v>
      </c>
      <c r="B962" s="5" t="s">
        <v>848</v>
      </c>
      <c r="C962" s="6" t="s">
        <v>4312</v>
      </c>
      <c r="D962" s="1" t="s">
        <v>62</v>
      </c>
      <c r="E962" s="3">
        <v>18</v>
      </c>
      <c r="F962" s="2">
        <v>5144.05</v>
      </c>
      <c r="G962" s="2">
        <f>ROUND(Tabla324[[#This Row],[CANTIDAD]]*Tabla324[[#This Row],[P. U.]],2)</f>
        <v>92592.9</v>
      </c>
      <c r="H962" s="22">
        <v>18</v>
      </c>
      <c r="I962" s="2">
        <v>3950.75</v>
      </c>
      <c r="J962" s="2">
        <f>ROUND(Tabla324[[#This Row],[CANTIDAD ]]*Tabla324[[#This Row],[P. U. ]],2)</f>
        <v>71113.5</v>
      </c>
    </row>
    <row r="963" spans="1:10">
      <c r="A963" s="5" t="s">
        <v>6577</v>
      </c>
      <c r="B963" s="5" t="s">
        <v>849</v>
      </c>
      <c r="C963" s="5" t="s">
        <v>4313</v>
      </c>
      <c r="D963" s="1" t="s">
        <v>62</v>
      </c>
      <c r="E963" s="3">
        <v>130</v>
      </c>
      <c r="F963" s="2">
        <v>365.8</v>
      </c>
      <c r="G963" s="2">
        <f>ROUND(Tabla324[[#This Row],[CANTIDAD]]*Tabla324[[#This Row],[P. U.]],2)</f>
        <v>47554</v>
      </c>
      <c r="H963" s="22">
        <v>130</v>
      </c>
      <c r="I963" s="2">
        <v>280.95</v>
      </c>
      <c r="J963" s="2">
        <f>ROUND(Tabla324[[#This Row],[CANTIDAD ]]*Tabla324[[#This Row],[P. U. ]],2)</f>
        <v>36523.5</v>
      </c>
    </row>
    <row r="964" spans="1:10">
      <c r="A964" s="5" t="s">
        <v>6577</v>
      </c>
      <c r="B964" s="5" t="s">
        <v>850</v>
      </c>
      <c r="C964" s="5" t="s">
        <v>4314</v>
      </c>
      <c r="D964" s="1" t="s">
        <v>62</v>
      </c>
      <c r="E964" s="3">
        <v>52</v>
      </c>
      <c r="F964" s="2">
        <v>694.51</v>
      </c>
      <c r="G964" s="2">
        <f>ROUND(Tabla324[[#This Row],[CANTIDAD]]*Tabla324[[#This Row],[P. U.]],2)</f>
        <v>36114.519999999997</v>
      </c>
      <c r="H964" s="22">
        <v>52</v>
      </c>
      <c r="I964" s="2">
        <v>533.4</v>
      </c>
      <c r="J964" s="2">
        <f>ROUND(Tabla324[[#This Row],[CANTIDAD ]]*Tabla324[[#This Row],[P. U. ]],2)</f>
        <v>27736.799999999999</v>
      </c>
    </row>
    <row r="965" spans="1:10">
      <c r="A965" s="5" t="s">
        <v>6577</v>
      </c>
      <c r="B965" s="5" t="s">
        <v>851</v>
      </c>
      <c r="C965" s="6" t="s">
        <v>4315</v>
      </c>
      <c r="D965" s="1" t="s">
        <v>62</v>
      </c>
      <c r="E965" s="3">
        <v>1</v>
      </c>
      <c r="F965" s="2">
        <v>26027.4</v>
      </c>
      <c r="G965" s="2">
        <f>ROUND(Tabla324[[#This Row],[CANTIDAD]]*Tabla324[[#This Row],[P. U.]],2)</f>
        <v>26027.4</v>
      </c>
      <c r="H965" s="22">
        <v>1</v>
      </c>
      <c r="I965" s="2">
        <v>19989.63</v>
      </c>
      <c r="J965" s="2">
        <f>ROUND(Tabla324[[#This Row],[CANTIDAD ]]*Tabla324[[#This Row],[P. U. ]],2)</f>
        <v>19989.63</v>
      </c>
    </row>
    <row r="966" spans="1:10">
      <c r="A966" s="5" t="s">
        <v>6577</v>
      </c>
      <c r="B966" s="5" t="s">
        <v>852</v>
      </c>
      <c r="C966" s="6" t="s">
        <v>4316</v>
      </c>
      <c r="D966" s="1" t="s">
        <v>62</v>
      </c>
      <c r="E966" s="3">
        <v>1</v>
      </c>
      <c r="F966" s="2">
        <v>23694.59</v>
      </c>
      <c r="G966" s="2">
        <f>ROUND(Tabla324[[#This Row],[CANTIDAD]]*Tabla324[[#This Row],[P. U.]],2)</f>
        <v>23694.59</v>
      </c>
      <c r="H966" s="22">
        <v>1</v>
      </c>
      <c r="I966" s="2">
        <v>18198</v>
      </c>
      <c r="J966" s="2">
        <f>ROUND(Tabla324[[#This Row],[CANTIDAD ]]*Tabla324[[#This Row],[P. U. ]],2)</f>
        <v>18198</v>
      </c>
    </row>
    <row r="967" spans="1:10">
      <c r="A967" s="5" t="s">
        <v>6577</v>
      </c>
      <c r="B967" s="5" t="s">
        <v>853</v>
      </c>
      <c r="C967" s="6" t="s">
        <v>4317</v>
      </c>
      <c r="D967" s="1" t="s">
        <v>62</v>
      </c>
      <c r="E967" s="3">
        <v>1</v>
      </c>
      <c r="F967" s="2">
        <v>112366.1</v>
      </c>
      <c r="G967" s="2">
        <f>ROUND(Tabla324[[#This Row],[CANTIDAD]]*Tabla324[[#This Row],[P. U.]],2)</f>
        <v>112366.1</v>
      </c>
      <c r="H967" s="22">
        <v>1</v>
      </c>
      <c r="I967" s="2">
        <v>86299.75</v>
      </c>
      <c r="J967" s="2">
        <f>ROUND(Tabla324[[#This Row],[CANTIDAD ]]*Tabla324[[#This Row],[P. U. ]],2)</f>
        <v>86299.75</v>
      </c>
    </row>
    <row r="968" spans="1:10">
      <c r="A968" s="5" t="s">
        <v>6577</v>
      </c>
      <c r="B968" s="5" t="s">
        <v>854</v>
      </c>
      <c r="C968" s="6" t="s">
        <v>4318</v>
      </c>
      <c r="D968" s="1" t="s">
        <v>62</v>
      </c>
      <c r="E968" s="3">
        <v>1</v>
      </c>
      <c r="F968" s="2">
        <v>37459.5</v>
      </c>
      <c r="G968" s="2">
        <f>ROUND(Tabla324[[#This Row],[CANTIDAD]]*Tabla324[[#This Row],[P. U.]],2)</f>
        <v>37459.5</v>
      </c>
      <c r="H968" s="22">
        <v>1</v>
      </c>
      <c r="I968" s="2">
        <v>28769.75</v>
      </c>
      <c r="J968" s="2">
        <f>ROUND(Tabla324[[#This Row],[CANTIDAD ]]*Tabla324[[#This Row],[P. U. ]],2)</f>
        <v>28769.75</v>
      </c>
    </row>
    <row r="969" spans="1:10">
      <c r="A969" s="5" t="s">
        <v>6577</v>
      </c>
      <c r="B969" s="5" t="s">
        <v>855</v>
      </c>
      <c r="C969" s="6" t="s">
        <v>4319</v>
      </c>
      <c r="D969" s="1" t="s">
        <v>62</v>
      </c>
      <c r="E969" s="3">
        <v>1</v>
      </c>
      <c r="F969" s="2">
        <v>11826.07</v>
      </c>
      <c r="G969" s="2">
        <f>ROUND(Tabla324[[#This Row],[CANTIDAD]]*Tabla324[[#This Row],[P. U.]],2)</f>
        <v>11826.07</v>
      </c>
      <c r="H969" s="22">
        <v>1</v>
      </c>
      <c r="I969" s="2">
        <v>9082.69</v>
      </c>
      <c r="J969" s="2">
        <f>ROUND(Tabla324[[#This Row],[CANTIDAD ]]*Tabla324[[#This Row],[P. U. ]],2)</f>
        <v>9082.69</v>
      </c>
    </row>
    <row r="970" spans="1:10">
      <c r="A970" s="5" t="s">
        <v>6577</v>
      </c>
      <c r="B970" s="5" t="s">
        <v>856</v>
      </c>
      <c r="C970" s="6" t="s">
        <v>4320</v>
      </c>
      <c r="D970" s="1" t="s">
        <v>62</v>
      </c>
      <c r="E970" s="3">
        <v>1</v>
      </c>
      <c r="F970" s="2">
        <v>16798.060000000001</v>
      </c>
      <c r="G970" s="2">
        <f>ROUND(Tabla324[[#This Row],[CANTIDAD]]*Tabla324[[#This Row],[P. U.]],2)</f>
        <v>16798.060000000001</v>
      </c>
      <c r="H970" s="22">
        <v>1</v>
      </c>
      <c r="I970" s="2">
        <v>12901.3</v>
      </c>
      <c r="J970" s="2">
        <f>ROUND(Tabla324[[#This Row],[CANTIDAD ]]*Tabla324[[#This Row],[P. U. ]],2)</f>
        <v>12901.3</v>
      </c>
    </row>
    <row r="971" spans="1:10" s="35" customFormat="1" ht="11.25" customHeight="1">
      <c r="A971" s="34" t="s">
        <v>6580</v>
      </c>
      <c r="B971" s="34" t="s">
        <v>857</v>
      </c>
      <c r="C971" s="34" t="s">
        <v>4321</v>
      </c>
      <c r="D971" s="35" t="s">
        <v>3472</v>
      </c>
      <c r="E971" s="36"/>
      <c r="F971" s="37"/>
      <c r="G971" s="37">
        <f>SUM(G972:G981)</f>
        <v>256376.05</v>
      </c>
      <c r="H971" s="38"/>
      <c r="I971" s="37"/>
      <c r="J971" s="37">
        <f t="shared" ref="J971" si="61">SUM(J972:J981)</f>
        <v>196904.48</v>
      </c>
    </row>
    <row r="972" spans="1:10">
      <c r="A972" s="5" t="s">
        <v>6577</v>
      </c>
      <c r="B972" s="5" t="s">
        <v>858</v>
      </c>
      <c r="C972" s="5" t="s">
        <v>4311</v>
      </c>
      <c r="D972" s="1" t="s">
        <v>62</v>
      </c>
      <c r="E972" s="3">
        <v>6</v>
      </c>
      <c r="F972" s="2">
        <v>2286.33</v>
      </c>
      <c r="G972" s="2">
        <f>ROUND(Tabla324[[#This Row],[CANTIDAD]]*Tabla324[[#This Row],[P. U.]],2)</f>
        <v>13717.98</v>
      </c>
      <c r="H972" s="22">
        <v>6</v>
      </c>
      <c r="I972" s="2">
        <v>1755.95</v>
      </c>
      <c r="J972" s="2">
        <f>ROUND(Tabla324[[#This Row],[CANTIDAD ]]*Tabla324[[#This Row],[P. U. ]],2)</f>
        <v>10535.7</v>
      </c>
    </row>
    <row r="973" spans="1:10">
      <c r="A973" s="5" t="s">
        <v>6577</v>
      </c>
      <c r="B973" s="5" t="s">
        <v>859</v>
      </c>
      <c r="C973" s="6" t="s">
        <v>4312</v>
      </c>
      <c r="D973" s="1" t="s">
        <v>62</v>
      </c>
      <c r="E973" s="3">
        <v>18</v>
      </c>
      <c r="F973" s="2">
        <v>3086.42</v>
      </c>
      <c r="G973" s="2">
        <f>ROUND(Tabla324[[#This Row],[CANTIDAD]]*Tabla324[[#This Row],[P. U.]],2)</f>
        <v>55555.56</v>
      </c>
      <c r="H973" s="22">
        <v>18</v>
      </c>
      <c r="I973" s="2">
        <v>2370.44</v>
      </c>
      <c r="J973" s="2">
        <f>ROUND(Tabla324[[#This Row],[CANTIDAD ]]*Tabla324[[#This Row],[P. U. ]],2)</f>
        <v>42667.92</v>
      </c>
    </row>
    <row r="974" spans="1:10">
      <c r="A974" s="5" t="s">
        <v>6577</v>
      </c>
      <c r="B974" s="5" t="s">
        <v>860</v>
      </c>
      <c r="C974" s="5" t="s">
        <v>4313</v>
      </c>
      <c r="D974" s="1" t="s">
        <v>62</v>
      </c>
      <c r="E974" s="3">
        <v>130</v>
      </c>
      <c r="F974" s="2">
        <v>219.47</v>
      </c>
      <c r="G974" s="2">
        <f>ROUND(Tabla324[[#This Row],[CANTIDAD]]*Tabla324[[#This Row],[P. U.]],2)</f>
        <v>28531.1</v>
      </c>
      <c r="H974" s="22">
        <v>130</v>
      </c>
      <c r="I974" s="2">
        <v>168.57</v>
      </c>
      <c r="J974" s="2">
        <f>ROUND(Tabla324[[#This Row],[CANTIDAD ]]*Tabla324[[#This Row],[P. U. ]],2)</f>
        <v>21914.1</v>
      </c>
    </row>
    <row r="975" spans="1:10">
      <c r="A975" s="5" t="s">
        <v>6577</v>
      </c>
      <c r="B975" s="5" t="s">
        <v>861</v>
      </c>
      <c r="C975" s="5" t="s">
        <v>4314</v>
      </c>
      <c r="D975" s="1" t="s">
        <v>62</v>
      </c>
      <c r="E975" s="3">
        <v>52</v>
      </c>
      <c r="F975" s="2">
        <v>416.7</v>
      </c>
      <c r="G975" s="2">
        <f>ROUND(Tabla324[[#This Row],[CANTIDAD]]*Tabla324[[#This Row],[P. U.]],2)</f>
        <v>21668.400000000001</v>
      </c>
      <c r="H975" s="22">
        <v>52</v>
      </c>
      <c r="I975" s="2">
        <v>320.04000000000002</v>
      </c>
      <c r="J975" s="2">
        <f>ROUND(Tabla324[[#This Row],[CANTIDAD ]]*Tabla324[[#This Row],[P. U. ]],2)</f>
        <v>16642.080000000002</v>
      </c>
    </row>
    <row r="976" spans="1:10">
      <c r="A976" s="5" t="s">
        <v>6577</v>
      </c>
      <c r="B976" s="5" t="s">
        <v>862</v>
      </c>
      <c r="C976" s="6" t="s">
        <v>4315</v>
      </c>
      <c r="D976" s="1" t="s">
        <v>62</v>
      </c>
      <c r="E976" s="3">
        <v>1</v>
      </c>
      <c r="F976" s="2">
        <v>15616.43</v>
      </c>
      <c r="G976" s="2">
        <f>ROUND(Tabla324[[#This Row],[CANTIDAD]]*Tabla324[[#This Row],[P. U.]],2)</f>
        <v>15616.43</v>
      </c>
      <c r="H976" s="22">
        <v>1</v>
      </c>
      <c r="I976" s="2">
        <v>11993.78</v>
      </c>
      <c r="J976" s="2">
        <f>ROUND(Tabla324[[#This Row],[CANTIDAD ]]*Tabla324[[#This Row],[P. U. ]],2)</f>
        <v>11993.78</v>
      </c>
    </row>
    <row r="977" spans="1:10">
      <c r="A977" s="5" t="s">
        <v>6577</v>
      </c>
      <c r="B977" s="5" t="s">
        <v>863</v>
      </c>
      <c r="C977" s="6" t="s">
        <v>4316</v>
      </c>
      <c r="D977" s="1" t="s">
        <v>62</v>
      </c>
      <c r="E977" s="3">
        <v>1</v>
      </c>
      <c r="F977" s="2">
        <v>14216.75</v>
      </c>
      <c r="G977" s="2">
        <f>ROUND(Tabla324[[#This Row],[CANTIDAD]]*Tabla324[[#This Row],[P. U.]],2)</f>
        <v>14216.75</v>
      </c>
      <c r="H977" s="22">
        <v>1</v>
      </c>
      <c r="I977" s="2">
        <v>10918.8</v>
      </c>
      <c r="J977" s="2">
        <f>ROUND(Tabla324[[#This Row],[CANTIDAD ]]*Tabla324[[#This Row],[P. U. ]],2)</f>
        <v>10918.8</v>
      </c>
    </row>
    <row r="978" spans="1:10">
      <c r="A978" s="5" t="s">
        <v>6577</v>
      </c>
      <c r="B978" s="5" t="s">
        <v>864</v>
      </c>
      <c r="C978" s="6" t="s">
        <v>4317</v>
      </c>
      <c r="D978" s="1" t="s">
        <v>62</v>
      </c>
      <c r="E978" s="3">
        <v>1</v>
      </c>
      <c r="F978" s="2">
        <v>67419.66</v>
      </c>
      <c r="G978" s="2">
        <f>ROUND(Tabla324[[#This Row],[CANTIDAD]]*Tabla324[[#This Row],[P. U.]],2)</f>
        <v>67419.66</v>
      </c>
      <c r="H978" s="22">
        <v>1</v>
      </c>
      <c r="I978" s="2">
        <v>51779.85</v>
      </c>
      <c r="J978" s="2">
        <f>ROUND(Tabla324[[#This Row],[CANTIDAD ]]*Tabla324[[#This Row],[P. U. ]],2)</f>
        <v>51779.85</v>
      </c>
    </row>
    <row r="979" spans="1:10">
      <c r="A979" s="5" t="s">
        <v>6577</v>
      </c>
      <c r="B979" s="5" t="s">
        <v>865</v>
      </c>
      <c r="C979" s="6" t="s">
        <v>4318</v>
      </c>
      <c r="D979" s="1" t="s">
        <v>62</v>
      </c>
      <c r="E979" s="3">
        <v>1</v>
      </c>
      <c r="F979" s="2">
        <v>22475.69</v>
      </c>
      <c r="G979" s="2">
        <f>ROUND(Tabla324[[#This Row],[CANTIDAD]]*Tabla324[[#This Row],[P. U.]],2)</f>
        <v>22475.69</v>
      </c>
      <c r="H979" s="22">
        <v>1</v>
      </c>
      <c r="I979" s="2">
        <v>17261.849999999999</v>
      </c>
      <c r="J979" s="2">
        <f>ROUND(Tabla324[[#This Row],[CANTIDAD ]]*Tabla324[[#This Row],[P. U. ]],2)</f>
        <v>17261.849999999999</v>
      </c>
    </row>
    <row r="980" spans="1:10">
      <c r="A980" s="5" t="s">
        <v>6577</v>
      </c>
      <c r="B980" s="5" t="s">
        <v>866</v>
      </c>
      <c r="C980" s="6" t="s">
        <v>4319</v>
      </c>
      <c r="D980" s="1" t="s">
        <v>62</v>
      </c>
      <c r="E980" s="3">
        <v>1</v>
      </c>
      <c r="F980" s="2">
        <v>7095.64</v>
      </c>
      <c r="G980" s="2">
        <f>ROUND(Tabla324[[#This Row],[CANTIDAD]]*Tabla324[[#This Row],[P. U.]],2)</f>
        <v>7095.64</v>
      </c>
      <c r="H980" s="22">
        <v>1</v>
      </c>
      <c r="I980" s="2">
        <v>5449.62</v>
      </c>
      <c r="J980" s="2">
        <f>ROUND(Tabla324[[#This Row],[CANTIDAD ]]*Tabla324[[#This Row],[P. U. ]],2)</f>
        <v>5449.62</v>
      </c>
    </row>
    <row r="981" spans="1:10">
      <c r="A981" s="5" t="s">
        <v>6577</v>
      </c>
      <c r="B981" s="5" t="s">
        <v>867</v>
      </c>
      <c r="C981" s="6" t="s">
        <v>4320</v>
      </c>
      <c r="D981" s="1" t="s">
        <v>62</v>
      </c>
      <c r="E981" s="3">
        <v>1</v>
      </c>
      <c r="F981" s="2">
        <v>10078.84</v>
      </c>
      <c r="G981" s="2">
        <f>ROUND(Tabla324[[#This Row],[CANTIDAD]]*Tabla324[[#This Row],[P. U.]],2)</f>
        <v>10078.84</v>
      </c>
      <c r="H981" s="22">
        <v>1</v>
      </c>
      <c r="I981" s="2">
        <v>7740.78</v>
      </c>
      <c r="J981" s="2">
        <f>ROUND(Tabla324[[#This Row],[CANTIDAD ]]*Tabla324[[#This Row],[P. U. ]],2)</f>
        <v>7740.78</v>
      </c>
    </row>
    <row r="982" spans="1:10" s="35" customFormat="1" ht="11.25" customHeight="1">
      <c r="A982" s="34" t="s">
        <v>6580</v>
      </c>
      <c r="B982" s="34" t="s">
        <v>868</v>
      </c>
      <c r="C982" s="34" t="s">
        <v>4322</v>
      </c>
      <c r="D982" s="35" t="s">
        <v>3472</v>
      </c>
      <c r="E982" s="36"/>
      <c r="F982" s="37"/>
      <c r="G982" s="37">
        <f>SUM(G983)</f>
        <v>169803.51999999999</v>
      </c>
      <c r="H982" s="38"/>
      <c r="I982" s="37"/>
      <c r="J982" s="37">
        <f t="shared" ref="J982" si="62">SUM(J983)</f>
        <v>130413</v>
      </c>
    </row>
    <row r="983" spans="1:10">
      <c r="A983" s="5" t="s">
        <v>6577</v>
      </c>
      <c r="B983" s="5" t="s">
        <v>869</v>
      </c>
      <c r="C983" s="5" t="s">
        <v>4323</v>
      </c>
      <c r="D983" s="1" t="s">
        <v>62</v>
      </c>
      <c r="E983" s="3">
        <v>1</v>
      </c>
      <c r="F983" s="2">
        <v>169803.51999999999</v>
      </c>
      <c r="G983" s="2">
        <f>ROUND(Tabla324[[#This Row],[CANTIDAD]]*Tabla324[[#This Row],[P. U.]],2)</f>
        <v>169803.51999999999</v>
      </c>
      <c r="H983" s="22">
        <v>1</v>
      </c>
      <c r="I983" s="2">
        <v>130413</v>
      </c>
      <c r="J983" s="2">
        <f>ROUND(Tabla324[[#This Row],[CANTIDAD ]]*Tabla324[[#This Row],[P. U. ]],2)</f>
        <v>130413</v>
      </c>
    </row>
    <row r="984" spans="1:10" s="30" customFormat="1" ht="11.25" customHeight="1">
      <c r="A984" s="29" t="s">
        <v>6579</v>
      </c>
      <c r="B984" s="29">
        <v>2.8</v>
      </c>
      <c r="C984" s="29" t="s">
        <v>5998</v>
      </c>
      <c r="D984" s="30" t="s">
        <v>3472</v>
      </c>
      <c r="E984" s="31"/>
      <c r="F984" s="32"/>
      <c r="G984" s="32">
        <f>SUM(G985:G986)</f>
        <v>99972.98</v>
      </c>
      <c r="H984" s="33"/>
      <c r="I984" s="32"/>
      <c r="J984" s="32">
        <f t="shared" ref="J984" si="63">SUM(J985:J986)</f>
        <v>76787.81</v>
      </c>
    </row>
    <row r="985" spans="1:10">
      <c r="A985" s="5" t="s">
        <v>6577</v>
      </c>
      <c r="B985" s="5" t="s">
        <v>827</v>
      </c>
      <c r="C985" s="6" t="s">
        <v>4290</v>
      </c>
      <c r="D985" s="1" t="s">
        <v>62</v>
      </c>
      <c r="E985" s="3">
        <v>532</v>
      </c>
      <c r="F985" s="2">
        <v>83.11</v>
      </c>
      <c r="G985" s="2">
        <f>ROUND(Tabla324[[#This Row],[CANTIDAD]]*Tabla324[[#This Row],[P. U.]],2)</f>
        <v>44214.52</v>
      </c>
      <c r="H985" s="22">
        <v>532</v>
      </c>
      <c r="I985" s="2">
        <v>63.84</v>
      </c>
      <c r="J985" s="2">
        <f>ROUND(Tabla324[[#This Row],[CANTIDAD ]]*Tabla324[[#This Row],[P. U. ]],2)</f>
        <v>33962.879999999997</v>
      </c>
    </row>
    <row r="986" spans="1:10">
      <c r="A986" s="5" t="s">
        <v>6577</v>
      </c>
      <c r="B986" s="5" t="s">
        <v>828</v>
      </c>
      <c r="C986" s="6" t="s">
        <v>4291</v>
      </c>
      <c r="D986" s="1" t="s">
        <v>62</v>
      </c>
      <c r="E986" s="3">
        <v>647</v>
      </c>
      <c r="F986" s="2">
        <v>86.18</v>
      </c>
      <c r="G986" s="2">
        <f>ROUND(Tabla324[[#This Row],[CANTIDAD]]*Tabla324[[#This Row],[P. U.]],2)</f>
        <v>55758.46</v>
      </c>
      <c r="H986" s="22">
        <v>647</v>
      </c>
      <c r="I986" s="2">
        <v>66.19</v>
      </c>
      <c r="J986" s="2">
        <f>ROUND(Tabla324[[#This Row],[CANTIDAD ]]*Tabla324[[#This Row],[P. U. ]],2)</f>
        <v>42824.93</v>
      </c>
    </row>
    <row r="987" spans="1:10" s="30" customFormat="1" ht="11.25" customHeight="1">
      <c r="A987" s="29" t="s">
        <v>6579</v>
      </c>
      <c r="B987" s="29">
        <v>2.9</v>
      </c>
      <c r="C987" s="29" t="s">
        <v>4324</v>
      </c>
      <c r="D987" s="30" t="s">
        <v>3472</v>
      </c>
      <c r="E987" s="31"/>
      <c r="F987" s="32"/>
      <c r="G987" s="32">
        <f>SUM(G988:G1029)</f>
        <v>504086.45999999996</v>
      </c>
      <c r="H987" s="33"/>
      <c r="I987" s="32"/>
      <c r="J987" s="32">
        <f t="shared" ref="J987" si="64">SUM(J988:J1029)</f>
        <v>387157.16999999993</v>
      </c>
    </row>
    <row r="988" spans="1:10">
      <c r="A988" s="5" t="s">
        <v>6577</v>
      </c>
      <c r="B988" s="5" t="s">
        <v>870</v>
      </c>
      <c r="C988" s="5" t="s">
        <v>4325</v>
      </c>
      <c r="D988" s="1" t="s">
        <v>62</v>
      </c>
      <c r="E988" s="3">
        <v>51</v>
      </c>
      <c r="F988" s="2">
        <v>250.9</v>
      </c>
      <c r="G988" s="2">
        <f>ROUND(Tabla324[[#This Row],[CANTIDAD]]*Tabla324[[#This Row],[P. U.]],2)</f>
        <v>12795.9</v>
      </c>
      <c r="H988" s="22">
        <v>51</v>
      </c>
      <c r="I988" s="2">
        <v>192.71</v>
      </c>
      <c r="J988" s="2">
        <f>ROUND(Tabla324[[#This Row],[CANTIDAD ]]*Tabla324[[#This Row],[P. U. ]],2)</f>
        <v>9828.2099999999991</v>
      </c>
    </row>
    <row r="989" spans="1:10">
      <c r="A989" s="5" t="s">
        <v>6577</v>
      </c>
      <c r="B989" s="5" t="s">
        <v>871</v>
      </c>
      <c r="C989" s="5" t="s">
        <v>4326</v>
      </c>
      <c r="D989" s="1" t="s">
        <v>62</v>
      </c>
      <c r="E989" s="3">
        <v>22</v>
      </c>
      <c r="F989" s="2">
        <v>316.47000000000003</v>
      </c>
      <c r="G989" s="2">
        <f>ROUND(Tabla324[[#This Row],[CANTIDAD]]*Tabla324[[#This Row],[P. U.]],2)</f>
        <v>6962.34</v>
      </c>
      <c r="H989" s="22">
        <v>22</v>
      </c>
      <c r="I989" s="2">
        <v>243.06</v>
      </c>
      <c r="J989" s="2">
        <f>ROUND(Tabla324[[#This Row],[CANTIDAD ]]*Tabla324[[#This Row],[P. U. ]],2)</f>
        <v>5347.32</v>
      </c>
    </row>
    <row r="990" spans="1:10">
      <c r="A990" s="5" t="s">
        <v>6577</v>
      </c>
      <c r="B990" s="5" t="s">
        <v>872</v>
      </c>
      <c r="C990" s="5" t="s">
        <v>4327</v>
      </c>
      <c r="D990" s="1" t="s">
        <v>62</v>
      </c>
      <c r="E990" s="3">
        <v>13</v>
      </c>
      <c r="F990" s="2">
        <v>316.47000000000003</v>
      </c>
      <c r="G990" s="2">
        <f>ROUND(Tabla324[[#This Row],[CANTIDAD]]*Tabla324[[#This Row],[P. U.]],2)</f>
        <v>4114.1099999999997</v>
      </c>
      <c r="H990" s="22">
        <v>13</v>
      </c>
      <c r="I990" s="2">
        <v>243.06</v>
      </c>
      <c r="J990" s="2">
        <f>ROUND(Tabla324[[#This Row],[CANTIDAD ]]*Tabla324[[#This Row],[P. U. ]],2)</f>
        <v>3159.78</v>
      </c>
    </row>
    <row r="991" spans="1:10">
      <c r="A991" s="5" t="s">
        <v>6577</v>
      </c>
      <c r="B991" s="5" t="s">
        <v>873</v>
      </c>
      <c r="C991" s="5" t="s">
        <v>4328</v>
      </c>
      <c r="D991" s="1" t="s">
        <v>62</v>
      </c>
      <c r="E991" s="3">
        <v>13</v>
      </c>
      <c r="F991" s="2">
        <v>393.09</v>
      </c>
      <c r="G991" s="2">
        <f>ROUND(Tabla324[[#This Row],[CANTIDAD]]*Tabla324[[#This Row],[P. U.]],2)</f>
        <v>5110.17</v>
      </c>
      <c r="H991" s="22">
        <v>13</v>
      </c>
      <c r="I991" s="2">
        <v>301.89</v>
      </c>
      <c r="J991" s="2">
        <f>ROUND(Tabla324[[#This Row],[CANTIDAD ]]*Tabla324[[#This Row],[P. U. ]],2)</f>
        <v>3924.57</v>
      </c>
    </row>
    <row r="992" spans="1:10">
      <c r="A992" s="5" t="s">
        <v>6577</v>
      </c>
      <c r="B992" s="5" t="s">
        <v>874</v>
      </c>
      <c r="C992" s="5" t="s">
        <v>4329</v>
      </c>
      <c r="D992" s="1" t="s">
        <v>62</v>
      </c>
      <c r="E992" s="3">
        <v>11</v>
      </c>
      <c r="F992" s="2">
        <v>393.09</v>
      </c>
      <c r="G992" s="2">
        <f>ROUND(Tabla324[[#This Row],[CANTIDAD]]*Tabla324[[#This Row],[P. U.]],2)</f>
        <v>4323.99</v>
      </c>
      <c r="H992" s="22">
        <v>11</v>
      </c>
      <c r="I992" s="2">
        <v>301.89</v>
      </c>
      <c r="J992" s="2">
        <f>ROUND(Tabla324[[#This Row],[CANTIDAD ]]*Tabla324[[#This Row],[P. U. ]],2)</f>
        <v>3320.79</v>
      </c>
    </row>
    <row r="993" spans="1:10">
      <c r="A993" s="5" t="s">
        <v>6577</v>
      </c>
      <c r="B993" s="5" t="s">
        <v>875</v>
      </c>
      <c r="C993" s="5" t="s">
        <v>4330</v>
      </c>
      <c r="D993" s="1" t="s">
        <v>62</v>
      </c>
      <c r="E993" s="3">
        <v>6</v>
      </c>
      <c r="F993" s="2">
        <v>661.83</v>
      </c>
      <c r="G993" s="2">
        <f>ROUND(Tabla324[[#This Row],[CANTIDAD]]*Tabla324[[#This Row],[P. U.]],2)</f>
        <v>3970.98</v>
      </c>
      <c r="H993" s="22">
        <v>6</v>
      </c>
      <c r="I993" s="2">
        <v>508.31</v>
      </c>
      <c r="J993" s="2">
        <f>ROUND(Tabla324[[#This Row],[CANTIDAD ]]*Tabla324[[#This Row],[P. U. ]],2)</f>
        <v>3049.86</v>
      </c>
    </row>
    <row r="994" spans="1:10">
      <c r="A994" s="5" t="s">
        <v>6577</v>
      </c>
      <c r="B994" s="5" t="s">
        <v>876</v>
      </c>
      <c r="C994" s="5" t="s">
        <v>4331</v>
      </c>
      <c r="D994" s="1" t="s">
        <v>62</v>
      </c>
      <c r="E994" s="3">
        <v>8</v>
      </c>
      <c r="F994" s="2">
        <v>294.58</v>
      </c>
      <c r="G994" s="2">
        <f>ROUND(Tabla324[[#This Row],[CANTIDAD]]*Tabla324[[#This Row],[P. U.]],2)</f>
        <v>2356.64</v>
      </c>
      <c r="H994" s="22">
        <v>8</v>
      </c>
      <c r="I994" s="2">
        <v>226.24</v>
      </c>
      <c r="J994" s="2">
        <f>ROUND(Tabla324[[#This Row],[CANTIDAD ]]*Tabla324[[#This Row],[P. U. ]],2)</f>
        <v>1809.92</v>
      </c>
    </row>
    <row r="995" spans="1:10">
      <c r="A995" s="5" t="s">
        <v>6577</v>
      </c>
      <c r="B995" s="5" t="s">
        <v>877</v>
      </c>
      <c r="C995" s="5" t="s">
        <v>4332</v>
      </c>
      <c r="D995" s="1" t="s">
        <v>62</v>
      </c>
      <c r="E995" s="3">
        <v>11</v>
      </c>
      <c r="F995" s="2">
        <v>933.17</v>
      </c>
      <c r="G995" s="2">
        <f>ROUND(Tabla324[[#This Row],[CANTIDAD]]*Tabla324[[#This Row],[P. U.]],2)</f>
        <v>10264.870000000001</v>
      </c>
      <c r="H995" s="22">
        <v>11</v>
      </c>
      <c r="I995" s="2">
        <v>716.69</v>
      </c>
      <c r="J995" s="2">
        <f>ROUND(Tabla324[[#This Row],[CANTIDAD ]]*Tabla324[[#This Row],[P. U. ]],2)</f>
        <v>7883.59</v>
      </c>
    </row>
    <row r="996" spans="1:10">
      <c r="A996" s="5" t="s">
        <v>6577</v>
      </c>
      <c r="B996" s="5" t="s">
        <v>878</v>
      </c>
      <c r="C996" s="5" t="s">
        <v>4333</v>
      </c>
      <c r="D996" s="1" t="s">
        <v>62</v>
      </c>
      <c r="E996" s="3">
        <v>203</v>
      </c>
      <c r="F996" s="2">
        <v>229.46</v>
      </c>
      <c r="G996" s="2">
        <f>ROUND(Tabla324[[#This Row],[CANTIDAD]]*Tabla324[[#This Row],[P. U.]],2)</f>
        <v>46580.38</v>
      </c>
      <c r="H996" s="22">
        <v>203</v>
      </c>
      <c r="I996" s="2">
        <v>176.24</v>
      </c>
      <c r="J996" s="2">
        <f>ROUND(Tabla324[[#This Row],[CANTIDAD ]]*Tabla324[[#This Row],[P. U. ]],2)</f>
        <v>35776.720000000001</v>
      </c>
    </row>
    <row r="997" spans="1:10">
      <c r="A997" s="5" t="s">
        <v>6577</v>
      </c>
      <c r="B997" s="5" t="s">
        <v>879</v>
      </c>
      <c r="C997" s="5" t="s">
        <v>4334</v>
      </c>
      <c r="D997" s="1" t="s">
        <v>62</v>
      </c>
      <c r="E997" s="3">
        <v>10</v>
      </c>
      <c r="F997" s="2">
        <v>103.04</v>
      </c>
      <c r="G997" s="2">
        <f>ROUND(Tabla324[[#This Row],[CANTIDAD]]*Tabla324[[#This Row],[P. U.]],2)</f>
        <v>1030.4000000000001</v>
      </c>
      <c r="H997" s="22">
        <v>10</v>
      </c>
      <c r="I997" s="2">
        <v>79.13</v>
      </c>
      <c r="J997" s="2">
        <f>ROUND(Tabla324[[#This Row],[CANTIDAD ]]*Tabla324[[#This Row],[P. U. ]],2)</f>
        <v>791.3</v>
      </c>
    </row>
    <row r="998" spans="1:10">
      <c r="A998" s="5" t="s">
        <v>6577</v>
      </c>
      <c r="B998" s="5" t="s">
        <v>880</v>
      </c>
      <c r="C998" s="5" t="s">
        <v>4335</v>
      </c>
      <c r="D998" s="1" t="s">
        <v>62</v>
      </c>
      <c r="E998" s="3">
        <v>158</v>
      </c>
      <c r="F998" s="2">
        <v>254.59</v>
      </c>
      <c r="G998" s="2">
        <f>ROUND(Tabla324[[#This Row],[CANTIDAD]]*Tabla324[[#This Row],[P. U.]],2)</f>
        <v>40225.22</v>
      </c>
      <c r="H998" s="22">
        <v>158</v>
      </c>
      <c r="I998" s="2">
        <v>195.53</v>
      </c>
      <c r="J998" s="2">
        <f>ROUND(Tabla324[[#This Row],[CANTIDAD ]]*Tabla324[[#This Row],[P. U. ]],2)</f>
        <v>30893.74</v>
      </c>
    </row>
    <row r="999" spans="1:10">
      <c r="A999" s="5" t="s">
        <v>6577</v>
      </c>
      <c r="B999" s="5" t="s">
        <v>881</v>
      </c>
      <c r="C999" s="5" t="s">
        <v>4336</v>
      </c>
      <c r="D999" s="1" t="s">
        <v>62</v>
      </c>
      <c r="E999" s="3">
        <v>4</v>
      </c>
      <c r="F999" s="2">
        <v>92.86</v>
      </c>
      <c r="G999" s="2">
        <f>ROUND(Tabla324[[#This Row],[CANTIDAD]]*Tabla324[[#This Row],[P. U.]],2)</f>
        <v>371.44</v>
      </c>
      <c r="H999" s="22">
        <v>4</v>
      </c>
      <c r="I999" s="2">
        <v>71.319999999999993</v>
      </c>
      <c r="J999" s="2">
        <f>ROUND(Tabla324[[#This Row],[CANTIDAD ]]*Tabla324[[#This Row],[P. U. ]],2)</f>
        <v>285.27999999999997</v>
      </c>
    </row>
    <row r="1000" spans="1:10">
      <c r="A1000" s="5" t="s">
        <v>6577</v>
      </c>
      <c r="B1000" s="5" t="s">
        <v>882</v>
      </c>
      <c r="C1000" s="5" t="s">
        <v>4337</v>
      </c>
      <c r="D1000" s="1" t="s">
        <v>62</v>
      </c>
      <c r="E1000" s="3">
        <v>113</v>
      </c>
      <c r="F1000" s="2">
        <v>51.22</v>
      </c>
      <c r="G1000" s="2">
        <f>ROUND(Tabla324[[#This Row],[CANTIDAD]]*Tabla324[[#This Row],[P. U.]],2)</f>
        <v>5787.86</v>
      </c>
      <c r="H1000" s="22">
        <v>113</v>
      </c>
      <c r="I1000" s="2">
        <v>39.340000000000003</v>
      </c>
      <c r="J1000" s="2">
        <f>ROUND(Tabla324[[#This Row],[CANTIDAD ]]*Tabla324[[#This Row],[P. U. ]],2)</f>
        <v>4445.42</v>
      </c>
    </row>
    <row r="1001" spans="1:10">
      <c r="A1001" s="5" t="s">
        <v>6577</v>
      </c>
      <c r="B1001" s="5" t="s">
        <v>883</v>
      </c>
      <c r="C1001" s="5" t="s">
        <v>4338</v>
      </c>
      <c r="D1001" s="1" t="s">
        <v>62</v>
      </c>
      <c r="E1001" s="3">
        <v>203</v>
      </c>
      <c r="F1001" s="2">
        <v>60.6</v>
      </c>
      <c r="G1001" s="2">
        <f>ROUND(Tabla324[[#This Row],[CANTIDAD]]*Tabla324[[#This Row],[P. U.]],2)</f>
        <v>12301.8</v>
      </c>
      <c r="H1001" s="22">
        <v>203</v>
      </c>
      <c r="I1001" s="2">
        <v>46.55</v>
      </c>
      <c r="J1001" s="2">
        <f>ROUND(Tabla324[[#This Row],[CANTIDAD ]]*Tabla324[[#This Row],[P. U. ]],2)</f>
        <v>9449.65</v>
      </c>
    </row>
    <row r="1002" spans="1:10">
      <c r="A1002" s="5" t="s">
        <v>6577</v>
      </c>
      <c r="B1002" s="5" t="s">
        <v>884</v>
      </c>
      <c r="C1002" s="5" t="s">
        <v>4339</v>
      </c>
      <c r="D1002" s="1" t="s">
        <v>62</v>
      </c>
      <c r="E1002" s="3">
        <v>69</v>
      </c>
      <c r="F1002" s="2">
        <v>117.6</v>
      </c>
      <c r="G1002" s="2">
        <f>ROUND(Tabla324[[#This Row],[CANTIDAD]]*Tabla324[[#This Row],[P. U.]],2)</f>
        <v>8114.4</v>
      </c>
      <c r="H1002" s="22">
        <v>69</v>
      </c>
      <c r="I1002" s="2">
        <v>90.32</v>
      </c>
      <c r="J1002" s="2">
        <f>ROUND(Tabla324[[#This Row],[CANTIDAD ]]*Tabla324[[#This Row],[P. U. ]],2)</f>
        <v>6232.08</v>
      </c>
    </row>
    <row r="1003" spans="1:10">
      <c r="A1003" s="5" t="s">
        <v>6577</v>
      </c>
      <c r="B1003" s="5" t="s">
        <v>885</v>
      </c>
      <c r="C1003" s="5" t="s">
        <v>4340</v>
      </c>
      <c r="D1003" s="1" t="s">
        <v>62</v>
      </c>
      <c r="E1003" s="3">
        <v>113</v>
      </c>
      <c r="F1003" s="2">
        <v>130.69</v>
      </c>
      <c r="G1003" s="2">
        <f>ROUND(Tabla324[[#This Row],[CANTIDAD]]*Tabla324[[#This Row],[P. U.]],2)</f>
        <v>14767.97</v>
      </c>
      <c r="H1003" s="22">
        <v>113</v>
      </c>
      <c r="I1003" s="2">
        <v>100.37</v>
      </c>
      <c r="J1003" s="2">
        <f>ROUND(Tabla324[[#This Row],[CANTIDAD ]]*Tabla324[[#This Row],[P. U. ]],2)</f>
        <v>11341.81</v>
      </c>
    </row>
    <row r="1004" spans="1:10">
      <c r="A1004" s="5" t="s">
        <v>6577</v>
      </c>
      <c r="B1004" s="5" t="s">
        <v>886</v>
      </c>
      <c r="C1004" s="5" t="s">
        <v>4341</v>
      </c>
      <c r="D1004" s="1" t="s">
        <v>62</v>
      </c>
      <c r="E1004" s="3">
        <v>20</v>
      </c>
      <c r="F1004" s="2">
        <v>172.75</v>
      </c>
      <c r="G1004" s="2">
        <f>ROUND(Tabla324[[#This Row],[CANTIDAD]]*Tabla324[[#This Row],[P. U.]],2)</f>
        <v>3455</v>
      </c>
      <c r="H1004" s="22">
        <v>20</v>
      </c>
      <c r="I1004" s="2">
        <v>132.68</v>
      </c>
      <c r="J1004" s="2">
        <f>ROUND(Tabla324[[#This Row],[CANTIDAD ]]*Tabla324[[#This Row],[P. U. ]],2)</f>
        <v>2653.6</v>
      </c>
    </row>
    <row r="1005" spans="1:10">
      <c r="A1005" s="5" t="s">
        <v>6577</v>
      </c>
      <c r="B1005" s="5" t="s">
        <v>887</v>
      </c>
      <c r="C1005" s="5" t="s">
        <v>4342</v>
      </c>
      <c r="D1005" s="1" t="s">
        <v>62</v>
      </c>
      <c r="E1005" s="3">
        <v>15</v>
      </c>
      <c r="F1005" s="2">
        <v>102.45</v>
      </c>
      <c r="G1005" s="2">
        <f>ROUND(Tabla324[[#This Row],[CANTIDAD]]*Tabla324[[#This Row],[P. U.]],2)</f>
        <v>1536.75</v>
      </c>
      <c r="H1005" s="22">
        <v>15</v>
      </c>
      <c r="I1005" s="2">
        <v>78.69</v>
      </c>
      <c r="J1005" s="2">
        <f>ROUND(Tabla324[[#This Row],[CANTIDAD ]]*Tabla324[[#This Row],[P. U. ]],2)</f>
        <v>1180.3499999999999</v>
      </c>
    </row>
    <row r="1006" spans="1:10">
      <c r="A1006" s="5" t="s">
        <v>6577</v>
      </c>
      <c r="B1006" s="5" t="s">
        <v>888</v>
      </c>
      <c r="C1006" s="5" t="s">
        <v>4343</v>
      </c>
      <c r="D1006" s="1" t="s">
        <v>62</v>
      </c>
      <c r="E1006" s="3">
        <v>5</v>
      </c>
      <c r="F1006" s="2">
        <v>56.28</v>
      </c>
      <c r="G1006" s="2">
        <f>ROUND(Tabla324[[#This Row],[CANTIDAD]]*Tabla324[[#This Row],[P. U.]],2)</f>
        <v>281.39999999999998</v>
      </c>
      <c r="H1006" s="22">
        <v>5</v>
      </c>
      <c r="I1006" s="2">
        <v>43.22</v>
      </c>
      <c r="J1006" s="2">
        <f>ROUND(Tabla324[[#This Row],[CANTIDAD ]]*Tabla324[[#This Row],[P. U. ]],2)</f>
        <v>216.1</v>
      </c>
    </row>
    <row r="1007" spans="1:10">
      <c r="A1007" s="5" t="s">
        <v>6577</v>
      </c>
      <c r="B1007" s="5" t="s">
        <v>889</v>
      </c>
      <c r="C1007" s="5" t="s">
        <v>4344</v>
      </c>
      <c r="D1007" s="1" t="s">
        <v>62</v>
      </c>
      <c r="E1007" s="3">
        <v>4</v>
      </c>
      <c r="F1007" s="2">
        <v>57.15</v>
      </c>
      <c r="G1007" s="2">
        <f>ROUND(Tabla324[[#This Row],[CANTIDAD]]*Tabla324[[#This Row],[P. U.]],2)</f>
        <v>228.6</v>
      </c>
      <c r="H1007" s="22">
        <v>4</v>
      </c>
      <c r="I1007" s="2">
        <v>43.88</v>
      </c>
      <c r="J1007" s="2">
        <f>ROUND(Tabla324[[#This Row],[CANTIDAD ]]*Tabla324[[#This Row],[P. U. ]],2)</f>
        <v>175.52</v>
      </c>
    </row>
    <row r="1008" spans="1:10">
      <c r="A1008" s="5" t="s">
        <v>6577</v>
      </c>
      <c r="B1008" s="5" t="s">
        <v>890</v>
      </c>
      <c r="C1008" s="5" t="s">
        <v>4345</v>
      </c>
      <c r="D1008" s="1" t="s">
        <v>62</v>
      </c>
      <c r="E1008" s="3">
        <v>4</v>
      </c>
      <c r="F1008" s="2">
        <v>58.18</v>
      </c>
      <c r="G1008" s="2">
        <f>ROUND(Tabla324[[#This Row],[CANTIDAD]]*Tabla324[[#This Row],[P. U.]],2)</f>
        <v>232.72</v>
      </c>
      <c r="H1008" s="22">
        <v>4</v>
      </c>
      <c r="I1008" s="2">
        <v>44.69</v>
      </c>
      <c r="J1008" s="2">
        <f>ROUND(Tabla324[[#This Row],[CANTIDAD ]]*Tabla324[[#This Row],[P. U. ]],2)</f>
        <v>178.76</v>
      </c>
    </row>
    <row r="1009" spans="1:10">
      <c r="A1009" s="5" t="s">
        <v>6577</v>
      </c>
      <c r="B1009" s="5" t="s">
        <v>891</v>
      </c>
      <c r="C1009" s="5" t="s">
        <v>4346</v>
      </c>
      <c r="D1009" s="1" t="s">
        <v>62</v>
      </c>
      <c r="E1009" s="3">
        <v>20</v>
      </c>
      <c r="F1009" s="2">
        <v>44.79</v>
      </c>
      <c r="G1009" s="2">
        <f>ROUND(Tabla324[[#This Row],[CANTIDAD]]*Tabla324[[#This Row],[P. U.]],2)</f>
        <v>895.8</v>
      </c>
      <c r="H1009" s="22">
        <v>20</v>
      </c>
      <c r="I1009" s="2">
        <v>34.4</v>
      </c>
      <c r="J1009" s="2">
        <f>ROUND(Tabla324[[#This Row],[CANTIDAD ]]*Tabla324[[#This Row],[P. U. ]],2)</f>
        <v>688</v>
      </c>
    </row>
    <row r="1010" spans="1:10">
      <c r="A1010" s="5" t="s">
        <v>6577</v>
      </c>
      <c r="B1010" s="5" t="s">
        <v>892</v>
      </c>
      <c r="C1010" s="5" t="s">
        <v>4347</v>
      </c>
      <c r="D1010" s="1" t="s">
        <v>62</v>
      </c>
      <c r="E1010" s="3">
        <v>25</v>
      </c>
      <c r="F1010" s="2">
        <v>44.79</v>
      </c>
      <c r="G1010" s="2">
        <f>ROUND(Tabla324[[#This Row],[CANTIDAD]]*Tabla324[[#This Row],[P. U.]],2)</f>
        <v>1119.75</v>
      </c>
      <c r="H1010" s="22">
        <v>25</v>
      </c>
      <c r="I1010" s="2">
        <v>34.4</v>
      </c>
      <c r="J1010" s="2">
        <f>ROUND(Tabla324[[#This Row],[CANTIDAD ]]*Tabla324[[#This Row],[P. U. ]],2)</f>
        <v>860</v>
      </c>
    </row>
    <row r="1011" spans="1:10">
      <c r="A1011" s="5" t="s">
        <v>6577</v>
      </c>
      <c r="B1011" s="5" t="s">
        <v>893</v>
      </c>
      <c r="C1011" s="5" t="s">
        <v>4348</v>
      </c>
      <c r="D1011" s="1" t="s">
        <v>62</v>
      </c>
      <c r="E1011" s="3">
        <v>25</v>
      </c>
      <c r="F1011" s="2">
        <v>47.37</v>
      </c>
      <c r="G1011" s="2">
        <f>ROUND(Tabla324[[#This Row],[CANTIDAD]]*Tabla324[[#This Row],[P. U.]],2)</f>
        <v>1184.25</v>
      </c>
      <c r="H1011" s="22">
        <v>25</v>
      </c>
      <c r="I1011" s="2">
        <v>36.380000000000003</v>
      </c>
      <c r="J1011" s="2">
        <f>ROUND(Tabla324[[#This Row],[CANTIDAD ]]*Tabla324[[#This Row],[P. U. ]],2)</f>
        <v>909.5</v>
      </c>
    </row>
    <row r="1012" spans="1:10">
      <c r="A1012" s="5" t="s">
        <v>6577</v>
      </c>
      <c r="B1012" s="5" t="s">
        <v>894</v>
      </c>
      <c r="C1012" s="5" t="s">
        <v>4349</v>
      </c>
      <c r="D1012" s="1" t="s">
        <v>62</v>
      </c>
      <c r="E1012" s="3">
        <v>38</v>
      </c>
      <c r="F1012" s="2">
        <v>253.84</v>
      </c>
      <c r="G1012" s="2">
        <f>ROUND(Tabla324[[#This Row],[CANTIDAD]]*Tabla324[[#This Row],[P. U.]],2)</f>
        <v>9645.92</v>
      </c>
      <c r="H1012" s="22">
        <v>38</v>
      </c>
      <c r="I1012" s="2">
        <v>194.96</v>
      </c>
      <c r="J1012" s="2">
        <f>ROUND(Tabla324[[#This Row],[CANTIDAD ]]*Tabla324[[#This Row],[P. U. ]],2)</f>
        <v>7408.48</v>
      </c>
    </row>
    <row r="1013" spans="1:10">
      <c r="A1013" s="5" t="s">
        <v>6577</v>
      </c>
      <c r="B1013" s="5" t="s">
        <v>895</v>
      </c>
      <c r="C1013" s="5" t="s">
        <v>4350</v>
      </c>
      <c r="D1013" s="1" t="s">
        <v>62</v>
      </c>
      <c r="E1013" s="3">
        <v>80</v>
      </c>
      <c r="F1013" s="2">
        <v>94.11</v>
      </c>
      <c r="G1013" s="2">
        <f>ROUND(Tabla324[[#This Row],[CANTIDAD]]*Tabla324[[#This Row],[P. U.]],2)</f>
        <v>7528.8</v>
      </c>
      <c r="H1013" s="22">
        <v>80</v>
      </c>
      <c r="I1013" s="2">
        <v>72.28</v>
      </c>
      <c r="J1013" s="2">
        <f>ROUND(Tabla324[[#This Row],[CANTIDAD ]]*Tabla324[[#This Row],[P. U. ]],2)</f>
        <v>5782.4</v>
      </c>
    </row>
    <row r="1014" spans="1:10">
      <c r="A1014" s="5" t="s">
        <v>6577</v>
      </c>
      <c r="B1014" s="5" t="s">
        <v>896</v>
      </c>
      <c r="C1014" s="5" t="s">
        <v>4351</v>
      </c>
      <c r="D1014" s="1" t="s">
        <v>62</v>
      </c>
      <c r="E1014" s="3">
        <v>115</v>
      </c>
      <c r="F1014" s="2">
        <v>46.19</v>
      </c>
      <c r="G1014" s="2">
        <f>ROUND(Tabla324[[#This Row],[CANTIDAD]]*Tabla324[[#This Row],[P. U.]],2)</f>
        <v>5311.85</v>
      </c>
      <c r="H1014" s="22">
        <v>115</v>
      </c>
      <c r="I1014" s="2">
        <v>35.47</v>
      </c>
      <c r="J1014" s="2">
        <f>ROUND(Tabla324[[#This Row],[CANTIDAD ]]*Tabla324[[#This Row],[P. U. ]],2)</f>
        <v>4079.05</v>
      </c>
    </row>
    <row r="1015" spans="1:10">
      <c r="A1015" s="5" t="s">
        <v>6577</v>
      </c>
      <c r="B1015" s="5" t="s">
        <v>897</v>
      </c>
      <c r="C1015" s="5" t="s">
        <v>4352</v>
      </c>
      <c r="D1015" s="1" t="s">
        <v>62</v>
      </c>
      <c r="E1015" s="3">
        <v>158</v>
      </c>
      <c r="F1015" s="2">
        <v>51.1</v>
      </c>
      <c r="G1015" s="2">
        <f>ROUND(Tabla324[[#This Row],[CANTIDAD]]*Tabla324[[#This Row],[P. U.]],2)</f>
        <v>8073.8</v>
      </c>
      <c r="H1015" s="22">
        <v>158</v>
      </c>
      <c r="I1015" s="2">
        <v>39.25</v>
      </c>
      <c r="J1015" s="2">
        <f>ROUND(Tabla324[[#This Row],[CANTIDAD ]]*Tabla324[[#This Row],[P. U. ]],2)</f>
        <v>6201.5</v>
      </c>
    </row>
    <row r="1016" spans="1:10">
      <c r="A1016" s="5" t="s">
        <v>6577</v>
      </c>
      <c r="B1016" s="5" t="s">
        <v>898</v>
      </c>
      <c r="C1016" s="5" t="s">
        <v>4353</v>
      </c>
      <c r="D1016" s="1" t="s">
        <v>62</v>
      </c>
      <c r="E1016" s="3">
        <v>37</v>
      </c>
      <c r="F1016" s="2">
        <v>191.61</v>
      </c>
      <c r="G1016" s="2">
        <f>ROUND(Tabla324[[#This Row],[CANTIDAD]]*Tabla324[[#This Row],[P. U.]],2)</f>
        <v>7089.57</v>
      </c>
      <c r="H1016" s="22">
        <v>37</v>
      </c>
      <c r="I1016" s="2">
        <v>147.15</v>
      </c>
      <c r="J1016" s="2">
        <f>ROUND(Tabla324[[#This Row],[CANTIDAD ]]*Tabla324[[#This Row],[P. U. ]],2)</f>
        <v>5444.55</v>
      </c>
    </row>
    <row r="1017" spans="1:10">
      <c r="A1017" s="5" t="s">
        <v>6577</v>
      </c>
      <c r="B1017" s="5" t="s">
        <v>899</v>
      </c>
      <c r="C1017" s="5" t="s">
        <v>4354</v>
      </c>
      <c r="D1017" s="1" t="s">
        <v>62</v>
      </c>
      <c r="E1017" s="3">
        <v>56</v>
      </c>
      <c r="F1017" s="2">
        <v>278.32</v>
      </c>
      <c r="G1017" s="2">
        <f>ROUND(Tabla324[[#This Row],[CANTIDAD]]*Tabla324[[#This Row],[P. U.]],2)</f>
        <v>15585.92</v>
      </c>
      <c r="H1017" s="22">
        <v>56</v>
      </c>
      <c r="I1017" s="2">
        <v>213.76</v>
      </c>
      <c r="J1017" s="2">
        <f>ROUND(Tabla324[[#This Row],[CANTIDAD ]]*Tabla324[[#This Row],[P. U. ]],2)</f>
        <v>11970.56</v>
      </c>
    </row>
    <row r="1018" spans="1:10">
      <c r="A1018" s="5" t="s">
        <v>6577</v>
      </c>
      <c r="B1018" s="5" t="s">
        <v>900</v>
      </c>
      <c r="C1018" s="5" t="s">
        <v>4355</v>
      </c>
      <c r="D1018" s="1" t="s">
        <v>62</v>
      </c>
      <c r="E1018" s="3">
        <v>17</v>
      </c>
      <c r="F1018" s="2">
        <v>249.32</v>
      </c>
      <c r="G1018" s="2">
        <f>ROUND(Tabla324[[#This Row],[CANTIDAD]]*Tabla324[[#This Row],[P. U.]],2)</f>
        <v>4238.4399999999996</v>
      </c>
      <c r="H1018" s="22">
        <v>17</v>
      </c>
      <c r="I1018" s="2">
        <v>191.49</v>
      </c>
      <c r="J1018" s="2">
        <f>ROUND(Tabla324[[#This Row],[CANTIDAD ]]*Tabla324[[#This Row],[P. U. ]],2)</f>
        <v>3255.33</v>
      </c>
    </row>
    <row r="1019" spans="1:10">
      <c r="A1019" s="5" t="s">
        <v>6577</v>
      </c>
      <c r="B1019" s="5" t="s">
        <v>901</v>
      </c>
      <c r="C1019" s="5" t="s">
        <v>4356</v>
      </c>
      <c r="D1019" s="1" t="s">
        <v>62</v>
      </c>
      <c r="E1019" s="3">
        <v>25</v>
      </c>
      <c r="F1019" s="2">
        <v>473.15</v>
      </c>
      <c r="G1019" s="2">
        <f>ROUND(Tabla324[[#This Row],[CANTIDAD]]*Tabla324[[#This Row],[P. U.]],2)</f>
        <v>11828.75</v>
      </c>
      <c r="H1019" s="22">
        <v>25</v>
      </c>
      <c r="I1019" s="2">
        <v>363.38</v>
      </c>
      <c r="J1019" s="2">
        <f>ROUND(Tabla324[[#This Row],[CANTIDAD ]]*Tabla324[[#This Row],[P. U. ]],2)</f>
        <v>9084.5</v>
      </c>
    </row>
    <row r="1020" spans="1:10">
      <c r="A1020" s="5" t="s">
        <v>6577</v>
      </c>
      <c r="B1020" s="5" t="s">
        <v>902</v>
      </c>
      <c r="C1020" s="5" t="s">
        <v>4357</v>
      </c>
      <c r="D1020" s="1" t="s">
        <v>62</v>
      </c>
      <c r="E1020" s="3">
        <v>43</v>
      </c>
      <c r="F1020" s="2">
        <v>135.5</v>
      </c>
      <c r="G1020" s="2">
        <f>ROUND(Tabla324[[#This Row],[CANTIDAD]]*Tabla324[[#This Row],[P. U.]],2)</f>
        <v>5826.5</v>
      </c>
      <c r="H1020" s="22">
        <v>43</v>
      </c>
      <c r="I1020" s="2">
        <v>104.07</v>
      </c>
      <c r="J1020" s="2">
        <f>ROUND(Tabla324[[#This Row],[CANTIDAD ]]*Tabla324[[#This Row],[P. U. ]],2)</f>
        <v>4475.01</v>
      </c>
    </row>
    <row r="1021" spans="1:10">
      <c r="A1021" s="5" t="s">
        <v>6577</v>
      </c>
      <c r="B1021" s="5" t="s">
        <v>903</v>
      </c>
      <c r="C1021" s="5" t="s">
        <v>4358</v>
      </c>
      <c r="D1021" s="1" t="s">
        <v>62</v>
      </c>
      <c r="E1021" s="3">
        <v>68</v>
      </c>
      <c r="F1021" s="2">
        <v>130.11000000000001</v>
      </c>
      <c r="G1021" s="2">
        <f>ROUND(Tabla324[[#This Row],[CANTIDAD]]*Tabla324[[#This Row],[P. U.]],2)</f>
        <v>8847.48</v>
      </c>
      <c r="H1021" s="22">
        <v>68</v>
      </c>
      <c r="I1021" s="2">
        <v>99.93</v>
      </c>
      <c r="J1021" s="2">
        <f>ROUND(Tabla324[[#This Row],[CANTIDAD ]]*Tabla324[[#This Row],[P. U. ]],2)</f>
        <v>6795.24</v>
      </c>
    </row>
    <row r="1022" spans="1:10">
      <c r="A1022" s="5" t="s">
        <v>6577</v>
      </c>
      <c r="B1022" s="5" t="s">
        <v>904</v>
      </c>
      <c r="C1022" s="5" t="s">
        <v>4359</v>
      </c>
      <c r="D1022" s="1" t="s">
        <v>62</v>
      </c>
      <c r="E1022" s="3">
        <v>38</v>
      </c>
      <c r="F1022" s="2">
        <v>1018.76</v>
      </c>
      <c r="G1022" s="2">
        <f>ROUND(Tabla324[[#This Row],[CANTIDAD]]*Tabla324[[#This Row],[P. U.]],2)</f>
        <v>38712.879999999997</v>
      </c>
      <c r="H1022" s="22">
        <v>38</v>
      </c>
      <c r="I1022" s="2">
        <v>782.43</v>
      </c>
      <c r="J1022" s="2">
        <f>ROUND(Tabla324[[#This Row],[CANTIDAD ]]*Tabla324[[#This Row],[P. U. ]],2)</f>
        <v>29732.34</v>
      </c>
    </row>
    <row r="1023" spans="1:10">
      <c r="A1023" s="5" t="s">
        <v>6577</v>
      </c>
      <c r="B1023" s="5" t="s">
        <v>905</v>
      </c>
      <c r="C1023" s="5" t="s">
        <v>4360</v>
      </c>
      <c r="D1023" s="1" t="s">
        <v>62</v>
      </c>
      <c r="E1023" s="3">
        <v>56</v>
      </c>
      <c r="F1023" s="2">
        <v>84.09</v>
      </c>
      <c r="G1023" s="2">
        <f>ROUND(Tabla324[[#This Row],[CANTIDAD]]*Tabla324[[#This Row],[P. U.]],2)</f>
        <v>4709.04</v>
      </c>
      <c r="H1023" s="22">
        <v>56</v>
      </c>
      <c r="I1023" s="2">
        <v>64.59</v>
      </c>
      <c r="J1023" s="2">
        <f>ROUND(Tabla324[[#This Row],[CANTIDAD ]]*Tabla324[[#This Row],[P. U. ]],2)</f>
        <v>3617.04</v>
      </c>
    </row>
    <row r="1024" spans="1:10">
      <c r="A1024" s="5" t="s">
        <v>6577</v>
      </c>
      <c r="B1024" s="5" t="s">
        <v>906</v>
      </c>
      <c r="C1024" s="5" t="s">
        <v>4361</v>
      </c>
      <c r="D1024" s="1" t="s">
        <v>62</v>
      </c>
      <c r="E1024" s="3">
        <v>306</v>
      </c>
      <c r="F1024" s="2">
        <v>79.489999999999995</v>
      </c>
      <c r="G1024" s="2">
        <f>ROUND(Tabla324[[#This Row],[CANTIDAD]]*Tabla324[[#This Row],[P. U.]],2)</f>
        <v>24323.94</v>
      </c>
      <c r="H1024" s="22">
        <v>306</v>
      </c>
      <c r="I1024" s="2">
        <v>61.05</v>
      </c>
      <c r="J1024" s="2">
        <f>ROUND(Tabla324[[#This Row],[CANTIDAD ]]*Tabla324[[#This Row],[P. U. ]],2)</f>
        <v>18681.3</v>
      </c>
    </row>
    <row r="1025" spans="1:10">
      <c r="A1025" s="5" t="s">
        <v>6577</v>
      </c>
      <c r="B1025" s="5" t="s">
        <v>907</v>
      </c>
      <c r="C1025" s="5" t="s">
        <v>4362</v>
      </c>
      <c r="D1025" s="1" t="s">
        <v>62</v>
      </c>
      <c r="E1025" s="3">
        <v>159</v>
      </c>
      <c r="F1025" s="2">
        <v>78.58</v>
      </c>
      <c r="G1025" s="2">
        <f>ROUND(Tabla324[[#This Row],[CANTIDAD]]*Tabla324[[#This Row],[P. U.]],2)</f>
        <v>12494.22</v>
      </c>
      <c r="H1025" s="22">
        <v>159</v>
      </c>
      <c r="I1025" s="2">
        <v>60.36</v>
      </c>
      <c r="J1025" s="2">
        <f>ROUND(Tabla324[[#This Row],[CANTIDAD ]]*Tabla324[[#This Row],[P. U. ]],2)</f>
        <v>9597.24</v>
      </c>
    </row>
    <row r="1026" spans="1:10">
      <c r="A1026" s="5" t="s">
        <v>6577</v>
      </c>
      <c r="B1026" s="5" t="s">
        <v>908</v>
      </c>
      <c r="C1026" s="5" t="s">
        <v>4363</v>
      </c>
      <c r="D1026" s="1" t="s">
        <v>62</v>
      </c>
      <c r="E1026" s="3">
        <v>159</v>
      </c>
      <c r="F1026" s="2">
        <v>101.74</v>
      </c>
      <c r="G1026" s="2">
        <f>ROUND(Tabla324[[#This Row],[CANTIDAD]]*Tabla324[[#This Row],[P. U.]],2)</f>
        <v>16176.66</v>
      </c>
      <c r="H1026" s="22">
        <v>159</v>
      </c>
      <c r="I1026" s="2">
        <v>78.13</v>
      </c>
      <c r="J1026" s="2">
        <f>ROUND(Tabla324[[#This Row],[CANTIDAD ]]*Tabla324[[#This Row],[P. U. ]],2)</f>
        <v>12422.67</v>
      </c>
    </row>
    <row r="1027" spans="1:10">
      <c r="A1027" s="5" t="s">
        <v>6577</v>
      </c>
      <c r="B1027" s="5" t="s">
        <v>909</v>
      </c>
      <c r="C1027" s="5" t="s">
        <v>4364</v>
      </c>
      <c r="D1027" s="1" t="s">
        <v>62</v>
      </c>
      <c r="E1027" s="3">
        <v>133</v>
      </c>
      <c r="F1027" s="2">
        <v>133.26</v>
      </c>
      <c r="G1027" s="2">
        <f>ROUND(Tabla324[[#This Row],[CANTIDAD]]*Tabla324[[#This Row],[P. U.]],2)</f>
        <v>17723.580000000002</v>
      </c>
      <c r="H1027" s="22">
        <v>133</v>
      </c>
      <c r="I1027" s="2">
        <v>102.36</v>
      </c>
      <c r="J1027" s="2">
        <f>ROUND(Tabla324[[#This Row],[CANTIDAD ]]*Tabla324[[#This Row],[P. U. ]],2)</f>
        <v>13613.88</v>
      </c>
    </row>
    <row r="1028" spans="1:10">
      <c r="A1028" s="5" t="s">
        <v>6577</v>
      </c>
      <c r="B1028" s="5" t="s">
        <v>910</v>
      </c>
      <c r="C1028" s="5" t="s">
        <v>4365</v>
      </c>
      <c r="D1028" s="1" t="s">
        <v>62</v>
      </c>
      <c r="E1028" s="3">
        <v>203</v>
      </c>
      <c r="F1028" s="2">
        <v>226.59</v>
      </c>
      <c r="G1028" s="2">
        <f>ROUND(Tabla324[[#This Row],[CANTIDAD]]*Tabla324[[#This Row],[P. U.]],2)</f>
        <v>45997.77</v>
      </c>
      <c r="H1028" s="22">
        <v>203</v>
      </c>
      <c r="I1028" s="2">
        <v>174.03</v>
      </c>
      <c r="J1028" s="2">
        <f>ROUND(Tabla324[[#This Row],[CANTIDAD ]]*Tabla324[[#This Row],[P. U. ]],2)</f>
        <v>35328.089999999997</v>
      </c>
    </row>
    <row r="1029" spans="1:10">
      <c r="A1029" s="5" t="s">
        <v>6577</v>
      </c>
      <c r="B1029" s="5" t="s">
        <v>911</v>
      </c>
      <c r="C1029" s="5" t="s">
        <v>4366</v>
      </c>
      <c r="D1029" s="1" t="s">
        <v>62</v>
      </c>
      <c r="E1029" s="3">
        <v>252</v>
      </c>
      <c r="F1029" s="2">
        <v>285.55</v>
      </c>
      <c r="G1029" s="2">
        <f>ROUND(Tabla324[[#This Row],[CANTIDAD]]*Tabla324[[#This Row],[P. U.]],2)</f>
        <v>71958.600000000006</v>
      </c>
      <c r="H1029" s="22">
        <v>252</v>
      </c>
      <c r="I1029" s="2">
        <v>219.31</v>
      </c>
      <c r="J1029" s="2">
        <f>ROUND(Tabla324[[#This Row],[CANTIDAD ]]*Tabla324[[#This Row],[P. U. ]],2)</f>
        <v>55266.12</v>
      </c>
    </row>
    <row r="1030" spans="1:10" s="30" customFormat="1" ht="11.25" customHeight="1">
      <c r="A1030" s="29" t="s">
        <v>6579</v>
      </c>
      <c r="B1030" s="29">
        <v>2.1</v>
      </c>
      <c r="C1030" s="29" t="s">
        <v>4367</v>
      </c>
      <c r="D1030" s="30" t="s">
        <v>3472</v>
      </c>
      <c r="E1030" s="31"/>
      <c r="F1030" s="32"/>
      <c r="G1030" s="32">
        <f>SUM(G1031:G1087)</f>
        <v>5304127.34</v>
      </c>
      <c r="H1030" s="33"/>
      <c r="I1030" s="32"/>
      <c r="J1030" s="32">
        <f t="shared" ref="J1030" si="65">SUM(J1031:J1087)</f>
        <v>4073667.4900000007</v>
      </c>
    </row>
    <row r="1031" spans="1:10">
      <c r="A1031" s="5" t="s">
        <v>6577</v>
      </c>
      <c r="B1031" s="5" t="s">
        <v>912</v>
      </c>
      <c r="C1031" s="6" t="s">
        <v>4368</v>
      </c>
      <c r="D1031" s="1" t="s">
        <v>79</v>
      </c>
      <c r="E1031" s="3">
        <v>700.39</v>
      </c>
      <c r="F1031" s="2">
        <v>111.72</v>
      </c>
      <c r="G1031" s="2">
        <f>ROUND(Tabla324[[#This Row],[CANTIDAD]]*Tabla324[[#This Row],[P. U.]],2)</f>
        <v>78247.570000000007</v>
      </c>
      <c r="H1031" s="22">
        <v>700.39</v>
      </c>
      <c r="I1031" s="2">
        <v>85.8</v>
      </c>
      <c r="J1031" s="2">
        <f>ROUND(Tabla324[[#This Row],[CANTIDAD ]]*Tabla324[[#This Row],[P. U. ]],2)</f>
        <v>60093.46</v>
      </c>
    </row>
    <row r="1032" spans="1:10">
      <c r="A1032" s="5" t="s">
        <v>6577</v>
      </c>
      <c r="B1032" s="5" t="s">
        <v>913</v>
      </c>
      <c r="C1032" s="6" t="s">
        <v>4369</v>
      </c>
      <c r="D1032" s="1" t="s">
        <v>79</v>
      </c>
      <c r="E1032" s="3">
        <v>271</v>
      </c>
      <c r="F1032" s="2">
        <v>139.57</v>
      </c>
      <c r="G1032" s="2">
        <f>ROUND(Tabla324[[#This Row],[CANTIDAD]]*Tabla324[[#This Row],[P. U.]],2)</f>
        <v>37823.47</v>
      </c>
      <c r="H1032" s="22">
        <v>271</v>
      </c>
      <c r="I1032" s="2">
        <v>107.19</v>
      </c>
      <c r="J1032" s="2">
        <f>ROUND(Tabla324[[#This Row],[CANTIDAD ]]*Tabla324[[#This Row],[P. U. ]],2)</f>
        <v>29048.49</v>
      </c>
    </row>
    <row r="1033" spans="1:10">
      <c r="A1033" s="5" t="s">
        <v>6577</v>
      </c>
      <c r="B1033" s="5" t="s">
        <v>914</v>
      </c>
      <c r="C1033" s="6" t="s">
        <v>4370</v>
      </c>
      <c r="D1033" s="1" t="s">
        <v>79</v>
      </c>
      <c r="E1033" s="3">
        <v>602.23</v>
      </c>
      <c r="F1033" s="2">
        <v>274.58</v>
      </c>
      <c r="G1033" s="2">
        <f>ROUND(Tabla324[[#This Row],[CANTIDAD]]*Tabla324[[#This Row],[P. U.]],2)</f>
        <v>165360.31</v>
      </c>
      <c r="H1033" s="22">
        <v>602.23</v>
      </c>
      <c r="I1033" s="2">
        <v>210.88</v>
      </c>
      <c r="J1033" s="2">
        <f>ROUND(Tabla324[[#This Row],[CANTIDAD ]]*Tabla324[[#This Row],[P. U. ]],2)</f>
        <v>126998.26</v>
      </c>
    </row>
    <row r="1034" spans="1:10">
      <c r="A1034" s="5" t="s">
        <v>6577</v>
      </c>
      <c r="B1034" s="5" t="s">
        <v>915</v>
      </c>
      <c r="C1034" s="6" t="s">
        <v>4371</v>
      </c>
      <c r="D1034" s="1" t="s">
        <v>79</v>
      </c>
      <c r="E1034" s="3">
        <v>946.36</v>
      </c>
      <c r="F1034" s="2">
        <v>358.39</v>
      </c>
      <c r="G1034" s="2">
        <f>ROUND(Tabla324[[#This Row],[CANTIDAD]]*Tabla324[[#This Row],[P. U.]],2)</f>
        <v>339165.96</v>
      </c>
      <c r="H1034" s="22">
        <v>946.36</v>
      </c>
      <c r="I1034" s="2">
        <v>275.25</v>
      </c>
      <c r="J1034" s="2">
        <f>ROUND(Tabla324[[#This Row],[CANTIDAD ]]*Tabla324[[#This Row],[P. U. ]],2)</f>
        <v>260485.59</v>
      </c>
    </row>
    <row r="1035" spans="1:10">
      <c r="A1035" s="5" t="s">
        <v>6577</v>
      </c>
      <c r="B1035" s="5" t="s">
        <v>916</v>
      </c>
      <c r="C1035" s="6" t="s">
        <v>4372</v>
      </c>
      <c r="D1035" s="1" t="s">
        <v>79</v>
      </c>
      <c r="E1035" s="3">
        <v>628.04</v>
      </c>
      <c r="F1035" s="2">
        <v>1216.67</v>
      </c>
      <c r="G1035" s="2">
        <f>ROUND(Tabla324[[#This Row],[CANTIDAD]]*Tabla324[[#This Row],[P. U.]],2)</f>
        <v>764117.43</v>
      </c>
      <c r="H1035" s="22">
        <v>628.04</v>
      </c>
      <c r="I1035" s="2">
        <v>934.43</v>
      </c>
      <c r="J1035" s="2">
        <f>ROUND(Tabla324[[#This Row],[CANTIDAD ]]*Tabla324[[#This Row],[P. U. ]],2)</f>
        <v>586859.42000000004</v>
      </c>
    </row>
    <row r="1036" spans="1:10">
      <c r="A1036" s="5" t="s">
        <v>6577</v>
      </c>
      <c r="B1036" s="5" t="s">
        <v>917</v>
      </c>
      <c r="C1036" s="6" t="s">
        <v>4373</v>
      </c>
      <c r="D1036" s="1" t="s">
        <v>177</v>
      </c>
      <c r="E1036" s="3">
        <v>1118.42</v>
      </c>
      <c r="F1036" s="2">
        <v>350.6</v>
      </c>
      <c r="G1036" s="2">
        <f>ROUND(Tabla324[[#This Row],[CANTIDAD]]*Tabla324[[#This Row],[P. U.]],2)</f>
        <v>392118.05</v>
      </c>
      <c r="H1036" s="22">
        <v>1118.42</v>
      </c>
      <c r="I1036" s="2">
        <v>269.26</v>
      </c>
      <c r="J1036" s="2">
        <f>ROUND(Tabla324[[#This Row],[CANTIDAD ]]*Tabla324[[#This Row],[P. U. ]],2)</f>
        <v>301145.77</v>
      </c>
    </row>
    <row r="1037" spans="1:10">
      <c r="A1037" s="5" t="s">
        <v>6577</v>
      </c>
      <c r="B1037" s="5" t="s">
        <v>918</v>
      </c>
      <c r="C1037" s="6" t="s">
        <v>4374</v>
      </c>
      <c r="D1037" s="1" t="s">
        <v>79</v>
      </c>
      <c r="E1037" s="3">
        <v>1093.47</v>
      </c>
      <c r="F1037" s="2">
        <v>1789.85</v>
      </c>
      <c r="G1037" s="2">
        <f>ROUND(Tabla324[[#This Row],[CANTIDAD]]*Tabla324[[#This Row],[P. U.]],2)</f>
        <v>1957147.28</v>
      </c>
      <c r="H1037" s="22">
        <v>1093.47</v>
      </c>
      <c r="I1037" s="2">
        <v>1374.64</v>
      </c>
      <c r="J1037" s="2">
        <f>ROUND(Tabla324[[#This Row],[CANTIDAD ]]*Tabla324[[#This Row],[P. U. ]],2)</f>
        <v>1503127.6</v>
      </c>
    </row>
    <row r="1038" spans="1:10">
      <c r="A1038" s="5" t="s">
        <v>6577</v>
      </c>
      <c r="B1038" s="5" t="s">
        <v>919</v>
      </c>
      <c r="C1038" s="6" t="s">
        <v>4375</v>
      </c>
      <c r="D1038" s="1" t="s">
        <v>177</v>
      </c>
      <c r="E1038" s="3">
        <v>51.62</v>
      </c>
      <c r="F1038" s="2">
        <v>1192.47</v>
      </c>
      <c r="G1038" s="2">
        <f>ROUND(Tabla324[[#This Row],[CANTIDAD]]*Tabla324[[#This Row],[P. U.]],2)</f>
        <v>61555.3</v>
      </c>
      <c r="H1038" s="22">
        <v>51.62</v>
      </c>
      <c r="I1038" s="2">
        <v>915.85</v>
      </c>
      <c r="J1038" s="2">
        <f>ROUND(Tabla324[[#This Row],[CANTIDAD ]]*Tabla324[[#This Row],[P. U. ]],2)</f>
        <v>47276.18</v>
      </c>
    </row>
    <row r="1039" spans="1:10">
      <c r="A1039" s="5" t="s">
        <v>6577</v>
      </c>
      <c r="B1039" s="5" t="s">
        <v>920</v>
      </c>
      <c r="C1039" s="6" t="s">
        <v>4376</v>
      </c>
      <c r="D1039" s="1" t="s">
        <v>177</v>
      </c>
      <c r="E1039" s="3">
        <v>17.78</v>
      </c>
      <c r="F1039" s="2">
        <v>1851.52</v>
      </c>
      <c r="G1039" s="2">
        <f>ROUND(Tabla324[[#This Row],[CANTIDAD]]*Tabla324[[#This Row],[P. U.]],2)</f>
        <v>32920.03</v>
      </c>
      <c r="H1039" s="22">
        <v>17.78</v>
      </c>
      <c r="I1039" s="2">
        <v>1422.01</v>
      </c>
      <c r="J1039" s="2">
        <f>ROUND(Tabla324[[#This Row],[CANTIDAD ]]*Tabla324[[#This Row],[P. U. ]],2)</f>
        <v>25283.34</v>
      </c>
    </row>
    <row r="1040" spans="1:10">
      <c r="A1040" s="5" t="s">
        <v>6577</v>
      </c>
      <c r="B1040" s="5" t="s">
        <v>921</v>
      </c>
      <c r="C1040" s="6" t="s">
        <v>4377</v>
      </c>
      <c r="D1040" s="1" t="s">
        <v>62</v>
      </c>
      <c r="E1040" s="3">
        <v>48</v>
      </c>
      <c r="F1040" s="2">
        <v>108.43</v>
      </c>
      <c r="G1040" s="2">
        <f>ROUND(Tabla324[[#This Row],[CANTIDAD]]*Tabla324[[#This Row],[P. U.]],2)</f>
        <v>5204.6400000000003</v>
      </c>
      <c r="H1040" s="22">
        <v>48</v>
      </c>
      <c r="I1040" s="2">
        <v>83.28</v>
      </c>
      <c r="J1040" s="2">
        <f>ROUND(Tabla324[[#This Row],[CANTIDAD ]]*Tabla324[[#This Row],[P. U. ]],2)</f>
        <v>3997.44</v>
      </c>
    </row>
    <row r="1041" spans="1:10">
      <c r="A1041" s="5" t="s">
        <v>6577</v>
      </c>
      <c r="B1041" s="5" t="s">
        <v>922</v>
      </c>
      <c r="C1041" s="6" t="s">
        <v>4378</v>
      </c>
      <c r="D1041" s="1" t="s">
        <v>62</v>
      </c>
      <c r="E1041" s="3">
        <v>154</v>
      </c>
      <c r="F1041" s="2">
        <v>125.56</v>
      </c>
      <c r="G1041" s="2">
        <f>ROUND(Tabla324[[#This Row],[CANTIDAD]]*Tabla324[[#This Row],[P. U.]],2)</f>
        <v>19336.240000000002</v>
      </c>
      <c r="H1041" s="22">
        <v>154</v>
      </c>
      <c r="I1041" s="2">
        <v>96.43</v>
      </c>
      <c r="J1041" s="2">
        <f>ROUND(Tabla324[[#This Row],[CANTIDAD ]]*Tabla324[[#This Row],[P. U. ]],2)</f>
        <v>14850.22</v>
      </c>
    </row>
    <row r="1042" spans="1:10">
      <c r="A1042" s="5" t="s">
        <v>6577</v>
      </c>
      <c r="B1042" s="5" t="s">
        <v>923</v>
      </c>
      <c r="C1042" s="6" t="s">
        <v>4379</v>
      </c>
      <c r="D1042" s="1" t="s">
        <v>62</v>
      </c>
      <c r="E1042" s="3">
        <v>48</v>
      </c>
      <c r="F1042" s="2">
        <v>151.86000000000001</v>
      </c>
      <c r="G1042" s="2">
        <f>ROUND(Tabla324[[#This Row],[CANTIDAD]]*Tabla324[[#This Row],[P. U.]],2)</f>
        <v>7289.28</v>
      </c>
      <c r="H1042" s="22">
        <v>48</v>
      </c>
      <c r="I1042" s="2">
        <v>116.63</v>
      </c>
      <c r="J1042" s="2">
        <f>ROUND(Tabla324[[#This Row],[CANTIDAD ]]*Tabla324[[#This Row],[P. U. ]],2)</f>
        <v>5598.24</v>
      </c>
    </row>
    <row r="1043" spans="1:10">
      <c r="A1043" s="5" t="s">
        <v>6577</v>
      </c>
      <c r="B1043" s="5" t="s">
        <v>924</v>
      </c>
      <c r="C1043" s="6" t="s">
        <v>4380</v>
      </c>
      <c r="D1043" s="1" t="s">
        <v>62</v>
      </c>
      <c r="E1043" s="3">
        <v>309</v>
      </c>
      <c r="F1043" s="2">
        <v>183.56</v>
      </c>
      <c r="G1043" s="2">
        <f>ROUND(Tabla324[[#This Row],[CANTIDAD]]*Tabla324[[#This Row],[P. U.]],2)</f>
        <v>56720.04</v>
      </c>
      <c r="H1043" s="22">
        <v>309</v>
      </c>
      <c r="I1043" s="2">
        <v>140.97999999999999</v>
      </c>
      <c r="J1043" s="2">
        <f>ROUND(Tabla324[[#This Row],[CANTIDAD ]]*Tabla324[[#This Row],[P. U. ]],2)</f>
        <v>43562.82</v>
      </c>
    </row>
    <row r="1044" spans="1:10">
      <c r="A1044" s="5" t="s">
        <v>6577</v>
      </c>
      <c r="B1044" s="5" t="s">
        <v>925</v>
      </c>
      <c r="C1044" s="6" t="s">
        <v>4206</v>
      </c>
      <c r="D1044" s="1" t="s">
        <v>62</v>
      </c>
      <c r="E1044" s="3">
        <v>94</v>
      </c>
      <c r="F1044" s="2">
        <v>242.63</v>
      </c>
      <c r="G1044" s="2">
        <f>ROUND(Tabla324[[#This Row],[CANTIDAD]]*Tabla324[[#This Row],[P. U.]],2)</f>
        <v>22807.22</v>
      </c>
      <c r="H1044" s="22">
        <v>94</v>
      </c>
      <c r="I1044" s="2">
        <v>186.34</v>
      </c>
      <c r="J1044" s="2">
        <f>ROUND(Tabla324[[#This Row],[CANTIDAD ]]*Tabla324[[#This Row],[P. U. ]],2)</f>
        <v>17515.96</v>
      </c>
    </row>
    <row r="1045" spans="1:10">
      <c r="A1045" s="5" t="s">
        <v>6577</v>
      </c>
      <c r="B1045" s="5" t="s">
        <v>926</v>
      </c>
      <c r="C1045" s="6" t="s">
        <v>4381</v>
      </c>
      <c r="D1045" s="1" t="s">
        <v>62</v>
      </c>
      <c r="E1045" s="3">
        <v>35</v>
      </c>
      <c r="F1045" s="2">
        <v>536.75</v>
      </c>
      <c r="G1045" s="2">
        <f>ROUND(Tabla324[[#This Row],[CANTIDAD]]*Tabla324[[#This Row],[P. U.]],2)</f>
        <v>18786.25</v>
      </c>
      <c r="H1045" s="22">
        <v>35</v>
      </c>
      <c r="I1045" s="2">
        <v>412.23</v>
      </c>
      <c r="J1045" s="2">
        <f>ROUND(Tabla324[[#This Row],[CANTIDAD ]]*Tabla324[[#This Row],[P. U. ]],2)</f>
        <v>14428.05</v>
      </c>
    </row>
    <row r="1046" spans="1:10">
      <c r="A1046" s="5" t="s">
        <v>6577</v>
      </c>
      <c r="B1046" s="5" t="s">
        <v>927</v>
      </c>
      <c r="C1046" s="6" t="s">
        <v>4382</v>
      </c>
      <c r="D1046" s="1" t="s">
        <v>62</v>
      </c>
      <c r="E1046" s="3">
        <v>35</v>
      </c>
      <c r="F1046" s="2">
        <v>578.02</v>
      </c>
      <c r="G1046" s="2">
        <f>ROUND(Tabla324[[#This Row],[CANTIDAD]]*Tabla324[[#This Row],[P. U.]],2)</f>
        <v>20230.7</v>
      </c>
      <c r="H1046" s="22">
        <v>35</v>
      </c>
      <c r="I1046" s="2">
        <v>443.93</v>
      </c>
      <c r="J1046" s="2">
        <f>ROUND(Tabla324[[#This Row],[CANTIDAD ]]*Tabla324[[#This Row],[P. U. ]],2)</f>
        <v>15537.55</v>
      </c>
    </row>
    <row r="1047" spans="1:10">
      <c r="A1047" s="5" t="s">
        <v>6577</v>
      </c>
      <c r="B1047" s="5" t="s">
        <v>928</v>
      </c>
      <c r="C1047" s="6" t="s">
        <v>4383</v>
      </c>
      <c r="D1047" s="1" t="s">
        <v>62</v>
      </c>
      <c r="E1047" s="3">
        <v>108</v>
      </c>
      <c r="F1047" s="2">
        <v>717.33</v>
      </c>
      <c r="G1047" s="2">
        <f>ROUND(Tabla324[[#This Row],[CANTIDAD]]*Tabla324[[#This Row],[P. U.]],2)</f>
        <v>77471.64</v>
      </c>
      <c r="H1047" s="22">
        <v>108</v>
      </c>
      <c r="I1047" s="2">
        <v>550.94000000000005</v>
      </c>
      <c r="J1047" s="2">
        <f>ROUND(Tabla324[[#This Row],[CANTIDAD ]]*Tabla324[[#This Row],[P. U. ]],2)</f>
        <v>59501.52</v>
      </c>
    </row>
    <row r="1048" spans="1:10">
      <c r="A1048" s="5" t="s">
        <v>6577</v>
      </c>
      <c r="B1048" s="5" t="s">
        <v>929</v>
      </c>
      <c r="C1048" s="6" t="s">
        <v>4384</v>
      </c>
      <c r="D1048" s="1" t="s">
        <v>153</v>
      </c>
      <c r="E1048" s="3">
        <v>11</v>
      </c>
      <c r="F1048" s="2">
        <v>1248.94</v>
      </c>
      <c r="G1048" s="2">
        <f>ROUND(Tabla324[[#This Row],[CANTIDAD]]*Tabla324[[#This Row],[P. U.]],2)</f>
        <v>13738.34</v>
      </c>
      <c r="H1048" s="22">
        <v>11</v>
      </c>
      <c r="I1048" s="2">
        <v>959.21</v>
      </c>
      <c r="J1048" s="2">
        <f>ROUND(Tabla324[[#This Row],[CANTIDAD ]]*Tabla324[[#This Row],[P. U. ]],2)</f>
        <v>10551.31</v>
      </c>
    </row>
    <row r="1049" spans="1:10">
      <c r="A1049" s="5" t="s">
        <v>6577</v>
      </c>
      <c r="B1049" s="5" t="s">
        <v>930</v>
      </c>
      <c r="C1049" s="6" t="s">
        <v>4385</v>
      </c>
      <c r="D1049" s="1" t="s">
        <v>62</v>
      </c>
      <c r="E1049" s="3">
        <v>24</v>
      </c>
      <c r="F1049" s="2">
        <v>250.17</v>
      </c>
      <c r="G1049" s="2">
        <f>ROUND(Tabla324[[#This Row],[CANTIDAD]]*Tabla324[[#This Row],[P. U.]],2)</f>
        <v>6004.08</v>
      </c>
      <c r="H1049" s="22">
        <v>24</v>
      </c>
      <c r="I1049" s="2">
        <v>192.14</v>
      </c>
      <c r="J1049" s="2">
        <f>ROUND(Tabla324[[#This Row],[CANTIDAD ]]*Tabla324[[#This Row],[P. U. ]],2)</f>
        <v>4611.3599999999997</v>
      </c>
    </row>
    <row r="1050" spans="1:10">
      <c r="A1050" s="5" t="s">
        <v>6577</v>
      </c>
      <c r="B1050" s="5" t="s">
        <v>931</v>
      </c>
      <c r="C1050" s="6" t="s">
        <v>4386</v>
      </c>
      <c r="D1050" s="1" t="s">
        <v>62</v>
      </c>
      <c r="E1050" s="3">
        <v>24</v>
      </c>
      <c r="F1050" s="2">
        <v>309.64999999999998</v>
      </c>
      <c r="G1050" s="2">
        <f>ROUND(Tabla324[[#This Row],[CANTIDAD]]*Tabla324[[#This Row],[P. U.]],2)</f>
        <v>7431.6</v>
      </c>
      <c r="H1050" s="22">
        <v>24</v>
      </c>
      <c r="I1050" s="2">
        <v>237.82</v>
      </c>
      <c r="J1050" s="2">
        <f>ROUND(Tabla324[[#This Row],[CANTIDAD ]]*Tabla324[[#This Row],[P. U. ]],2)</f>
        <v>5707.68</v>
      </c>
    </row>
    <row r="1051" spans="1:10">
      <c r="A1051" s="5" t="s">
        <v>6577</v>
      </c>
      <c r="B1051" s="5" t="s">
        <v>932</v>
      </c>
      <c r="C1051" s="6" t="s">
        <v>4387</v>
      </c>
      <c r="D1051" s="1" t="s">
        <v>62</v>
      </c>
      <c r="E1051" s="3">
        <v>35</v>
      </c>
      <c r="F1051" s="2">
        <v>343.27</v>
      </c>
      <c r="G1051" s="2">
        <f>ROUND(Tabla324[[#This Row],[CANTIDAD]]*Tabla324[[#This Row],[P. U.]],2)</f>
        <v>12014.45</v>
      </c>
      <c r="H1051" s="22">
        <v>35</v>
      </c>
      <c r="I1051" s="2">
        <v>263.63</v>
      </c>
      <c r="J1051" s="2">
        <f>ROUND(Tabla324[[#This Row],[CANTIDAD ]]*Tabla324[[#This Row],[P. U. ]],2)</f>
        <v>9227.0499999999993</v>
      </c>
    </row>
    <row r="1052" spans="1:10">
      <c r="A1052" s="5" t="s">
        <v>6577</v>
      </c>
      <c r="B1052" s="5" t="s">
        <v>933</v>
      </c>
      <c r="C1052" s="6" t="s">
        <v>4388</v>
      </c>
      <c r="D1052" s="1" t="s">
        <v>62</v>
      </c>
      <c r="E1052" s="3">
        <v>35</v>
      </c>
      <c r="F1052" s="2">
        <v>1184.5999999999999</v>
      </c>
      <c r="G1052" s="2">
        <f>ROUND(Tabla324[[#This Row],[CANTIDAD]]*Tabla324[[#This Row],[P. U.]],2)</f>
        <v>41461</v>
      </c>
      <c r="H1052" s="22">
        <v>35</v>
      </c>
      <c r="I1052" s="2">
        <v>909.8</v>
      </c>
      <c r="J1052" s="2">
        <f>ROUND(Tabla324[[#This Row],[CANTIDAD ]]*Tabla324[[#This Row],[P. U. ]],2)</f>
        <v>31843</v>
      </c>
    </row>
    <row r="1053" spans="1:10">
      <c r="A1053" s="5" t="s">
        <v>6577</v>
      </c>
      <c r="B1053" s="5" t="s">
        <v>934</v>
      </c>
      <c r="C1053" s="6" t="s">
        <v>4389</v>
      </c>
      <c r="D1053" s="1" t="s">
        <v>62</v>
      </c>
      <c r="E1053" s="3">
        <v>154</v>
      </c>
      <c r="F1053" s="2">
        <v>1539.66</v>
      </c>
      <c r="G1053" s="2">
        <f>ROUND(Tabla324[[#This Row],[CANTIDAD]]*Tabla324[[#This Row],[P. U.]],2)</f>
        <v>237107.64</v>
      </c>
      <c r="H1053" s="22">
        <v>154</v>
      </c>
      <c r="I1053" s="2">
        <v>1182.5</v>
      </c>
      <c r="J1053" s="2">
        <f>ROUND(Tabla324[[#This Row],[CANTIDAD ]]*Tabla324[[#This Row],[P. U. ]],2)</f>
        <v>182105</v>
      </c>
    </row>
    <row r="1054" spans="1:10">
      <c r="A1054" s="5" t="s">
        <v>6577</v>
      </c>
      <c r="B1054" s="5" t="s">
        <v>935</v>
      </c>
      <c r="C1054" s="6" t="s">
        <v>4390</v>
      </c>
      <c r="D1054" s="1" t="s">
        <v>153</v>
      </c>
      <c r="E1054" s="3">
        <v>9</v>
      </c>
      <c r="F1054" s="2">
        <v>1947.73</v>
      </c>
      <c r="G1054" s="2">
        <f>ROUND(Tabla324[[#This Row],[CANTIDAD]]*Tabla324[[#This Row],[P. U.]],2)</f>
        <v>17529.57</v>
      </c>
      <c r="H1054" s="22">
        <v>9</v>
      </c>
      <c r="I1054" s="2">
        <v>1495.9</v>
      </c>
      <c r="J1054" s="2">
        <f>ROUND(Tabla324[[#This Row],[CANTIDAD ]]*Tabla324[[#This Row],[P. U. ]],2)</f>
        <v>13463.1</v>
      </c>
    </row>
    <row r="1055" spans="1:10">
      <c r="A1055" s="5" t="s">
        <v>6577</v>
      </c>
      <c r="B1055" s="5" t="s">
        <v>936</v>
      </c>
      <c r="C1055" s="6" t="s">
        <v>4391</v>
      </c>
      <c r="D1055" s="1" t="s">
        <v>153</v>
      </c>
      <c r="E1055" s="3">
        <v>3</v>
      </c>
      <c r="F1055" s="2">
        <v>3085.02</v>
      </c>
      <c r="G1055" s="2">
        <f>ROUND(Tabla324[[#This Row],[CANTIDAD]]*Tabla324[[#This Row],[P. U.]],2)</f>
        <v>9255.06</v>
      </c>
      <c r="H1055" s="22">
        <v>3</v>
      </c>
      <c r="I1055" s="2">
        <v>2369.37</v>
      </c>
      <c r="J1055" s="2">
        <f>ROUND(Tabla324[[#This Row],[CANTIDAD ]]*Tabla324[[#This Row],[P. U. ]],2)</f>
        <v>7108.11</v>
      </c>
    </row>
    <row r="1056" spans="1:10">
      <c r="A1056" s="5" t="s">
        <v>6577</v>
      </c>
      <c r="B1056" s="5" t="s">
        <v>937</v>
      </c>
      <c r="C1056" s="6" t="s">
        <v>4392</v>
      </c>
      <c r="D1056" s="1" t="s">
        <v>62</v>
      </c>
      <c r="E1056" s="3">
        <v>24</v>
      </c>
      <c r="F1056" s="2">
        <v>147.13999999999999</v>
      </c>
      <c r="G1056" s="2">
        <f>ROUND(Tabla324[[#This Row],[CANTIDAD]]*Tabla324[[#This Row],[P. U.]],2)</f>
        <v>3531.36</v>
      </c>
      <c r="H1056" s="22">
        <v>24</v>
      </c>
      <c r="I1056" s="2">
        <v>113</v>
      </c>
      <c r="J1056" s="2">
        <f>ROUND(Tabla324[[#This Row],[CANTIDAD ]]*Tabla324[[#This Row],[P. U. ]],2)</f>
        <v>2712</v>
      </c>
    </row>
    <row r="1057" spans="1:10">
      <c r="A1057" s="5" t="s">
        <v>6577</v>
      </c>
      <c r="B1057" s="5" t="s">
        <v>938</v>
      </c>
      <c r="C1057" s="6" t="s">
        <v>4393</v>
      </c>
      <c r="D1057" s="1" t="s">
        <v>62</v>
      </c>
      <c r="E1057" s="3">
        <v>24</v>
      </c>
      <c r="F1057" s="2">
        <v>175.16</v>
      </c>
      <c r="G1057" s="2">
        <f>ROUND(Tabla324[[#This Row],[CANTIDAD]]*Tabla324[[#This Row],[P. U.]],2)</f>
        <v>4203.84</v>
      </c>
      <c r="H1057" s="22">
        <v>24</v>
      </c>
      <c r="I1057" s="2">
        <v>134.53</v>
      </c>
      <c r="J1057" s="2">
        <f>ROUND(Tabla324[[#This Row],[CANTIDAD ]]*Tabla324[[#This Row],[P. U. ]],2)</f>
        <v>3228.72</v>
      </c>
    </row>
    <row r="1058" spans="1:10">
      <c r="A1058" s="5" t="s">
        <v>6577</v>
      </c>
      <c r="B1058" s="5" t="s">
        <v>939</v>
      </c>
      <c r="C1058" s="6" t="s">
        <v>4394</v>
      </c>
      <c r="D1058" s="1" t="s">
        <v>62</v>
      </c>
      <c r="E1058" s="3">
        <v>24</v>
      </c>
      <c r="F1058" s="2">
        <v>544.85</v>
      </c>
      <c r="G1058" s="2">
        <f>ROUND(Tabla324[[#This Row],[CANTIDAD]]*Tabla324[[#This Row],[P. U.]],2)</f>
        <v>13076.4</v>
      </c>
      <c r="H1058" s="22">
        <v>24</v>
      </c>
      <c r="I1058" s="2">
        <v>418.46</v>
      </c>
      <c r="J1058" s="2">
        <f>ROUND(Tabla324[[#This Row],[CANTIDAD ]]*Tabla324[[#This Row],[P. U. ]],2)</f>
        <v>10043.040000000001</v>
      </c>
    </row>
    <row r="1059" spans="1:10">
      <c r="A1059" s="5" t="s">
        <v>6577</v>
      </c>
      <c r="B1059" s="5" t="s">
        <v>940</v>
      </c>
      <c r="C1059" s="6" t="s">
        <v>4395</v>
      </c>
      <c r="D1059" s="1" t="s">
        <v>153</v>
      </c>
      <c r="E1059" s="3">
        <v>19</v>
      </c>
      <c r="F1059" s="2">
        <v>5262.69</v>
      </c>
      <c r="G1059" s="2">
        <f>ROUND(Tabla324[[#This Row],[CANTIDAD]]*Tabla324[[#This Row],[P. U.]],2)</f>
        <v>99991.11</v>
      </c>
      <c r="H1059" s="22">
        <v>19</v>
      </c>
      <c r="I1059" s="2">
        <v>4041.87</v>
      </c>
      <c r="J1059" s="2">
        <f>ROUND(Tabla324[[#This Row],[CANTIDAD ]]*Tabla324[[#This Row],[P. U. ]],2)</f>
        <v>76795.53</v>
      </c>
    </row>
    <row r="1060" spans="1:10">
      <c r="A1060" s="5" t="s">
        <v>6577</v>
      </c>
      <c r="B1060" s="5" t="s">
        <v>941</v>
      </c>
      <c r="C1060" s="6" t="s">
        <v>4396</v>
      </c>
      <c r="D1060" s="1" t="s">
        <v>153</v>
      </c>
      <c r="E1060" s="3">
        <v>15</v>
      </c>
      <c r="F1060" s="2">
        <v>3455.25</v>
      </c>
      <c r="G1060" s="2">
        <f>ROUND(Tabla324[[#This Row],[CANTIDAD]]*Tabla324[[#This Row],[P. U.]],2)</f>
        <v>51828.75</v>
      </c>
      <c r="H1060" s="22">
        <v>15</v>
      </c>
      <c r="I1060" s="2">
        <v>2653.71</v>
      </c>
      <c r="J1060" s="2">
        <f>ROUND(Tabla324[[#This Row],[CANTIDAD ]]*Tabla324[[#This Row],[P. U. ]],2)</f>
        <v>39805.65</v>
      </c>
    </row>
    <row r="1061" spans="1:10">
      <c r="A1061" s="5" t="s">
        <v>6577</v>
      </c>
      <c r="B1061" s="5" t="s">
        <v>942</v>
      </c>
      <c r="C1061" s="6" t="s">
        <v>4397</v>
      </c>
      <c r="D1061" s="1" t="s">
        <v>153</v>
      </c>
      <c r="E1061" s="3">
        <v>21</v>
      </c>
      <c r="F1061" s="2">
        <v>9545.18</v>
      </c>
      <c r="G1061" s="2">
        <f>ROUND(Tabla324[[#This Row],[CANTIDAD]]*Tabla324[[#This Row],[P. U.]],2)</f>
        <v>200448.78</v>
      </c>
      <c r="H1061" s="22">
        <v>21</v>
      </c>
      <c r="I1061" s="2">
        <v>7330.92</v>
      </c>
      <c r="J1061" s="2">
        <f>ROUND(Tabla324[[#This Row],[CANTIDAD ]]*Tabla324[[#This Row],[P. U. ]],2)</f>
        <v>153949.32</v>
      </c>
    </row>
    <row r="1062" spans="1:10">
      <c r="A1062" s="5" t="s">
        <v>6577</v>
      </c>
      <c r="B1062" s="5" t="s">
        <v>943</v>
      </c>
      <c r="C1062" s="6" t="s">
        <v>4398</v>
      </c>
      <c r="D1062" s="1" t="s">
        <v>153</v>
      </c>
      <c r="E1062" s="3">
        <v>1</v>
      </c>
      <c r="F1062" s="2">
        <v>18503.63</v>
      </c>
      <c r="G1062" s="2">
        <f>ROUND(Tabla324[[#This Row],[CANTIDAD]]*Tabla324[[#This Row],[P. U.]],2)</f>
        <v>18503.63</v>
      </c>
      <c r="H1062" s="22">
        <v>1</v>
      </c>
      <c r="I1062" s="2">
        <v>14211.21</v>
      </c>
      <c r="J1062" s="2">
        <f>ROUND(Tabla324[[#This Row],[CANTIDAD ]]*Tabla324[[#This Row],[P. U. ]],2)</f>
        <v>14211.21</v>
      </c>
    </row>
    <row r="1063" spans="1:10">
      <c r="A1063" s="5" t="s">
        <v>6577</v>
      </c>
      <c r="B1063" s="5" t="s">
        <v>944</v>
      </c>
      <c r="C1063" s="6" t="s">
        <v>4399</v>
      </c>
      <c r="D1063" s="1" t="s">
        <v>153</v>
      </c>
      <c r="E1063" s="3">
        <v>11</v>
      </c>
      <c r="F1063" s="2">
        <v>3638.25</v>
      </c>
      <c r="G1063" s="2">
        <f>ROUND(Tabla324[[#This Row],[CANTIDAD]]*Tabla324[[#This Row],[P. U.]],2)</f>
        <v>40020.75</v>
      </c>
      <c r="H1063" s="22">
        <v>11</v>
      </c>
      <c r="I1063" s="2">
        <v>2794.25</v>
      </c>
      <c r="J1063" s="2">
        <f>ROUND(Tabla324[[#This Row],[CANTIDAD ]]*Tabla324[[#This Row],[P. U. ]],2)</f>
        <v>30736.75</v>
      </c>
    </row>
    <row r="1064" spans="1:10">
      <c r="A1064" s="5" t="s">
        <v>6577</v>
      </c>
      <c r="B1064" s="5" t="s">
        <v>945</v>
      </c>
      <c r="C1064" s="6" t="s">
        <v>4400</v>
      </c>
      <c r="D1064" s="1" t="s">
        <v>62</v>
      </c>
      <c r="E1064" s="3">
        <v>6</v>
      </c>
      <c r="F1064" s="2">
        <v>3152.19</v>
      </c>
      <c r="G1064" s="2">
        <f>ROUND(Tabla324[[#This Row],[CANTIDAD]]*Tabla324[[#This Row],[P. U.]],2)</f>
        <v>18913.14</v>
      </c>
      <c r="H1064" s="22">
        <v>6</v>
      </c>
      <c r="I1064" s="2">
        <v>2420.96</v>
      </c>
      <c r="J1064" s="2">
        <f>ROUND(Tabla324[[#This Row],[CANTIDAD ]]*Tabla324[[#This Row],[P. U. ]],2)</f>
        <v>14525.76</v>
      </c>
    </row>
    <row r="1065" spans="1:10">
      <c r="A1065" s="5" t="s">
        <v>6577</v>
      </c>
      <c r="B1065" s="5" t="s">
        <v>946</v>
      </c>
      <c r="C1065" s="6" t="s">
        <v>4401</v>
      </c>
      <c r="D1065" s="1" t="s">
        <v>62</v>
      </c>
      <c r="E1065" s="3">
        <v>4</v>
      </c>
      <c r="F1065" s="2">
        <v>2877.38</v>
      </c>
      <c r="G1065" s="2">
        <f>ROUND(Tabla324[[#This Row],[CANTIDAD]]*Tabla324[[#This Row],[P. U.]],2)</f>
        <v>11509.52</v>
      </c>
      <c r="H1065" s="22">
        <v>4</v>
      </c>
      <c r="I1065" s="2">
        <v>2209.88</v>
      </c>
      <c r="J1065" s="2">
        <f>ROUND(Tabla324[[#This Row],[CANTIDAD ]]*Tabla324[[#This Row],[P. U. ]],2)</f>
        <v>8839.52</v>
      </c>
    </row>
    <row r="1066" spans="1:10">
      <c r="A1066" s="5" t="s">
        <v>6577</v>
      </c>
      <c r="B1066" s="5" t="s">
        <v>947</v>
      </c>
      <c r="C1066" s="6" t="s">
        <v>4402</v>
      </c>
      <c r="D1066" s="1" t="s">
        <v>153</v>
      </c>
      <c r="E1066" s="3">
        <v>37</v>
      </c>
      <c r="F1066" s="2">
        <v>301.2</v>
      </c>
      <c r="G1066" s="2">
        <f>ROUND(Tabla324[[#This Row],[CANTIDAD]]*Tabla324[[#This Row],[P. U.]],2)</f>
        <v>11144.4</v>
      </c>
      <c r="H1066" s="22">
        <v>37</v>
      </c>
      <c r="I1066" s="2">
        <v>231.33</v>
      </c>
      <c r="J1066" s="2">
        <f>ROUND(Tabla324[[#This Row],[CANTIDAD ]]*Tabla324[[#This Row],[P. U. ]],2)</f>
        <v>8559.2099999999991</v>
      </c>
    </row>
    <row r="1067" spans="1:10">
      <c r="A1067" s="5" t="s">
        <v>6577</v>
      </c>
      <c r="B1067" s="5" t="s">
        <v>948</v>
      </c>
      <c r="C1067" s="6" t="s">
        <v>4403</v>
      </c>
      <c r="D1067" s="1" t="s">
        <v>153</v>
      </c>
      <c r="E1067" s="3">
        <v>30</v>
      </c>
      <c r="F1067" s="2">
        <v>366.24</v>
      </c>
      <c r="G1067" s="2">
        <f>ROUND(Tabla324[[#This Row],[CANTIDAD]]*Tabla324[[#This Row],[P. U.]],2)</f>
        <v>10987.2</v>
      </c>
      <c r="H1067" s="22">
        <v>30</v>
      </c>
      <c r="I1067" s="2">
        <v>281.27999999999997</v>
      </c>
      <c r="J1067" s="2">
        <f>ROUND(Tabla324[[#This Row],[CANTIDAD ]]*Tabla324[[#This Row],[P. U. ]],2)</f>
        <v>8438.4</v>
      </c>
    </row>
    <row r="1068" spans="1:10">
      <c r="A1068" s="5" t="s">
        <v>6577</v>
      </c>
      <c r="B1068" s="5" t="s">
        <v>949</v>
      </c>
      <c r="C1068" s="6" t="s">
        <v>4404</v>
      </c>
      <c r="D1068" s="1" t="s">
        <v>153</v>
      </c>
      <c r="E1068" s="3">
        <v>43</v>
      </c>
      <c r="F1068" s="2">
        <v>476.07</v>
      </c>
      <c r="G1068" s="2">
        <f>ROUND(Tabla324[[#This Row],[CANTIDAD]]*Tabla324[[#This Row],[P. U.]],2)</f>
        <v>20471.009999999998</v>
      </c>
      <c r="H1068" s="22">
        <v>43</v>
      </c>
      <c r="I1068" s="2">
        <v>365.63</v>
      </c>
      <c r="J1068" s="2">
        <f>ROUND(Tabla324[[#This Row],[CANTIDAD ]]*Tabla324[[#This Row],[P. U. ]],2)</f>
        <v>15722.09</v>
      </c>
    </row>
    <row r="1069" spans="1:10">
      <c r="A1069" s="5" t="s">
        <v>6577</v>
      </c>
      <c r="B1069" s="5" t="s">
        <v>950</v>
      </c>
      <c r="C1069" s="6" t="s">
        <v>4405</v>
      </c>
      <c r="D1069" s="1" t="s">
        <v>153</v>
      </c>
      <c r="E1069" s="3">
        <v>37</v>
      </c>
      <c r="F1069" s="2">
        <v>709.47</v>
      </c>
      <c r="G1069" s="2">
        <f>ROUND(Tabla324[[#This Row],[CANTIDAD]]*Tabla324[[#This Row],[P. U.]],2)</f>
        <v>26250.39</v>
      </c>
      <c r="H1069" s="22">
        <v>37</v>
      </c>
      <c r="I1069" s="2">
        <v>544.89</v>
      </c>
      <c r="J1069" s="2">
        <f>ROUND(Tabla324[[#This Row],[CANTIDAD ]]*Tabla324[[#This Row],[P. U. ]],2)</f>
        <v>20160.93</v>
      </c>
    </row>
    <row r="1070" spans="1:10">
      <c r="A1070" s="5" t="s">
        <v>6577</v>
      </c>
      <c r="B1070" s="5" t="s">
        <v>951</v>
      </c>
      <c r="C1070" s="6" t="s">
        <v>4406</v>
      </c>
      <c r="D1070" s="1" t="s">
        <v>153</v>
      </c>
      <c r="E1070" s="3">
        <v>30</v>
      </c>
      <c r="F1070" s="2">
        <v>1283.3699999999999</v>
      </c>
      <c r="G1070" s="2">
        <f>ROUND(Tabla324[[#This Row],[CANTIDAD]]*Tabla324[[#This Row],[P. U.]],2)</f>
        <v>38501.1</v>
      </c>
      <c r="H1070" s="22">
        <v>30</v>
      </c>
      <c r="I1070" s="2">
        <v>985.65</v>
      </c>
      <c r="J1070" s="2">
        <f>ROUND(Tabla324[[#This Row],[CANTIDAD ]]*Tabla324[[#This Row],[P. U. ]],2)</f>
        <v>29569.5</v>
      </c>
    </row>
    <row r="1071" spans="1:10">
      <c r="A1071" s="5" t="s">
        <v>6577</v>
      </c>
      <c r="B1071" s="5" t="s">
        <v>952</v>
      </c>
      <c r="C1071" s="6" t="s">
        <v>4407</v>
      </c>
      <c r="D1071" s="1" t="s">
        <v>153</v>
      </c>
      <c r="E1071" s="3">
        <v>19</v>
      </c>
      <c r="F1071" s="2">
        <v>1661.68</v>
      </c>
      <c r="G1071" s="2">
        <f>ROUND(Tabla324[[#This Row],[CANTIDAD]]*Tabla324[[#This Row],[P. U.]],2)</f>
        <v>31571.919999999998</v>
      </c>
      <c r="H1071" s="22">
        <v>19</v>
      </c>
      <c r="I1071" s="2">
        <v>1276.21</v>
      </c>
      <c r="J1071" s="2">
        <f>ROUND(Tabla324[[#This Row],[CANTIDAD ]]*Tabla324[[#This Row],[P. U. ]],2)</f>
        <v>24247.99</v>
      </c>
    </row>
    <row r="1072" spans="1:10">
      <c r="A1072" s="5" t="s">
        <v>6577</v>
      </c>
      <c r="B1072" s="5" t="s">
        <v>953</v>
      </c>
      <c r="C1072" s="6" t="s">
        <v>4408</v>
      </c>
      <c r="D1072" s="1" t="s">
        <v>153</v>
      </c>
      <c r="E1072" s="3">
        <v>11</v>
      </c>
      <c r="F1072" s="2">
        <v>41.72</v>
      </c>
      <c r="G1072" s="2">
        <f>ROUND(Tabla324[[#This Row],[CANTIDAD]]*Tabla324[[#This Row],[P. U.]],2)</f>
        <v>458.92</v>
      </c>
      <c r="H1072" s="22">
        <v>11</v>
      </c>
      <c r="I1072" s="2">
        <v>32.04</v>
      </c>
      <c r="J1072" s="2">
        <f>ROUND(Tabla324[[#This Row],[CANTIDAD ]]*Tabla324[[#This Row],[P. U. ]],2)</f>
        <v>352.44</v>
      </c>
    </row>
    <row r="1073" spans="1:10">
      <c r="A1073" s="5" t="s">
        <v>6577</v>
      </c>
      <c r="B1073" s="5" t="s">
        <v>954</v>
      </c>
      <c r="C1073" s="6" t="s">
        <v>4409</v>
      </c>
      <c r="D1073" s="1" t="s">
        <v>153</v>
      </c>
      <c r="E1073" s="3">
        <v>26</v>
      </c>
      <c r="F1073" s="2">
        <v>47.18</v>
      </c>
      <c r="G1073" s="2">
        <f>ROUND(Tabla324[[#This Row],[CANTIDAD]]*Tabla324[[#This Row],[P. U.]],2)</f>
        <v>1226.68</v>
      </c>
      <c r="H1073" s="22">
        <v>26</v>
      </c>
      <c r="I1073" s="2">
        <v>36.24</v>
      </c>
      <c r="J1073" s="2">
        <f>ROUND(Tabla324[[#This Row],[CANTIDAD ]]*Tabla324[[#This Row],[P. U. ]],2)</f>
        <v>942.24</v>
      </c>
    </row>
    <row r="1074" spans="1:10">
      <c r="A1074" s="5" t="s">
        <v>6577</v>
      </c>
      <c r="B1074" s="5" t="s">
        <v>955</v>
      </c>
      <c r="C1074" s="6" t="s">
        <v>4410</v>
      </c>
      <c r="D1074" s="1" t="s">
        <v>153</v>
      </c>
      <c r="E1074" s="3">
        <v>24</v>
      </c>
      <c r="F1074" s="2">
        <v>50.55</v>
      </c>
      <c r="G1074" s="2">
        <f>ROUND(Tabla324[[#This Row],[CANTIDAD]]*Tabla324[[#This Row],[P. U.]],2)</f>
        <v>1213.2</v>
      </c>
      <c r="H1074" s="22">
        <v>24</v>
      </c>
      <c r="I1074" s="2">
        <v>38.840000000000003</v>
      </c>
      <c r="J1074" s="2">
        <f>ROUND(Tabla324[[#This Row],[CANTIDAD ]]*Tabla324[[#This Row],[P. U. ]],2)</f>
        <v>932.16</v>
      </c>
    </row>
    <row r="1075" spans="1:10">
      <c r="A1075" s="5" t="s">
        <v>6577</v>
      </c>
      <c r="B1075" s="5" t="s">
        <v>956</v>
      </c>
      <c r="C1075" s="6" t="s">
        <v>4411</v>
      </c>
      <c r="D1075" s="1" t="s">
        <v>153</v>
      </c>
      <c r="E1075" s="3">
        <v>26</v>
      </c>
      <c r="F1075" s="2">
        <v>62.63</v>
      </c>
      <c r="G1075" s="2">
        <f>ROUND(Tabla324[[#This Row],[CANTIDAD]]*Tabla324[[#This Row],[P. U.]],2)</f>
        <v>1628.38</v>
      </c>
      <c r="H1075" s="22">
        <v>26</v>
      </c>
      <c r="I1075" s="2">
        <v>48.1</v>
      </c>
      <c r="J1075" s="2">
        <f>ROUND(Tabla324[[#This Row],[CANTIDAD ]]*Tabla324[[#This Row],[P. U. ]],2)</f>
        <v>1250.5999999999999</v>
      </c>
    </row>
    <row r="1076" spans="1:10">
      <c r="A1076" s="5" t="s">
        <v>6577</v>
      </c>
      <c r="B1076" s="5" t="s">
        <v>957</v>
      </c>
      <c r="C1076" s="6" t="s">
        <v>4412</v>
      </c>
      <c r="D1076" s="1" t="s">
        <v>153</v>
      </c>
      <c r="E1076" s="3">
        <v>30</v>
      </c>
      <c r="F1076" s="2">
        <v>75.05</v>
      </c>
      <c r="G1076" s="2">
        <f>ROUND(Tabla324[[#This Row],[CANTIDAD]]*Tabla324[[#This Row],[P. U.]],2)</f>
        <v>2251.5</v>
      </c>
      <c r="H1076" s="22">
        <v>30</v>
      </c>
      <c r="I1076" s="2">
        <v>57.64</v>
      </c>
      <c r="J1076" s="2">
        <f>ROUND(Tabla324[[#This Row],[CANTIDAD ]]*Tabla324[[#This Row],[P. U. ]],2)</f>
        <v>1729.2</v>
      </c>
    </row>
    <row r="1077" spans="1:10">
      <c r="A1077" s="5" t="s">
        <v>6577</v>
      </c>
      <c r="B1077" s="5" t="s">
        <v>958</v>
      </c>
      <c r="C1077" s="6" t="s">
        <v>4413</v>
      </c>
      <c r="D1077" s="1" t="s">
        <v>153</v>
      </c>
      <c r="E1077" s="3">
        <v>24</v>
      </c>
      <c r="F1077" s="2">
        <v>91.14</v>
      </c>
      <c r="G1077" s="2">
        <f>ROUND(Tabla324[[#This Row],[CANTIDAD]]*Tabla324[[#This Row],[P. U.]],2)</f>
        <v>2187.36</v>
      </c>
      <c r="H1077" s="22">
        <v>24</v>
      </c>
      <c r="I1077" s="2">
        <v>70</v>
      </c>
      <c r="J1077" s="2">
        <f>ROUND(Tabla324[[#This Row],[CANTIDAD ]]*Tabla324[[#This Row],[P. U. ]],2)</f>
        <v>1680</v>
      </c>
    </row>
    <row r="1078" spans="1:10">
      <c r="A1078" s="5" t="s">
        <v>6577</v>
      </c>
      <c r="B1078" s="5" t="s">
        <v>959</v>
      </c>
      <c r="C1078" s="6" t="s">
        <v>4192</v>
      </c>
      <c r="D1078" s="1" t="s">
        <v>153</v>
      </c>
      <c r="E1078" s="3">
        <v>7</v>
      </c>
      <c r="F1078" s="2">
        <v>525.39</v>
      </c>
      <c r="G1078" s="2">
        <f>ROUND(Tabla324[[#This Row],[CANTIDAD]]*Tabla324[[#This Row],[P. U.]],2)</f>
        <v>3677.73</v>
      </c>
      <c r="H1078" s="22">
        <v>7</v>
      </c>
      <c r="I1078" s="2">
        <v>403.51</v>
      </c>
      <c r="J1078" s="2">
        <f>ROUND(Tabla324[[#This Row],[CANTIDAD ]]*Tabla324[[#This Row],[P. U. ]],2)</f>
        <v>2824.57</v>
      </c>
    </row>
    <row r="1079" spans="1:10">
      <c r="A1079" s="5" t="s">
        <v>6577</v>
      </c>
      <c r="B1079" s="5" t="s">
        <v>960</v>
      </c>
      <c r="C1079" s="6" t="s">
        <v>4193</v>
      </c>
      <c r="D1079" s="1" t="s">
        <v>62</v>
      </c>
      <c r="E1079" s="3">
        <v>7</v>
      </c>
      <c r="F1079" s="2">
        <v>660.26</v>
      </c>
      <c r="G1079" s="2">
        <f>ROUND(Tabla324[[#This Row],[CANTIDAD]]*Tabla324[[#This Row],[P. U.]],2)</f>
        <v>4621.82</v>
      </c>
      <c r="H1079" s="22">
        <v>7</v>
      </c>
      <c r="I1079" s="2">
        <v>507.1</v>
      </c>
      <c r="J1079" s="2">
        <f>ROUND(Tabla324[[#This Row],[CANTIDAD ]]*Tabla324[[#This Row],[P. U. ]],2)</f>
        <v>3549.7</v>
      </c>
    </row>
    <row r="1080" spans="1:10">
      <c r="A1080" s="5" t="s">
        <v>6577</v>
      </c>
      <c r="B1080" s="5" t="s">
        <v>961</v>
      </c>
      <c r="C1080" s="6" t="s">
        <v>4194</v>
      </c>
      <c r="D1080" s="1" t="s">
        <v>153</v>
      </c>
      <c r="E1080" s="3">
        <v>11</v>
      </c>
      <c r="F1080" s="2">
        <v>778.75</v>
      </c>
      <c r="G1080" s="2">
        <f>ROUND(Tabla324[[#This Row],[CANTIDAD]]*Tabla324[[#This Row],[P. U.]],2)</f>
        <v>8566.25</v>
      </c>
      <c r="H1080" s="22">
        <v>11</v>
      </c>
      <c r="I1080" s="2">
        <v>598.11</v>
      </c>
      <c r="J1080" s="2">
        <f>ROUND(Tabla324[[#This Row],[CANTIDAD ]]*Tabla324[[#This Row],[P. U. ]],2)</f>
        <v>6579.21</v>
      </c>
    </row>
    <row r="1081" spans="1:10">
      <c r="A1081" s="5" t="s">
        <v>6577</v>
      </c>
      <c r="B1081" s="5" t="s">
        <v>962</v>
      </c>
      <c r="C1081" s="6" t="s">
        <v>4195</v>
      </c>
      <c r="D1081" s="1" t="s">
        <v>153</v>
      </c>
      <c r="E1081" s="3">
        <v>10</v>
      </c>
      <c r="F1081" s="2">
        <v>1027.1300000000001</v>
      </c>
      <c r="G1081" s="2">
        <f>ROUND(Tabla324[[#This Row],[CANTIDAD]]*Tabla324[[#This Row],[P. U.]],2)</f>
        <v>10271.299999999999</v>
      </c>
      <c r="H1081" s="22">
        <v>10</v>
      </c>
      <c r="I1081" s="2">
        <v>788.87</v>
      </c>
      <c r="J1081" s="2">
        <f>ROUND(Tabla324[[#This Row],[CANTIDAD ]]*Tabla324[[#This Row],[P. U. ]],2)</f>
        <v>7888.7</v>
      </c>
    </row>
    <row r="1082" spans="1:10">
      <c r="A1082" s="5" t="s">
        <v>6577</v>
      </c>
      <c r="B1082" s="5" t="s">
        <v>963</v>
      </c>
      <c r="C1082" s="6" t="s">
        <v>4196</v>
      </c>
      <c r="D1082" s="1" t="s">
        <v>153</v>
      </c>
      <c r="E1082" s="3">
        <v>10</v>
      </c>
      <c r="F1082" s="2">
        <v>1164.96</v>
      </c>
      <c r="G1082" s="2">
        <f>ROUND(Tabla324[[#This Row],[CANTIDAD]]*Tabla324[[#This Row],[P. U.]],2)</f>
        <v>11649.6</v>
      </c>
      <c r="H1082" s="22">
        <v>10</v>
      </c>
      <c r="I1082" s="2">
        <v>894.72</v>
      </c>
      <c r="J1082" s="2">
        <f>ROUND(Tabla324[[#This Row],[CANTIDAD ]]*Tabla324[[#This Row],[P. U. ]],2)</f>
        <v>8947.2000000000007</v>
      </c>
    </row>
    <row r="1083" spans="1:10">
      <c r="A1083" s="5" t="s">
        <v>6577</v>
      </c>
      <c r="B1083" s="5" t="s">
        <v>964</v>
      </c>
      <c r="C1083" s="6" t="s">
        <v>4197</v>
      </c>
      <c r="D1083" s="1" t="s">
        <v>153</v>
      </c>
      <c r="E1083" s="3">
        <v>17</v>
      </c>
      <c r="F1083" s="2">
        <v>2561.41</v>
      </c>
      <c r="G1083" s="2">
        <f>ROUND(Tabla324[[#This Row],[CANTIDAD]]*Tabla324[[#This Row],[P. U.]],2)</f>
        <v>43543.97</v>
      </c>
      <c r="H1083" s="22">
        <v>17</v>
      </c>
      <c r="I1083" s="2">
        <v>1967.22</v>
      </c>
      <c r="J1083" s="2">
        <f>ROUND(Tabla324[[#This Row],[CANTIDAD ]]*Tabla324[[#This Row],[P. U. ]],2)</f>
        <v>33442.74</v>
      </c>
    </row>
    <row r="1084" spans="1:10">
      <c r="A1084" s="5" t="s">
        <v>6577</v>
      </c>
      <c r="B1084" s="5" t="s">
        <v>965</v>
      </c>
      <c r="C1084" s="6" t="s">
        <v>4198</v>
      </c>
      <c r="D1084" s="1" t="s">
        <v>153</v>
      </c>
      <c r="E1084" s="3">
        <v>12</v>
      </c>
      <c r="F1084" s="2">
        <v>2628.72</v>
      </c>
      <c r="G1084" s="2">
        <f>ROUND(Tabla324[[#This Row],[CANTIDAD]]*Tabla324[[#This Row],[P. U.]],2)</f>
        <v>31544.639999999999</v>
      </c>
      <c r="H1084" s="22">
        <v>12</v>
      </c>
      <c r="I1084" s="2">
        <v>2018.92</v>
      </c>
      <c r="J1084" s="2">
        <f>ROUND(Tabla324[[#This Row],[CANTIDAD ]]*Tabla324[[#This Row],[P. U. ]],2)</f>
        <v>24227.040000000001</v>
      </c>
    </row>
    <row r="1085" spans="1:10">
      <c r="A1085" s="5" t="s">
        <v>6577</v>
      </c>
      <c r="B1085" s="5" t="s">
        <v>966</v>
      </c>
      <c r="C1085" s="6" t="s">
        <v>4199</v>
      </c>
      <c r="D1085" s="1" t="s">
        <v>153</v>
      </c>
      <c r="E1085" s="3">
        <v>10</v>
      </c>
      <c r="F1085" s="2">
        <v>2980.4</v>
      </c>
      <c r="G1085" s="2">
        <f>ROUND(Tabla324[[#This Row],[CANTIDAD]]*Tabla324[[#This Row],[P. U.]],2)</f>
        <v>29804</v>
      </c>
      <c r="H1085" s="22">
        <v>10</v>
      </c>
      <c r="I1085" s="2">
        <v>2289.02</v>
      </c>
      <c r="J1085" s="2">
        <f>ROUND(Tabla324[[#This Row],[CANTIDAD ]]*Tabla324[[#This Row],[P. U. ]],2)</f>
        <v>22890.2</v>
      </c>
    </row>
    <row r="1086" spans="1:10">
      <c r="A1086" s="5" t="s">
        <v>6577</v>
      </c>
      <c r="B1086" s="5" t="s">
        <v>967</v>
      </c>
      <c r="C1086" s="6" t="s">
        <v>4200</v>
      </c>
      <c r="D1086" s="1" t="s">
        <v>62</v>
      </c>
      <c r="E1086" s="3">
        <v>8</v>
      </c>
      <c r="F1086" s="2">
        <v>4905.3100000000004</v>
      </c>
      <c r="G1086" s="2">
        <f>ROUND(Tabla324[[#This Row],[CANTIDAD]]*Tabla324[[#This Row],[P. U.]],2)</f>
        <v>39242.480000000003</v>
      </c>
      <c r="H1086" s="22">
        <v>8</v>
      </c>
      <c r="I1086" s="2">
        <v>3767.39</v>
      </c>
      <c r="J1086" s="2">
        <f>ROUND(Tabla324[[#This Row],[CANTIDAD ]]*Tabla324[[#This Row],[P. U. ]],2)</f>
        <v>30139.119999999999</v>
      </c>
    </row>
    <row r="1087" spans="1:10">
      <c r="A1087" s="5" t="s">
        <v>6577</v>
      </c>
      <c r="B1087" s="5" t="s">
        <v>968</v>
      </c>
      <c r="C1087" s="5" t="s">
        <v>4414</v>
      </c>
      <c r="D1087" s="1" t="s">
        <v>15</v>
      </c>
      <c r="E1087" s="3">
        <v>285.11</v>
      </c>
      <c r="F1087" s="2">
        <v>387.37</v>
      </c>
      <c r="G1087" s="2">
        <f>ROUND(Tabla324[[#This Row],[CANTIDAD]]*Tabla324[[#This Row],[P. U.]],2)</f>
        <v>110443.06</v>
      </c>
      <c r="H1087" s="22">
        <v>285.11</v>
      </c>
      <c r="I1087" s="2">
        <v>297.5</v>
      </c>
      <c r="J1087" s="2">
        <f>ROUND(Tabla324[[#This Row],[CANTIDAD ]]*Tabla324[[#This Row],[P. U. ]],2)</f>
        <v>84820.23</v>
      </c>
    </row>
    <row r="1088" spans="1:10" s="30" customFormat="1" ht="11.25" customHeight="1">
      <c r="A1088" s="29" t="s">
        <v>6579</v>
      </c>
      <c r="B1088" s="29">
        <v>2.11</v>
      </c>
      <c r="C1088" s="29" t="s">
        <v>4415</v>
      </c>
      <c r="D1088" s="30" t="s">
        <v>3472</v>
      </c>
      <c r="E1088" s="31"/>
      <c r="F1088" s="32"/>
      <c r="G1088" s="32">
        <f>SUM(G1089:G1103)</f>
        <v>809459.9700000002</v>
      </c>
      <c r="H1088" s="33"/>
      <c r="I1088" s="32"/>
      <c r="J1088" s="32">
        <f t="shared" ref="J1088" si="66">SUM(J1089:J1103)</f>
        <v>621681.16999999993</v>
      </c>
    </row>
    <row r="1089" spans="1:10">
      <c r="A1089" s="5" t="s">
        <v>6577</v>
      </c>
      <c r="B1089" s="5" t="s">
        <v>969</v>
      </c>
      <c r="C1089" s="6" t="s">
        <v>4416</v>
      </c>
      <c r="D1089" s="1" t="s">
        <v>62</v>
      </c>
      <c r="E1089" s="3">
        <v>338</v>
      </c>
      <c r="F1089" s="2">
        <v>97.55</v>
      </c>
      <c r="G1089" s="2">
        <f>ROUND(Tabla324[[#This Row],[CANTIDAD]]*Tabla324[[#This Row],[P. U.]],2)</f>
        <v>32971.9</v>
      </c>
      <c r="H1089" s="22">
        <v>338</v>
      </c>
      <c r="I1089" s="2">
        <v>74.92</v>
      </c>
      <c r="J1089" s="2">
        <f>ROUND(Tabla324[[#This Row],[CANTIDAD ]]*Tabla324[[#This Row],[P. U. ]],2)</f>
        <v>25322.959999999999</v>
      </c>
    </row>
    <row r="1090" spans="1:10">
      <c r="A1090" s="5" t="s">
        <v>6577</v>
      </c>
      <c r="B1090" s="5" t="s">
        <v>970</v>
      </c>
      <c r="C1090" s="6" t="s">
        <v>4417</v>
      </c>
      <c r="D1090" s="1" t="s">
        <v>62</v>
      </c>
      <c r="E1090" s="3">
        <v>18</v>
      </c>
      <c r="F1090" s="2">
        <v>120.83</v>
      </c>
      <c r="G1090" s="2">
        <f>ROUND(Tabla324[[#This Row],[CANTIDAD]]*Tabla324[[#This Row],[P. U.]],2)</f>
        <v>2174.94</v>
      </c>
      <c r="H1090" s="22">
        <v>18</v>
      </c>
      <c r="I1090" s="2">
        <v>92.81</v>
      </c>
      <c r="J1090" s="2">
        <f>ROUND(Tabla324[[#This Row],[CANTIDAD ]]*Tabla324[[#This Row],[P. U. ]],2)</f>
        <v>1670.58</v>
      </c>
    </row>
    <row r="1091" spans="1:10">
      <c r="A1091" s="5" t="s">
        <v>6577</v>
      </c>
      <c r="B1091" s="5" t="s">
        <v>971</v>
      </c>
      <c r="C1091" s="6" t="s">
        <v>4418</v>
      </c>
      <c r="D1091" s="1" t="s">
        <v>62</v>
      </c>
      <c r="E1091" s="3">
        <v>675</v>
      </c>
      <c r="F1091" s="2">
        <v>152.72999999999999</v>
      </c>
      <c r="G1091" s="2">
        <f>ROUND(Tabla324[[#This Row],[CANTIDAD]]*Tabla324[[#This Row],[P. U.]],2)</f>
        <v>103092.75</v>
      </c>
      <c r="H1091" s="22">
        <v>675</v>
      </c>
      <c r="I1091" s="2">
        <v>117.3</v>
      </c>
      <c r="J1091" s="2">
        <f>ROUND(Tabla324[[#This Row],[CANTIDAD ]]*Tabla324[[#This Row],[P. U. ]],2)</f>
        <v>79177.5</v>
      </c>
    </row>
    <row r="1092" spans="1:10">
      <c r="A1092" s="5" t="s">
        <v>6577</v>
      </c>
      <c r="B1092" s="5" t="s">
        <v>972</v>
      </c>
      <c r="C1092" s="6" t="s">
        <v>4419</v>
      </c>
      <c r="D1092" s="1" t="s">
        <v>62</v>
      </c>
      <c r="E1092" s="3">
        <v>78</v>
      </c>
      <c r="F1092" s="2">
        <v>265.62</v>
      </c>
      <c r="G1092" s="2">
        <f>ROUND(Tabla324[[#This Row],[CANTIDAD]]*Tabla324[[#This Row],[P. U.]],2)</f>
        <v>20718.36</v>
      </c>
      <c r="H1092" s="22">
        <v>78</v>
      </c>
      <c r="I1092" s="2">
        <v>204.01</v>
      </c>
      <c r="J1092" s="2">
        <f>ROUND(Tabla324[[#This Row],[CANTIDAD ]]*Tabla324[[#This Row],[P. U. ]],2)</f>
        <v>15912.78</v>
      </c>
    </row>
    <row r="1093" spans="1:10">
      <c r="A1093" s="5" t="s">
        <v>6577</v>
      </c>
      <c r="B1093" s="5" t="s">
        <v>973</v>
      </c>
      <c r="C1093" s="6" t="s">
        <v>4420</v>
      </c>
      <c r="D1093" s="1" t="s">
        <v>62</v>
      </c>
      <c r="E1093" s="3">
        <v>713</v>
      </c>
      <c r="F1093" s="2">
        <v>25.45</v>
      </c>
      <c r="G1093" s="2">
        <f>ROUND(Tabla324[[#This Row],[CANTIDAD]]*Tabla324[[#This Row],[P. U.]],2)</f>
        <v>18145.849999999999</v>
      </c>
      <c r="H1093" s="22">
        <v>713</v>
      </c>
      <c r="I1093" s="2">
        <v>19.55</v>
      </c>
      <c r="J1093" s="2">
        <f>ROUND(Tabla324[[#This Row],[CANTIDAD ]]*Tabla324[[#This Row],[P. U. ]],2)</f>
        <v>13939.15</v>
      </c>
    </row>
    <row r="1094" spans="1:10">
      <c r="A1094" s="5" t="s">
        <v>6577</v>
      </c>
      <c r="B1094" s="5" t="s">
        <v>974</v>
      </c>
      <c r="C1094" s="6" t="s">
        <v>4421</v>
      </c>
      <c r="D1094" s="1" t="s">
        <v>62</v>
      </c>
      <c r="E1094" s="3">
        <v>548</v>
      </c>
      <c r="F1094" s="2">
        <v>45.57</v>
      </c>
      <c r="G1094" s="2">
        <f>ROUND(Tabla324[[#This Row],[CANTIDAD]]*Tabla324[[#This Row],[P. U.]],2)</f>
        <v>24972.36</v>
      </c>
      <c r="H1094" s="22">
        <v>548</v>
      </c>
      <c r="I1094" s="2">
        <v>35</v>
      </c>
      <c r="J1094" s="2">
        <f>ROUND(Tabla324[[#This Row],[CANTIDAD ]]*Tabla324[[#This Row],[P. U. ]],2)</f>
        <v>19180</v>
      </c>
    </row>
    <row r="1095" spans="1:10">
      <c r="A1095" s="5" t="s">
        <v>6577</v>
      </c>
      <c r="B1095" s="5" t="s">
        <v>975</v>
      </c>
      <c r="C1095" s="6" t="s">
        <v>4422</v>
      </c>
      <c r="D1095" s="1" t="s">
        <v>62</v>
      </c>
      <c r="E1095" s="3">
        <v>1011</v>
      </c>
      <c r="F1095" s="2">
        <v>48.55</v>
      </c>
      <c r="G1095" s="2">
        <f>ROUND(Tabla324[[#This Row],[CANTIDAD]]*Tabla324[[#This Row],[P. U.]],2)</f>
        <v>49084.05</v>
      </c>
      <c r="H1095" s="22">
        <v>1011</v>
      </c>
      <c r="I1095" s="2">
        <v>37.29</v>
      </c>
      <c r="J1095" s="2">
        <f>ROUND(Tabla324[[#This Row],[CANTIDAD ]]*Tabla324[[#This Row],[P. U. ]],2)</f>
        <v>37700.19</v>
      </c>
    </row>
    <row r="1096" spans="1:10">
      <c r="A1096" s="5" t="s">
        <v>6577</v>
      </c>
      <c r="B1096" s="5" t="s">
        <v>976</v>
      </c>
      <c r="C1096" s="6" t="s">
        <v>4423</v>
      </c>
      <c r="D1096" s="1" t="s">
        <v>62</v>
      </c>
      <c r="E1096" s="3">
        <v>1099</v>
      </c>
      <c r="F1096" s="2">
        <v>60.01</v>
      </c>
      <c r="G1096" s="2">
        <f>ROUND(Tabla324[[#This Row],[CANTIDAD]]*Tabla324[[#This Row],[P. U.]],2)</f>
        <v>65950.990000000005</v>
      </c>
      <c r="H1096" s="22">
        <v>1099</v>
      </c>
      <c r="I1096" s="2">
        <v>46.09</v>
      </c>
      <c r="J1096" s="2">
        <f>ROUND(Tabla324[[#This Row],[CANTIDAD ]]*Tabla324[[#This Row],[P. U. ]],2)</f>
        <v>50652.91</v>
      </c>
    </row>
    <row r="1097" spans="1:10">
      <c r="A1097" s="5" t="s">
        <v>6577</v>
      </c>
      <c r="B1097" s="5" t="s">
        <v>977</v>
      </c>
      <c r="C1097" s="6" t="s">
        <v>4424</v>
      </c>
      <c r="D1097" s="1" t="s">
        <v>62</v>
      </c>
      <c r="E1097" s="3">
        <v>210</v>
      </c>
      <c r="F1097" s="2">
        <v>73.099999999999994</v>
      </c>
      <c r="G1097" s="2">
        <f>ROUND(Tabla324[[#This Row],[CANTIDAD]]*Tabla324[[#This Row],[P. U.]],2)</f>
        <v>15351</v>
      </c>
      <c r="H1097" s="22">
        <v>210</v>
      </c>
      <c r="I1097" s="2">
        <v>56.14</v>
      </c>
      <c r="J1097" s="2">
        <f>ROUND(Tabla324[[#This Row],[CANTIDAD ]]*Tabla324[[#This Row],[P. U. ]],2)</f>
        <v>11789.4</v>
      </c>
    </row>
    <row r="1098" spans="1:10">
      <c r="A1098" s="5" t="s">
        <v>6577</v>
      </c>
      <c r="B1098" s="5" t="s">
        <v>978</v>
      </c>
      <c r="C1098" s="6" t="s">
        <v>4425</v>
      </c>
      <c r="D1098" s="1" t="s">
        <v>62</v>
      </c>
      <c r="E1098" s="3">
        <v>762</v>
      </c>
      <c r="F1098" s="2">
        <v>275.08999999999997</v>
      </c>
      <c r="G1098" s="2">
        <f>ROUND(Tabla324[[#This Row],[CANTIDAD]]*Tabla324[[#This Row],[P. U.]],2)</f>
        <v>209618.58</v>
      </c>
      <c r="H1098" s="22">
        <v>762</v>
      </c>
      <c r="I1098" s="2">
        <v>211.27</v>
      </c>
      <c r="J1098" s="2">
        <f>ROUND(Tabla324[[#This Row],[CANTIDAD ]]*Tabla324[[#This Row],[P. U. ]],2)</f>
        <v>160987.74</v>
      </c>
    </row>
    <row r="1099" spans="1:10">
      <c r="A1099" s="5" t="s">
        <v>6577</v>
      </c>
      <c r="B1099" s="5" t="s">
        <v>979</v>
      </c>
      <c r="C1099" s="6" t="s">
        <v>4426</v>
      </c>
      <c r="D1099" s="1" t="s">
        <v>62</v>
      </c>
      <c r="E1099" s="3">
        <v>598</v>
      </c>
      <c r="F1099" s="2">
        <v>330.93</v>
      </c>
      <c r="G1099" s="2">
        <f>ROUND(Tabla324[[#This Row],[CANTIDAD]]*Tabla324[[#This Row],[P. U.]],2)</f>
        <v>197896.14</v>
      </c>
      <c r="H1099" s="22">
        <v>598</v>
      </c>
      <c r="I1099" s="2">
        <v>254.15</v>
      </c>
      <c r="J1099" s="2">
        <f>ROUND(Tabla324[[#This Row],[CANTIDAD ]]*Tabla324[[#This Row],[P. U. ]],2)</f>
        <v>151981.70000000001</v>
      </c>
    </row>
    <row r="1100" spans="1:10">
      <c r="A1100" s="5" t="s">
        <v>6577</v>
      </c>
      <c r="B1100" s="5" t="s">
        <v>980</v>
      </c>
      <c r="C1100" s="6" t="s">
        <v>4427</v>
      </c>
      <c r="D1100" s="1" t="s">
        <v>62</v>
      </c>
      <c r="E1100" s="3">
        <v>28</v>
      </c>
      <c r="F1100" s="2">
        <v>446.3</v>
      </c>
      <c r="G1100" s="2">
        <f>ROUND(Tabla324[[#This Row],[CANTIDAD]]*Tabla324[[#This Row],[P. U.]],2)</f>
        <v>12496.4</v>
      </c>
      <c r="H1100" s="22">
        <v>28</v>
      </c>
      <c r="I1100" s="2">
        <v>342.77</v>
      </c>
      <c r="J1100" s="2">
        <f>ROUND(Tabla324[[#This Row],[CANTIDAD ]]*Tabla324[[#This Row],[P. U. ]],2)</f>
        <v>9597.56</v>
      </c>
    </row>
    <row r="1101" spans="1:10">
      <c r="A1101" s="5" t="s">
        <v>6577</v>
      </c>
      <c r="B1101" s="5" t="s">
        <v>981</v>
      </c>
      <c r="C1101" s="6" t="s">
        <v>4428</v>
      </c>
      <c r="D1101" s="1" t="s">
        <v>62</v>
      </c>
      <c r="E1101" s="3">
        <v>209</v>
      </c>
      <c r="F1101" s="2">
        <v>64.27</v>
      </c>
      <c r="G1101" s="2">
        <f>ROUND(Tabla324[[#This Row],[CANTIDAD]]*Tabla324[[#This Row],[P. U.]],2)</f>
        <v>13432.43</v>
      </c>
      <c r="H1101" s="22">
        <v>209</v>
      </c>
      <c r="I1101" s="2">
        <v>49.36</v>
      </c>
      <c r="J1101" s="2">
        <f>ROUND(Tabla324[[#This Row],[CANTIDAD ]]*Tabla324[[#This Row],[P. U. ]],2)</f>
        <v>10316.24</v>
      </c>
    </row>
    <row r="1102" spans="1:10">
      <c r="A1102" s="5" t="s">
        <v>6577</v>
      </c>
      <c r="B1102" s="5" t="s">
        <v>982</v>
      </c>
      <c r="C1102" s="6" t="s">
        <v>4429</v>
      </c>
      <c r="D1102" s="1" t="s">
        <v>62</v>
      </c>
      <c r="E1102" s="3">
        <v>523</v>
      </c>
      <c r="F1102" s="2">
        <v>81.790000000000006</v>
      </c>
      <c r="G1102" s="2">
        <f>ROUND(Tabla324[[#This Row],[CANTIDAD]]*Tabla324[[#This Row],[P. U.]],2)</f>
        <v>42776.17</v>
      </c>
      <c r="H1102" s="22">
        <v>523</v>
      </c>
      <c r="I1102" s="2">
        <v>62.82</v>
      </c>
      <c r="J1102" s="2">
        <f>ROUND(Tabla324[[#This Row],[CANTIDAD ]]*Tabla324[[#This Row],[P. U. ]],2)</f>
        <v>32854.86</v>
      </c>
    </row>
    <row r="1103" spans="1:10">
      <c r="A1103" s="5" t="s">
        <v>6577</v>
      </c>
      <c r="B1103" s="5" t="s">
        <v>983</v>
      </c>
      <c r="C1103" s="6" t="s">
        <v>4430</v>
      </c>
      <c r="D1103" s="1" t="s">
        <v>62</v>
      </c>
      <c r="E1103" s="3">
        <v>9</v>
      </c>
      <c r="F1103" s="2">
        <v>86.45</v>
      </c>
      <c r="G1103" s="2">
        <f>ROUND(Tabla324[[#This Row],[CANTIDAD]]*Tabla324[[#This Row],[P. U.]],2)</f>
        <v>778.05</v>
      </c>
      <c r="H1103" s="22">
        <v>9</v>
      </c>
      <c r="I1103" s="2">
        <v>66.400000000000006</v>
      </c>
      <c r="J1103" s="2">
        <f>ROUND(Tabla324[[#This Row],[CANTIDAD ]]*Tabla324[[#This Row],[P. U. ]],2)</f>
        <v>597.6</v>
      </c>
    </row>
    <row r="1104" spans="1:10" s="30" customFormat="1" ht="11.25" customHeight="1">
      <c r="A1104" s="29" t="s">
        <v>6579</v>
      </c>
      <c r="B1104" s="29">
        <v>2.12</v>
      </c>
      <c r="C1104" s="29" t="s">
        <v>4431</v>
      </c>
      <c r="D1104" s="30" t="s">
        <v>3472</v>
      </c>
      <c r="E1104" s="31"/>
      <c r="F1104" s="32"/>
      <c r="G1104" s="32">
        <f>SUM(G1105:G1117)</f>
        <v>1009832.41</v>
      </c>
      <c r="H1104" s="33"/>
      <c r="I1104" s="32"/>
      <c r="J1104" s="32">
        <f t="shared" ref="J1104" si="67">SUM(J1105:J1117)</f>
        <v>775576.35000000021</v>
      </c>
    </row>
    <row r="1105" spans="1:10">
      <c r="A1105" s="5" t="s">
        <v>6577</v>
      </c>
      <c r="B1105" s="5" t="s">
        <v>984</v>
      </c>
      <c r="C1105" s="6" t="s">
        <v>4432</v>
      </c>
      <c r="D1105" s="1" t="s">
        <v>79</v>
      </c>
      <c r="E1105" s="3">
        <v>192.9</v>
      </c>
      <c r="F1105" s="2">
        <v>832.66</v>
      </c>
      <c r="G1105" s="2">
        <f>ROUND(Tabla324[[#This Row],[CANTIDAD]]*Tabla324[[#This Row],[P. U.]],2)</f>
        <v>160620.10999999999</v>
      </c>
      <c r="H1105" s="22">
        <v>192.9</v>
      </c>
      <c r="I1105" s="2">
        <v>639.5</v>
      </c>
      <c r="J1105" s="2">
        <f>ROUND(Tabla324[[#This Row],[CANTIDAD ]]*Tabla324[[#This Row],[P. U. ]],2)</f>
        <v>123359.55</v>
      </c>
    </row>
    <row r="1106" spans="1:10">
      <c r="A1106" s="5" t="s">
        <v>6577</v>
      </c>
      <c r="B1106" s="5" t="s">
        <v>985</v>
      </c>
      <c r="C1106" s="6" t="s">
        <v>4433</v>
      </c>
      <c r="D1106" s="1" t="s">
        <v>79</v>
      </c>
      <c r="E1106" s="3">
        <v>185.14</v>
      </c>
      <c r="F1106" s="2">
        <v>710.88</v>
      </c>
      <c r="G1106" s="2">
        <f>ROUND(Tabla324[[#This Row],[CANTIDAD]]*Tabla324[[#This Row],[P. U.]],2)</f>
        <v>131612.32</v>
      </c>
      <c r="H1106" s="22">
        <v>185.14</v>
      </c>
      <c r="I1106" s="2">
        <v>545.97</v>
      </c>
      <c r="J1106" s="2">
        <f>ROUND(Tabla324[[#This Row],[CANTIDAD ]]*Tabla324[[#This Row],[P. U. ]],2)</f>
        <v>101080.89</v>
      </c>
    </row>
    <row r="1107" spans="1:10">
      <c r="A1107" s="5" t="s">
        <v>6577</v>
      </c>
      <c r="B1107" s="5" t="s">
        <v>986</v>
      </c>
      <c r="C1107" s="6" t="s">
        <v>4434</v>
      </c>
      <c r="D1107" s="1" t="s">
        <v>79</v>
      </c>
      <c r="E1107" s="3">
        <v>144.18</v>
      </c>
      <c r="F1107" s="2">
        <v>855.12</v>
      </c>
      <c r="G1107" s="2">
        <f>ROUND(Tabla324[[#This Row],[CANTIDAD]]*Tabla324[[#This Row],[P. U.]],2)</f>
        <v>123291.2</v>
      </c>
      <c r="H1107" s="22">
        <v>144.18</v>
      </c>
      <c r="I1107" s="2">
        <v>656.75</v>
      </c>
      <c r="J1107" s="2">
        <f>ROUND(Tabla324[[#This Row],[CANTIDAD ]]*Tabla324[[#This Row],[P. U. ]],2)</f>
        <v>94690.22</v>
      </c>
    </row>
    <row r="1108" spans="1:10">
      <c r="A1108" s="5" t="s">
        <v>6577</v>
      </c>
      <c r="B1108" s="5" t="s">
        <v>987</v>
      </c>
      <c r="C1108" s="6" t="s">
        <v>4435</v>
      </c>
      <c r="D1108" s="1" t="s">
        <v>79</v>
      </c>
      <c r="E1108" s="3">
        <v>125.37</v>
      </c>
      <c r="F1108" s="2">
        <v>757.53</v>
      </c>
      <c r="G1108" s="2">
        <f>ROUND(Tabla324[[#This Row],[CANTIDAD]]*Tabla324[[#This Row],[P. U.]],2)</f>
        <v>94971.54</v>
      </c>
      <c r="H1108" s="22">
        <v>125.37</v>
      </c>
      <c r="I1108" s="2">
        <v>581.79999999999995</v>
      </c>
      <c r="J1108" s="2">
        <f>ROUND(Tabla324[[#This Row],[CANTIDAD ]]*Tabla324[[#This Row],[P. U. ]],2)</f>
        <v>72940.27</v>
      </c>
    </row>
    <row r="1109" spans="1:10">
      <c r="A1109" s="5" t="s">
        <v>6577</v>
      </c>
      <c r="B1109" s="5" t="s">
        <v>988</v>
      </c>
      <c r="C1109" s="6" t="s">
        <v>4436</v>
      </c>
      <c r="D1109" s="1" t="s">
        <v>79</v>
      </c>
      <c r="E1109" s="3">
        <v>94.52</v>
      </c>
      <c r="F1109" s="2">
        <v>709.36</v>
      </c>
      <c r="G1109" s="2">
        <f>ROUND(Tabla324[[#This Row],[CANTIDAD]]*Tabla324[[#This Row],[P. U.]],2)</f>
        <v>67048.710000000006</v>
      </c>
      <c r="H1109" s="22">
        <v>94.52</v>
      </c>
      <c r="I1109" s="2">
        <v>544.80999999999995</v>
      </c>
      <c r="J1109" s="2">
        <f>ROUND(Tabla324[[#This Row],[CANTIDAD ]]*Tabla324[[#This Row],[P. U. ]],2)</f>
        <v>51495.44</v>
      </c>
    </row>
    <row r="1110" spans="1:10">
      <c r="A1110" s="5" t="s">
        <v>6577</v>
      </c>
      <c r="B1110" s="5" t="s">
        <v>989</v>
      </c>
      <c r="C1110" s="6" t="s">
        <v>4437</v>
      </c>
      <c r="D1110" s="1" t="s">
        <v>79</v>
      </c>
      <c r="E1110" s="3">
        <v>152.61000000000001</v>
      </c>
      <c r="F1110" s="2">
        <v>524.39</v>
      </c>
      <c r="G1110" s="2">
        <f>ROUND(Tabla324[[#This Row],[CANTIDAD]]*Tabla324[[#This Row],[P. U.]],2)</f>
        <v>80027.16</v>
      </c>
      <c r="H1110" s="22">
        <v>152.61000000000001</v>
      </c>
      <c r="I1110" s="2">
        <v>402.75</v>
      </c>
      <c r="J1110" s="2">
        <f>ROUND(Tabla324[[#This Row],[CANTIDAD ]]*Tabla324[[#This Row],[P. U. ]],2)</f>
        <v>61463.68</v>
      </c>
    </row>
    <row r="1111" spans="1:10">
      <c r="A1111" s="5" t="s">
        <v>6577</v>
      </c>
      <c r="B1111" s="5" t="s">
        <v>990</v>
      </c>
      <c r="C1111" s="6" t="s">
        <v>4438</v>
      </c>
      <c r="D1111" s="1" t="s">
        <v>79</v>
      </c>
      <c r="E1111" s="3">
        <v>165.78</v>
      </c>
      <c r="F1111" s="2">
        <v>502.59</v>
      </c>
      <c r="G1111" s="2">
        <f>ROUND(Tabla324[[#This Row],[CANTIDAD]]*Tabla324[[#This Row],[P. U.]],2)</f>
        <v>83319.37</v>
      </c>
      <c r="H1111" s="22">
        <v>165.78</v>
      </c>
      <c r="I1111" s="2">
        <v>386</v>
      </c>
      <c r="J1111" s="2">
        <f>ROUND(Tabla324[[#This Row],[CANTIDAD ]]*Tabla324[[#This Row],[P. U. ]],2)</f>
        <v>63991.08</v>
      </c>
    </row>
    <row r="1112" spans="1:10">
      <c r="A1112" s="5" t="s">
        <v>6577</v>
      </c>
      <c r="B1112" s="5" t="s">
        <v>991</v>
      </c>
      <c r="C1112" s="6" t="s">
        <v>4439</v>
      </c>
      <c r="D1112" s="1" t="s">
        <v>79</v>
      </c>
      <c r="E1112" s="3">
        <v>53.45</v>
      </c>
      <c r="F1112" s="2">
        <v>487.04</v>
      </c>
      <c r="G1112" s="2">
        <f>ROUND(Tabla324[[#This Row],[CANTIDAD]]*Tabla324[[#This Row],[P. U.]],2)</f>
        <v>26032.29</v>
      </c>
      <c r="H1112" s="22">
        <v>53.45</v>
      </c>
      <c r="I1112" s="2">
        <v>374.06</v>
      </c>
      <c r="J1112" s="2">
        <f>ROUND(Tabla324[[#This Row],[CANTIDAD ]]*Tabla324[[#This Row],[P. U. ]],2)</f>
        <v>19993.509999999998</v>
      </c>
    </row>
    <row r="1113" spans="1:10">
      <c r="A1113" s="5" t="s">
        <v>6577</v>
      </c>
      <c r="B1113" s="5" t="s">
        <v>992</v>
      </c>
      <c r="C1113" s="6" t="s">
        <v>4440</v>
      </c>
      <c r="D1113" s="1" t="s">
        <v>79</v>
      </c>
      <c r="E1113" s="3">
        <v>144.09</v>
      </c>
      <c r="F1113" s="2">
        <v>460.03</v>
      </c>
      <c r="G1113" s="2">
        <f>ROUND(Tabla324[[#This Row],[CANTIDAD]]*Tabla324[[#This Row],[P. U.]],2)</f>
        <v>66285.72</v>
      </c>
      <c r="H1113" s="22">
        <v>144.09</v>
      </c>
      <c r="I1113" s="2">
        <v>353.31</v>
      </c>
      <c r="J1113" s="2">
        <f>ROUND(Tabla324[[#This Row],[CANTIDAD ]]*Tabla324[[#This Row],[P. U. ]],2)</f>
        <v>50908.44</v>
      </c>
    </row>
    <row r="1114" spans="1:10">
      <c r="A1114" s="5" t="s">
        <v>6577</v>
      </c>
      <c r="B1114" s="5" t="s">
        <v>993</v>
      </c>
      <c r="C1114" s="6" t="s">
        <v>4441</v>
      </c>
      <c r="D1114" s="1" t="s">
        <v>79</v>
      </c>
      <c r="E1114" s="3">
        <v>127.82</v>
      </c>
      <c r="F1114" s="2">
        <v>451.61</v>
      </c>
      <c r="G1114" s="2">
        <f>ROUND(Tabla324[[#This Row],[CANTIDAD]]*Tabla324[[#This Row],[P. U.]],2)</f>
        <v>57724.79</v>
      </c>
      <c r="H1114" s="22">
        <v>127.82</v>
      </c>
      <c r="I1114" s="2">
        <v>346.86</v>
      </c>
      <c r="J1114" s="2">
        <f>ROUND(Tabla324[[#This Row],[CANTIDAD ]]*Tabla324[[#This Row],[P. U. ]],2)</f>
        <v>44335.65</v>
      </c>
    </row>
    <row r="1115" spans="1:10">
      <c r="A1115" s="5" t="s">
        <v>6577</v>
      </c>
      <c r="B1115" s="5" t="s">
        <v>994</v>
      </c>
      <c r="C1115" s="6" t="s">
        <v>4442</v>
      </c>
      <c r="D1115" s="1" t="s">
        <v>79</v>
      </c>
      <c r="E1115" s="3">
        <v>143.31</v>
      </c>
      <c r="F1115" s="2">
        <v>442.38</v>
      </c>
      <c r="G1115" s="2">
        <f>ROUND(Tabla324[[#This Row],[CANTIDAD]]*Tabla324[[#This Row],[P. U.]],2)</f>
        <v>63397.48</v>
      </c>
      <c r="H1115" s="22">
        <v>143.31</v>
      </c>
      <c r="I1115" s="2">
        <v>339.76</v>
      </c>
      <c r="J1115" s="2">
        <f>ROUND(Tabla324[[#This Row],[CANTIDAD ]]*Tabla324[[#This Row],[P. U. ]],2)</f>
        <v>48691.01</v>
      </c>
    </row>
    <row r="1116" spans="1:10">
      <c r="A1116" s="5" t="s">
        <v>6577</v>
      </c>
      <c r="B1116" s="5" t="s">
        <v>995</v>
      </c>
      <c r="C1116" s="6" t="s">
        <v>4443</v>
      </c>
      <c r="D1116" s="1" t="s">
        <v>3475</v>
      </c>
      <c r="E1116" s="3">
        <v>1</v>
      </c>
      <c r="F1116" s="2">
        <v>31715.27</v>
      </c>
      <c r="G1116" s="2">
        <f>ROUND(Tabla324[[#This Row],[CANTIDAD]]*Tabla324[[#This Row],[P. U.]],2)</f>
        <v>31715.27</v>
      </c>
      <c r="H1116" s="22">
        <v>1</v>
      </c>
      <c r="I1116" s="2">
        <v>24358.06</v>
      </c>
      <c r="J1116" s="2">
        <f>ROUND(Tabla324[[#This Row],[CANTIDAD ]]*Tabla324[[#This Row],[P. U. ]],2)</f>
        <v>24358.06</v>
      </c>
    </row>
    <row r="1117" spans="1:10">
      <c r="A1117" s="5" t="s">
        <v>6577</v>
      </c>
      <c r="B1117" s="5" t="s">
        <v>996</v>
      </c>
      <c r="C1117" s="6" t="s">
        <v>4444</v>
      </c>
      <c r="D1117" s="1" t="s">
        <v>3475</v>
      </c>
      <c r="E1117" s="3">
        <v>1</v>
      </c>
      <c r="F1117" s="2">
        <v>23786.45</v>
      </c>
      <c r="G1117" s="2">
        <f>ROUND(Tabla324[[#This Row],[CANTIDAD]]*Tabla324[[#This Row],[P. U.]],2)</f>
        <v>23786.45</v>
      </c>
      <c r="H1117" s="22">
        <v>1</v>
      </c>
      <c r="I1117" s="2">
        <v>18268.55</v>
      </c>
      <c r="J1117" s="2">
        <f>ROUND(Tabla324[[#This Row],[CANTIDAD ]]*Tabla324[[#This Row],[P. U. ]],2)</f>
        <v>18268.55</v>
      </c>
    </row>
    <row r="1118" spans="1:10" s="30" customFormat="1" ht="11.25" customHeight="1">
      <c r="A1118" s="29" t="s">
        <v>6579</v>
      </c>
      <c r="B1118" s="29">
        <v>2.13</v>
      </c>
      <c r="C1118" s="29" t="s">
        <v>4445</v>
      </c>
      <c r="D1118" s="30" t="s">
        <v>3472</v>
      </c>
      <c r="E1118" s="31"/>
      <c r="F1118" s="32"/>
      <c r="G1118" s="32">
        <f>SUM(G1119)</f>
        <v>338791.92</v>
      </c>
      <c r="H1118" s="33"/>
      <c r="I1118" s="32"/>
      <c r="J1118" s="32">
        <f t="shared" ref="J1118" si="68">SUM(J1119)</f>
        <v>260199.6</v>
      </c>
    </row>
    <row r="1119" spans="1:10">
      <c r="A1119" s="5" t="s">
        <v>6577</v>
      </c>
      <c r="B1119" s="5" t="s">
        <v>648</v>
      </c>
      <c r="C1119" s="5" t="s">
        <v>4106</v>
      </c>
      <c r="D1119" s="1" t="s">
        <v>3474</v>
      </c>
      <c r="E1119" s="3">
        <v>116</v>
      </c>
      <c r="F1119" s="2">
        <v>2920.62</v>
      </c>
      <c r="G1119" s="2">
        <f>ROUND(Tabla324[[#This Row],[CANTIDAD]]*Tabla324[[#This Row],[P. U.]],2)</f>
        <v>338791.92</v>
      </c>
      <c r="H1119" s="22">
        <v>116</v>
      </c>
      <c r="I1119" s="2">
        <v>2243.1</v>
      </c>
      <c r="J1119" s="2">
        <f>ROUND(Tabla324[[#This Row],[CANTIDAD ]]*Tabla324[[#This Row],[P. U. ]],2)</f>
        <v>260199.6</v>
      </c>
    </row>
    <row r="1120" spans="1:10" s="30" customFormat="1" ht="11.25" customHeight="1">
      <c r="A1120" s="29" t="s">
        <v>6579</v>
      </c>
      <c r="B1120" s="29">
        <v>2.14</v>
      </c>
      <c r="C1120" s="29" t="s">
        <v>4446</v>
      </c>
      <c r="D1120" s="30" t="s">
        <v>3472</v>
      </c>
      <c r="E1120" s="31"/>
      <c r="F1120" s="32"/>
      <c r="G1120" s="32">
        <f>G1121+G1178+G1235</f>
        <v>10738088.960000001</v>
      </c>
      <c r="H1120" s="33"/>
      <c r="I1120" s="32"/>
      <c r="J1120" s="32">
        <f t="shared" ref="J1120" si="69">J1121+J1178+J1235</f>
        <v>8247098.660000002</v>
      </c>
    </row>
    <row r="1121" spans="1:10" s="35" customFormat="1" ht="11.25" customHeight="1">
      <c r="A1121" s="34" t="s">
        <v>6580</v>
      </c>
      <c r="B1121" s="34" t="s">
        <v>997</v>
      </c>
      <c r="C1121" s="34" t="s">
        <v>4310</v>
      </c>
      <c r="D1121" s="35" t="s">
        <v>3472</v>
      </c>
      <c r="E1121" s="36"/>
      <c r="F1121" s="37"/>
      <c r="G1121" s="37">
        <f>SUM(G1122:G1177)</f>
        <v>5370395.7700000014</v>
      </c>
      <c r="H1121" s="38"/>
      <c r="I1121" s="37"/>
      <c r="J1121" s="37">
        <f t="shared" ref="J1121" si="70">SUM(J1122:J1177)</f>
        <v>4124586.8800000008</v>
      </c>
    </row>
    <row r="1122" spans="1:10">
      <c r="A1122" s="5" t="s">
        <v>6577</v>
      </c>
      <c r="B1122" s="5" t="s">
        <v>998</v>
      </c>
      <c r="C1122" s="6" t="s">
        <v>4447</v>
      </c>
      <c r="D1122" s="1" t="s">
        <v>62</v>
      </c>
      <c r="E1122" s="3">
        <v>1</v>
      </c>
      <c r="F1122" s="2">
        <v>91967.43</v>
      </c>
      <c r="G1122" s="2">
        <f>ROUND(Tabla324[[#This Row],[CANTIDAD]]*Tabla324[[#This Row],[P. U.]],2)</f>
        <v>91967.43</v>
      </c>
      <c r="H1122" s="22">
        <v>1</v>
      </c>
      <c r="I1122" s="2">
        <v>70633.100000000006</v>
      </c>
      <c r="J1122" s="2">
        <f>ROUND(Tabla324[[#This Row],[CANTIDAD ]]*Tabla324[[#This Row],[P. U. ]],2)</f>
        <v>70633.100000000006</v>
      </c>
    </row>
    <row r="1123" spans="1:10">
      <c r="A1123" s="5" t="s">
        <v>6577</v>
      </c>
      <c r="B1123" s="5" t="s">
        <v>999</v>
      </c>
      <c r="C1123" s="6" t="s">
        <v>4448</v>
      </c>
      <c r="D1123" s="1" t="s">
        <v>62</v>
      </c>
      <c r="E1123" s="3">
        <v>1</v>
      </c>
      <c r="F1123" s="2">
        <v>123536.68</v>
      </c>
      <c r="G1123" s="2">
        <f>ROUND(Tabla324[[#This Row],[CANTIDAD]]*Tabla324[[#This Row],[P. U.]],2)</f>
        <v>123536.68</v>
      </c>
      <c r="H1123" s="22">
        <v>1</v>
      </c>
      <c r="I1123" s="2">
        <v>94879</v>
      </c>
      <c r="J1123" s="2">
        <f>ROUND(Tabla324[[#This Row],[CANTIDAD ]]*Tabla324[[#This Row],[P. U. ]],2)</f>
        <v>94879</v>
      </c>
    </row>
    <row r="1124" spans="1:10">
      <c r="A1124" s="5" t="s">
        <v>6577</v>
      </c>
      <c r="B1124" s="5" t="s">
        <v>1000</v>
      </c>
      <c r="C1124" s="6" t="s">
        <v>4449</v>
      </c>
      <c r="D1124" s="1" t="s">
        <v>62</v>
      </c>
      <c r="E1124" s="3">
        <v>1</v>
      </c>
      <c r="F1124" s="2">
        <v>53993.599999999999</v>
      </c>
      <c r="G1124" s="2">
        <f>ROUND(Tabla324[[#This Row],[CANTIDAD]]*Tabla324[[#This Row],[P. U.]],2)</f>
        <v>53993.599999999999</v>
      </c>
      <c r="H1124" s="22">
        <v>1</v>
      </c>
      <c r="I1124" s="2">
        <v>41468.33</v>
      </c>
      <c r="J1124" s="2">
        <f>ROUND(Tabla324[[#This Row],[CANTIDAD ]]*Tabla324[[#This Row],[P. U. ]],2)</f>
        <v>41468.33</v>
      </c>
    </row>
    <row r="1125" spans="1:10">
      <c r="A1125" s="5" t="s">
        <v>6577</v>
      </c>
      <c r="B1125" s="5" t="s">
        <v>1001</v>
      </c>
      <c r="C1125" s="6" t="s">
        <v>4450</v>
      </c>
      <c r="D1125" s="1" t="s">
        <v>62</v>
      </c>
      <c r="E1125" s="3">
        <v>1</v>
      </c>
      <c r="F1125" s="2">
        <v>95781.39</v>
      </c>
      <c r="G1125" s="2">
        <f>ROUND(Tabla324[[#This Row],[CANTIDAD]]*Tabla324[[#This Row],[P. U.]],2)</f>
        <v>95781.39</v>
      </c>
      <c r="H1125" s="22">
        <v>1</v>
      </c>
      <c r="I1125" s="2">
        <v>73562.31</v>
      </c>
      <c r="J1125" s="2">
        <f>ROUND(Tabla324[[#This Row],[CANTIDAD ]]*Tabla324[[#This Row],[P. U. ]],2)</f>
        <v>73562.31</v>
      </c>
    </row>
    <row r="1126" spans="1:10">
      <c r="A1126" s="5" t="s">
        <v>6577</v>
      </c>
      <c r="B1126" s="5" t="s">
        <v>1002</v>
      </c>
      <c r="C1126" s="6" t="s">
        <v>4451</v>
      </c>
      <c r="D1126" s="1" t="s">
        <v>62</v>
      </c>
      <c r="E1126" s="3">
        <v>1</v>
      </c>
      <c r="F1126" s="2">
        <v>11217.86</v>
      </c>
      <c r="G1126" s="2">
        <f>ROUND(Tabla324[[#This Row],[CANTIDAD]]*Tabla324[[#This Row],[P. U.]],2)</f>
        <v>11217.86</v>
      </c>
      <c r="H1126" s="22">
        <v>1</v>
      </c>
      <c r="I1126" s="2">
        <v>8615.58</v>
      </c>
      <c r="J1126" s="2">
        <f>ROUND(Tabla324[[#This Row],[CANTIDAD ]]*Tabla324[[#This Row],[P. U. ]],2)</f>
        <v>8615.58</v>
      </c>
    </row>
    <row r="1127" spans="1:10">
      <c r="A1127" s="5" t="s">
        <v>6577</v>
      </c>
      <c r="B1127" s="5" t="s">
        <v>1003</v>
      </c>
      <c r="C1127" s="6" t="s">
        <v>4452</v>
      </c>
      <c r="D1127" s="1" t="s">
        <v>62</v>
      </c>
      <c r="E1127" s="3">
        <v>1</v>
      </c>
      <c r="F1127" s="2">
        <v>19982.54</v>
      </c>
      <c r="G1127" s="2">
        <f>ROUND(Tabla324[[#This Row],[CANTIDAD]]*Tabla324[[#This Row],[P. U.]],2)</f>
        <v>19982.54</v>
      </c>
      <c r="H1127" s="22">
        <v>1</v>
      </c>
      <c r="I1127" s="2">
        <v>15347.05</v>
      </c>
      <c r="J1127" s="2">
        <f>ROUND(Tabla324[[#This Row],[CANTIDAD ]]*Tabla324[[#This Row],[P. U. ]],2)</f>
        <v>15347.05</v>
      </c>
    </row>
    <row r="1128" spans="1:10">
      <c r="A1128" s="5" t="s">
        <v>6577</v>
      </c>
      <c r="B1128" s="5" t="s">
        <v>1004</v>
      </c>
      <c r="C1128" s="5" t="s">
        <v>4453</v>
      </c>
      <c r="D1128" s="1" t="s">
        <v>62</v>
      </c>
      <c r="E1128" s="3">
        <v>2</v>
      </c>
      <c r="F1128" s="2">
        <v>4090.13</v>
      </c>
      <c r="G1128" s="2">
        <f>ROUND(Tabla324[[#This Row],[CANTIDAD]]*Tabla324[[#This Row],[P. U.]],2)</f>
        <v>8180.26</v>
      </c>
      <c r="H1128" s="22">
        <v>2</v>
      </c>
      <c r="I1128" s="2">
        <v>3141.31</v>
      </c>
      <c r="J1128" s="2">
        <f>ROUND(Tabla324[[#This Row],[CANTIDAD ]]*Tabla324[[#This Row],[P. U. ]],2)</f>
        <v>6282.62</v>
      </c>
    </row>
    <row r="1129" spans="1:10">
      <c r="A1129" s="5" t="s">
        <v>6577</v>
      </c>
      <c r="B1129" s="5" t="s">
        <v>1005</v>
      </c>
      <c r="C1129" s="6" t="s">
        <v>4454</v>
      </c>
      <c r="D1129" s="1" t="s">
        <v>62</v>
      </c>
      <c r="E1129" s="3">
        <v>2</v>
      </c>
      <c r="F1129" s="2">
        <v>1010593.95</v>
      </c>
      <c r="G1129" s="2">
        <f>ROUND(Tabla324[[#This Row],[CANTIDAD]]*Tabla324[[#This Row],[P. U.]],2)</f>
        <v>2021187.9</v>
      </c>
      <c r="H1129" s="22">
        <v>2</v>
      </c>
      <c r="I1129" s="2">
        <v>776159.38</v>
      </c>
      <c r="J1129" s="2">
        <f>ROUND(Tabla324[[#This Row],[CANTIDAD ]]*Tabla324[[#This Row],[P. U. ]],2)</f>
        <v>1552318.76</v>
      </c>
    </row>
    <row r="1130" spans="1:10">
      <c r="A1130" s="5" t="s">
        <v>6577</v>
      </c>
      <c r="B1130" s="5" t="s">
        <v>1006</v>
      </c>
      <c r="C1130" s="6" t="s">
        <v>4455</v>
      </c>
      <c r="D1130" s="1" t="s">
        <v>62</v>
      </c>
      <c r="E1130" s="3">
        <v>2</v>
      </c>
      <c r="F1130" s="2">
        <v>13592.8</v>
      </c>
      <c r="G1130" s="2">
        <f>ROUND(Tabla324[[#This Row],[CANTIDAD]]*Tabla324[[#This Row],[P. U.]],2)</f>
        <v>27185.599999999999</v>
      </c>
      <c r="H1130" s="22">
        <v>2</v>
      </c>
      <c r="I1130" s="2">
        <v>10439.58</v>
      </c>
      <c r="J1130" s="2">
        <f>ROUND(Tabla324[[#This Row],[CANTIDAD ]]*Tabla324[[#This Row],[P. U. ]],2)</f>
        <v>20879.16</v>
      </c>
    </row>
    <row r="1131" spans="1:10">
      <c r="A1131" s="5" t="s">
        <v>6577</v>
      </c>
      <c r="B1131" s="5" t="s">
        <v>1007</v>
      </c>
      <c r="C1131" s="6" t="s">
        <v>4456</v>
      </c>
      <c r="D1131" s="1" t="s">
        <v>62</v>
      </c>
      <c r="E1131" s="3">
        <v>1</v>
      </c>
      <c r="F1131" s="2">
        <v>63834.91</v>
      </c>
      <c r="G1131" s="2">
        <f>ROUND(Tabla324[[#This Row],[CANTIDAD]]*Tabla324[[#This Row],[P. U.]],2)</f>
        <v>63834.91</v>
      </c>
      <c r="H1131" s="22">
        <v>1</v>
      </c>
      <c r="I1131" s="2">
        <v>49026.68</v>
      </c>
      <c r="J1131" s="2">
        <f>ROUND(Tabla324[[#This Row],[CANTIDAD ]]*Tabla324[[#This Row],[P. U. ]],2)</f>
        <v>49026.68</v>
      </c>
    </row>
    <row r="1132" spans="1:10">
      <c r="A1132" s="5" t="s">
        <v>6577</v>
      </c>
      <c r="B1132" s="5" t="s">
        <v>1008</v>
      </c>
      <c r="C1132" s="5" t="s">
        <v>4457</v>
      </c>
      <c r="D1132" s="1" t="s">
        <v>62</v>
      </c>
      <c r="E1132" s="3">
        <v>2</v>
      </c>
      <c r="F1132" s="2">
        <v>24738.84</v>
      </c>
      <c r="G1132" s="2">
        <f>ROUND(Tabla324[[#This Row],[CANTIDAD]]*Tabla324[[#This Row],[P. U.]],2)</f>
        <v>49477.68</v>
      </c>
      <c r="H1132" s="22">
        <v>2</v>
      </c>
      <c r="I1132" s="2">
        <v>19000</v>
      </c>
      <c r="J1132" s="2">
        <f>ROUND(Tabla324[[#This Row],[CANTIDAD ]]*Tabla324[[#This Row],[P. U. ]],2)</f>
        <v>38000</v>
      </c>
    </row>
    <row r="1133" spans="1:10">
      <c r="A1133" s="5" t="s">
        <v>6577</v>
      </c>
      <c r="B1133" s="5" t="s">
        <v>1009</v>
      </c>
      <c r="C1133" s="6" t="s">
        <v>4458</v>
      </c>
      <c r="D1133" s="1" t="s">
        <v>62</v>
      </c>
      <c r="E1133" s="3">
        <v>1</v>
      </c>
      <c r="F1133" s="2">
        <v>12486.46</v>
      </c>
      <c r="G1133" s="2">
        <f>ROUND(Tabla324[[#This Row],[CANTIDAD]]*Tabla324[[#This Row],[P. U.]],2)</f>
        <v>12486.46</v>
      </c>
      <c r="H1133" s="22">
        <v>1</v>
      </c>
      <c r="I1133" s="2">
        <v>9589.8799999999992</v>
      </c>
      <c r="J1133" s="2">
        <f>ROUND(Tabla324[[#This Row],[CANTIDAD ]]*Tabla324[[#This Row],[P. U. ]],2)</f>
        <v>9589.8799999999992</v>
      </c>
    </row>
    <row r="1134" spans="1:10">
      <c r="A1134" s="5" t="s">
        <v>6577</v>
      </c>
      <c r="B1134" s="5" t="s">
        <v>1010</v>
      </c>
      <c r="C1134" s="6" t="s">
        <v>4459</v>
      </c>
      <c r="D1134" s="1" t="s">
        <v>62</v>
      </c>
      <c r="E1134" s="3">
        <v>1</v>
      </c>
      <c r="F1134" s="2">
        <v>46539.95</v>
      </c>
      <c r="G1134" s="2">
        <f>ROUND(Tabla324[[#This Row],[CANTIDAD]]*Tabla324[[#This Row],[P. U.]],2)</f>
        <v>46539.95</v>
      </c>
      <c r="H1134" s="22">
        <v>1</v>
      </c>
      <c r="I1134" s="2">
        <v>35743.75</v>
      </c>
      <c r="J1134" s="2">
        <f>ROUND(Tabla324[[#This Row],[CANTIDAD ]]*Tabla324[[#This Row],[P. U. ]],2)</f>
        <v>35743.75</v>
      </c>
    </row>
    <row r="1135" spans="1:10">
      <c r="A1135" s="5" t="s">
        <v>6577</v>
      </c>
      <c r="B1135" s="5" t="s">
        <v>1011</v>
      </c>
      <c r="C1135" s="6" t="s">
        <v>4460</v>
      </c>
      <c r="D1135" s="1" t="s">
        <v>62</v>
      </c>
      <c r="E1135" s="3">
        <v>2</v>
      </c>
      <c r="F1135" s="2">
        <v>61685.06</v>
      </c>
      <c r="G1135" s="2">
        <f>ROUND(Tabla324[[#This Row],[CANTIDAD]]*Tabla324[[#This Row],[P. U.]],2)</f>
        <v>123370.12</v>
      </c>
      <c r="H1135" s="22">
        <v>2</v>
      </c>
      <c r="I1135" s="2">
        <v>47375.55</v>
      </c>
      <c r="J1135" s="2">
        <f>ROUND(Tabla324[[#This Row],[CANTIDAD ]]*Tabla324[[#This Row],[P. U. ]],2)</f>
        <v>94751.1</v>
      </c>
    </row>
    <row r="1136" spans="1:10">
      <c r="A1136" s="5" t="s">
        <v>6577</v>
      </c>
      <c r="B1136" s="5" t="s">
        <v>1012</v>
      </c>
      <c r="C1136" s="5" t="s">
        <v>4461</v>
      </c>
      <c r="D1136" s="1" t="s">
        <v>62</v>
      </c>
      <c r="E1136" s="3">
        <v>2</v>
      </c>
      <c r="F1136" s="2">
        <v>65307.85</v>
      </c>
      <c r="G1136" s="2">
        <f>ROUND(Tabla324[[#This Row],[CANTIDAD]]*Tabla324[[#This Row],[P. U.]],2)</f>
        <v>130615.7</v>
      </c>
      <c r="H1136" s="22">
        <v>2</v>
      </c>
      <c r="I1136" s="2">
        <v>50157.919999999998</v>
      </c>
      <c r="J1136" s="2">
        <f>ROUND(Tabla324[[#This Row],[CANTIDAD ]]*Tabla324[[#This Row],[P. U. ]],2)</f>
        <v>100315.84</v>
      </c>
    </row>
    <row r="1137" spans="1:10">
      <c r="A1137" s="5" t="s">
        <v>6577</v>
      </c>
      <c r="B1137" s="5" t="s">
        <v>1013</v>
      </c>
      <c r="C1137" s="5" t="s">
        <v>4462</v>
      </c>
      <c r="D1137" s="1" t="s">
        <v>62</v>
      </c>
      <c r="E1137" s="3">
        <v>2</v>
      </c>
      <c r="F1137" s="2">
        <v>4795.32</v>
      </c>
      <c r="G1137" s="2">
        <f>ROUND(Tabla324[[#This Row],[CANTIDAD]]*Tabla324[[#This Row],[P. U.]],2)</f>
        <v>9590.64</v>
      </c>
      <c r="H1137" s="22">
        <v>2</v>
      </c>
      <c r="I1137" s="2">
        <v>3682.92</v>
      </c>
      <c r="J1137" s="2">
        <f>ROUND(Tabla324[[#This Row],[CANTIDAD ]]*Tabla324[[#This Row],[P. U. ]],2)</f>
        <v>7365.84</v>
      </c>
    </row>
    <row r="1138" spans="1:10">
      <c r="A1138" s="5" t="s">
        <v>6577</v>
      </c>
      <c r="B1138" s="5" t="s">
        <v>1014</v>
      </c>
      <c r="C1138" s="6" t="s">
        <v>4463</v>
      </c>
      <c r="D1138" s="1" t="s">
        <v>62</v>
      </c>
      <c r="E1138" s="3">
        <v>1</v>
      </c>
      <c r="F1138" s="2">
        <v>34365.83</v>
      </c>
      <c r="G1138" s="2">
        <f>ROUND(Tabla324[[#This Row],[CANTIDAD]]*Tabla324[[#This Row],[P. U.]],2)</f>
        <v>34365.83</v>
      </c>
      <c r="H1138" s="22">
        <v>1</v>
      </c>
      <c r="I1138" s="2">
        <v>26393.75</v>
      </c>
      <c r="J1138" s="2">
        <f>ROUND(Tabla324[[#This Row],[CANTIDAD ]]*Tabla324[[#This Row],[P. U. ]],2)</f>
        <v>26393.75</v>
      </c>
    </row>
    <row r="1139" spans="1:10">
      <c r="A1139" s="5" t="s">
        <v>6577</v>
      </c>
      <c r="B1139" s="5" t="s">
        <v>1015</v>
      </c>
      <c r="C1139" s="6" t="s">
        <v>4464</v>
      </c>
      <c r="D1139" s="1" t="s">
        <v>62</v>
      </c>
      <c r="E1139" s="3">
        <v>2</v>
      </c>
      <c r="F1139" s="2">
        <v>17966.580000000002</v>
      </c>
      <c r="G1139" s="2">
        <f>ROUND(Tabla324[[#This Row],[CANTIDAD]]*Tabla324[[#This Row],[P. U.]],2)</f>
        <v>35933.160000000003</v>
      </c>
      <c r="H1139" s="22">
        <v>2</v>
      </c>
      <c r="I1139" s="2">
        <v>13798.75</v>
      </c>
      <c r="J1139" s="2">
        <f>ROUND(Tabla324[[#This Row],[CANTIDAD ]]*Tabla324[[#This Row],[P. U. ]],2)</f>
        <v>27597.5</v>
      </c>
    </row>
    <row r="1140" spans="1:10">
      <c r="A1140" s="5" t="s">
        <v>6577</v>
      </c>
      <c r="B1140" s="5" t="s">
        <v>1016</v>
      </c>
      <c r="C1140" s="6" t="s">
        <v>4465</v>
      </c>
      <c r="D1140" s="1" t="s">
        <v>62</v>
      </c>
      <c r="E1140" s="3">
        <v>1</v>
      </c>
      <c r="F1140" s="2">
        <v>77330.59</v>
      </c>
      <c r="G1140" s="2">
        <f>ROUND(Tabla324[[#This Row],[CANTIDAD]]*Tabla324[[#This Row],[P. U.]],2)</f>
        <v>77330.59</v>
      </c>
      <c r="H1140" s="22">
        <v>1</v>
      </c>
      <c r="I1140" s="2">
        <v>59391.66</v>
      </c>
      <c r="J1140" s="2">
        <f>ROUND(Tabla324[[#This Row],[CANTIDAD ]]*Tabla324[[#This Row],[P. U. ]],2)</f>
        <v>59391.66</v>
      </c>
    </row>
    <row r="1141" spans="1:10">
      <c r="A1141" s="5" t="s">
        <v>6577</v>
      </c>
      <c r="B1141" s="5" t="s">
        <v>1017</v>
      </c>
      <c r="C1141" s="6" t="s">
        <v>4466</v>
      </c>
      <c r="D1141" s="1" t="s">
        <v>62</v>
      </c>
      <c r="E1141" s="3">
        <v>1</v>
      </c>
      <c r="F1141" s="2">
        <v>57264.89</v>
      </c>
      <c r="G1141" s="2">
        <f>ROUND(Tabla324[[#This Row],[CANTIDAD]]*Tabla324[[#This Row],[P. U.]],2)</f>
        <v>57264.89</v>
      </c>
      <c r="H1141" s="22">
        <v>1</v>
      </c>
      <c r="I1141" s="2">
        <v>43980.75</v>
      </c>
      <c r="J1141" s="2">
        <f>ROUND(Tabla324[[#This Row],[CANTIDAD ]]*Tabla324[[#This Row],[P. U. ]],2)</f>
        <v>43980.75</v>
      </c>
    </row>
    <row r="1142" spans="1:10">
      <c r="A1142" s="5" t="s">
        <v>6577</v>
      </c>
      <c r="B1142" s="5" t="s">
        <v>1018</v>
      </c>
      <c r="C1142" s="6" t="s">
        <v>4467</v>
      </c>
      <c r="D1142" s="1" t="s">
        <v>62</v>
      </c>
      <c r="E1142" s="3">
        <v>2</v>
      </c>
      <c r="F1142" s="2">
        <v>53576.14</v>
      </c>
      <c r="G1142" s="2">
        <f>ROUND(Tabla324[[#This Row],[CANTIDAD]]*Tabla324[[#This Row],[P. U.]],2)</f>
        <v>107152.28</v>
      </c>
      <c r="H1142" s="22">
        <v>2</v>
      </c>
      <c r="I1142" s="2">
        <v>41147.699999999997</v>
      </c>
      <c r="J1142" s="2">
        <f>ROUND(Tabla324[[#This Row],[CANTIDAD ]]*Tabla324[[#This Row],[P. U. ]],2)</f>
        <v>82295.399999999994</v>
      </c>
    </row>
    <row r="1143" spans="1:10">
      <c r="A1143" s="5" t="s">
        <v>6577</v>
      </c>
      <c r="B1143" s="5" t="s">
        <v>1019</v>
      </c>
      <c r="C1143" s="5" t="s">
        <v>4468</v>
      </c>
      <c r="D1143" s="1" t="s">
        <v>62</v>
      </c>
      <c r="E1143" s="3">
        <v>1</v>
      </c>
      <c r="F1143" s="2">
        <v>10945.92</v>
      </c>
      <c r="G1143" s="2">
        <f>ROUND(Tabla324[[#This Row],[CANTIDAD]]*Tabla324[[#This Row],[P. U.]],2)</f>
        <v>10945.92</v>
      </c>
      <c r="H1143" s="22">
        <v>1</v>
      </c>
      <c r="I1143" s="2">
        <v>8406.7199999999993</v>
      </c>
      <c r="J1143" s="2">
        <f>ROUND(Tabla324[[#This Row],[CANTIDAD ]]*Tabla324[[#This Row],[P. U. ]],2)</f>
        <v>8406.7199999999993</v>
      </c>
    </row>
    <row r="1144" spans="1:10">
      <c r="A1144" s="5" t="s">
        <v>6577</v>
      </c>
      <c r="B1144" s="5" t="s">
        <v>1020</v>
      </c>
      <c r="C1144" s="6" t="s">
        <v>4469</v>
      </c>
      <c r="D1144" s="1" t="s">
        <v>62</v>
      </c>
      <c r="E1144" s="3">
        <v>1</v>
      </c>
      <c r="F1144" s="2">
        <v>199148.39</v>
      </c>
      <c r="G1144" s="2">
        <f>ROUND(Tabla324[[#This Row],[CANTIDAD]]*Tabla324[[#This Row],[P. U.]],2)</f>
        <v>199148.39</v>
      </c>
      <c r="H1144" s="22">
        <v>1</v>
      </c>
      <c r="I1144" s="2">
        <v>152950.54</v>
      </c>
      <c r="J1144" s="2">
        <f>ROUND(Tabla324[[#This Row],[CANTIDAD ]]*Tabla324[[#This Row],[P. U. ]],2)</f>
        <v>152950.54</v>
      </c>
    </row>
    <row r="1145" spans="1:10">
      <c r="A1145" s="5" t="s">
        <v>6577</v>
      </c>
      <c r="B1145" s="5" t="s">
        <v>1021</v>
      </c>
      <c r="C1145" s="5" t="s">
        <v>4470</v>
      </c>
      <c r="D1145" s="1" t="s">
        <v>62</v>
      </c>
      <c r="E1145" s="3">
        <v>100</v>
      </c>
      <c r="F1145" s="2">
        <v>5799.43</v>
      </c>
      <c r="G1145" s="2">
        <f>ROUND(Tabla324[[#This Row],[CANTIDAD]]*Tabla324[[#This Row],[P. U.]],2)</f>
        <v>579943</v>
      </c>
      <c r="H1145" s="22">
        <v>100</v>
      </c>
      <c r="I1145" s="2">
        <v>4454.09</v>
      </c>
      <c r="J1145" s="2">
        <f>ROUND(Tabla324[[#This Row],[CANTIDAD ]]*Tabla324[[#This Row],[P. U. ]],2)</f>
        <v>445409</v>
      </c>
    </row>
    <row r="1146" spans="1:10">
      <c r="A1146" s="5" t="s">
        <v>6577</v>
      </c>
      <c r="B1146" s="5" t="s">
        <v>1022</v>
      </c>
      <c r="C1146" s="5" t="s">
        <v>4471</v>
      </c>
      <c r="D1146" s="1" t="s">
        <v>62</v>
      </c>
      <c r="E1146" s="3">
        <v>2</v>
      </c>
      <c r="F1146" s="2">
        <v>14934.44</v>
      </c>
      <c r="G1146" s="2">
        <f>ROUND(Tabla324[[#This Row],[CANTIDAD]]*Tabla324[[#This Row],[P. U.]],2)</f>
        <v>29868.880000000001</v>
      </c>
      <c r="H1146" s="22">
        <v>2</v>
      </c>
      <c r="I1146" s="2">
        <v>11470</v>
      </c>
      <c r="J1146" s="2">
        <f>ROUND(Tabla324[[#This Row],[CANTIDAD ]]*Tabla324[[#This Row],[P. U. ]],2)</f>
        <v>22940</v>
      </c>
    </row>
    <row r="1147" spans="1:10">
      <c r="A1147" s="5" t="s">
        <v>6577</v>
      </c>
      <c r="B1147" s="5" t="s">
        <v>1023</v>
      </c>
      <c r="C1147" s="6" t="s">
        <v>4472</v>
      </c>
      <c r="D1147" s="1" t="s">
        <v>62</v>
      </c>
      <c r="E1147" s="3">
        <v>1</v>
      </c>
      <c r="F1147" s="2">
        <v>198783.35</v>
      </c>
      <c r="G1147" s="2">
        <f>ROUND(Tabla324[[#This Row],[CANTIDAD]]*Tabla324[[#This Row],[P. U.]],2)</f>
        <v>198783.35</v>
      </c>
      <c r="H1147" s="22">
        <v>1</v>
      </c>
      <c r="I1147" s="2">
        <v>152670.18</v>
      </c>
      <c r="J1147" s="2">
        <f>ROUND(Tabla324[[#This Row],[CANTIDAD ]]*Tabla324[[#This Row],[P. U. ]],2)</f>
        <v>152670.18</v>
      </c>
    </row>
    <row r="1148" spans="1:10">
      <c r="A1148" s="5" t="s">
        <v>6577</v>
      </c>
      <c r="B1148" s="5" t="s">
        <v>1024</v>
      </c>
      <c r="C1148" s="5" t="s">
        <v>4473</v>
      </c>
      <c r="D1148" s="1" t="s">
        <v>62</v>
      </c>
      <c r="E1148" s="3">
        <v>1</v>
      </c>
      <c r="F1148" s="2">
        <v>7411.34</v>
      </c>
      <c r="G1148" s="2">
        <f>ROUND(Tabla324[[#This Row],[CANTIDAD]]*Tabla324[[#This Row],[P. U.]],2)</f>
        <v>7411.34</v>
      </c>
      <c r="H1148" s="22">
        <v>1</v>
      </c>
      <c r="I1148" s="2">
        <v>5692.08</v>
      </c>
      <c r="J1148" s="2">
        <f>ROUND(Tabla324[[#This Row],[CANTIDAD ]]*Tabla324[[#This Row],[P. U. ]],2)</f>
        <v>5692.08</v>
      </c>
    </row>
    <row r="1149" spans="1:10">
      <c r="A1149" s="5" t="s">
        <v>6577</v>
      </c>
      <c r="B1149" s="5" t="s">
        <v>1025</v>
      </c>
      <c r="C1149" s="5" t="s">
        <v>4474</v>
      </c>
      <c r="D1149" s="1" t="s">
        <v>62</v>
      </c>
      <c r="E1149" s="3">
        <v>1</v>
      </c>
      <c r="F1149" s="2">
        <v>7483.04</v>
      </c>
      <c r="G1149" s="2">
        <f>ROUND(Tabla324[[#This Row],[CANTIDAD]]*Tabla324[[#This Row],[P. U.]],2)</f>
        <v>7483.04</v>
      </c>
      <c r="H1149" s="22">
        <v>1</v>
      </c>
      <c r="I1149" s="2">
        <v>5747.14</v>
      </c>
      <c r="J1149" s="2">
        <f>ROUND(Tabla324[[#This Row],[CANTIDAD ]]*Tabla324[[#This Row],[P. U. ]],2)</f>
        <v>5747.14</v>
      </c>
    </row>
    <row r="1150" spans="1:10">
      <c r="A1150" s="5" t="s">
        <v>6577</v>
      </c>
      <c r="B1150" s="5" t="s">
        <v>1026</v>
      </c>
      <c r="C1150" s="5" t="s">
        <v>4475</v>
      </c>
      <c r="D1150" s="1" t="s">
        <v>62</v>
      </c>
      <c r="E1150" s="3">
        <v>1</v>
      </c>
      <c r="F1150" s="2">
        <v>19880.55</v>
      </c>
      <c r="G1150" s="2">
        <f>ROUND(Tabla324[[#This Row],[CANTIDAD]]*Tabla324[[#This Row],[P. U.]],2)</f>
        <v>19880.55</v>
      </c>
      <c r="H1150" s="22">
        <v>1</v>
      </c>
      <c r="I1150" s="2">
        <v>15268.72</v>
      </c>
      <c r="J1150" s="2">
        <f>ROUND(Tabla324[[#This Row],[CANTIDAD ]]*Tabla324[[#This Row],[P. U. ]],2)</f>
        <v>15268.72</v>
      </c>
    </row>
    <row r="1151" spans="1:10">
      <c r="A1151" s="5" t="s">
        <v>6577</v>
      </c>
      <c r="B1151" s="5" t="s">
        <v>1027</v>
      </c>
      <c r="C1151" s="5" t="s">
        <v>4476</v>
      </c>
      <c r="D1151" s="1" t="s">
        <v>62</v>
      </c>
      <c r="E1151" s="3">
        <v>20</v>
      </c>
      <c r="F1151" s="2">
        <v>4932.28</v>
      </c>
      <c r="G1151" s="2">
        <f>ROUND(Tabla324[[#This Row],[CANTIDAD]]*Tabla324[[#This Row],[P. U.]],2)</f>
        <v>98645.6</v>
      </c>
      <c r="H1151" s="22">
        <v>20</v>
      </c>
      <c r="I1151" s="2">
        <v>3788.11</v>
      </c>
      <c r="J1151" s="2">
        <f>ROUND(Tabla324[[#This Row],[CANTIDAD ]]*Tabla324[[#This Row],[P. U. ]],2)</f>
        <v>75762.2</v>
      </c>
    </row>
    <row r="1152" spans="1:10">
      <c r="A1152" s="5" t="s">
        <v>6577</v>
      </c>
      <c r="B1152" s="5" t="s">
        <v>1028</v>
      </c>
      <c r="C1152" s="5" t="s">
        <v>4477</v>
      </c>
      <c r="D1152" s="1" t="s">
        <v>62</v>
      </c>
      <c r="E1152" s="3">
        <v>1</v>
      </c>
      <c r="F1152" s="2">
        <v>15175.69</v>
      </c>
      <c r="G1152" s="2">
        <f>ROUND(Tabla324[[#This Row],[CANTIDAD]]*Tabla324[[#This Row],[P. U.]],2)</f>
        <v>15175.69</v>
      </c>
      <c r="H1152" s="22">
        <v>1</v>
      </c>
      <c r="I1152" s="2">
        <v>11655.28</v>
      </c>
      <c r="J1152" s="2">
        <f>ROUND(Tabla324[[#This Row],[CANTIDAD ]]*Tabla324[[#This Row],[P. U. ]],2)</f>
        <v>11655.28</v>
      </c>
    </row>
    <row r="1153" spans="1:10">
      <c r="A1153" s="5" t="s">
        <v>6577</v>
      </c>
      <c r="B1153" s="5" t="s">
        <v>1029</v>
      </c>
      <c r="C1153" s="5" t="s">
        <v>4478</v>
      </c>
      <c r="D1153" s="1" t="s">
        <v>62</v>
      </c>
      <c r="E1153" s="3">
        <v>1</v>
      </c>
      <c r="F1153" s="2">
        <v>79513.34</v>
      </c>
      <c r="G1153" s="2">
        <f>ROUND(Tabla324[[#This Row],[CANTIDAD]]*Tabla324[[#This Row],[P. U.]],2)</f>
        <v>79513.34</v>
      </c>
      <c r="H1153" s="22">
        <v>1</v>
      </c>
      <c r="I1153" s="2">
        <v>61068.08</v>
      </c>
      <c r="J1153" s="2">
        <f>ROUND(Tabla324[[#This Row],[CANTIDAD ]]*Tabla324[[#This Row],[P. U. ]],2)</f>
        <v>61068.08</v>
      </c>
    </row>
    <row r="1154" spans="1:10">
      <c r="A1154" s="5" t="s">
        <v>6577</v>
      </c>
      <c r="B1154" s="5" t="s">
        <v>1030</v>
      </c>
      <c r="C1154" s="5" t="s">
        <v>4479</v>
      </c>
      <c r="D1154" s="1" t="s">
        <v>62</v>
      </c>
      <c r="E1154" s="3">
        <v>2</v>
      </c>
      <c r="F1154" s="2">
        <v>4150.84</v>
      </c>
      <c r="G1154" s="2">
        <f>ROUND(Tabla324[[#This Row],[CANTIDAD]]*Tabla324[[#This Row],[P. U.]],2)</f>
        <v>8301.68</v>
      </c>
      <c r="H1154" s="22">
        <v>2</v>
      </c>
      <c r="I1154" s="2">
        <v>3187.94</v>
      </c>
      <c r="J1154" s="2">
        <f>ROUND(Tabla324[[#This Row],[CANTIDAD ]]*Tabla324[[#This Row],[P. U. ]],2)</f>
        <v>6375.88</v>
      </c>
    </row>
    <row r="1155" spans="1:10">
      <c r="A1155" s="5" t="s">
        <v>6577</v>
      </c>
      <c r="B1155" s="5" t="s">
        <v>1031</v>
      </c>
      <c r="C1155" s="5" t="s">
        <v>4480</v>
      </c>
      <c r="D1155" s="1" t="s">
        <v>62</v>
      </c>
      <c r="E1155" s="3">
        <v>1</v>
      </c>
      <c r="F1155" s="2">
        <v>132694.28</v>
      </c>
      <c r="G1155" s="2">
        <f>ROUND(Tabla324[[#This Row],[CANTIDAD]]*Tabla324[[#This Row],[P. U.]],2)</f>
        <v>132694.28</v>
      </c>
      <c r="H1155" s="22">
        <v>1</v>
      </c>
      <c r="I1155" s="2">
        <v>101912.26</v>
      </c>
      <c r="J1155" s="2">
        <f>ROUND(Tabla324[[#This Row],[CANTIDAD ]]*Tabla324[[#This Row],[P. U. ]],2)</f>
        <v>101912.26</v>
      </c>
    </row>
    <row r="1156" spans="1:10">
      <c r="A1156" s="5" t="s">
        <v>6577</v>
      </c>
      <c r="B1156" s="5" t="s">
        <v>1032</v>
      </c>
      <c r="C1156" s="6" t="s">
        <v>4481</v>
      </c>
      <c r="D1156" s="1" t="s">
        <v>62</v>
      </c>
      <c r="E1156" s="3">
        <v>1</v>
      </c>
      <c r="F1156" s="2">
        <v>22229.47</v>
      </c>
      <c r="G1156" s="2">
        <f>ROUND(Tabla324[[#This Row],[CANTIDAD]]*Tabla324[[#This Row],[P. U.]],2)</f>
        <v>22229.47</v>
      </c>
      <c r="H1156" s="22">
        <v>1</v>
      </c>
      <c r="I1156" s="2">
        <v>17072.740000000002</v>
      </c>
      <c r="J1156" s="2">
        <f>ROUND(Tabla324[[#This Row],[CANTIDAD ]]*Tabla324[[#This Row],[P. U. ]],2)</f>
        <v>17072.740000000002</v>
      </c>
    </row>
    <row r="1157" spans="1:10">
      <c r="A1157" s="5" t="s">
        <v>6577</v>
      </c>
      <c r="B1157" s="5" t="s">
        <v>1033</v>
      </c>
      <c r="C1157" s="6" t="s">
        <v>4482</v>
      </c>
      <c r="D1157" s="1" t="s">
        <v>62</v>
      </c>
      <c r="E1157" s="3">
        <v>1</v>
      </c>
      <c r="F1157" s="2">
        <v>15300.33</v>
      </c>
      <c r="G1157" s="2">
        <f>ROUND(Tabla324[[#This Row],[CANTIDAD]]*Tabla324[[#This Row],[P. U.]],2)</f>
        <v>15300.33</v>
      </c>
      <c r="H1157" s="22">
        <v>1</v>
      </c>
      <c r="I1157" s="2">
        <v>11751</v>
      </c>
      <c r="J1157" s="2">
        <f>ROUND(Tabla324[[#This Row],[CANTIDAD ]]*Tabla324[[#This Row],[P. U. ]],2)</f>
        <v>11751</v>
      </c>
    </row>
    <row r="1158" spans="1:10">
      <c r="A1158" s="5" t="s">
        <v>6577</v>
      </c>
      <c r="B1158" s="5" t="s">
        <v>1034</v>
      </c>
      <c r="C1158" s="6" t="s">
        <v>4483</v>
      </c>
      <c r="D1158" s="1" t="s">
        <v>62</v>
      </c>
      <c r="E1158" s="3">
        <v>1</v>
      </c>
      <c r="F1158" s="2">
        <v>19256.43</v>
      </c>
      <c r="G1158" s="2">
        <f>ROUND(Tabla324[[#This Row],[CANTIDAD]]*Tabla324[[#This Row],[P. U.]],2)</f>
        <v>19256.43</v>
      </c>
      <c r="H1158" s="22">
        <v>1</v>
      </c>
      <c r="I1158" s="2">
        <v>14789.38</v>
      </c>
      <c r="J1158" s="2">
        <f>ROUND(Tabla324[[#This Row],[CANTIDAD ]]*Tabla324[[#This Row],[P. U. ]],2)</f>
        <v>14789.38</v>
      </c>
    </row>
    <row r="1159" spans="1:10">
      <c r="A1159" s="5" t="s">
        <v>6577</v>
      </c>
      <c r="B1159" s="5" t="s">
        <v>1035</v>
      </c>
      <c r="C1159" s="6" t="s">
        <v>4484</v>
      </c>
      <c r="D1159" s="1" t="s">
        <v>62</v>
      </c>
      <c r="E1159" s="3">
        <v>1</v>
      </c>
      <c r="F1159" s="2">
        <v>17909.32</v>
      </c>
      <c r="G1159" s="2">
        <f>ROUND(Tabla324[[#This Row],[CANTIDAD]]*Tabla324[[#This Row],[P. U.]],2)</f>
        <v>17909.32</v>
      </c>
      <c r="H1159" s="22">
        <v>1</v>
      </c>
      <c r="I1159" s="2">
        <v>13754.77</v>
      </c>
      <c r="J1159" s="2">
        <f>ROUND(Tabla324[[#This Row],[CANTIDAD ]]*Tabla324[[#This Row],[P. U. ]],2)</f>
        <v>13754.77</v>
      </c>
    </row>
    <row r="1160" spans="1:10">
      <c r="A1160" s="5" t="s">
        <v>6577</v>
      </c>
      <c r="B1160" s="5" t="s">
        <v>1036</v>
      </c>
      <c r="C1160" s="6" t="s">
        <v>4485</v>
      </c>
      <c r="D1160" s="1" t="s">
        <v>62</v>
      </c>
      <c r="E1160" s="3">
        <v>1</v>
      </c>
      <c r="F1160" s="2">
        <v>12777.57</v>
      </c>
      <c r="G1160" s="2">
        <f>ROUND(Tabla324[[#This Row],[CANTIDAD]]*Tabla324[[#This Row],[P. U.]],2)</f>
        <v>12777.57</v>
      </c>
      <c r="H1160" s="22">
        <v>1</v>
      </c>
      <c r="I1160" s="2">
        <v>9813.4599999999991</v>
      </c>
      <c r="J1160" s="2">
        <f>ROUND(Tabla324[[#This Row],[CANTIDAD ]]*Tabla324[[#This Row],[P. U. ]],2)</f>
        <v>9813.4599999999991</v>
      </c>
    </row>
    <row r="1161" spans="1:10">
      <c r="A1161" s="5" t="s">
        <v>6577</v>
      </c>
      <c r="B1161" s="5" t="s">
        <v>1037</v>
      </c>
      <c r="C1161" s="6" t="s">
        <v>4486</v>
      </c>
      <c r="D1161" s="1" t="s">
        <v>62</v>
      </c>
      <c r="E1161" s="3">
        <v>1</v>
      </c>
      <c r="F1161" s="2">
        <v>14823.41</v>
      </c>
      <c r="G1161" s="2">
        <f>ROUND(Tabla324[[#This Row],[CANTIDAD]]*Tabla324[[#This Row],[P. U.]],2)</f>
        <v>14823.41</v>
      </c>
      <c r="H1161" s="22">
        <v>1</v>
      </c>
      <c r="I1161" s="2">
        <v>11384.72</v>
      </c>
      <c r="J1161" s="2">
        <f>ROUND(Tabla324[[#This Row],[CANTIDAD ]]*Tabla324[[#This Row],[P. U. ]],2)</f>
        <v>11384.72</v>
      </c>
    </row>
    <row r="1162" spans="1:10">
      <c r="A1162" s="5" t="s">
        <v>6577</v>
      </c>
      <c r="B1162" s="5" t="s">
        <v>1038</v>
      </c>
      <c r="C1162" s="6" t="s">
        <v>4487</v>
      </c>
      <c r="D1162" s="1" t="s">
        <v>62</v>
      </c>
      <c r="E1162" s="3">
        <v>1</v>
      </c>
      <c r="F1162" s="2">
        <v>19850.07</v>
      </c>
      <c r="G1162" s="2">
        <f>ROUND(Tabla324[[#This Row],[CANTIDAD]]*Tabla324[[#This Row],[P. U.]],2)</f>
        <v>19850.07</v>
      </c>
      <c r="H1162" s="22">
        <v>1</v>
      </c>
      <c r="I1162" s="2">
        <v>15245.31</v>
      </c>
      <c r="J1162" s="2">
        <f>ROUND(Tabla324[[#This Row],[CANTIDAD ]]*Tabla324[[#This Row],[P. U. ]],2)</f>
        <v>15245.31</v>
      </c>
    </row>
    <row r="1163" spans="1:10">
      <c r="A1163" s="5" t="s">
        <v>6577</v>
      </c>
      <c r="B1163" s="5" t="s">
        <v>1039</v>
      </c>
      <c r="C1163" s="6" t="s">
        <v>4488</v>
      </c>
      <c r="D1163" s="1" t="s">
        <v>62</v>
      </c>
      <c r="E1163" s="3">
        <v>1</v>
      </c>
      <c r="F1163" s="2">
        <v>16790.14</v>
      </c>
      <c r="G1163" s="2">
        <f>ROUND(Tabla324[[#This Row],[CANTIDAD]]*Tabla324[[#This Row],[P. U.]],2)</f>
        <v>16790.14</v>
      </c>
      <c r="H1163" s="22">
        <v>1</v>
      </c>
      <c r="I1163" s="2">
        <v>12895.2</v>
      </c>
      <c r="J1163" s="2">
        <f>ROUND(Tabla324[[#This Row],[CANTIDAD ]]*Tabla324[[#This Row],[P. U. ]],2)</f>
        <v>12895.2</v>
      </c>
    </row>
    <row r="1164" spans="1:10">
      <c r="A1164" s="5" t="s">
        <v>6577</v>
      </c>
      <c r="B1164" s="5" t="s">
        <v>1040</v>
      </c>
      <c r="C1164" s="6" t="s">
        <v>4489</v>
      </c>
      <c r="D1164" s="1" t="s">
        <v>62</v>
      </c>
      <c r="E1164" s="3">
        <v>1</v>
      </c>
      <c r="F1164" s="2">
        <v>15300.33</v>
      </c>
      <c r="G1164" s="2">
        <f>ROUND(Tabla324[[#This Row],[CANTIDAD]]*Tabla324[[#This Row],[P. U.]],2)</f>
        <v>15300.33</v>
      </c>
      <c r="H1164" s="22">
        <v>1</v>
      </c>
      <c r="I1164" s="2">
        <v>11751</v>
      </c>
      <c r="J1164" s="2">
        <f>ROUND(Tabla324[[#This Row],[CANTIDAD ]]*Tabla324[[#This Row],[P. U. ]],2)</f>
        <v>11751</v>
      </c>
    </row>
    <row r="1165" spans="1:10">
      <c r="A1165" s="5" t="s">
        <v>6577</v>
      </c>
      <c r="B1165" s="5" t="s">
        <v>1041</v>
      </c>
      <c r="C1165" s="6" t="s">
        <v>4490</v>
      </c>
      <c r="D1165" s="1" t="s">
        <v>62</v>
      </c>
      <c r="E1165" s="3">
        <v>1</v>
      </c>
      <c r="F1165" s="2">
        <v>16933.78</v>
      </c>
      <c r="G1165" s="2">
        <f>ROUND(Tabla324[[#This Row],[CANTIDAD]]*Tabla324[[#This Row],[P. U.]],2)</f>
        <v>16933.78</v>
      </c>
      <c r="H1165" s="22">
        <v>1</v>
      </c>
      <c r="I1165" s="2">
        <v>13005.53</v>
      </c>
      <c r="J1165" s="2">
        <f>ROUND(Tabla324[[#This Row],[CANTIDAD ]]*Tabla324[[#This Row],[P. U. ]],2)</f>
        <v>13005.53</v>
      </c>
    </row>
    <row r="1166" spans="1:10">
      <c r="A1166" s="5" t="s">
        <v>6577</v>
      </c>
      <c r="B1166" s="5" t="s">
        <v>1042</v>
      </c>
      <c r="C1166" s="6" t="s">
        <v>4491</v>
      </c>
      <c r="D1166" s="1" t="s">
        <v>62</v>
      </c>
      <c r="E1166" s="3">
        <v>1</v>
      </c>
      <c r="F1166" s="2">
        <v>31502.52</v>
      </c>
      <c r="G1166" s="2">
        <f>ROUND(Tabla324[[#This Row],[CANTIDAD]]*Tabla324[[#This Row],[P. U.]],2)</f>
        <v>31502.52</v>
      </c>
      <c r="H1166" s="22">
        <v>1</v>
      </c>
      <c r="I1166" s="2">
        <v>24194.66</v>
      </c>
      <c r="J1166" s="2">
        <f>ROUND(Tabla324[[#This Row],[CANTIDAD ]]*Tabla324[[#This Row],[P. U. ]],2)</f>
        <v>24194.66</v>
      </c>
    </row>
    <row r="1167" spans="1:10">
      <c r="A1167" s="5" t="s">
        <v>6577</v>
      </c>
      <c r="B1167" s="5" t="s">
        <v>1043</v>
      </c>
      <c r="C1167" s="6" t="s">
        <v>4492</v>
      </c>
      <c r="D1167" s="1" t="s">
        <v>62</v>
      </c>
      <c r="E1167" s="3">
        <v>1</v>
      </c>
      <c r="F1167" s="2">
        <v>25950.57</v>
      </c>
      <c r="G1167" s="2">
        <f>ROUND(Tabla324[[#This Row],[CANTIDAD]]*Tabla324[[#This Row],[P. U.]],2)</f>
        <v>25950.57</v>
      </c>
      <c r="H1167" s="22">
        <v>1</v>
      </c>
      <c r="I1167" s="2">
        <v>19930.64</v>
      </c>
      <c r="J1167" s="2">
        <f>ROUND(Tabla324[[#This Row],[CANTIDAD ]]*Tabla324[[#This Row],[P. U. ]],2)</f>
        <v>19930.64</v>
      </c>
    </row>
    <row r="1168" spans="1:10">
      <c r="A1168" s="5" t="s">
        <v>6577</v>
      </c>
      <c r="B1168" s="5" t="s">
        <v>1044</v>
      </c>
      <c r="C1168" s="6" t="s">
        <v>4493</v>
      </c>
      <c r="D1168" s="1" t="s">
        <v>62</v>
      </c>
      <c r="E1168" s="3">
        <v>1</v>
      </c>
      <c r="F1168" s="2">
        <v>22220.44</v>
      </c>
      <c r="G1168" s="2">
        <f>ROUND(Tabla324[[#This Row],[CANTIDAD]]*Tabla324[[#This Row],[P. U.]],2)</f>
        <v>22220.44</v>
      </c>
      <c r="H1168" s="22">
        <v>1</v>
      </c>
      <c r="I1168" s="2">
        <v>17065.810000000001</v>
      </c>
      <c r="J1168" s="2">
        <f>ROUND(Tabla324[[#This Row],[CANTIDAD ]]*Tabla324[[#This Row],[P. U. ]],2)</f>
        <v>17065.810000000001</v>
      </c>
    </row>
    <row r="1169" spans="1:10">
      <c r="A1169" s="5" t="s">
        <v>6577</v>
      </c>
      <c r="B1169" s="5" t="s">
        <v>1045</v>
      </c>
      <c r="C1169" s="6" t="s">
        <v>4494</v>
      </c>
      <c r="D1169" s="1" t="s">
        <v>62</v>
      </c>
      <c r="E1169" s="3">
        <v>1</v>
      </c>
      <c r="F1169" s="2">
        <v>33483.14</v>
      </c>
      <c r="G1169" s="2">
        <f>ROUND(Tabla324[[#This Row],[CANTIDAD]]*Tabla324[[#This Row],[P. U.]],2)</f>
        <v>33483.14</v>
      </c>
      <c r="H1169" s="22">
        <v>1</v>
      </c>
      <c r="I1169" s="2">
        <v>25715.82</v>
      </c>
      <c r="J1169" s="2">
        <f>ROUND(Tabla324[[#This Row],[CANTIDAD ]]*Tabla324[[#This Row],[P. U. ]],2)</f>
        <v>25715.82</v>
      </c>
    </row>
    <row r="1170" spans="1:10">
      <c r="A1170" s="5" t="s">
        <v>6577</v>
      </c>
      <c r="B1170" s="5" t="s">
        <v>1046</v>
      </c>
      <c r="C1170" s="5" t="s">
        <v>4495</v>
      </c>
      <c r="D1170" s="1" t="s">
        <v>62</v>
      </c>
      <c r="E1170" s="3">
        <v>27</v>
      </c>
      <c r="F1170" s="2">
        <v>2604.73</v>
      </c>
      <c r="G1170" s="2">
        <f>ROUND(Tabla324[[#This Row],[CANTIDAD]]*Tabla324[[#This Row],[P. U.]],2)</f>
        <v>70327.710000000006</v>
      </c>
      <c r="H1170" s="22">
        <v>27</v>
      </c>
      <c r="I1170" s="2">
        <v>2000.49</v>
      </c>
      <c r="J1170" s="2">
        <f>ROUND(Tabla324[[#This Row],[CANTIDAD ]]*Tabla324[[#This Row],[P. U. ]],2)</f>
        <v>54013.23</v>
      </c>
    </row>
    <row r="1171" spans="1:10">
      <c r="A1171" s="5" t="s">
        <v>6577</v>
      </c>
      <c r="B1171" s="5" t="s">
        <v>1047</v>
      </c>
      <c r="C1171" s="5" t="s">
        <v>4496</v>
      </c>
      <c r="D1171" s="1" t="s">
        <v>62</v>
      </c>
      <c r="E1171" s="3">
        <v>1</v>
      </c>
      <c r="F1171" s="2">
        <v>11478.59</v>
      </c>
      <c r="G1171" s="2">
        <f>ROUND(Tabla324[[#This Row],[CANTIDAD]]*Tabla324[[#This Row],[P. U.]],2)</f>
        <v>11478.59</v>
      </c>
      <c r="H1171" s="22">
        <v>1</v>
      </c>
      <c r="I1171" s="2">
        <v>8815.83</v>
      </c>
      <c r="J1171" s="2">
        <f>ROUND(Tabla324[[#This Row],[CANTIDAD ]]*Tabla324[[#This Row],[P. U. ]],2)</f>
        <v>8815.83</v>
      </c>
    </row>
    <row r="1172" spans="1:10">
      <c r="A1172" s="5" t="s">
        <v>6577</v>
      </c>
      <c r="B1172" s="5" t="s">
        <v>1048</v>
      </c>
      <c r="C1172" s="6" t="s">
        <v>4497</v>
      </c>
      <c r="D1172" s="1" t="s">
        <v>62</v>
      </c>
      <c r="E1172" s="3">
        <v>1</v>
      </c>
      <c r="F1172" s="2">
        <v>19262.29</v>
      </c>
      <c r="G1172" s="2">
        <f>ROUND(Tabla324[[#This Row],[CANTIDAD]]*Tabla324[[#This Row],[P. U.]],2)</f>
        <v>19262.29</v>
      </c>
      <c r="H1172" s="22">
        <v>1</v>
      </c>
      <c r="I1172" s="2">
        <v>14793.88</v>
      </c>
      <c r="J1172" s="2">
        <f>ROUND(Tabla324[[#This Row],[CANTIDAD ]]*Tabla324[[#This Row],[P. U. ]],2)</f>
        <v>14793.88</v>
      </c>
    </row>
    <row r="1173" spans="1:10">
      <c r="A1173" s="5" t="s">
        <v>6577</v>
      </c>
      <c r="B1173" s="5" t="s">
        <v>1049</v>
      </c>
      <c r="C1173" s="6" t="s">
        <v>4498</v>
      </c>
      <c r="D1173" s="1" t="s">
        <v>62</v>
      </c>
      <c r="E1173" s="3">
        <v>1</v>
      </c>
      <c r="F1173" s="2">
        <v>22006.9</v>
      </c>
      <c r="G1173" s="2">
        <f>ROUND(Tabla324[[#This Row],[CANTIDAD]]*Tabla324[[#This Row],[P. U.]],2)</f>
        <v>22006.9</v>
      </c>
      <c r="H1173" s="22">
        <v>1</v>
      </c>
      <c r="I1173" s="2">
        <v>16901.810000000001</v>
      </c>
      <c r="J1173" s="2">
        <f>ROUND(Tabla324[[#This Row],[CANTIDAD ]]*Tabla324[[#This Row],[P. U. ]],2)</f>
        <v>16901.810000000001</v>
      </c>
    </row>
    <row r="1174" spans="1:10">
      <c r="A1174" s="5" t="s">
        <v>6577</v>
      </c>
      <c r="B1174" s="5" t="s">
        <v>1050</v>
      </c>
      <c r="C1174" s="6" t="s">
        <v>4499</v>
      </c>
      <c r="D1174" s="1" t="s">
        <v>62</v>
      </c>
      <c r="E1174" s="3">
        <v>1</v>
      </c>
      <c r="F1174" s="2">
        <v>54881.69</v>
      </c>
      <c r="G1174" s="2">
        <f>ROUND(Tabla324[[#This Row],[CANTIDAD]]*Tabla324[[#This Row],[P. U.]],2)</f>
        <v>54881.69</v>
      </c>
      <c r="H1174" s="22">
        <v>1</v>
      </c>
      <c r="I1174" s="2">
        <v>42150.400000000001</v>
      </c>
      <c r="J1174" s="2">
        <f>ROUND(Tabla324[[#This Row],[CANTIDAD ]]*Tabla324[[#This Row],[P. U. ]],2)</f>
        <v>42150.400000000001</v>
      </c>
    </row>
    <row r="1175" spans="1:10">
      <c r="A1175" s="5" t="s">
        <v>6577</v>
      </c>
      <c r="B1175" s="5" t="s">
        <v>1051</v>
      </c>
      <c r="C1175" s="6" t="s">
        <v>4500</v>
      </c>
      <c r="D1175" s="1" t="s">
        <v>62</v>
      </c>
      <c r="E1175" s="3">
        <v>1</v>
      </c>
      <c r="F1175" s="2">
        <v>33169.879999999997</v>
      </c>
      <c r="G1175" s="2">
        <f>ROUND(Tabla324[[#This Row],[CANTIDAD]]*Tabla324[[#This Row],[P. U.]],2)</f>
        <v>33169.879999999997</v>
      </c>
      <c r="H1175" s="22">
        <v>1</v>
      </c>
      <c r="I1175" s="2">
        <v>25475.23</v>
      </c>
      <c r="J1175" s="2">
        <f>ROUND(Tabla324[[#This Row],[CANTIDAD ]]*Tabla324[[#This Row],[P. U. ]],2)</f>
        <v>25475.23</v>
      </c>
    </row>
    <row r="1176" spans="1:10">
      <c r="A1176" s="5" t="s">
        <v>6577</v>
      </c>
      <c r="B1176" s="5" t="s">
        <v>1052</v>
      </c>
      <c r="C1176" s="5" t="s">
        <v>4501</v>
      </c>
      <c r="D1176" s="1" t="s">
        <v>62</v>
      </c>
      <c r="E1176" s="3">
        <v>2</v>
      </c>
      <c r="F1176" s="2">
        <v>21093.86</v>
      </c>
      <c r="G1176" s="2">
        <f>ROUND(Tabla324[[#This Row],[CANTIDAD]]*Tabla324[[#This Row],[P. U.]],2)</f>
        <v>42187.72</v>
      </c>
      <c r="H1176" s="22">
        <v>2</v>
      </c>
      <c r="I1176" s="2">
        <v>16200.58</v>
      </c>
      <c r="J1176" s="2">
        <f>ROUND(Tabla324[[#This Row],[CANTIDAD ]]*Tabla324[[#This Row],[P. U. ]],2)</f>
        <v>32401.16</v>
      </c>
    </row>
    <row r="1177" spans="1:10">
      <c r="A1177" s="5" t="s">
        <v>6577</v>
      </c>
      <c r="B1177" s="5" t="s">
        <v>1053</v>
      </c>
      <c r="C1177" s="6" t="s">
        <v>4502</v>
      </c>
      <c r="D1177" s="1" t="s">
        <v>62</v>
      </c>
      <c r="E1177" s="3">
        <v>2</v>
      </c>
      <c r="F1177" s="2">
        <v>121981.47</v>
      </c>
      <c r="G1177" s="2">
        <f>ROUND(Tabla324[[#This Row],[CANTIDAD]]*Tabla324[[#This Row],[P. U.]],2)</f>
        <v>243962.94</v>
      </c>
      <c r="H1177" s="22">
        <v>2</v>
      </c>
      <c r="I1177" s="2">
        <v>93684.58</v>
      </c>
      <c r="J1177" s="2">
        <f>ROUND(Tabla324[[#This Row],[CANTIDAD ]]*Tabla324[[#This Row],[P. U. ]],2)</f>
        <v>187369.16</v>
      </c>
    </row>
    <row r="1178" spans="1:10" s="35" customFormat="1" ht="11.25" customHeight="1">
      <c r="A1178" s="34" t="s">
        <v>6580</v>
      </c>
      <c r="B1178" s="34" t="s">
        <v>1054</v>
      </c>
      <c r="C1178" s="34" t="s">
        <v>4503</v>
      </c>
      <c r="D1178" s="35" t="s">
        <v>3472</v>
      </c>
      <c r="E1178" s="36"/>
      <c r="F1178" s="37"/>
      <c r="G1178" s="37">
        <f>SUM(G1179:G1234)</f>
        <v>3222236.1399999997</v>
      </c>
      <c r="H1178" s="38"/>
      <c r="I1178" s="37"/>
      <c r="J1178" s="37">
        <f t="shared" ref="J1178" si="71">SUM(J1179:J1234)</f>
        <v>2474751.4500000007</v>
      </c>
    </row>
    <row r="1179" spans="1:10">
      <c r="A1179" s="5" t="s">
        <v>6577</v>
      </c>
      <c r="B1179" s="5" t="s">
        <v>1055</v>
      </c>
      <c r="C1179" s="6" t="s">
        <v>4447</v>
      </c>
      <c r="D1179" s="1" t="s">
        <v>62</v>
      </c>
      <c r="E1179" s="3">
        <v>1</v>
      </c>
      <c r="F1179" s="2">
        <v>55180.45</v>
      </c>
      <c r="G1179" s="2">
        <f>ROUND(Tabla324[[#This Row],[CANTIDAD]]*Tabla324[[#This Row],[P. U.]],2)</f>
        <v>55180.45</v>
      </c>
      <c r="H1179" s="22">
        <v>1</v>
      </c>
      <c r="I1179" s="2">
        <v>42379.86</v>
      </c>
      <c r="J1179" s="2">
        <f>ROUND(Tabla324[[#This Row],[CANTIDAD ]]*Tabla324[[#This Row],[P. U. ]],2)</f>
        <v>42379.86</v>
      </c>
    </row>
    <row r="1180" spans="1:10">
      <c r="A1180" s="5" t="s">
        <v>6577</v>
      </c>
      <c r="B1180" s="5" t="s">
        <v>1056</v>
      </c>
      <c r="C1180" s="6" t="s">
        <v>4448</v>
      </c>
      <c r="D1180" s="1" t="s">
        <v>62</v>
      </c>
      <c r="E1180" s="3">
        <v>1</v>
      </c>
      <c r="F1180" s="2">
        <v>74122</v>
      </c>
      <c r="G1180" s="2">
        <f>ROUND(Tabla324[[#This Row],[CANTIDAD]]*Tabla324[[#This Row],[P. U.]],2)</f>
        <v>74122</v>
      </c>
      <c r="H1180" s="22">
        <v>1</v>
      </c>
      <c r="I1180" s="2">
        <v>56927.4</v>
      </c>
      <c r="J1180" s="2">
        <f>ROUND(Tabla324[[#This Row],[CANTIDAD ]]*Tabla324[[#This Row],[P. U. ]],2)</f>
        <v>56927.4</v>
      </c>
    </row>
    <row r="1181" spans="1:10">
      <c r="A1181" s="5" t="s">
        <v>6577</v>
      </c>
      <c r="B1181" s="5" t="s">
        <v>1057</v>
      </c>
      <c r="C1181" s="6" t="s">
        <v>4449</v>
      </c>
      <c r="D1181" s="1" t="s">
        <v>62</v>
      </c>
      <c r="E1181" s="3">
        <v>1</v>
      </c>
      <c r="F1181" s="2">
        <v>32396.17</v>
      </c>
      <c r="G1181" s="2">
        <f>ROUND(Tabla324[[#This Row],[CANTIDAD]]*Tabla324[[#This Row],[P. U.]],2)</f>
        <v>32396.17</v>
      </c>
      <c r="H1181" s="22">
        <v>1</v>
      </c>
      <c r="I1181" s="2">
        <v>24881</v>
      </c>
      <c r="J1181" s="2">
        <f>ROUND(Tabla324[[#This Row],[CANTIDAD ]]*Tabla324[[#This Row],[P. U. ]],2)</f>
        <v>24881</v>
      </c>
    </row>
    <row r="1182" spans="1:10">
      <c r="A1182" s="5" t="s">
        <v>6577</v>
      </c>
      <c r="B1182" s="5" t="s">
        <v>1058</v>
      </c>
      <c r="C1182" s="6" t="s">
        <v>4450</v>
      </c>
      <c r="D1182" s="1" t="s">
        <v>62</v>
      </c>
      <c r="E1182" s="3">
        <v>1</v>
      </c>
      <c r="F1182" s="2">
        <v>57468.84</v>
      </c>
      <c r="G1182" s="2">
        <f>ROUND(Tabla324[[#This Row],[CANTIDAD]]*Tabla324[[#This Row],[P. U.]],2)</f>
        <v>57468.84</v>
      </c>
      <c r="H1182" s="22">
        <v>1</v>
      </c>
      <c r="I1182" s="2">
        <v>44137.38</v>
      </c>
      <c r="J1182" s="2">
        <f>ROUND(Tabla324[[#This Row],[CANTIDAD ]]*Tabla324[[#This Row],[P. U. ]],2)</f>
        <v>44137.38</v>
      </c>
    </row>
    <row r="1183" spans="1:10">
      <c r="A1183" s="5" t="s">
        <v>6577</v>
      </c>
      <c r="B1183" s="5" t="s">
        <v>1059</v>
      </c>
      <c r="C1183" s="6" t="s">
        <v>4451</v>
      </c>
      <c r="D1183" s="1" t="s">
        <v>62</v>
      </c>
      <c r="E1183" s="3">
        <v>1</v>
      </c>
      <c r="F1183" s="2">
        <v>6730.73</v>
      </c>
      <c r="G1183" s="2">
        <f>ROUND(Tabla324[[#This Row],[CANTIDAD]]*Tabla324[[#This Row],[P. U.]],2)</f>
        <v>6730.73</v>
      </c>
      <c r="H1183" s="22">
        <v>1</v>
      </c>
      <c r="I1183" s="2">
        <v>5169.3500000000004</v>
      </c>
      <c r="J1183" s="2">
        <f>ROUND(Tabla324[[#This Row],[CANTIDAD ]]*Tabla324[[#This Row],[P. U. ]],2)</f>
        <v>5169.3500000000004</v>
      </c>
    </row>
    <row r="1184" spans="1:10">
      <c r="A1184" s="5" t="s">
        <v>6577</v>
      </c>
      <c r="B1184" s="5" t="s">
        <v>1060</v>
      </c>
      <c r="C1184" s="6" t="s">
        <v>4452</v>
      </c>
      <c r="D1184" s="1" t="s">
        <v>62</v>
      </c>
      <c r="E1184" s="3">
        <v>1</v>
      </c>
      <c r="F1184" s="2">
        <v>11989.52</v>
      </c>
      <c r="G1184" s="2">
        <f>ROUND(Tabla324[[#This Row],[CANTIDAD]]*Tabla324[[#This Row],[P. U.]],2)</f>
        <v>11989.52</v>
      </c>
      <c r="H1184" s="22">
        <v>1</v>
      </c>
      <c r="I1184" s="2">
        <v>9208.23</v>
      </c>
      <c r="J1184" s="2">
        <f>ROUND(Tabla324[[#This Row],[CANTIDAD ]]*Tabla324[[#This Row],[P. U. ]],2)</f>
        <v>9208.23</v>
      </c>
    </row>
    <row r="1185" spans="1:10">
      <c r="A1185" s="5" t="s">
        <v>6577</v>
      </c>
      <c r="B1185" s="5" t="s">
        <v>1061</v>
      </c>
      <c r="C1185" s="5" t="s">
        <v>4453</v>
      </c>
      <c r="D1185" s="1" t="s">
        <v>62</v>
      </c>
      <c r="E1185" s="3">
        <v>2</v>
      </c>
      <c r="F1185" s="2">
        <v>2454.0700000000002</v>
      </c>
      <c r="G1185" s="2">
        <f>ROUND(Tabla324[[#This Row],[CANTIDAD]]*Tabla324[[#This Row],[P. U.]],2)</f>
        <v>4908.1400000000003</v>
      </c>
      <c r="H1185" s="22">
        <v>2</v>
      </c>
      <c r="I1185" s="2">
        <v>1884.79</v>
      </c>
      <c r="J1185" s="2">
        <f>ROUND(Tabla324[[#This Row],[CANTIDAD ]]*Tabla324[[#This Row],[P. U. ]],2)</f>
        <v>3769.58</v>
      </c>
    </row>
    <row r="1186" spans="1:10">
      <c r="A1186" s="5" t="s">
        <v>6577</v>
      </c>
      <c r="B1186" s="5" t="s">
        <v>1062</v>
      </c>
      <c r="C1186" s="6" t="s">
        <v>4454</v>
      </c>
      <c r="D1186" s="1" t="s">
        <v>62</v>
      </c>
      <c r="E1186" s="3">
        <v>2</v>
      </c>
      <c r="F1186" s="2">
        <v>606356.36</v>
      </c>
      <c r="G1186" s="2">
        <f>ROUND(Tabla324[[#This Row],[CANTIDAD]]*Tabla324[[#This Row],[P. U.]],2)</f>
        <v>1212712.72</v>
      </c>
      <c r="H1186" s="22">
        <v>2</v>
      </c>
      <c r="I1186" s="2">
        <v>465695.62</v>
      </c>
      <c r="J1186" s="2">
        <f>ROUND(Tabla324[[#This Row],[CANTIDAD ]]*Tabla324[[#This Row],[P. U. ]],2)</f>
        <v>931391.24</v>
      </c>
    </row>
    <row r="1187" spans="1:10">
      <c r="A1187" s="5" t="s">
        <v>6577</v>
      </c>
      <c r="B1187" s="5" t="s">
        <v>1063</v>
      </c>
      <c r="C1187" s="6" t="s">
        <v>4455</v>
      </c>
      <c r="D1187" s="1" t="s">
        <v>62</v>
      </c>
      <c r="E1187" s="3">
        <v>2</v>
      </c>
      <c r="F1187" s="2">
        <v>8155.69</v>
      </c>
      <c r="G1187" s="2">
        <f>ROUND(Tabla324[[#This Row],[CANTIDAD]]*Tabla324[[#This Row],[P. U.]],2)</f>
        <v>16311.38</v>
      </c>
      <c r="H1187" s="22">
        <v>2</v>
      </c>
      <c r="I1187" s="2">
        <v>6263.75</v>
      </c>
      <c r="J1187" s="2">
        <f>ROUND(Tabla324[[#This Row],[CANTIDAD ]]*Tabla324[[#This Row],[P. U. ]],2)</f>
        <v>12527.5</v>
      </c>
    </row>
    <row r="1188" spans="1:10">
      <c r="A1188" s="5" t="s">
        <v>6577</v>
      </c>
      <c r="B1188" s="5" t="s">
        <v>1064</v>
      </c>
      <c r="C1188" s="6" t="s">
        <v>4456</v>
      </c>
      <c r="D1188" s="1" t="s">
        <v>62</v>
      </c>
      <c r="E1188" s="3">
        <v>1</v>
      </c>
      <c r="F1188" s="2">
        <v>38300.959999999999</v>
      </c>
      <c r="G1188" s="2">
        <f>ROUND(Tabla324[[#This Row],[CANTIDAD]]*Tabla324[[#This Row],[P. U.]],2)</f>
        <v>38300.959999999999</v>
      </c>
      <c r="H1188" s="22">
        <v>1</v>
      </c>
      <c r="I1188" s="2">
        <v>29416.01</v>
      </c>
      <c r="J1188" s="2">
        <f>ROUND(Tabla324[[#This Row],[CANTIDAD ]]*Tabla324[[#This Row],[P. U. ]],2)</f>
        <v>29416.01</v>
      </c>
    </row>
    <row r="1189" spans="1:10">
      <c r="A1189" s="5" t="s">
        <v>6577</v>
      </c>
      <c r="B1189" s="5" t="s">
        <v>1065</v>
      </c>
      <c r="C1189" s="5" t="s">
        <v>4457</v>
      </c>
      <c r="D1189" s="1" t="s">
        <v>62</v>
      </c>
      <c r="E1189" s="3">
        <v>2</v>
      </c>
      <c r="F1189" s="2">
        <v>14843.3</v>
      </c>
      <c r="G1189" s="2">
        <f>ROUND(Tabla324[[#This Row],[CANTIDAD]]*Tabla324[[#This Row],[P. U.]],2)</f>
        <v>29686.6</v>
      </c>
      <c r="H1189" s="22">
        <v>2</v>
      </c>
      <c r="I1189" s="2">
        <v>11400</v>
      </c>
      <c r="J1189" s="2">
        <f>ROUND(Tabla324[[#This Row],[CANTIDAD ]]*Tabla324[[#This Row],[P. U. ]],2)</f>
        <v>22800</v>
      </c>
    </row>
    <row r="1190" spans="1:10">
      <c r="A1190" s="5" t="s">
        <v>6577</v>
      </c>
      <c r="B1190" s="5" t="s">
        <v>1066</v>
      </c>
      <c r="C1190" s="6" t="s">
        <v>4458</v>
      </c>
      <c r="D1190" s="1" t="s">
        <v>62</v>
      </c>
      <c r="E1190" s="3">
        <v>1</v>
      </c>
      <c r="F1190" s="2">
        <v>7491.88</v>
      </c>
      <c r="G1190" s="2">
        <f>ROUND(Tabla324[[#This Row],[CANTIDAD]]*Tabla324[[#This Row],[P. U.]],2)</f>
        <v>7491.88</v>
      </c>
      <c r="H1190" s="22">
        <v>1</v>
      </c>
      <c r="I1190" s="2">
        <v>5753.93</v>
      </c>
      <c r="J1190" s="2">
        <f>ROUND(Tabla324[[#This Row],[CANTIDAD ]]*Tabla324[[#This Row],[P. U. ]],2)</f>
        <v>5753.93</v>
      </c>
    </row>
    <row r="1191" spans="1:10">
      <c r="A1191" s="5" t="s">
        <v>6577</v>
      </c>
      <c r="B1191" s="5" t="s">
        <v>1067</v>
      </c>
      <c r="C1191" s="6" t="s">
        <v>4459</v>
      </c>
      <c r="D1191" s="1" t="s">
        <v>62</v>
      </c>
      <c r="E1191" s="3">
        <v>1</v>
      </c>
      <c r="F1191" s="2">
        <v>27923.97</v>
      </c>
      <c r="G1191" s="2">
        <f>ROUND(Tabla324[[#This Row],[CANTIDAD]]*Tabla324[[#This Row],[P. U.]],2)</f>
        <v>27923.97</v>
      </c>
      <c r="H1191" s="22">
        <v>1</v>
      </c>
      <c r="I1191" s="2">
        <v>21446.25</v>
      </c>
      <c r="J1191" s="2">
        <f>ROUND(Tabla324[[#This Row],[CANTIDAD ]]*Tabla324[[#This Row],[P. U. ]],2)</f>
        <v>21446.25</v>
      </c>
    </row>
    <row r="1192" spans="1:10">
      <c r="A1192" s="5" t="s">
        <v>6577</v>
      </c>
      <c r="B1192" s="5" t="s">
        <v>1068</v>
      </c>
      <c r="C1192" s="6" t="s">
        <v>4460</v>
      </c>
      <c r="D1192" s="1" t="s">
        <v>62</v>
      </c>
      <c r="E1192" s="3">
        <v>2</v>
      </c>
      <c r="F1192" s="2">
        <v>37011.040000000001</v>
      </c>
      <c r="G1192" s="2">
        <f>ROUND(Tabla324[[#This Row],[CANTIDAD]]*Tabla324[[#This Row],[P. U.]],2)</f>
        <v>74022.080000000002</v>
      </c>
      <c r="H1192" s="22">
        <v>2</v>
      </c>
      <c r="I1192" s="2">
        <v>28425.33</v>
      </c>
      <c r="J1192" s="2">
        <f>ROUND(Tabla324[[#This Row],[CANTIDAD ]]*Tabla324[[#This Row],[P. U. ]],2)</f>
        <v>56850.66</v>
      </c>
    </row>
    <row r="1193" spans="1:10">
      <c r="A1193" s="5" t="s">
        <v>6577</v>
      </c>
      <c r="B1193" s="5" t="s">
        <v>1069</v>
      </c>
      <c r="C1193" s="5" t="s">
        <v>4461</v>
      </c>
      <c r="D1193" s="1" t="s">
        <v>62</v>
      </c>
      <c r="E1193" s="3">
        <v>2</v>
      </c>
      <c r="F1193" s="2">
        <v>39184.69</v>
      </c>
      <c r="G1193" s="2">
        <f>ROUND(Tabla324[[#This Row],[CANTIDAD]]*Tabla324[[#This Row],[P. U.]],2)</f>
        <v>78369.38</v>
      </c>
      <c r="H1193" s="22">
        <v>2</v>
      </c>
      <c r="I1193" s="2">
        <v>30094.75</v>
      </c>
      <c r="J1193" s="2">
        <f>ROUND(Tabla324[[#This Row],[CANTIDAD ]]*Tabla324[[#This Row],[P. U. ]],2)</f>
        <v>60189.5</v>
      </c>
    </row>
    <row r="1194" spans="1:10">
      <c r="A1194" s="5" t="s">
        <v>6577</v>
      </c>
      <c r="B1194" s="5" t="s">
        <v>1070</v>
      </c>
      <c r="C1194" s="5" t="s">
        <v>4462</v>
      </c>
      <c r="D1194" s="1" t="s">
        <v>62</v>
      </c>
      <c r="E1194" s="3">
        <v>2</v>
      </c>
      <c r="F1194" s="2">
        <v>2877.2</v>
      </c>
      <c r="G1194" s="2">
        <f>ROUND(Tabla324[[#This Row],[CANTIDAD]]*Tabla324[[#This Row],[P. U.]],2)</f>
        <v>5754.4</v>
      </c>
      <c r="H1194" s="22">
        <v>2</v>
      </c>
      <c r="I1194" s="2">
        <v>2209.75</v>
      </c>
      <c r="J1194" s="2">
        <f>ROUND(Tabla324[[#This Row],[CANTIDAD ]]*Tabla324[[#This Row],[P. U. ]],2)</f>
        <v>4419.5</v>
      </c>
    </row>
    <row r="1195" spans="1:10">
      <c r="A1195" s="5" t="s">
        <v>6577</v>
      </c>
      <c r="B1195" s="5" t="s">
        <v>1071</v>
      </c>
      <c r="C1195" s="6" t="s">
        <v>4463</v>
      </c>
      <c r="D1195" s="1" t="s">
        <v>62</v>
      </c>
      <c r="E1195" s="3">
        <v>1</v>
      </c>
      <c r="F1195" s="2">
        <v>20619.5</v>
      </c>
      <c r="G1195" s="2">
        <f>ROUND(Tabla324[[#This Row],[CANTIDAD]]*Tabla324[[#This Row],[P. U.]],2)</f>
        <v>20619.5</v>
      </c>
      <c r="H1195" s="22">
        <v>1</v>
      </c>
      <c r="I1195" s="2">
        <v>15836.25</v>
      </c>
      <c r="J1195" s="2">
        <f>ROUND(Tabla324[[#This Row],[CANTIDAD ]]*Tabla324[[#This Row],[P. U. ]],2)</f>
        <v>15836.25</v>
      </c>
    </row>
    <row r="1196" spans="1:10">
      <c r="A1196" s="5" t="s">
        <v>6577</v>
      </c>
      <c r="B1196" s="5" t="s">
        <v>1072</v>
      </c>
      <c r="C1196" s="6" t="s">
        <v>4464</v>
      </c>
      <c r="D1196" s="1" t="s">
        <v>62</v>
      </c>
      <c r="E1196" s="3">
        <v>2</v>
      </c>
      <c r="F1196" s="2">
        <v>10779.95</v>
      </c>
      <c r="G1196" s="2">
        <f>ROUND(Tabla324[[#This Row],[CANTIDAD]]*Tabla324[[#This Row],[P. U.]],2)</f>
        <v>21559.9</v>
      </c>
      <c r="H1196" s="22">
        <v>2</v>
      </c>
      <c r="I1196" s="2">
        <v>8279.25</v>
      </c>
      <c r="J1196" s="2">
        <f>ROUND(Tabla324[[#This Row],[CANTIDAD ]]*Tabla324[[#This Row],[P. U. ]],2)</f>
        <v>16558.5</v>
      </c>
    </row>
    <row r="1197" spans="1:10">
      <c r="A1197" s="5" t="s">
        <v>6577</v>
      </c>
      <c r="B1197" s="5" t="s">
        <v>1073</v>
      </c>
      <c r="C1197" s="6" t="s">
        <v>4465</v>
      </c>
      <c r="D1197" s="1" t="s">
        <v>62</v>
      </c>
      <c r="E1197" s="3">
        <v>1</v>
      </c>
      <c r="F1197" s="2">
        <v>46398.36</v>
      </c>
      <c r="G1197" s="2">
        <f>ROUND(Tabla324[[#This Row],[CANTIDAD]]*Tabla324[[#This Row],[P. U.]],2)</f>
        <v>46398.36</v>
      </c>
      <c r="H1197" s="22">
        <v>1</v>
      </c>
      <c r="I1197" s="2">
        <v>35635</v>
      </c>
      <c r="J1197" s="2">
        <f>ROUND(Tabla324[[#This Row],[CANTIDAD ]]*Tabla324[[#This Row],[P. U. ]],2)</f>
        <v>35635</v>
      </c>
    </row>
    <row r="1198" spans="1:10">
      <c r="A1198" s="5" t="s">
        <v>6577</v>
      </c>
      <c r="B1198" s="5" t="s">
        <v>1074</v>
      </c>
      <c r="C1198" s="6" t="s">
        <v>4466</v>
      </c>
      <c r="D1198" s="1" t="s">
        <v>62</v>
      </c>
      <c r="E1198" s="3">
        <v>1</v>
      </c>
      <c r="F1198" s="2">
        <v>34358.94</v>
      </c>
      <c r="G1198" s="2">
        <f>ROUND(Tabla324[[#This Row],[CANTIDAD]]*Tabla324[[#This Row],[P. U.]],2)</f>
        <v>34358.94</v>
      </c>
      <c r="H1198" s="22">
        <v>1</v>
      </c>
      <c r="I1198" s="2">
        <v>26388.45</v>
      </c>
      <c r="J1198" s="2">
        <f>ROUND(Tabla324[[#This Row],[CANTIDAD ]]*Tabla324[[#This Row],[P. U. ]],2)</f>
        <v>26388.45</v>
      </c>
    </row>
    <row r="1199" spans="1:10">
      <c r="A1199" s="5" t="s">
        <v>6577</v>
      </c>
      <c r="B1199" s="5" t="s">
        <v>1075</v>
      </c>
      <c r="C1199" s="6" t="s">
        <v>4467</v>
      </c>
      <c r="D1199" s="1" t="s">
        <v>62</v>
      </c>
      <c r="E1199" s="3">
        <v>2</v>
      </c>
      <c r="F1199" s="2">
        <v>32145.66</v>
      </c>
      <c r="G1199" s="2">
        <f>ROUND(Tabla324[[#This Row],[CANTIDAD]]*Tabla324[[#This Row],[P. U.]],2)</f>
        <v>64291.32</v>
      </c>
      <c r="H1199" s="22">
        <v>2</v>
      </c>
      <c r="I1199" s="2">
        <v>24688.62</v>
      </c>
      <c r="J1199" s="2">
        <f>ROUND(Tabla324[[#This Row],[CANTIDAD ]]*Tabla324[[#This Row],[P. U. ]],2)</f>
        <v>49377.24</v>
      </c>
    </row>
    <row r="1200" spans="1:10">
      <c r="A1200" s="5" t="s">
        <v>6577</v>
      </c>
      <c r="B1200" s="5" t="s">
        <v>1076</v>
      </c>
      <c r="C1200" s="5" t="s">
        <v>4468</v>
      </c>
      <c r="D1200" s="1" t="s">
        <v>62</v>
      </c>
      <c r="E1200" s="3">
        <v>1</v>
      </c>
      <c r="F1200" s="2">
        <v>6567.55</v>
      </c>
      <c r="G1200" s="2">
        <f>ROUND(Tabla324[[#This Row],[CANTIDAD]]*Tabla324[[#This Row],[P. U.]],2)</f>
        <v>6567.55</v>
      </c>
      <c r="H1200" s="22">
        <v>1</v>
      </c>
      <c r="I1200" s="2">
        <v>5044.03</v>
      </c>
      <c r="J1200" s="2">
        <f>ROUND(Tabla324[[#This Row],[CANTIDAD ]]*Tabla324[[#This Row],[P. U. ]],2)</f>
        <v>5044.03</v>
      </c>
    </row>
    <row r="1201" spans="1:10">
      <c r="A1201" s="5" t="s">
        <v>6577</v>
      </c>
      <c r="B1201" s="5" t="s">
        <v>1077</v>
      </c>
      <c r="C1201" s="6" t="s">
        <v>4469</v>
      </c>
      <c r="D1201" s="1" t="s">
        <v>62</v>
      </c>
      <c r="E1201" s="3">
        <v>1</v>
      </c>
      <c r="F1201" s="2">
        <v>119489.05</v>
      </c>
      <c r="G1201" s="2">
        <f>ROUND(Tabla324[[#This Row],[CANTIDAD]]*Tabla324[[#This Row],[P. U.]],2)</f>
        <v>119489.05</v>
      </c>
      <c r="H1201" s="22">
        <v>1</v>
      </c>
      <c r="I1201" s="2">
        <v>91770.33</v>
      </c>
      <c r="J1201" s="2">
        <f>ROUND(Tabla324[[#This Row],[CANTIDAD ]]*Tabla324[[#This Row],[P. U. ]],2)</f>
        <v>91770.33</v>
      </c>
    </row>
    <row r="1202" spans="1:10">
      <c r="A1202" s="5" t="s">
        <v>6577</v>
      </c>
      <c r="B1202" s="5" t="s">
        <v>1078</v>
      </c>
      <c r="C1202" s="5" t="s">
        <v>4470</v>
      </c>
      <c r="D1202" s="1" t="s">
        <v>62</v>
      </c>
      <c r="E1202" s="3">
        <v>100</v>
      </c>
      <c r="F1202" s="2">
        <v>3479.65</v>
      </c>
      <c r="G1202" s="2">
        <f>ROUND(Tabla324[[#This Row],[CANTIDAD]]*Tabla324[[#This Row],[P. U.]],2)</f>
        <v>347965</v>
      </c>
      <c r="H1202" s="22">
        <v>100</v>
      </c>
      <c r="I1202" s="2">
        <v>2672.45</v>
      </c>
      <c r="J1202" s="2">
        <f>ROUND(Tabla324[[#This Row],[CANTIDAD ]]*Tabla324[[#This Row],[P. U. ]],2)</f>
        <v>267245</v>
      </c>
    </row>
    <row r="1203" spans="1:10">
      <c r="A1203" s="5" t="s">
        <v>6577</v>
      </c>
      <c r="B1203" s="5" t="s">
        <v>1079</v>
      </c>
      <c r="C1203" s="5" t="s">
        <v>4471</v>
      </c>
      <c r="D1203" s="1" t="s">
        <v>62</v>
      </c>
      <c r="E1203" s="3">
        <v>2</v>
      </c>
      <c r="F1203" s="2">
        <v>8960.66</v>
      </c>
      <c r="G1203" s="2">
        <f>ROUND(Tabla324[[#This Row],[CANTIDAD]]*Tabla324[[#This Row],[P. U.]],2)</f>
        <v>17921.32</v>
      </c>
      <c r="H1203" s="22">
        <v>2</v>
      </c>
      <c r="I1203" s="2">
        <v>6882</v>
      </c>
      <c r="J1203" s="2">
        <f>ROUND(Tabla324[[#This Row],[CANTIDAD ]]*Tabla324[[#This Row],[P. U. ]],2)</f>
        <v>13764</v>
      </c>
    </row>
    <row r="1204" spans="1:10">
      <c r="A1204" s="5" t="s">
        <v>6577</v>
      </c>
      <c r="B1204" s="5" t="s">
        <v>1080</v>
      </c>
      <c r="C1204" s="6" t="s">
        <v>4472</v>
      </c>
      <c r="D1204" s="1" t="s">
        <v>62</v>
      </c>
      <c r="E1204" s="3">
        <v>1</v>
      </c>
      <c r="F1204" s="2">
        <v>119269.99</v>
      </c>
      <c r="G1204" s="2">
        <f>ROUND(Tabla324[[#This Row],[CANTIDAD]]*Tabla324[[#This Row],[P. U.]],2)</f>
        <v>119269.99</v>
      </c>
      <c r="H1204" s="22">
        <v>1</v>
      </c>
      <c r="I1204" s="2">
        <v>91602.11</v>
      </c>
      <c r="J1204" s="2">
        <f>ROUND(Tabla324[[#This Row],[CANTIDAD ]]*Tabla324[[#This Row],[P. U. ]],2)</f>
        <v>91602.11</v>
      </c>
    </row>
    <row r="1205" spans="1:10">
      <c r="A1205" s="5" t="s">
        <v>6577</v>
      </c>
      <c r="B1205" s="5" t="s">
        <v>1081</v>
      </c>
      <c r="C1205" s="5" t="s">
        <v>4473</v>
      </c>
      <c r="D1205" s="1" t="s">
        <v>62</v>
      </c>
      <c r="E1205" s="3">
        <v>1</v>
      </c>
      <c r="F1205" s="2">
        <v>4446.8100000000004</v>
      </c>
      <c r="G1205" s="2">
        <f>ROUND(Tabla324[[#This Row],[CANTIDAD]]*Tabla324[[#This Row],[P. U.]],2)</f>
        <v>4446.8100000000004</v>
      </c>
      <c r="H1205" s="22">
        <v>1</v>
      </c>
      <c r="I1205" s="2">
        <v>3415.25</v>
      </c>
      <c r="J1205" s="2">
        <f>ROUND(Tabla324[[#This Row],[CANTIDAD ]]*Tabla324[[#This Row],[P. U. ]],2)</f>
        <v>3415.25</v>
      </c>
    </row>
    <row r="1206" spans="1:10">
      <c r="A1206" s="5" t="s">
        <v>6577</v>
      </c>
      <c r="B1206" s="5" t="s">
        <v>1082</v>
      </c>
      <c r="C1206" s="5" t="s">
        <v>4474</v>
      </c>
      <c r="D1206" s="1" t="s">
        <v>62</v>
      </c>
      <c r="E1206" s="3">
        <v>1</v>
      </c>
      <c r="F1206" s="2">
        <v>4489.8100000000004</v>
      </c>
      <c r="G1206" s="2">
        <f>ROUND(Tabla324[[#This Row],[CANTIDAD]]*Tabla324[[#This Row],[P. U.]],2)</f>
        <v>4489.8100000000004</v>
      </c>
      <c r="H1206" s="22">
        <v>1</v>
      </c>
      <c r="I1206" s="2">
        <v>3448.28</v>
      </c>
      <c r="J1206" s="2">
        <f>ROUND(Tabla324[[#This Row],[CANTIDAD ]]*Tabla324[[#This Row],[P. U. ]],2)</f>
        <v>3448.28</v>
      </c>
    </row>
    <row r="1207" spans="1:10">
      <c r="A1207" s="5" t="s">
        <v>6577</v>
      </c>
      <c r="B1207" s="5" t="s">
        <v>1083</v>
      </c>
      <c r="C1207" s="5" t="s">
        <v>4475</v>
      </c>
      <c r="D1207" s="1" t="s">
        <v>62</v>
      </c>
      <c r="E1207" s="3">
        <v>1</v>
      </c>
      <c r="F1207" s="2">
        <v>11928.34</v>
      </c>
      <c r="G1207" s="2">
        <f>ROUND(Tabla324[[#This Row],[CANTIDAD]]*Tabla324[[#This Row],[P. U.]],2)</f>
        <v>11928.34</v>
      </c>
      <c r="H1207" s="22">
        <v>1</v>
      </c>
      <c r="I1207" s="2">
        <v>9161.23</v>
      </c>
      <c r="J1207" s="2">
        <f>ROUND(Tabla324[[#This Row],[CANTIDAD ]]*Tabla324[[#This Row],[P. U. ]],2)</f>
        <v>9161.23</v>
      </c>
    </row>
    <row r="1208" spans="1:10">
      <c r="A1208" s="5" t="s">
        <v>6577</v>
      </c>
      <c r="B1208" s="5" t="s">
        <v>1084</v>
      </c>
      <c r="C1208" s="5" t="s">
        <v>4476</v>
      </c>
      <c r="D1208" s="1" t="s">
        <v>62</v>
      </c>
      <c r="E1208" s="3">
        <v>20</v>
      </c>
      <c r="F1208" s="2">
        <v>2959.36</v>
      </c>
      <c r="G1208" s="2">
        <f>ROUND(Tabla324[[#This Row],[CANTIDAD]]*Tabla324[[#This Row],[P. U.]],2)</f>
        <v>59187.199999999997</v>
      </c>
      <c r="H1208" s="22">
        <v>20</v>
      </c>
      <c r="I1208" s="2">
        <v>2272.86</v>
      </c>
      <c r="J1208" s="2">
        <f>ROUND(Tabla324[[#This Row],[CANTIDAD ]]*Tabla324[[#This Row],[P. U. ]],2)</f>
        <v>45457.2</v>
      </c>
    </row>
    <row r="1209" spans="1:10">
      <c r="A1209" s="5" t="s">
        <v>6577</v>
      </c>
      <c r="B1209" s="5" t="s">
        <v>1085</v>
      </c>
      <c r="C1209" s="5" t="s">
        <v>4477</v>
      </c>
      <c r="D1209" s="1" t="s">
        <v>62</v>
      </c>
      <c r="E1209" s="3">
        <v>1</v>
      </c>
      <c r="F1209" s="2">
        <v>9105.43</v>
      </c>
      <c r="G1209" s="2">
        <f>ROUND(Tabla324[[#This Row],[CANTIDAD]]*Tabla324[[#This Row],[P. U.]],2)</f>
        <v>9105.43</v>
      </c>
      <c r="H1209" s="22">
        <v>1</v>
      </c>
      <c r="I1209" s="2">
        <v>6993.17</v>
      </c>
      <c r="J1209" s="2">
        <f>ROUND(Tabla324[[#This Row],[CANTIDAD ]]*Tabla324[[#This Row],[P. U. ]],2)</f>
        <v>6993.17</v>
      </c>
    </row>
    <row r="1210" spans="1:10">
      <c r="A1210" s="5" t="s">
        <v>6577</v>
      </c>
      <c r="B1210" s="5" t="s">
        <v>1086</v>
      </c>
      <c r="C1210" s="5" t="s">
        <v>4478</v>
      </c>
      <c r="D1210" s="1" t="s">
        <v>62</v>
      </c>
      <c r="E1210" s="3">
        <v>1</v>
      </c>
      <c r="F1210" s="2">
        <v>47708</v>
      </c>
      <c r="G1210" s="2">
        <f>ROUND(Tabla324[[#This Row],[CANTIDAD]]*Tabla324[[#This Row],[P. U.]],2)</f>
        <v>47708</v>
      </c>
      <c r="H1210" s="22">
        <v>1</v>
      </c>
      <c r="I1210" s="2">
        <v>36640.85</v>
      </c>
      <c r="J1210" s="2">
        <f>ROUND(Tabla324[[#This Row],[CANTIDAD ]]*Tabla324[[#This Row],[P. U. ]],2)</f>
        <v>36640.85</v>
      </c>
    </row>
    <row r="1211" spans="1:10">
      <c r="A1211" s="5" t="s">
        <v>6577</v>
      </c>
      <c r="B1211" s="5" t="s">
        <v>1087</v>
      </c>
      <c r="C1211" s="5" t="s">
        <v>4479</v>
      </c>
      <c r="D1211" s="1" t="s">
        <v>62</v>
      </c>
      <c r="E1211" s="3">
        <v>2</v>
      </c>
      <c r="F1211" s="2">
        <v>2490.5</v>
      </c>
      <c r="G1211" s="2">
        <f>ROUND(Tabla324[[#This Row],[CANTIDAD]]*Tabla324[[#This Row],[P. U.]],2)</f>
        <v>4981</v>
      </c>
      <c r="H1211" s="22">
        <v>2</v>
      </c>
      <c r="I1211" s="2">
        <v>1912.76</v>
      </c>
      <c r="J1211" s="2">
        <f>ROUND(Tabla324[[#This Row],[CANTIDAD ]]*Tabla324[[#This Row],[P. U. ]],2)</f>
        <v>3825.52</v>
      </c>
    </row>
    <row r="1212" spans="1:10">
      <c r="A1212" s="5" t="s">
        <v>6577</v>
      </c>
      <c r="B1212" s="5" t="s">
        <v>1088</v>
      </c>
      <c r="C1212" s="5" t="s">
        <v>4480</v>
      </c>
      <c r="D1212" s="1" t="s">
        <v>62</v>
      </c>
      <c r="E1212" s="3">
        <v>1</v>
      </c>
      <c r="F1212" s="2">
        <v>79616.570000000007</v>
      </c>
      <c r="G1212" s="2">
        <f>ROUND(Tabla324[[#This Row],[CANTIDAD]]*Tabla324[[#This Row],[P. U.]],2)</f>
        <v>79616.570000000007</v>
      </c>
      <c r="H1212" s="22">
        <v>1</v>
      </c>
      <c r="I1212" s="2">
        <v>61147.360000000001</v>
      </c>
      <c r="J1212" s="2">
        <f>ROUND(Tabla324[[#This Row],[CANTIDAD ]]*Tabla324[[#This Row],[P. U. ]],2)</f>
        <v>61147.360000000001</v>
      </c>
    </row>
    <row r="1213" spans="1:10">
      <c r="A1213" s="5" t="s">
        <v>6577</v>
      </c>
      <c r="B1213" s="5" t="s">
        <v>1089</v>
      </c>
      <c r="C1213" s="6" t="s">
        <v>4481</v>
      </c>
      <c r="D1213" s="1" t="s">
        <v>62</v>
      </c>
      <c r="E1213" s="3">
        <v>1</v>
      </c>
      <c r="F1213" s="2">
        <v>13337.68</v>
      </c>
      <c r="G1213" s="2">
        <f>ROUND(Tabla324[[#This Row],[CANTIDAD]]*Tabla324[[#This Row],[P. U.]],2)</f>
        <v>13337.68</v>
      </c>
      <c r="H1213" s="22">
        <v>1</v>
      </c>
      <c r="I1213" s="2">
        <v>10243.64</v>
      </c>
      <c r="J1213" s="2">
        <f>ROUND(Tabla324[[#This Row],[CANTIDAD ]]*Tabla324[[#This Row],[P. U. ]],2)</f>
        <v>10243.64</v>
      </c>
    </row>
    <row r="1214" spans="1:10">
      <c r="A1214" s="5" t="s">
        <v>6577</v>
      </c>
      <c r="B1214" s="5" t="s">
        <v>1090</v>
      </c>
      <c r="C1214" s="6" t="s">
        <v>4482</v>
      </c>
      <c r="D1214" s="1" t="s">
        <v>62</v>
      </c>
      <c r="E1214" s="3">
        <v>1</v>
      </c>
      <c r="F1214" s="2">
        <v>9180.17</v>
      </c>
      <c r="G1214" s="2">
        <f>ROUND(Tabla324[[#This Row],[CANTIDAD]]*Tabla324[[#This Row],[P. U.]],2)</f>
        <v>9180.17</v>
      </c>
      <c r="H1214" s="22">
        <v>1</v>
      </c>
      <c r="I1214" s="2">
        <v>7050.59</v>
      </c>
      <c r="J1214" s="2">
        <f>ROUND(Tabla324[[#This Row],[CANTIDAD ]]*Tabla324[[#This Row],[P. U. ]],2)</f>
        <v>7050.59</v>
      </c>
    </row>
    <row r="1215" spans="1:10">
      <c r="A1215" s="5" t="s">
        <v>6577</v>
      </c>
      <c r="B1215" s="5" t="s">
        <v>1091</v>
      </c>
      <c r="C1215" s="6" t="s">
        <v>4483</v>
      </c>
      <c r="D1215" s="1" t="s">
        <v>62</v>
      </c>
      <c r="E1215" s="3">
        <v>1</v>
      </c>
      <c r="F1215" s="2">
        <v>11553.86</v>
      </c>
      <c r="G1215" s="2">
        <f>ROUND(Tabla324[[#This Row],[CANTIDAD]]*Tabla324[[#This Row],[P. U.]],2)</f>
        <v>11553.86</v>
      </c>
      <c r="H1215" s="22">
        <v>1</v>
      </c>
      <c r="I1215" s="2">
        <v>8873.6299999999992</v>
      </c>
      <c r="J1215" s="2">
        <f>ROUND(Tabla324[[#This Row],[CANTIDAD ]]*Tabla324[[#This Row],[P. U. ]],2)</f>
        <v>8873.6299999999992</v>
      </c>
    </row>
    <row r="1216" spans="1:10">
      <c r="A1216" s="5" t="s">
        <v>6577</v>
      </c>
      <c r="B1216" s="5" t="s">
        <v>1092</v>
      </c>
      <c r="C1216" s="6" t="s">
        <v>4484</v>
      </c>
      <c r="D1216" s="1" t="s">
        <v>62</v>
      </c>
      <c r="E1216" s="3">
        <v>1</v>
      </c>
      <c r="F1216" s="2">
        <v>10745.58</v>
      </c>
      <c r="G1216" s="2">
        <f>ROUND(Tabla324[[#This Row],[CANTIDAD]]*Tabla324[[#This Row],[P. U.]],2)</f>
        <v>10745.58</v>
      </c>
      <c r="H1216" s="22">
        <v>1</v>
      </c>
      <c r="I1216" s="2">
        <v>8252.86</v>
      </c>
      <c r="J1216" s="2">
        <f>ROUND(Tabla324[[#This Row],[CANTIDAD ]]*Tabla324[[#This Row],[P. U. ]],2)</f>
        <v>8252.86</v>
      </c>
    </row>
    <row r="1217" spans="1:10">
      <c r="A1217" s="5" t="s">
        <v>6577</v>
      </c>
      <c r="B1217" s="5" t="s">
        <v>1093</v>
      </c>
      <c r="C1217" s="6" t="s">
        <v>4485</v>
      </c>
      <c r="D1217" s="1" t="s">
        <v>62</v>
      </c>
      <c r="E1217" s="3">
        <v>1</v>
      </c>
      <c r="F1217" s="2">
        <v>7666.54</v>
      </c>
      <c r="G1217" s="2">
        <f>ROUND(Tabla324[[#This Row],[CANTIDAD]]*Tabla324[[#This Row],[P. U.]],2)</f>
        <v>7666.54</v>
      </c>
      <c r="H1217" s="22">
        <v>1</v>
      </c>
      <c r="I1217" s="2">
        <v>5888.08</v>
      </c>
      <c r="J1217" s="2">
        <f>ROUND(Tabla324[[#This Row],[CANTIDAD ]]*Tabla324[[#This Row],[P. U. ]],2)</f>
        <v>5888.08</v>
      </c>
    </row>
    <row r="1218" spans="1:10">
      <c r="A1218" s="5" t="s">
        <v>6577</v>
      </c>
      <c r="B1218" s="5" t="s">
        <v>1094</v>
      </c>
      <c r="C1218" s="6" t="s">
        <v>4486</v>
      </c>
      <c r="D1218" s="1" t="s">
        <v>62</v>
      </c>
      <c r="E1218" s="3">
        <v>1</v>
      </c>
      <c r="F1218" s="2">
        <v>8894.0400000000009</v>
      </c>
      <c r="G1218" s="2">
        <f>ROUND(Tabla324[[#This Row],[CANTIDAD]]*Tabla324[[#This Row],[P. U.]],2)</f>
        <v>8894.0400000000009</v>
      </c>
      <c r="H1218" s="22">
        <v>1</v>
      </c>
      <c r="I1218" s="2">
        <v>6830.83</v>
      </c>
      <c r="J1218" s="2">
        <f>ROUND(Tabla324[[#This Row],[CANTIDAD ]]*Tabla324[[#This Row],[P. U. ]],2)</f>
        <v>6830.83</v>
      </c>
    </row>
    <row r="1219" spans="1:10">
      <c r="A1219" s="5" t="s">
        <v>6577</v>
      </c>
      <c r="B1219" s="5" t="s">
        <v>1095</v>
      </c>
      <c r="C1219" s="6" t="s">
        <v>4487</v>
      </c>
      <c r="D1219" s="1" t="s">
        <v>62</v>
      </c>
      <c r="E1219" s="3">
        <v>1</v>
      </c>
      <c r="F1219" s="2">
        <v>11910.05</v>
      </c>
      <c r="G1219" s="2">
        <f>ROUND(Tabla324[[#This Row],[CANTIDAD]]*Tabla324[[#This Row],[P. U.]],2)</f>
        <v>11910.05</v>
      </c>
      <c r="H1219" s="22">
        <v>1</v>
      </c>
      <c r="I1219" s="2">
        <v>9147.18</v>
      </c>
      <c r="J1219" s="2">
        <f>ROUND(Tabla324[[#This Row],[CANTIDAD ]]*Tabla324[[#This Row],[P. U. ]],2)</f>
        <v>9147.18</v>
      </c>
    </row>
    <row r="1220" spans="1:10">
      <c r="A1220" s="5" t="s">
        <v>6577</v>
      </c>
      <c r="B1220" s="5" t="s">
        <v>1096</v>
      </c>
      <c r="C1220" s="6" t="s">
        <v>4488</v>
      </c>
      <c r="D1220" s="1" t="s">
        <v>62</v>
      </c>
      <c r="E1220" s="3">
        <v>1</v>
      </c>
      <c r="F1220" s="2">
        <v>10074.06</v>
      </c>
      <c r="G1220" s="2">
        <f>ROUND(Tabla324[[#This Row],[CANTIDAD]]*Tabla324[[#This Row],[P. U.]],2)</f>
        <v>10074.06</v>
      </c>
      <c r="H1220" s="22">
        <v>1</v>
      </c>
      <c r="I1220" s="2">
        <v>7737.11</v>
      </c>
      <c r="J1220" s="2">
        <f>ROUND(Tabla324[[#This Row],[CANTIDAD ]]*Tabla324[[#This Row],[P. U. ]],2)</f>
        <v>7737.11</v>
      </c>
    </row>
    <row r="1221" spans="1:10">
      <c r="A1221" s="5" t="s">
        <v>6577</v>
      </c>
      <c r="B1221" s="5" t="s">
        <v>1097</v>
      </c>
      <c r="C1221" s="6" t="s">
        <v>4489</v>
      </c>
      <c r="D1221" s="1" t="s">
        <v>62</v>
      </c>
      <c r="E1221" s="3">
        <v>1</v>
      </c>
      <c r="F1221" s="2">
        <v>9180.17</v>
      </c>
      <c r="G1221" s="2">
        <f>ROUND(Tabla324[[#This Row],[CANTIDAD]]*Tabla324[[#This Row],[P. U.]],2)</f>
        <v>9180.17</v>
      </c>
      <c r="H1221" s="22">
        <v>1</v>
      </c>
      <c r="I1221" s="2">
        <v>7050.59</v>
      </c>
      <c r="J1221" s="2">
        <f>ROUND(Tabla324[[#This Row],[CANTIDAD ]]*Tabla324[[#This Row],[P. U. ]],2)</f>
        <v>7050.59</v>
      </c>
    </row>
    <row r="1222" spans="1:10">
      <c r="A1222" s="5" t="s">
        <v>6577</v>
      </c>
      <c r="B1222" s="5" t="s">
        <v>1098</v>
      </c>
      <c r="C1222" s="6" t="s">
        <v>4490</v>
      </c>
      <c r="D1222" s="1" t="s">
        <v>62</v>
      </c>
      <c r="E1222" s="3">
        <v>1</v>
      </c>
      <c r="F1222" s="2">
        <v>10160.25</v>
      </c>
      <c r="G1222" s="2">
        <f>ROUND(Tabla324[[#This Row],[CANTIDAD]]*Tabla324[[#This Row],[P. U.]],2)</f>
        <v>10160.25</v>
      </c>
      <c r="H1222" s="22">
        <v>1</v>
      </c>
      <c r="I1222" s="2">
        <v>7803.31</v>
      </c>
      <c r="J1222" s="2">
        <f>ROUND(Tabla324[[#This Row],[CANTIDAD ]]*Tabla324[[#This Row],[P. U. ]],2)</f>
        <v>7803.31</v>
      </c>
    </row>
    <row r="1223" spans="1:10">
      <c r="A1223" s="5" t="s">
        <v>6577</v>
      </c>
      <c r="B1223" s="5" t="s">
        <v>1099</v>
      </c>
      <c r="C1223" s="6" t="s">
        <v>4491</v>
      </c>
      <c r="D1223" s="1" t="s">
        <v>62</v>
      </c>
      <c r="E1223" s="3">
        <v>1</v>
      </c>
      <c r="F1223" s="2">
        <v>18901.48</v>
      </c>
      <c r="G1223" s="2">
        <f>ROUND(Tabla324[[#This Row],[CANTIDAD]]*Tabla324[[#This Row],[P. U.]],2)</f>
        <v>18901.48</v>
      </c>
      <c r="H1223" s="22">
        <v>1</v>
      </c>
      <c r="I1223" s="2">
        <v>14516.79</v>
      </c>
      <c r="J1223" s="2">
        <f>ROUND(Tabla324[[#This Row],[CANTIDAD ]]*Tabla324[[#This Row],[P. U. ]],2)</f>
        <v>14516.79</v>
      </c>
    </row>
    <row r="1224" spans="1:10">
      <c r="A1224" s="5" t="s">
        <v>6577</v>
      </c>
      <c r="B1224" s="5" t="s">
        <v>1100</v>
      </c>
      <c r="C1224" s="6" t="s">
        <v>4492</v>
      </c>
      <c r="D1224" s="1" t="s">
        <v>62</v>
      </c>
      <c r="E1224" s="3">
        <v>1</v>
      </c>
      <c r="F1224" s="2">
        <v>15570.34</v>
      </c>
      <c r="G1224" s="2">
        <f>ROUND(Tabla324[[#This Row],[CANTIDAD]]*Tabla324[[#This Row],[P. U.]],2)</f>
        <v>15570.34</v>
      </c>
      <c r="H1224" s="22">
        <v>1</v>
      </c>
      <c r="I1224" s="2">
        <v>11958.38</v>
      </c>
      <c r="J1224" s="2">
        <f>ROUND(Tabla324[[#This Row],[CANTIDAD ]]*Tabla324[[#This Row],[P. U. ]],2)</f>
        <v>11958.38</v>
      </c>
    </row>
    <row r="1225" spans="1:10">
      <c r="A1225" s="5" t="s">
        <v>6577</v>
      </c>
      <c r="B1225" s="5" t="s">
        <v>1101</v>
      </c>
      <c r="C1225" s="6" t="s">
        <v>4493</v>
      </c>
      <c r="D1225" s="1" t="s">
        <v>62</v>
      </c>
      <c r="E1225" s="3">
        <v>1</v>
      </c>
      <c r="F1225" s="2">
        <v>13332.26</v>
      </c>
      <c r="G1225" s="2">
        <f>ROUND(Tabla324[[#This Row],[CANTIDAD]]*Tabla324[[#This Row],[P. U.]],2)</f>
        <v>13332.26</v>
      </c>
      <c r="H1225" s="22">
        <v>1</v>
      </c>
      <c r="I1225" s="2">
        <v>10239.48</v>
      </c>
      <c r="J1225" s="2">
        <f>ROUND(Tabla324[[#This Row],[CANTIDAD ]]*Tabla324[[#This Row],[P. U. ]],2)</f>
        <v>10239.48</v>
      </c>
    </row>
    <row r="1226" spans="1:10">
      <c r="A1226" s="5" t="s">
        <v>6577</v>
      </c>
      <c r="B1226" s="5" t="s">
        <v>1102</v>
      </c>
      <c r="C1226" s="6" t="s">
        <v>4494</v>
      </c>
      <c r="D1226" s="1" t="s">
        <v>62</v>
      </c>
      <c r="E1226" s="3">
        <v>1</v>
      </c>
      <c r="F1226" s="2">
        <v>20089.89</v>
      </c>
      <c r="G1226" s="2">
        <f>ROUND(Tabla324[[#This Row],[CANTIDAD]]*Tabla324[[#This Row],[P. U.]],2)</f>
        <v>20089.89</v>
      </c>
      <c r="H1226" s="22">
        <v>1</v>
      </c>
      <c r="I1226" s="2">
        <v>15429.49</v>
      </c>
      <c r="J1226" s="2">
        <f>ROUND(Tabla324[[#This Row],[CANTIDAD ]]*Tabla324[[#This Row],[P. U. ]],2)</f>
        <v>15429.49</v>
      </c>
    </row>
    <row r="1227" spans="1:10">
      <c r="A1227" s="5" t="s">
        <v>6577</v>
      </c>
      <c r="B1227" s="5" t="s">
        <v>1103</v>
      </c>
      <c r="C1227" s="5" t="s">
        <v>4495</v>
      </c>
      <c r="D1227" s="1" t="s">
        <v>62</v>
      </c>
      <c r="E1227" s="3">
        <v>27</v>
      </c>
      <c r="F1227" s="2">
        <v>1562.83</v>
      </c>
      <c r="G1227" s="2">
        <f>ROUND(Tabla324[[#This Row],[CANTIDAD]]*Tabla324[[#This Row],[P. U.]],2)</f>
        <v>42196.41</v>
      </c>
      <c r="H1227" s="22">
        <v>27</v>
      </c>
      <c r="I1227" s="2">
        <v>1200.29</v>
      </c>
      <c r="J1227" s="2">
        <f>ROUND(Tabla324[[#This Row],[CANTIDAD ]]*Tabla324[[#This Row],[P. U. ]],2)</f>
        <v>32407.83</v>
      </c>
    </row>
    <row r="1228" spans="1:10">
      <c r="A1228" s="5" t="s">
        <v>6577</v>
      </c>
      <c r="B1228" s="5" t="s">
        <v>1104</v>
      </c>
      <c r="C1228" s="5" t="s">
        <v>4496</v>
      </c>
      <c r="D1228" s="1" t="s">
        <v>62</v>
      </c>
      <c r="E1228" s="3">
        <v>1</v>
      </c>
      <c r="F1228" s="2">
        <v>6887.16</v>
      </c>
      <c r="G1228" s="2">
        <f>ROUND(Tabla324[[#This Row],[CANTIDAD]]*Tabla324[[#This Row],[P. U.]],2)</f>
        <v>6887.16</v>
      </c>
      <c r="H1228" s="22">
        <v>1</v>
      </c>
      <c r="I1228" s="2">
        <v>5289.5</v>
      </c>
      <c r="J1228" s="2">
        <f>ROUND(Tabla324[[#This Row],[CANTIDAD ]]*Tabla324[[#This Row],[P. U. ]],2)</f>
        <v>5289.5</v>
      </c>
    </row>
    <row r="1229" spans="1:10">
      <c r="A1229" s="5" t="s">
        <v>6577</v>
      </c>
      <c r="B1229" s="5" t="s">
        <v>1105</v>
      </c>
      <c r="C1229" s="6" t="s">
        <v>4497</v>
      </c>
      <c r="D1229" s="1" t="s">
        <v>62</v>
      </c>
      <c r="E1229" s="3">
        <v>1</v>
      </c>
      <c r="F1229" s="2">
        <v>11557.37</v>
      </c>
      <c r="G1229" s="2">
        <f>ROUND(Tabla324[[#This Row],[CANTIDAD]]*Tabla324[[#This Row],[P. U.]],2)</f>
        <v>11557.37</v>
      </c>
      <c r="H1229" s="22">
        <v>1</v>
      </c>
      <c r="I1229" s="2">
        <v>8876.33</v>
      </c>
      <c r="J1229" s="2">
        <f>ROUND(Tabla324[[#This Row],[CANTIDAD ]]*Tabla324[[#This Row],[P. U. ]],2)</f>
        <v>8876.33</v>
      </c>
    </row>
    <row r="1230" spans="1:10">
      <c r="A1230" s="5" t="s">
        <v>6577</v>
      </c>
      <c r="B1230" s="5" t="s">
        <v>1106</v>
      </c>
      <c r="C1230" s="6" t="s">
        <v>4498</v>
      </c>
      <c r="D1230" s="1" t="s">
        <v>62</v>
      </c>
      <c r="E1230" s="3">
        <v>1</v>
      </c>
      <c r="F1230" s="2">
        <v>13204.15</v>
      </c>
      <c r="G1230" s="2">
        <f>ROUND(Tabla324[[#This Row],[CANTIDAD]]*Tabla324[[#This Row],[P. U.]],2)</f>
        <v>13204.15</v>
      </c>
      <c r="H1230" s="22">
        <v>1</v>
      </c>
      <c r="I1230" s="2">
        <v>10141.09</v>
      </c>
      <c r="J1230" s="2">
        <f>ROUND(Tabla324[[#This Row],[CANTIDAD ]]*Tabla324[[#This Row],[P. U. ]],2)</f>
        <v>10141.09</v>
      </c>
    </row>
    <row r="1231" spans="1:10">
      <c r="A1231" s="5" t="s">
        <v>6577</v>
      </c>
      <c r="B1231" s="5" t="s">
        <v>1107</v>
      </c>
      <c r="C1231" s="6" t="s">
        <v>4499</v>
      </c>
      <c r="D1231" s="1" t="s">
        <v>62</v>
      </c>
      <c r="E1231" s="3">
        <v>1</v>
      </c>
      <c r="F1231" s="2">
        <v>32929.01</v>
      </c>
      <c r="G1231" s="2">
        <f>ROUND(Tabla324[[#This Row],[CANTIDAD]]*Tabla324[[#This Row],[P. U.]],2)</f>
        <v>32929.01</v>
      </c>
      <c r="H1231" s="22">
        <v>1</v>
      </c>
      <c r="I1231" s="2">
        <v>25290.240000000002</v>
      </c>
      <c r="J1231" s="2">
        <f>ROUND(Tabla324[[#This Row],[CANTIDAD ]]*Tabla324[[#This Row],[P. U. ]],2)</f>
        <v>25290.240000000002</v>
      </c>
    </row>
    <row r="1232" spans="1:10">
      <c r="A1232" s="5" t="s">
        <v>6577</v>
      </c>
      <c r="B1232" s="5" t="s">
        <v>1108</v>
      </c>
      <c r="C1232" s="6" t="s">
        <v>4500</v>
      </c>
      <c r="D1232" s="1" t="s">
        <v>62</v>
      </c>
      <c r="E1232" s="3">
        <v>1</v>
      </c>
      <c r="F1232" s="2">
        <v>19901.939999999999</v>
      </c>
      <c r="G1232" s="2">
        <f>ROUND(Tabla324[[#This Row],[CANTIDAD]]*Tabla324[[#This Row],[P. U.]],2)</f>
        <v>19901.939999999999</v>
      </c>
      <c r="H1232" s="22">
        <v>1</v>
      </c>
      <c r="I1232" s="2">
        <v>15285.14</v>
      </c>
      <c r="J1232" s="2">
        <f>ROUND(Tabla324[[#This Row],[CANTIDAD ]]*Tabla324[[#This Row],[P. U. ]],2)</f>
        <v>15285.14</v>
      </c>
    </row>
    <row r="1233" spans="1:10">
      <c r="A1233" s="5" t="s">
        <v>6577</v>
      </c>
      <c r="B1233" s="5" t="s">
        <v>1109</v>
      </c>
      <c r="C1233" s="5" t="s">
        <v>4501</v>
      </c>
      <c r="D1233" s="1" t="s">
        <v>62</v>
      </c>
      <c r="E1233" s="3">
        <v>2</v>
      </c>
      <c r="F1233" s="2">
        <v>12656.33</v>
      </c>
      <c r="G1233" s="2">
        <f>ROUND(Tabla324[[#This Row],[CANTIDAD]]*Tabla324[[#This Row],[P. U.]],2)</f>
        <v>25312.66</v>
      </c>
      <c r="H1233" s="22">
        <v>2</v>
      </c>
      <c r="I1233" s="2">
        <v>9720.35</v>
      </c>
      <c r="J1233" s="2">
        <f>ROUND(Tabla324[[#This Row],[CANTIDAD ]]*Tabla324[[#This Row],[P. U. ]],2)</f>
        <v>19440.7</v>
      </c>
    </row>
    <row r="1234" spans="1:10">
      <c r="A1234" s="5" t="s">
        <v>6577</v>
      </c>
      <c r="B1234" s="5" t="s">
        <v>1110</v>
      </c>
      <c r="C1234" s="6" t="s">
        <v>4502</v>
      </c>
      <c r="D1234" s="1" t="s">
        <v>62</v>
      </c>
      <c r="E1234" s="3">
        <v>2</v>
      </c>
      <c r="F1234" s="2">
        <v>73188.88</v>
      </c>
      <c r="G1234" s="2">
        <f>ROUND(Tabla324[[#This Row],[CANTIDAD]]*Tabla324[[#This Row],[P. U.]],2)</f>
        <v>146377.76</v>
      </c>
      <c r="H1234" s="22">
        <v>2</v>
      </c>
      <c r="I1234" s="2">
        <v>56210.75</v>
      </c>
      <c r="J1234" s="2">
        <f>ROUND(Tabla324[[#This Row],[CANTIDAD ]]*Tabla324[[#This Row],[P. U. ]],2)</f>
        <v>112421.5</v>
      </c>
    </row>
    <row r="1235" spans="1:10" s="35" customFormat="1" ht="11.25" customHeight="1">
      <c r="A1235" s="34" t="s">
        <v>6580</v>
      </c>
      <c r="B1235" s="34" t="s">
        <v>1111</v>
      </c>
      <c r="C1235" s="34" t="s">
        <v>4322</v>
      </c>
      <c r="D1235" s="35" t="s">
        <v>3472</v>
      </c>
      <c r="E1235" s="36"/>
      <c r="F1235" s="37"/>
      <c r="G1235" s="37">
        <f>SUM(G1236)</f>
        <v>2145457.0499999998</v>
      </c>
      <c r="H1235" s="38"/>
      <c r="I1235" s="37"/>
      <c r="J1235" s="37">
        <f t="shared" ref="J1235" si="72">SUM(J1236)</f>
        <v>1647760.33</v>
      </c>
    </row>
    <row r="1236" spans="1:10">
      <c r="A1236" s="5" t="s">
        <v>6577</v>
      </c>
      <c r="B1236" s="5" t="s">
        <v>1112</v>
      </c>
      <c r="C1236" s="5" t="s">
        <v>4504</v>
      </c>
      <c r="D1236" s="1" t="s">
        <v>62</v>
      </c>
      <c r="E1236" s="3">
        <v>1</v>
      </c>
      <c r="F1236" s="2">
        <v>2145457.0499999998</v>
      </c>
      <c r="G1236" s="2">
        <f>ROUND(Tabla324[[#This Row],[CANTIDAD]]*Tabla324[[#This Row],[P. U.]],2)</f>
        <v>2145457.0499999998</v>
      </c>
      <c r="H1236" s="22">
        <v>1</v>
      </c>
      <c r="I1236" s="2">
        <v>1647760.33</v>
      </c>
      <c r="J1236" s="2">
        <f>ROUND(Tabla324[[#This Row],[CANTIDAD ]]*Tabla324[[#This Row],[P. U. ]],2)</f>
        <v>1647760.33</v>
      </c>
    </row>
    <row r="1237" spans="1:10" s="25" customFormat="1" ht="11.25" customHeight="1">
      <c r="A1237" s="24" t="s">
        <v>6578</v>
      </c>
      <c r="B1237" s="24">
        <v>3</v>
      </c>
      <c r="C1237" s="24" t="s">
        <v>4505</v>
      </c>
      <c r="D1237" s="25" t="s">
        <v>3472</v>
      </c>
      <c r="E1237" s="26"/>
      <c r="F1237" s="27"/>
      <c r="G1237" s="27">
        <f>G1238+G1251+G1346+G1413+G1624+G1640+G1716+G1726+G1754</f>
        <v>71950320.449999988</v>
      </c>
      <c r="H1237" s="28"/>
      <c r="I1237" s="27"/>
      <c r="J1237" s="27">
        <f t="shared" ref="J1237" si="73">J1238+J1251+J1346+J1413+J1624+J1640+J1716+J1726+J1754</f>
        <v>55259604.120000005</v>
      </c>
    </row>
    <row r="1238" spans="1:10" s="30" customFormat="1" ht="11.25" customHeight="1">
      <c r="A1238" s="29" t="s">
        <v>6579</v>
      </c>
      <c r="B1238" s="29">
        <v>3.1</v>
      </c>
      <c r="C1238" s="29" t="s">
        <v>3574</v>
      </c>
      <c r="D1238" s="30" t="s">
        <v>3472</v>
      </c>
      <c r="E1238" s="31"/>
      <c r="F1238" s="32"/>
      <c r="G1238" s="32">
        <f>G1239</f>
        <v>57393.69000000001</v>
      </c>
      <c r="H1238" s="33"/>
      <c r="I1238" s="32"/>
      <c r="J1238" s="32">
        <f t="shared" ref="J1238" si="74">J1239</f>
        <v>44072.480000000003</v>
      </c>
    </row>
    <row r="1239" spans="1:10" s="35" customFormat="1" ht="11.25" customHeight="1">
      <c r="A1239" s="34" t="s">
        <v>6580</v>
      </c>
      <c r="B1239" s="34"/>
      <c r="C1239" s="34" t="s">
        <v>4506</v>
      </c>
      <c r="D1239" s="35" t="s">
        <v>3472</v>
      </c>
      <c r="E1239" s="36"/>
      <c r="F1239" s="37"/>
      <c r="G1239" s="37">
        <f>SUM(G1240:G1250)</f>
        <v>57393.69000000001</v>
      </c>
      <c r="H1239" s="38"/>
      <c r="I1239" s="37"/>
      <c r="J1239" s="37">
        <f t="shared" ref="J1239" si="75">SUM(J1240:J1250)</f>
        <v>44072.480000000003</v>
      </c>
    </row>
    <row r="1240" spans="1:10">
      <c r="A1240" s="5" t="s">
        <v>6577</v>
      </c>
      <c r="B1240" s="5" t="s">
        <v>1113</v>
      </c>
      <c r="C1240" s="6" t="s">
        <v>4507</v>
      </c>
      <c r="D1240" s="1" t="s">
        <v>79</v>
      </c>
      <c r="E1240" s="3">
        <v>2244.09</v>
      </c>
      <c r="F1240" s="2">
        <v>6.93</v>
      </c>
      <c r="G1240" s="2">
        <f>ROUND(Tabla324[[#This Row],[CANTIDAD]]*Tabla324[[#This Row],[P. U.]],2)</f>
        <v>15551.54</v>
      </c>
      <c r="H1240" s="22">
        <v>2244.09</v>
      </c>
      <c r="I1240" s="2">
        <v>5.32</v>
      </c>
      <c r="J1240" s="2">
        <f>ROUND(Tabla324[[#This Row],[CANTIDAD ]]*Tabla324[[#This Row],[P. U. ]],2)</f>
        <v>11938.56</v>
      </c>
    </row>
    <row r="1241" spans="1:10">
      <c r="A1241" s="5" t="s">
        <v>6577</v>
      </c>
      <c r="B1241" s="5" t="s">
        <v>1114</v>
      </c>
      <c r="C1241" s="5" t="s">
        <v>4508</v>
      </c>
      <c r="D1241" s="1" t="s">
        <v>79</v>
      </c>
      <c r="E1241" s="3">
        <v>1116.68</v>
      </c>
      <c r="F1241" s="2">
        <v>9.2200000000000006</v>
      </c>
      <c r="G1241" s="2">
        <f>ROUND(Tabla324[[#This Row],[CANTIDAD]]*Tabla324[[#This Row],[P. U.]],2)</f>
        <v>10295.790000000001</v>
      </c>
      <c r="H1241" s="22">
        <v>1116.68</v>
      </c>
      <c r="I1241" s="2">
        <v>7.08</v>
      </c>
      <c r="J1241" s="2">
        <f>ROUND(Tabla324[[#This Row],[CANTIDAD ]]*Tabla324[[#This Row],[P. U. ]],2)</f>
        <v>7906.09</v>
      </c>
    </row>
    <row r="1242" spans="1:10">
      <c r="A1242" s="5" t="s">
        <v>6577</v>
      </c>
      <c r="B1242" s="5" t="s">
        <v>1115</v>
      </c>
      <c r="C1242" s="5" t="s">
        <v>4509</v>
      </c>
      <c r="D1242" s="1" t="s">
        <v>79</v>
      </c>
      <c r="E1242" s="3">
        <v>120.5</v>
      </c>
      <c r="F1242" s="2">
        <v>11.21</v>
      </c>
      <c r="G1242" s="2">
        <f>ROUND(Tabla324[[#This Row],[CANTIDAD]]*Tabla324[[#This Row],[P. U.]],2)</f>
        <v>1350.81</v>
      </c>
      <c r="H1242" s="22">
        <v>120.5</v>
      </c>
      <c r="I1242" s="2">
        <v>8.6199999999999992</v>
      </c>
      <c r="J1242" s="2">
        <f>ROUND(Tabla324[[#This Row],[CANTIDAD ]]*Tabla324[[#This Row],[P. U. ]],2)</f>
        <v>1038.71</v>
      </c>
    </row>
    <row r="1243" spans="1:10">
      <c r="A1243" s="5" t="s">
        <v>6577</v>
      </c>
      <c r="B1243" s="5" t="s">
        <v>1116</v>
      </c>
      <c r="C1243" s="5" t="s">
        <v>4510</v>
      </c>
      <c r="D1243" s="1" t="s">
        <v>79</v>
      </c>
      <c r="E1243" s="3">
        <v>53.69</v>
      </c>
      <c r="F1243" s="2">
        <v>15.22</v>
      </c>
      <c r="G1243" s="2">
        <f>ROUND(Tabla324[[#This Row],[CANTIDAD]]*Tabla324[[#This Row],[P. U.]],2)</f>
        <v>817.16</v>
      </c>
      <c r="H1243" s="22">
        <v>53.69</v>
      </c>
      <c r="I1243" s="2">
        <v>11.69</v>
      </c>
      <c r="J1243" s="2">
        <f>ROUND(Tabla324[[#This Row],[CANTIDAD ]]*Tabla324[[#This Row],[P. U. ]],2)</f>
        <v>627.64</v>
      </c>
    </row>
    <row r="1244" spans="1:10">
      <c r="A1244" s="5" t="s">
        <v>6577</v>
      </c>
      <c r="B1244" s="5" t="s">
        <v>1117</v>
      </c>
      <c r="C1244" s="5" t="s">
        <v>4511</v>
      </c>
      <c r="D1244" s="1" t="s">
        <v>79</v>
      </c>
      <c r="E1244" s="3">
        <v>273.2</v>
      </c>
      <c r="F1244" s="2">
        <v>18.14</v>
      </c>
      <c r="G1244" s="2">
        <f>ROUND(Tabla324[[#This Row],[CANTIDAD]]*Tabla324[[#This Row],[P. U.]],2)</f>
        <v>4955.8500000000004</v>
      </c>
      <c r="H1244" s="22">
        <v>273.2</v>
      </c>
      <c r="I1244" s="2">
        <v>13.94</v>
      </c>
      <c r="J1244" s="2">
        <f>ROUND(Tabla324[[#This Row],[CANTIDAD ]]*Tabla324[[#This Row],[P. U. ]],2)</f>
        <v>3808.41</v>
      </c>
    </row>
    <row r="1245" spans="1:10">
      <c r="A1245" s="5" t="s">
        <v>6577</v>
      </c>
      <c r="B1245" s="5" t="s">
        <v>1118</v>
      </c>
      <c r="C1245" s="5" t="s">
        <v>4512</v>
      </c>
      <c r="D1245" s="1" t="s">
        <v>79</v>
      </c>
      <c r="E1245" s="3">
        <v>20.29</v>
      </c>
      <c r="F1245" s="2">
        <v>24.31</v>
      </c>
      <c r="G1245" s="2">
        <f>ROUND(Tabla324[[#This Row],[CANTIDAD]]*Tabla324[[#This Row],[P. U.]],2)</f>
        <v>493.25</v>
      </c>
      <c r="H1245" s="22">
        <v>20.29</v>
      </c>
      <c r="I1245" s="2">
        <v>18.68</v>
      </c>
      <c r="J1245" s="2">
        <f>ROUND(Tabla324[[#This Row],[CANTIDAD ]]*Tabla324[[#This Row],[P. U. ]],2)</f>
        <v>379.02</v>
      </c>
    </row>
    <row r="1246" spans="1:10">
      <c r="A1246" s="5" t="s">
        <v>6577</v>
      </c>
      <c r="B1246" s="5" t="s">
        <v>1119</v>
      </c>
      <c r="C1246" s="5" t="s">
        <v>4513</v>
      </c>
      <c r="D1246" s="1" t="s">
        <v>79</v>
      </c>
      <c r="E1246" s="3">
        <v>209.98</v>
      </c>
      <c r="F1246" s="2">
        <v>27.42</v>
      </c>
      <c r="G1246" s="2">
        <f>ROUND(Tabla324[[#This Row],[CANTIDAD]]*Tabla324[[#This Row],[P. U.]],2)</f>
        <v>5757.65</v>
      </c>
      <c r="H1246" s="22">
        <v>209.98</v>
      </c>
      <c r="I1246" s="2">
        <v>21.05</v>
      </c>
      <c r="J1246" s="2">
        <f>ROUND(Tabla324[[#This Row],[CANTIDAD ]]*Tabla324[[#This Row],[P. U. ]],2)</f>
        <v>4420.08</v>
      </c>
    </row>
    <row r="1247" spans="1:10">
      <c r="A1247" s="5" t="s">
        <v>6577</v>
      </c>
      <c r="B1247" s="5" t="s">
        <v>1120</v>
      </c>
      <c r="C1247" s="5" t="s">
        <v>4514</v>
      </c>
      <c r="D1247" s="1" t="s">
        <v>79</v>
      </c>
      <c r="E1247" s="3">
        <v>171.45</v>
      </c>
      <c r="F1247" s="2">
        <v>33.549999999999997</v>
      </c>
      <c r="G1247" s="2">
        <f>ROUND(Tabla324[[#This Row],[CANTIDAD]]*Tabla324[[#This Row],[P. U.]],2)</f>
        <v>5752.15</v>
      </c>
      <c r="H1247" s="22">
        <v>171.45</v>
      </c>
      <c r="I1247" s="2">
        <v>25.77</v>
      </c>
      <c r="J1247" s="2">
        <f>ROUND(Tabla324[[#This Row],[CANTIDAD ]]*Tabla324[[#This Row],[P. U. ]],2)</f>
        <v>4418.2700000000004</v>
      </c>
    </row>
    <row r="1248" spans="1:10">
      <c r="A1248" s="5" t="s">
        <v>6577</v>
      </c>
      <c r="B1248" s="5" t="s">
        <v>1121</v>
      </c>
      <c r="C1248" s="5" t="s">
        <v>4515</v>
      </c>
      <c r="D1248" s="1" t="s">
        <v>79</v>
      </c>
      <c r="E1248" s="3">
        <v>274.27999999999997</v>
      </c>
      <c r="F1248" s="2">
        <v>43.84</v>
      </c>
      <c r="G1248" s="2">
        <f>ROUND(Tabla324[[#This Row],[CANTIDAD]]*Tabla324[[#This Row],[P. U.]],2)</f>
        <v>12024.44</v>
      </c>
      <c r="H1248" s="22">
        <v>274.27999999999997</v>
      </c>
      <c r="I1248" s="2">
        <v>33.659999999999997</v>
      </c>
      <c r="J1248" s="2">
        <f>ROUND(Tabla324[[#This Row],[CANTIDAD ]]*Tabla324[[#This Row],[P. U. ]],2)</f>
        <v>9232.26</v>
      </c>
    </row>
    <row r="1249" spans="1:10">
      <c r="A1249" s="5" t="s">
        <v>6577</v>
      </c>
      <c r="B1249" s="5" t="s">
        <v>1122</v>
      </c>
      <c r="C1249" s="5" t="s">
        <v>4516</v>
      </c>
      <c r="D1249" s="1" t="s">
        <v>8</v>
      </c>
      <c r="E1249" s="3">
        <v>9.2899999999999991</v>
      </c>
      <c r="F1249" s="2">
        <v>22.51</v>
      </c>
      <c r="G1249" s="2">
        <f>ROUND(Tabla324[[#This Row],[CANTIDAD]]*Tabla324[[#This Row],[P. U.]],2)</f>
        <v>209.12</v>
      </c>
      <c r="H1249" s="22">
        <v>9.2899999999999991</v>
      </c>
      <c r="I1249" s="2">
        <v>17.29</v>
      </c>
      <c r="J1249" s="2">
        <f>ROUND(Tabla324[[#This Row],[CANTIDAD ]]*Tabla324[[#This Row],[P. U. ]],2)</f>
        <v>160.62</v>
      </c>
    </row>
    <row r="1250" spans="1:10">
      <c r="A1250" s="5" t="s">
        <v>6577</v>
      </c>
      <c r="B1250" s="5" t="s">
        <v>1123</v>
      </c>
      <c r="C1250" s="5" t="s">
        <v>4517</v>
      </c>
      <c r="D1250" s="1" t="s">
        <v>8</v>
      </c>
      <c r="E1250" s="3">
        <v>8.26</v>
      </c>
      <c r="F1250" s="2">
        <v>22.51</v>
      </c>
      <c r="G1250" s="2">
        <f>ROUND(Tabla324[[#This Row],[CANTIDAD]]*Tabla324[[#This Row],[P. U.]],2)</f>
        <v>185.93</v>
      </c>
      <c r="H1250" s="22">
        <v>8.26</v>
      </c>
      <c r="I1250" s="2">
        <v>17.29</v>
      </c>
      <c r="J1250" s="2">
        <f>ROUND(Tabla324[[#This Row],[CANTIDAD ]]*Tabla324[[#This Row],[P. U. ]],2)</f>
        <v>142.82</v>
      </c>
    </row>
    <row r="1251" spans="1:10" s="30" customFormat="1" ht="11.25" customHeight="1">
      <c r="A1251" s="29" t="s">
        <v>6579</v>
      </c>
      <c r="B1251" s="29">
        <v>3.2</v>
      </c>
      <c r="C1251" s="29" t="s">
        <v>4518</v>
      </c>
      <c r="D1251" s="30" t="s">
        <v>3472</v>
      </c>
      <c r="E1251" s="31"/>
      <c r="F1251" s="32"/>
      <c r="G1251" s="32">
        <f>G1252+G1281+G1297+G1313</f>
        <v>7843505.3200000003</v>
      </c>
      <c r="H1251" s="33"/>
      <c r="I1251" s="32"/>
      <c r="J1251" s="32">
        <f t="shared" ref="J1251" si="76">J1252+J1281+J1297+J1313</f>
        <v>6023811.0599999987</v>
      </c>
    </row>
    <row r="1252" spans="1:10" s="35" customFormat="1" ht="11.25" customHeight="1">
      <c r="A1252" s="34" t="s">
        <v>6580</v>
      </c>
      <c r="B1252" s="34"/>
      <c r="C1252" s="34" t="s">
        <v>4519</v>
      </c>
      <c r="D1252" s="35" t="s">
        <v>3472</v>
      </c>
      <c r="E1252" s="36"/>
      <c r="F1252" s="37"/>
      <c r="G1252" s="37">
        <f>SUM(G1253:G1280)</f>
        <v>5920892.1699999999</v>
      </c>
      <c r="H1252" s="38"/>
      <c r="I1252" s="37"/>
      <c r="J1252" s="37">
        <f t="shared" ref="J1252" si="77">SUM(J1253:J1280)</f>
        <v>4547508.2799999993</v>
      </c>
    </row>
    <row r="1253" spans="1:10">
      <c r="A1253" s="5" t="s">
        <v>6577</v>
      </c>
      <c r="B1253" s="5" t="s">
        <v>1124</v>
      </c>
      <c r="C1253" s="6" t="s">
        <v>4520</v>
      </c>
      <c r="D1253" s="1" t="s">
        <v>79</v>
      </c>
      <c r="E1253" s="3">
        <v>42356.32</v>
      </c>
      <c r="F1253" s="2">
        <v>48.42</v>
      </c>
      <c r="G1253" s="2">
        <f>ROUND(Tabla324[[#This Row],[CANTIDAD]]*Tabla324[[#This Row],[P. U.]],2)</f>
        <v>2050893.01</v>
      </c>
      <c r="H1253" s="22">
        <v>42356.32</v>
      </c>
      <c r="I1253" s="2">
        <v>37.19</v>
      </c>
      <c r="J1253" s="2">
        <f>ROUND(Tabla324[[#This Row],[CANTIDAD ]]*Tabla324[[#This Row],[P. U. ]],2)</f>
        <v>1575231.54</v>
      </c>
    </row>
    <row r="1254" spans="1:10">
      <c r="A1254" s="5" t="s">
        <v>6577</v>
      </c>
      <c r="B1254" s="5" t="s">
        <v>1125</v>
      </c>
      <c r="C1254" s="5" t="s">
        <v>4521</v>
      </c>
      <c r="D1254" s="1" t="s">
        <v>79</v>
      </c>
      <c r="E1254" s="3">
        <v>27845.69</v>
      </c>
      <c r="F1254" s="2">
        <v>59.24</v>
      </c>
      <c r="G1254" s="2">
        <f>ROUND(Tabla324[[#This Row],[CANTIDAD]]*Tabla324[[#This Row],[P. U.]],2)</f>
        <v>1649578.68</v>
      </c>
      <c r="H1254" s="22">
        <v>27845.69</v>
      </c>
      <c r="I1254" s="2">
        <v>45.5</v>
      </c>
      <c r="J1254" s="2">
        <f>ROUND(Tabla324[[#This Row],[CANTIDAD ]]*Tabla324[[#This Row],[P. U. ]],2)</f>
        <v>1266978.8999999999</v>
      </c>
    </row>
    <row r="1255" spans="1:10">
      <c r="A1255" s="5" t="s">
        <v>6577</v>
      </c>
      <c r="B1255" s="5" t="s">
        <v>1126</v>
      </c>
      <c r="C1255" s="5" t="s">
        <v>4522</v>
      </c>
      <c r="D1255" s="1" t="s">
        <v>79</v>
      </c>
      <c r="E1255" s="3">
        <v>8456.2099999999991</v>
      </c>
      <c r="F1255" s="2">
        <v>74.53</v>
      </c>
      <c r="G1255" s="2">
        <f>ROUND(Tabla324[[#This Row],[CANTIDAD]]*Tabla324[[#This Row],[P. U.]],2)</f>
        <v>630241.32999999996</v>
      </c>
      <c r="H1255" s="22">
        <v>8456.2099999999991</v>
      </c>
      <c r="I1255" s="2">
        <v>57.24</v>
      </c>
      <c r="J1255" s="2">
        <f>ROUND(Tabla324[[#This Row],[CANTIDAD ]]*Tabla324[[#This Row],[P. U. ]],2)</f>
        <v>484033.46</v>
      </c>
    </row>
    <row r="1256" spans="1:10">
      <c r="A1256" s="5" t="s">
        <v>6577</v>
      </c>
      <c r="B1256" s="5" t="s">
        <v>1127</v>
      </c>
      <c r="C1256" s="5" t="s">
        <v>4523</v>
      </c>
      <c r="D1256" s="1" t="s">
        <v>79</v>
      </c>
      <c r="E1256" s="3">
        <v>4256.3100000000004</v>
      </c>
      <c r="F1256" s="2">
        <v>97.5</v>
      </c>
      <c r="G1256" s="2">
        <f>ROUND(Tabla324[[#This Row],[CANTIDAD]]*Tabla324[[#This Row],[P. U.]],2)</f>
        <v>414990.23</v>
      </c>
      <c r="H1256" s="22">
        <v>4256.3100000000004</v>
      </c>
      <c r="I1256" s="2">
        <v>74.88</v>
      </c>
      <c r="J1256" s="2">
        <f>ROUND(Tabla324[[#This Row],[CANTIDAD ]]*Tabla324[[#This Row],[P. U. ]],2)</f>
        <v>318712.49</v>
      </c>
    </row>
    <row r="1257" spans="1:10">
      <c r="A1257" s="5" t="s">
        <v>6577</v>
      </c>
      <c r="B1257" s="5" t="s">
        <v>1128</v>
      </c>
      <c r="C1257" s="5" t="s">
        <v>4524</v>
      </c>
      <c r="D1257" s="1" t="s">
        <v>79</v>
      </c>
      <c r="E1257" s="3">
        <v>3421.98</v>
      </c>
      <c r="F1257" s="2">
        <v>105.34</v>
      </c>
      <c r="G1257" s="2">
        <f>ROUND(Tabla324[[#This Row],[CANTIDAD]]*Tabla324[[#This Row],[P. U.]],2)</f>
        <v>360471.37</v>
      </c>
      <c r="H1257" s="22">
        <v>3421.98</v>
      </c>
      <c r="I1257" s="2">
        <v>80.900000000000006</v>
      </c>
      <c r="J1257" s="2">
        <f>ROUND(Tabla324[[#This Row],[CANTIDAD ]]*Tabla324[[#This Row],[P. U. ]],2)</f>
        <v>276838.18</v>
      </c>
    </row>
    <row r="1258" spans="1:10">
      <c r="A1258" s="5" t="s">
        <v>6577</v>
      </c>
      <c r="B1258" s="5" t="s">
        <v>1129</v>
      </c>
      <c r="C1258" s="5" t="s">
        <v>4525</v>
      </c>
      <c r="D1258" s="1" t="s">
        <v>79</v>
      </c>
      <c r="E1258" s="3">
        <v>1599.69</v>
      </c>
      <c r="F1258" s="2">
        <v>147.96</v>
      </c>
      <c r="G1258" s="2">
        <f>ROUND(Tabla324[[#This Row],[CANTIDAD]]*Tabla324[[#This Row],[P. U.]],2)</f>
        <v>236690.13</v>
      </c>
      <c r="H1258" s="22">
        <v>1599.69</v>
      </c>
      <c r="I1258" s="2">
        <v>113.63</v>
      </c>
      <c r="J1258" s="2">
        <f>ROUND(Tabla324[[#This Row],[CANTIDAD ]]*Tabla324[[#This Row],[P. U. ]],2)</f>
        <v>181772.77</v>
      </c>
    </row>
    <row r="1259" spans="1:10">
      <c r="A1259" s="5" t="s">
        <v>6577</v>
      </c>
      <c r="B1259" s="5" t="s">
        <v>1130</v>
      </c>
      <c r="C1259" s="5" t="s">
        <v>4526</v>
      </c>
      <c r="D1259" s="1" t="s">
        <v>79</v>
      </c>
      <c r="E1259" s="3">
        <v>1321.41</v>
      </c>
      <c r="F1259" s="2">
        <v>232.61</v>
      </c>
      <c r="G1259" s="2">
        <f>ROUND(Tabla324[[#This Row],[CANTIDAD]]*Tabla324[[#This Row],[P. U.]],2)</f>
        <v>307373.18</v>
      </c>
      <c r="H1259" s="22">
        <v>1321.41</v>
      </c>
      <c r="I1259" s="2">
        <v>178.65</v>
      </c>
      <c r="J1259" s="2">
        <f>ROUND(Tabla324[[#This Row],[CANTIDAD ]]*Tabla324[[#This Row],[P. U. ]],2)</f>
        <v>236069.9</v>
      </c>
    </row>
    <row r="1260" spans="1:10">
      <c r="A1260" s="5" t="s">
        <v>6577</v>
      </c>
      <c r="B1260" s="5" t="s">
        <v>1131</v>
      </c>
      <c r="C1260" s="5" t="s">
        <v>4527</v>
      </c>
      <c r="D1260" s="1" t="s">
        <v>79</v>
      </c>
      <c r="E1260" s="3">
        <v>546.32000000000005</v>
      </c>
      <c r="F1260" s="2">
        <v>282.36</v>
      </c>
      <c r="G1260" s="2">
        <f>ROUND(Tabla324[[#This Row],[CANTIDAD]]*Tabla324[[#This Row],[P. U.]],2)</f>
        <v>154258.92000000001</v>
      </c>
      <c r="H1260" s="22">
        <v>546.32000000000005</v>
      </c>
      <c r="I1260" s="2">
        <v>216.87</v>
      </c>
      <c r="J1260" s="2">
        <f>ROUND(Tabla324[[#This Row],[CANTIDAD ]]*Tabla324[[#This Row],[P. U. ]],2)</f>
        <v>118480.42</v>
      </c>
    </row>
    <row r="1261" spans="1:10">
      <c r="A1261" s="5" t="s">
        <v>6577</v>
      </c>
      <c r="B1261" s="5" t="s">
        <v>1132</v>
      </c>
      <c r="C1261" s="5" t="s">
        <v>4528</v>
      </c>
      <c r="D1261" s="1" t="s">
        <v>79</v>
      </c>
      <c r="E1261" s="3">
        <v>3.45</v>
      </c>
      <c r="F1261" s="2">
        <v>375.36</v>
      </c>
      <c r="G1261" s="2">
        <f>ROUND(Tabla324[[#This Row],[CANTIDAD]]*Tabla324[[#This Row],[P. U.]],2)</f>
        <v>1294.99</v>
      </c>
      <c r="H1261" s="22">
        <v>3.45</v>
      </c>
      <c r="I1261" s="2">
        <v>288.29000000000002</v>
      </c>
      <c r="J1261" s="2">
        <f>ROUND(Tabla324[[#This Row],[CANTIDAD ]]*Tabla324[[#This Row],[P. U. ]],2)</f>
        <v>994.6</v>
      </c>
    </row>
    <row r="1262" spans="1:10">
      <c r="A1262" s="5" t="s">
        <v>6577</v>
      </c>
      <c r="B1262" s="5" t="s">
        <v>1133</v>
      </c>
      <c r="C1262" s="6" t="s">
        <v>4529</v>
      </c>
      <c r="D1262" s="1" t="s">
        <v>79</v>
      </c>
      <c r="E1262" s="3">
        <v>175.61</v>
      </c>
      <c r="F1262" s="2">
        <v>22.72</v>
      </c>
      <c r="G1262" s="2">
        <f>ROUND(Tabla324[[#This Row],[CANTIDAD]]*Tabla324[[#This Row],[P. U.]],2)</f>
        <v>3989.86</v>
      </c>
      <c r="H1262" s="22">
        <v>175.61</v>
      </c>
      <c r="I1262" s="2">
        <v>17.45</v>
      </c>
      <c r="J1262" s="2">
        <f>ROUND(Tabla324[[#This Row],[CANTIDAD ]]*Tabla324[[#This Row],[P. U. ]],2)</f>
        <v>3064.39</v>
      </c>
    </row>
    <row r="1263" spans="1:10">
      <c r="A1263" s="5" t="s">
        <v>6577</v>
      </c>
      <c r="B1263" s="5" t="s">
        <v>1134</v>
      </c>
      <c r="C1263" s="5" t="s">
        <v>4530</v>
      </c>
      <c r="D1263" s="1" t="s">
        <v>79</v>
      </c>
      <c r="E1263" s="3">
        <v>184.6</v>
      </c>
      <c r="F1263" s="2">
        <v>26.63</v>
      </c>
      <c r="G1263" s="2">
        <f>ROUND(Tabla324[[#This Row],[CANTIDAD]]*Tabla324[[#This Row],[P. U.]],2)</f>
        <v>4915.8999999999996</v>
      </c>
      <c r="H1263" s="22">
        <v>184.6</v>
      </c>
      <c r="I1263" s="2">
        <v>20.46</v>
      </c>
      <c r="J1263" s="2">
        <f>ROUND(Tabla324[[#This Row],[CANTIDAD ]]*Tabla324[[#This Row],[P. U. ]],2)</f>
        <v>3776.92</v>
      </c>
    </row>
    <row r="1264" spans="1:10">
      <c r="A1264" s="5" t="s">
        <v>6577</v>
      </c>
      <c r="B1264" s="5" t="s">
        <v>1135</v>
      </c>
      <c r="C1264" s="5" t="s">
        <v>4531</v>
      </c>
      <c r="D1264" s="1" t="s">
        <v>79</v>
      </c>
      <c r="E1264" s="3">
        <v>160.88</v>
      </c>
      <c r="F1264" s="2">
        <v>30.39</v>
      </c>
      <c r="G1264" s="2">
        <f>ROUND(Tabla324[[#This Row],[CANTIDAD]]*Tabla324[[#This Row],[P. U.]],2)</f>
        <v>4889.1400000000003</v>
      </c>
      <c r="H1264" s="22">
        <v>160.88</v>
      </c>
      <c r="I1264" s="2">
        <v>23.34</v>
      </c>
      <c r="J1264" s="2">
        <f>ROUND(Tabla324[[#This Row],[CANTIDAD ]]*Tabla324[[#This Row],[P. U. ]],2)</f>
        <v>3754.94</v>
      </c>
    </row>
    <row r="1265" spans="1:10">
      <c r="A1265" s="5" t="s">
        <v>6577</v>
      </c>
      <c r="B1265" s="5" t="s">
        <v>1136</v>
      </c>
      <c r="C1265" s="5" t="s">
        <v>4532</v>
      </c>
      <c r="D1265" s="1" t="s">
        <v>79</v>
      </c>
      <c r="E1265" s="3">
        <v>220.1</v>
      </c>
      <c r="F1265" s="2">
        <v>34.42</v>
      </c>
      <c r="G1265" s="2">
        <f>ROUND(Tabla324[[#This Row],[CANTIDAD]]*Tabla324[[#This Row],[P. U.]],2)</f>
        <v>7575.84</v>
      </c>
      <c r="H1265" s="22">
        <v>220.1</v>
      </c>
      <c r="I1265" s="2">
        <v>26.44</v>
      </c>
      <c r="J1265" s="2">
        <f>ROUND(Tabla324[[#This Row],[CANTIDAD ]]*Tabla324[[#This Row],[P. U. ]],2)</f>
        <v>5819.44</v>
      </c>
    </row>
    <row r="1266" spans="1:10">
      <c r="A1266" s="5" t="s">
        <v>6577</v>
      </c>
      <c r="B1266" s="5" t="s">
        <v>1137</v>
      </c>
      <c r="C1266" s="5" t="s">
        <v>4533</v>
      </c>
      <c r="D1266" s="1" t="s">
        <v>79</v>
      </c>
      <c r="E1266" s="3">
        <v>46.05</v>
      </c>
      <c r="F1266" s="2">
        <v>39.82</v>
      </c>
      <c r="G1266" s="2">
        <f>ROUND(Tabla324[[#This Row],[CANTIDAD]]*Tabla324[[#This Row],[P. U.]],2)</f>
        <v>1833.71</v>
      </c>
      <c r="H1266" s="22">
        <v>46.05</v>
      </c>
      <c r="I1266" s="2">
        <v>30.58</v>
      </c>
      <c r="J1266" s="2">
        <f>ROUND(Tabla324[[#This Row],[CANTIDAD ]]*Tabla324[[#This Row],[P. U. ]],2)</f>
        <v>1408.21</v>
      </c>
    </row>
    <row r="1267" spans="1:10">
      <c r="A1267" s="5" t="s">
        <v>6577</v>
      </c>
      <c r="B1267" s="5" t="s">
        <v>1138</v>
      </c>
      <c r="C1267" s="5" t="s">
        <v>4534</v>
      </c>
      <c r="D1267" s="1" t="s">
        <v>79</v>
      </c>
      <c r="E1267" s="3">
        <v>76</v>
      </c>
      <c r="F1267" s="2">
        <v>57.51</v>
      </c>
      <c r="G1267" s="2">
        <f>ROUND(Tabla324[[#This Row],[CANTIDAD]]*Tabla324[[#This Row],[P. U.]],2)</f>
        <v>4370.76</v>
      </c>
      <c r="H1267" s="22">
        <v>76</v>
      </c>
      <c r="I1267" s="2">
        <v>44.17</v>
      </c>
      <c r="J1267" s="2">
        <f>ROUND(Tabla324[[#This Row],[CANTIDAD ]]*Tabla324[[#This Row],[P. U. ]],2)</f>
        <v>3356.92</v>
      </c>
    </row>
    <row r="1268" spans="1:10">
      <c r="A1268" s="5" t="s">
        <v>6577</v>
      </c>
      <c r="B1268" s="5" t="s">
        <v>1139</v>
      </c>
      <c r="C1268" s="5" t="s">
        <v>4535</v>
      </c>
      <c r="D1268" s="1" t="s">
        <v>79</v>
      </c>
      <c r="E1268" s="3">
        <v>1.25</v>
      </c>
      <c r="F1268" s="2">
        <v>49.6</v>
      </c>
      <c r="G1268" s="2">
        <f>ROUND(Tabla324[[#This Row],[CANTIDAD]]*Tabla324[[#This Row],[P. U.]],2)</f>
        <v>62</v>
      </c>
      <c r="H1268" s="22">
        <v>1.25</v>
      </c>
      <c r="I1268" s="2">
        <v>38.1</v>
      </c>
      <c r="J1268" s="2">
        <f>ROUND(Tabla324[[#This Row],[CANTIDAD ]]*Tabla324[[#This Row],[P. U. ]],2)</f>
        <v>47.63</v>
      </c>
    </row>
    <row r="1269" spans="1:10">
      <c r="A1269" s="5" t="s">
        <v>6577</v>
      </c>
      <c r="B1269" s="5" t="s">
        <v>1140</v>
      </c>
      <c r="C1269" s="5" t="s">
        <v>4536</v>
      </c>
      <c r="D1269" s="1" t="s">
        <v>79</v>
      </c>
      <c r="E1269" s="3">
        <v>2.2999999999999998</v>
      </c>
      <c r="F1269" s="2">
        <v>67.930000000000007</v>
      </c>
      <c r="G1269" s="2">
        <f>ROUND(Tabla324[[#This Row],[CANTIDAD]]*Tabla324[[#This Row],[P. U.]],2)</f>
        <v>156.24</v>
      </c>
      <c r="H1269" s="22">
        <v>2.2999999999999998</v>
      </c>
      <c r="I1269" s="2">
        <v>52.17</v>
      </c>
      <c r="J1269" s="2">
        <f>ROUND(Tabla324[[#This Row],[CANTIDAD ]]*Tabla324[[#This Row],[P. U. ]],2)</f>
        <v>119.99</v>
      </c>
    </row>
    <row r="1270" spans="1:10">
      <c r="A1270" s="5" t="s">
        <v>6577</v>
      </c>
      <c r="B1270" s="5" t="s">
        <v>1141</v>
      </c>
      <c r="C1270" s="5" t="s">
        <v>4537</v>
      </c>
      <c r="D1270" s="1" t="s">
        <v>79</v>
      </c>
      <c r="E1270" s="3">
        <v>592.6</v>
      </c>
      <c r="F1270" s="2">
        <v>92.81</v>
      </c>
      <c r="G1270" s="2">
        <f>ROUND(Tabla324[[#This Row],[CANTIDAD]]*Tabla324[[#This Row],[P. U.]],2)</f>
        <v>54999.21</v>
      </c>
      <c r="H1270" s="22">
        <v>592.6</v>
      </c>
      <c r="I1270" s="2">
        <v>71.28</v>
      </c>
      <c r="J1270" s="2">
        <f>ROUND(Tabla324[[#This Row],[CANTIDAD ]]*Tabla324[[#This Row],[P. U. ]],2)</f>
        <v>42240.53</v>
      </c>
    </row>
    <row r="1271" spans="1:10">
      <c r="A1271" s="5" t="s">
        <v>6577</v>
      </c>
      <c r="B1271" s="5" t="s">
        <v>1142</v>
      </c>
      <c r="C1271" s="6" t="s">
        <v>4538</v>
      </c>
      <c r="D1271" s="1" t="s">
        <v>79</v>
      </c>
      <c r="E1271" s="3">
        <v>322.29000000000002</v>
      </c>
      <c r="F1271" s="2">
        <v>40.71</v>
      </c>
      <c r="G1271" s="2">
        <f>ROUND(Tabla324[[#This Row],[CANTIDAD]]*Tabla324[[#This Row],[P. U.]],2)</f>
        <v>13120.43</v>
      </c>
      <c r="H1271" s="22">
        <v>322.29000000000002</v>
      </c>
      <c r="I1271" s="2">
        <v>31.25</v>
      </c>
      <c r="J1271" s="2">
        <f>ROUND(Tabla324[[#This Row],[CANTIDAD ]]*Tabla324[[#This Row],[P. U. ]],2)</f>
        <v>10071.56</v>
      </c>
    </row>
    <row r="1272" spans="1:10">
      <c r="A1272" s="5" t="s">
        <v>6577</v>
      </c>
      <c r="B1272" s="5" t="s">
        <v>1143</v>
      </c>
      <c r="C1272" s="5" t="s">
        <v>4539</v>
      </c>
      <c r="D1272" s="1" t="s">
        <v>79</v>
      </c>
      <c r="E1272" s="3">
        <v>127.5</v>
      </c>
      <c r="F1272" s="2">
        <v>37.950000000000003</v>
      </c>
      <c r="G1272" s="2">
        <f>ROUND(Tabla324[[#This Row],[CANTIDAD]]*Tabla324[[#This Row],[P. U.]],2)</f>
        <v>4838.63</v>
      </c>
      <c r="H1272" s="22">
        <v>127.5</v>
      </c>
      <c r="I1272" s="2">
        <v>29.14</v>
      </c>
      <c r="J1272" s="2">
        <f>ROUND(Tabla324[[#This Row],[CANTIDAD ]]*Tabla324[[#This Row],[P. U. ]],2)</f>
        <v>3715.35</v>
      </c>
    </row>
    <row r="1273" spans="1:10">
      <c r="A1273" s="5" t="s">
        <v>6577</v>
      </c>
      <c r="B1273" s="5" t="s">
        <v>1144</v>
      </c>
      <c r="C1273" s="5" t="s">
        <v>4540</v>
      </c>
      <c r="D1273" s="1" t="s">
        <v>79</v>
      </c>
      <c r="E1273" s="3">
        <v>70.84</v>
      </c>
      <c r="F1273" s="2">
        <v>60.69</v>
      </c>
      <c r="G1273" s="2">
        <f>ROUND(Tabla324[[#This Row],[CANTIDAD]]*Tabla324[[#This Row],[P. U.]],2)</f>
        <v>4299.28</v>
      </c>
      <c r="H1273" s="22">
        <v>70.84</v>
      </c>
      <c r="I1273" s="2">
        <v>46.61</v>
      </c>
      <c r="J1273" s="2">
        <f>ROUND(Tabla324[[#This Row],[CANTIDAD ]]*Tabla324[[#This Row],[P. U. ]],2)</f>
        <v>3301.85</v>
      </c>
    </row>
    <row r="1274" spans="1:10">
      <c r="A1274" s="5" t="s">
        <v>6577</v>
      </c>
      <c r="B1274" s="5" t="s">
        <v>1145</v>
      </c>
      <c r="C1274" s="5" t="s">
        <v>4541</v>
      </c>
      <c r="D1274" s="1" t="s">
        <v>79</v>
      </c>
      <c r="E1274" s="3">
        <v>35.409999999999997</v>
      </c>
      <c r="F1274" s="2">
        <v>90.13</v>
      </c>
      <c r="G1274" s="2">
        <f>ROUND(Tabla324[[#This Row],[CANTIDAD]]*Tabla324[[#This Row],[P. U.]],2)</f>
        <v>3191.5</v>
      </c>
      <c r="H1274" s="22">
        <v>35.409999999999997</v>
      </c>
      <c r="I1274" s="2">
        <v>69.209999999999994</v>
      </c>
      <c r="J1274" s="2">
        <f>ROUND(Tabla324[[#This Row],[CANTIDAD ]]*Tabla324[[#This Row],[P. U. ]],2)</f>
        <v>2450.73</v>
      </c>
    </row>
    <row r="1275" spans="1:10">
      <c r="A1275" s="5" t="s">
        <v>6577</v>
      </c>
      <c r="B1275" s="5" t="s">
        <v>1146</v>
      </c>
      <c r="C1275" s="6" t="s">
        <v>4542</v>
      </c>
      <c r="D1275" s="1" t="s">
        <v>79</v>
      </c>
      <c r="E1275" s="3">
        <v>192.9</v>
      </c>
      <c r="F1275" s="2">
        <v>26.96</v>
      </c>
      <c r="G1275" s="2">
        <f>ROUND(Tabla324[[#This Row],[CANTIDAD]]*Tabla324[[#This Row],[P. U.]],2)</f>
        <v>5200.58</v>
      </c>
      <c r="H1275" s="22">
        <v>192.9</v>
      </c>
      <c r="I1275" s="2">
        <v>20.71</v>
      </c>
      <c r="J1275" s="2">
        <f>ROUND(Tabla324[[#This Row],[CANTIDAD ]]*Tabla324[[#This Row],[P. U. ]],2)</f>
        <v>3994.96</v>
      </c>
    </row>
    <row r="1276" spans="1:10">
      <c r="A1276" s="5" t="s">
        <v>6577</v>
      </c>
      <c r="B1276" s="5" t="s">
        <v>1147</v>
      </c>
      <c r="C1276" s="5" t="s">
        <v>4543</v>
      </c>
      <c r="D1276" s="1" t="s">
        <v>79</v>
      </c>
      <c r="E1276" s="3">
        <v>25.6</v>
      </c>
      <c r="F1276" s="2">
        <v>30.52</v>
      </c>
      <c r="G1276" s="2">
        <f>ROUND(Tabla324[[#This Row],[CANTIDAD]]*Tabla324[[#This Row],[P. U.]],2)</f>
        <v>781.31</v>
      </c>
      <c r="H1276" s="22">
        <v>25.6</v>
      </c>
      <c r="I1276" s="2">
        <v>23.43</v>
      </c>
      <c r="J1276" s="2">
        <f>ROUND(Tabla324[[#This Row],[CANTIDAD ]]*Tabla324[[#This Row],[P. U. ]],2)</f>
        <v>599.80999999999995</v>
      </c>
    </row>
    <row r="1277" spans="1:10">
      <c r="A1277" s="5" t="s">
        <v>6577</v>
      </c>
      <c r="B1277" s="5" t="s">
        <v>1148</v>
      </c>
      <c r="C1277" s="5" t="s">
        <v>4544</v>
      </c>
      <c r="D1277" s="1" t="s">
        <v>79</v>
      </c>
      <c r="E1277" s="3">
        <v>4.5</v>
      </c>
      <c r="F1277" s="2">
        <v>38.159999999999997</v>
      </c>
      <c r="G1277" s="2">
        <f>ROUND(Tabla324[[#This Row],[CANTIDAD]]*Tabla324[[#This Row],[P. U.]],2)</f>
        <v>171.72</v>
      </c>
      <c r="H1277" s="22">
        <v>4.5</v>
      </c>
      <c r="I1277" s="2">
        <v>29.31</v>
      </c>
      <c r="J1277" s="2">
        <f>ROUND(Tabla324[[#This Row],[CANTIDAD ]]*Tabla324[[#This Row],[P. U. ]],2)</f>
        <v>131.9</v>
      </c>
    </row>
    <row r="1278" spans="1:10">
      <c r="A1278" s="5" t="s">
        <v>6577</v>
      </c>
      <c r="B1278" s="5" t="s">
        <v>1149</v>
      </c>
      <c r="C1278" s="5" t="s">
        <v>4545</v>
      </c>
      <c r="D1278" s="1" t="s">
        <v>79</v>
      </c>
      <c r="E1278" s="3">
        <v>2</v>
      </c>
      <c r="F1278" s="2">
        <v>52.85</v>
      </c>
      <c r="G1278" s="2">
        <f>ROUND(Tabla324[[#This Row],[CANTIDAD]]*Tabla324[[#This Row],[P. U.]],2)</f>
        <v>105.7</v>
      </c>
      <c r="H1278" s="22">
        <v>2</v>
      </c>
      <c r="I1278" s="2">
        <v>40.6</v>
      </c>
      <c r="J1278" s="2">
        <f>ROUND(Tabla324[[#This Row],[CANTIDAD ]]*Tabla324[[#This Row],[P. U. ]],2)</f>
        <v>81.2</v>
      </c>
    </row>
    <row r="1279" spans="1:10">
      <c r="A1279" s="5" t="s">
        <v>6577</v>
      </c>
      <c r="B1279" s="5" t="s">
        <v>1150</v>
      </c>
      <c r="C1279" s="5" t="s">
        <v>4546</v>
      </c>
      <c r="D1279" s="1" t="s">
        <v>79</v>
      </c>
      <c r="E1279" s="3">
        <v>3.9</v>
      </c>
      <c r="F1279" s="2">
        <v>81.14</v>
      </c>
      <c r="G1279" s="2">
        <f>ROUND(Tabla324[[#This Row],[CANTIDAD]]*Tabla324[[#This Row],[P. U.]],2)</f>
        <v>316.45</v>
      </c>
      <c r="H1279" s="22">
        <v>3.9</v>
      </c>
      <c r="I1279" s="2">
        <v>62.32</v>
      </c>
      <c r="J1279" s="2">
        <f>ROUND(Tabla324[[#This Row],[CANTIDAD ]]*Tabla324[[#This Row],[P. U. ]],2)</f>
        <v>243.05</v>
      </c>
    </row>
    <row r="1280" spans="1:10">
      <c r="A1280" s="5" t="s">
        <v>6577</v>
      </c>
      <c r="B1280" s="5" t="s">
        <v>1151</v>
      </c>
      <c r="C1280" s="5" t="s">
        <v>4547</v>
      </c>
      <c r="D1280" s="1" t="s">
        <v>79</v>
      </c>
      <c r="E1280" s="3">
        <v>2.1</v>
      </c>
      <c r="F1280" s="2">
        <v>134.32</v>
      </c>
      <c r="G1280" s="2">
        <f>ROUND(Tabla324[[#This Row],[CANTIDAD]]*Tabla324[[#This Row],[P. U.]],2)</f>
        <v>282.07</v>
      </c>
      <c r="H1280" s="22">
        <v>2.1</v>
      </c>
      <c r="I1280" s="2">
        <v>103.16</v>
      </c>
      <c r="J1280" s="2">
        <f>ROUND(Tabla324[[#This Row],[CANTIDAD ]]*Tabla324[[#This Row],[P. U. ]],2)</f>
        <v>216.64</v>
      </c>
    </row>
    <row r="1281" spans="1:10" s="35" customFormat="1" ht="11.25" customHeight="1">
      <c r="A1281" s="34" t="s">
        <v>6580</v>
      </c>
      <c r="B1281" s="34"/>
      <c r="C1281" s="34" t="s">
        <v>4548</v>
      </c>
      <c r="D1281" s="35" t="s">
        <v>3472</v>
      </c>
      <c r="E1281" s="36"/>
      <c r="F1281" s="37"/>
      <c r="G1281" s="37">
        <f>SUM(G1282:G1296)</f>
        <v>168517.21999999997</v>
      </c>
      <c r="H1281" s="38"/>
      <c r="I1281" s="37"/>
      <c r="J1281" s="37">
        <f t="shared" ref="J1281" si="78">SUM(J1282:J1296)</f>
        <v>129428.97000000002</v>
      </c>
    </row>
    <row r="1282" spans="1:10">
      <c r="A1282" s="5" t="s">
        <v>6577</v>
      </c>
      <c r="B1282" s="5" t="s">
        <v>1152</v>
      </c>
      <c r="C1282" s="6" t="s">
        <v>4549</v>
      </c>
      <c r="D1282" s="1" t="s">
        <v>62</v>
      </c>
      <c r="E1282" s="3">
        <v>852</v>
      </c>
      <c r="F1282" s="2">
        <v>51.44</v>
      </c>
      <c r="G1282" s="2">
        <f>ROUND(Tabla324[[#This Row],[CANTIDAD]]*Tabla324[[#This Row],[P. U.]],2)</f>
        <v>43826.879999999997</v>
      </c>
      <c r="H1282" s="22">
        <v>852</v>
      </c>
      <c r="I1282" s="2">
        <v>39.51</v>
      </c>
      <c r="J1282" s="2">
        <f>ROUND(Tabla324[[#This Row],[CANTIDAD ]]*Tabla324[[#This Row],[P. U. ]],2)</f>
        <v>33662.519999999997</v>
      </c>
    </row>
    <row r="1283" spans="1:10">
      <c r="A1283" s="5" t="s">
        <v>6577</v>
      </c>
      <c r="B1283" s="5" t="s">
        <v>1153</v>
      </c>
      <c r="C1283" s="5" t="s">
        <v>4550</v>
      </c>
      <c r="D1283" s="1" t="s">
        <v>62</v>
      </c>
      <c r="E1283" s="3">
        <v>224</v>
      </c>
      <c r="F1283" s="2">
        <v>87.24</v>
      </c>
      <c r="G1283" s="2">
        <f>ROUND(Tabla324[[#This Row],[CANTIDAD]]*Tabla324[[#This Row],[P. U.]],2)</f>
        <v>19541.759999999998</v>
      </c>
      <c r="H1283" s="22">
        <v>224</v>
      </c>
      <c r="I1283" s="2">
        <v>67</v>
      </c>
      <c r="J1283" s="2">
        <f>ROUND(Tabla324[[#This Row],[CANTIDAD ]]*Tabla324[[#This Row],[P. U. ]],2)</f>
        <v>15008</v>
      </c>
    </row>
    <row r="1284" spans="1:10">
      <c r="A1284" s="5" t="s">
        <v>6577</v>
      </c>
      <c r="B1284" s="5" t="s">
        <v>1154</v>
      </c>
      <c r="C1284" s="5" t="s">
        <v>4551</v>
      </c>
      <c r="D1284" s="1" t="s">
        <v>62</v>
      </c>
      <c r="E1284" s="3">
        <v>68</v>
      </c>
      <c r="F1284" s="2">
        <v>94.29</v>
      </c>
      <c r="G1284" s="2">
        <f>ROUND(Tabla324[[#This Row],[CANTIDAD]]*Tabla324[[#This Row],[P. U.]],2)</f>
        <v>6411.72</v>
      </c>
      <c r="H1284" s="22">
        <v>68</v>
      </c>
      <c r="I1284" s="2">
        <v>72.42</v>
      </c>
      <c r="J1284" s="2">
        <f>ROUND(Tabla324[[#This Row],[CANTIDAD ]]*Tabla324[[#This Row],[P. U. ]],2)</f>
        <v>4924.5600000000004</v>
      </c>
    </row>
    <row r="1285" spans="1:10">
      <c r="A1285" s="5" t="s">
        <v>6577</v>
      </c>
      <c r="B1285" s="5" t="s">
        <v>1155</v>
      </c>
      <c r="C1285" s="5" t="s">
        <v>4552</v>
      </c>
      <c r="D1285" s="1" t="s">
        <v>62</v>
      </c>
      <c r="E1285" s="3">
        <v>91</v>
      </c>
      <c r="F1285" s="2">
        <v>155.74</v>
      </c>
      <c r="G1285" s="2">
        <f>ROUND(Tabla324[[#This Row],[CANTIDAD]]*Tabla324[[#This Row],[P. U.]],2)</f>
        <v>14172.34</v>
      </c>
      <c r="H1285" s="22">
        <v>91</v>
      </c>
      <c r="I1285" s="2">
        <v>119.62</v>
      </c>
      <c r="J1285" s="2">
        <f>ROUND(Tabla324[[#This Row],[CANTIDAD ]]*Tabla324[[#This Row],[P. U. ]],2)</f>
        <v>10885.42</v>
      </c>
    </row>
    <row r="1286" spans="1:10">
      <c r="A1286" s="5" t="s">
        <v>6577</v>
      </c>
      <c r="B1286" s="5" t="s">
        <v>1156</v>
      </c>
      <c r="C1286" s="5" t="s">
        <v>4553</v>
      </c>
      <c r="D1286" s="1" t="s">
        <v>62</v>
      </c>
      <c r="E1286" s="3">
        <v>25</v>
      </c>
      <c r="F1286" s="2">
        <v>352.32</v>
      </c>
      <c r="G1286" s="2">
        <f>ROUND(Tabla324[[#This Row],[CANTIDAD]]*Tabla324[[#This Row],[P. U.]],2)</f>
        <v>8808</v>
      </c>
      <c r="H1286" s="22">
        <v>25</v>
      </c>
      <c r="I1286" s="2">
        <v>270.58999999999997</v>
      </c>
      <c r="J1286" s="2">
        <f>ROUND(Tabla324[[#This Row],[CANTIDAD ]]*Tabla324[[#This Row],[P. U. ]],2)</f>
        <v>6764.75</v>
      </c>
    </row>
    <row r="1287" spans="1:10">
      <c r="A1287" s="5" t="s">
        <v>6577</v>
      </c>
      <c r="B1287" s="5" t="s">
        <v>1157</v>
      </c>
      <c r="C1287" s="5" t="s">
        <v>4554</v>
      </c>
      <c r="D1287" s="1" t="s">
        <v>62</v>
      </c>
      <c r="E1287" s="3">
        <v>30</v>
      </c>
      <c r="F1287" s="2">
        <v>399.15</v>
      </c>
      <c r="G1287" s="2">
        <f>ROUND(Tabla324[[#This Row],[CANTIDAD]]*Tabla324[[#This Row],[P. U.]],2)</f>
        <v>11974.5</v>
      </c>
      <c r="H1287" s="22">
        <v>30</v>
      </c>
      <c r="I1287" s="2">
        <v>306.57</v>
      </c>
      <c r="J1287" s="2">
        <f>ROUND(Tabla324[[#This Row],[CANTIDAD ]]*Tabla324[[#This Row],[P. U. ]],2)</f>
        <v>9197.1</v>
      </c>
    </row>
    <row r="1288" spans="1:10">
      <c r="A1288" s="5" t="s">
        <v>6577</v>
      </c>
      <c r="B1288" s="5" t="s">
        <v>1158</v>
      </c>
      <c r="C1288" s="5" t="s">
        <v>4555</v>
      </c>
      <c r="D1288" s="1" t="s">
        <v>62</v>
      </c>
      <c r="E1288" s="3">
        <v>82</v>
      </c>
      <c r="F1288" s="2">
        <v>737.7</v>
      </c>
      <c r="G1288" s="2">
        <f>ROUND(Tabla324[[#This Row],[CANTIDAD]]*Tabla324[[#This Row],[P. U.]],2)</f>
        <v>60491.4</v>
      </c>
      <c r="H1288" s="22">
        <v>82</v>
      </c>
      <c r="I1288" s="2">
        <v>566.58000000000004</v>
      </c>
      <c r="J1288" s="2">
        <f>ROUND(Tabla324[[#This Row],[CANTIDAD ]]*Tabla324[[#This Row],[P. U. ]],2)</f>
        <v>46459.56</v>
      </c>
    </row>
    <row r="1289" spans="1:10">
      <c r="A1289" s="5" t="s">
        <v>6577</v>
      </c>
      <c r="B1289" s="5" t="s">
        <v>1159</v>
      </c>
      <c r="C1289" s="6" t="s">
        <v>4556</v>
      </c>
      <c r="D1289" s="1" t="s">
        <v>62</v>
      </c>
      <c r="E1289" s="3">
        <v>8</v>
      </c>
      <c r="F1289" s="2">
        <v>22.26</v>
      </c>
      <c r="G1289" s="2">
        <f>ROUND(Tabla324[[#This Row],[CANTIDAD]]*Tabla324[[#This Row],[P. U.]],2)</f>
        <v>178.08</v>
      </c>
      <c r="H1289" s="22">
        <v>8</v>
      </c>
      <c r="I1289" s="2">
        <v>17.09</v>
      </c>
      <c r="J1289" s="2">
        <f>ROUND(Tabla324[[#This Row],[CANTIDAD ]]*Tabla324[[#This Row],[P. U. ]],2)</f>
        <v>136.72</v>
      </c>
    </row>
    <row r="1290" spans="1:10">
      <c r="A1290" s="5" t="s">
        <v>6577</v>
      </c>
      <c r="B1290" s="5" t="s">
        <v>1160</v>
      </c>
      <c r="C1290" s="5" t="s">
        <v>4557</v>
      </c>
      <c r="D1290" s="1" t="s">
        <v>62</v>
      </c>
      <c r="E1290" s="3">
        <v>6</v>
      </c>
      <c r="F1290" s="2">
        <v>27.19</v>
      </c>
      <c r="G1290" s="2">
        <f>ROUND(Tabla324[[#This Row],[CANTIDAD]]*Tabla324[[#This Row],[P. U.]],2)</f>
        <v>163.13999999999999</v>
      </c>
      <c r="H1290" s="22">
        <v>6</v>
      </c>
      <c r="I1290" s="2">
        <v>20.88</v>
      </c>
      <c r="J1290" s="2">
        <f>ROUND(Tabla324[[#This Row],[CANTIDAD ]]*Tabla324[[#This Row],[P. U. ]],2)</f>
        <v>125.28</v>
      </c>
    </row>
    <row r="1291" spans="1:10">
      <c r="A1291" s="5" t="s">
        <v>6577</v>
      </c>
      <c r="B1291" s="5" t="s">
        <v>1161</v>
      </c>
      <c r="C1291" s="5" t="s">
        <v>4558</v>
      </c>
      <c r="D1291" s="1" t="s">
        <v>62</v>
      </c>
      <c r="E1291" s="3">
        <v>18</v>
      </c>
      <c r="F1291" s="2">
        <v>34.1</v>
      </c>
      <c r="G1291" s="2">
        <f>ROUND(Tabla324[[#This Row],[CANTIDAD]]*Tabla324[[#This Row],[P. U.]],2)</f>
        <v>613.79999999999995</v>
      </c>
      <c r="H1291" s="22">
        <v>18</v>
      </c>
      <c r="I1291" s="2">
        <v>26.19</v>
      </c>
      <c r="J1291" s="2">
        <f>ROUND(Tabla324[[#This Row],[CANTIDAD ]]*Tabla324[[#This Row],[P. U. ]],2)</f>
        <v>471.42</v>
      </c>
    </row>
    <row r="1292" spans="1:10">
      <c r="A1292" s="5" t="s">
        <v>6577</v>
      </c>
      <c r="B1292" s="5" t="s">
        <v>1162</v>
      </c>
      <c r="C1292" s="5" t="s">
        <v>4559</v>
      </c>
      <c r="D1292" s="1" t="s">
        <v>62</v>
      </c>
      <c r="E1292" s="3">
        <v>15</v>
      </c>
      <c r="F1292" s="2">
        <v>42.82</v>
      </c>
      <c r="G1292" s="2">
        <f>ROUND(Tabla324[[#This Row],[CANTIDAD]]*Tabla324[[#This Row],[P. U.]],2)</f>
        <v>642.29999999999995</v>
      </c>
      <c r="H1292" s="22">
        <v>15</v>
      </c>
      <c r="I1292" s="2">
        <v>32.880000000000003</v>
      </c>
      <c r="J1292" s="2">
        <f>ROUND(Tabla324[[#This Row],[CANTIDAD ]]*Tabla324[[#This Row],[P. U. ]],2)</f>
        <v>493.2</v>
      </c>
    </row>
    <row r="1293" spans="1:10">
      <c r="A1293" s="5" t="s">
        <v>6577</v>
      </c>
      <c r="B1293" s="5" t="s">
        <v>1163</v>
      </c>
      <c r="C1293" s="5" t="s">
        <v>4560</v>
      </c>
      <c r="D1293" s="1" t="s">
        <v>62</v>
      </c>
      <c r="E1293" s="3">
        <v>2</v>
      </c>
      <c r="F1293" s="2">
        <v>56.85</v>
      </c>
      <c r="G1293" s="2">
        <f>ROUND(Tabla324[[#This Row],[CANTIDAD]]*Tabla324[[#This Row],[P. U.]],2)</f>
        <v>113.7</v>
      </c>
      <c r="H1293" s="22">
        <v>2</v>
      </c>
      <c r="I1293" s="2">
        <v>43.65</v>
      </c>
      <c r="J1293" s="2">
        <f>ROUND(Tabla324[[#This Row],[CANTIDAD ]]*Tabla324[[#This Row],[P. U. ]],2)</f>
        <v>87.3</v>
      </c>
    </row>
    <row r="1294" spans="1:10">
      <c r="A1294" s="5" t="s">
        <v>6577</v>
      </c>
      <c r="B1294" s="5" t="s">
        <v>1164</v>
      </c>
      <c r="C1294" s="5" t="s">
        <v>4561</v>
      </c>
      <c r="D1294" s="1" t="s">
        <v>62</v>
      </c>
      <c r="E1294" s="3">
        <v>6</v>
      </c>
      <c r="F1294" s="2">
        <v>77.37</v>
      </c>
      <c r="G1294" s="2">
        <f>ROUND(Tabla324[[#This Row],[CANTIDAD]]*Tabla324[[#This Row],[P. U.]],2)</f>
        <v>464.22</v>
      </c>
      <c r="H1294" s="22">
        <v>6</v>
      </c>
      <c r="I1294" s="2">
        <v>59.42</v>
      </c>
      <c r="J1294" s="2">
        <f>ROUND(Tabla324[[#This Row],[CANTIDAD ]]*Tabla324[[#This Row],[P. U. ]],2)</f>
        <v>356.52</v>
      </c>
    </row>
    <row r="1295" spans="1:10">
      <c r="A1295" s="5" t="s">
        <v>6577</v>
      </c>
      <c r="B1295" s="5" t="s">
        <v>1165</v>
      </c>
      <c r="C1295" s="5" t="s">
        <v>4562</v>
      </c>
      <c r="D1295" s="1" t="s">
        <v>62</v>
      </c>
      <c r="E1295" s="3">
        <v>2</v>
      </c>
      <c r="F1295" s="2">
        <v>146.79</v>
      </c>
      <c r="G1295" s="2">
        <f>ROUND(Tabla324[[#This Row],[CANTIDAD]]*Tabla324[[#This Row],[P. U.]],2)</f>
        <v>293.58</v>
      </c>
      <c r="H1295" s="22">
        <v>2</v>
      </c>
      <c r="I1295" s="2">
        <v>112.73</v>
      </c>
      <c r="J1295" s="2">
        <f>ROUND(Tabla324[[#This Row],[CANTIDAD ]]*Tabla324[[#This Row],[P. U. ]],2)</f>
        <v>225.46</v>
      </c>
    </row>
    <row r="1296" spans="1:10">
      <c r="A1296" s="5" t="s">
        <v>6577</v>
      </c>
      <c r="B1296" s="5" t="s">
        <v>1166</v>
      </c>
      <c r="C1296" s="5" t="s">
        <v>4563</v>
      </c>
      <c r="D1296" s="1" t="s">
        <v>62</v>
      </c>
      <c r="E1296" s="3">
        <v>4</v>
      </c>
      <c r="F1296" s="2">
        <v>205.45</v>
      </c>
      <c r="G1296" s="2">
        <f>ROUND(Tabla324[[#This Row],[CANTIDAD]]*Tabla324[[#This Row],[P. U.]],2)</f>
        <v>821.8</v>
      </c>
      <c r="H1296" s="22">
        <v>4</v>
      </c>
      <c r="I1296" s="2">
        <v>157.79</v>
      </c>
      <c r="J1296" s="2">
        <f>ROUND(Tabla324[[#This Row],[CANTIDAD ]]*Tabla324[[#This Row],[P. U. ]],2)</f>
        <v>631.16</v>
      </c>
    </row>
    <row r="1297" spans="1:10" s="35" customFormat="1" ht="11.25" customHeight="1">
      <c r="A1297" s="34" t="s">
        <v>6580</v>
      </c>
      <c r="B1297" s="34"/>
      <c r="C1297" s="34" t="s">
        <v>4564</v>
      </c>
      <c r="D1297" s="35" t="s">
        <v>3472</v>
      </c>
      <c r="E1297" s="36"/>
      <c r="F1297" s="37"/>
      <c r="G1297" s="37">
        <f>SUM(G1298:G1312)</f>
        <v>995042.23999999987</v>
      </c>
      <c r="H1297" s="38"/>
      <c r="I1297" s="37"/>
      <c r="J1297" s="37">
        <f t="shared" ref="J1297" si="79">SUM(J1298:J1312)</f>
        <v>764188.71000000008</v>
      </c>
    </row>
    <row r="1298" spans="1:10">
      <c r="A1298" s="5" t="s">
        <v>6577</v>
      </c>
      <c r="B1298" s="5" t="s">
        <v>1167</v>
      </c>
      <c r="C1298" s="5" t="s">
        <v>4565</v>
      </c>
      <c r="D1298" s="1" t="s">
        <v>62</v>
      </c>
      <c r="E1298" s="3">
        <v>2025</v>
      </c>
      <c r="F1298" s="2">
        <v>19.45</v>
      </c>
      <c r="G1298" s="2">
        <f>ROUND(Tabla324[[#This Row],[CANTIDAD]]*Tabla324[[#This Row],[P. U.]],2)</f>
        <v>39386.25</v>
      </c>
      <c r="H1298" s="22">
        <v>2025</v>
      </c>
      <c r="I1298" s="2">
        <v>14.94</v>
      </c>
      <c r="J1298" s="2">
        <f>ROUND(Tabla324[[#This Row],[CANTIDAD ]]*Tabla324[[#This Row],[P. U. ]],2)</f>
        <v>30253.5</v>
      </c>
    </row>
    <row r="1299" spans="1:10">
      <c r="A1299" s="5" t="s">
        <v>6577</v>
      </c>
      <c r="B1299" s="5" t="s">
        <v>1168</v>
      </c>
      <c r="C1299" s="6" t="s">
        <v>4566</v>
      </c>
      <c r="D1299" s="1" t="s">
        <v>62</v>
      </c>
      <c r="E1299" s="3">
        <v>12456</v>
      </c>
      <c r="F1299" s="2">
        <v>24.95</v>
      </c>
      <c r="G1299" s="2">
        <f>ROUND(Tabla324[[#This Row],[CANTIDAD]]*Tabla324[[#This Row],[P. U.]],2)</f>
        <v>310777.2</v>
      </c>
      <c r="H1299" s="22">
        <v>12456</v>
      </c>
      <c r="I1299" s="2">
        <v>19.16</v>
      </c>
      <c r="J1299" s="2">
        <f>ROUND(Tabla324[[#This Row],[CANTIDAD ]]*Tabla324[[#This Row],[P. U. ]],2)</f>
        <v>238656.96</v>
      </c>
    </row>
    <row r="1300" spans="1:10">
      <c r="A1300" s="5" t="s">
        <v>6577</v>
      </c>
      <c r="B1300" s="5" t="s">
        <v>1169</v>
      </c>
      <c r="C1300" s="5" t="s">
        <v>4567</v>
      </c>
      <c r="D1300" s="1" t="s">
        <v>62</v>
      </c>
      <c r="E1300" s="3">
        <v>452</v>
      </c>
      <c r="F1300" s="2">
        <v>35.01</v>
      </c>
      <c r="G1300" s="2">
        <f>ROUND(Tabla324[[#This Row],[CANTIDAD]]*Tabla324[[#This Row],[P. U.]],2)</f>
        <v>15824.52</v>
      </c>
      <c r="H1300" s="22">
        <v>452</v>
      </c>
      <c r="I1300" s="2">
        <v>26.88</v>
      </c>
      <c r="J1300" s="2">
        <f>ROUND(Tabla324[[#This Row],[CANTIDAD ]]*Tabla324[[#This Row],[P. U. ]],2)</f>
        <v>12149.76</v>
      </c>
    </row>
    <row r="1301" spans="1:10">
      <c r="A1301" s="5" t="s">
        <v>6577</v>
      </c>
      <c r="B1301" s="5" t="s">
        <v>1170</v>
      </c>
      <c r="C1301" s="5" t="s">
        <v>4568</v>
      </c>
      <c r="D1301" s="1" t="s">
        <v>62</v>
      </c>
      <c r="E1301" s="3">
        <v>236</v>
      </c>
      <c r="F1301" s="2">
        <v>37.92</v>
      </c>
      <c r="G1301" s="2">
        <f>ROUND(Tabla324[[#This Row],[CANTIDAD]]*Tabla324[[#This Row],[P. U.]],2)</f>
        <v>8949.1200000000008</v>
      </c>
      <c r="H1301" s="22">
        <v>236</v>
      </c>
      <c r="I1301" s="2">
        <v>29.12</v>
      </c>
      <c r="J1301" s="2">
        <f>ROUND(Tabla324[[#This Row],[CANTIDAD ]]*Tabla324[[#This Row],[P. U. ]],2)</f>
        <v>6872.32</v>
      </c>
    </row>
    <row r="1302" spans="1:10">
      <c r="A1302" s="5" t="s">
        <v>6577</v>
      </c>
      <c r="B1302" s="5" t="s">
        <v>1171</v>
      </c>
      <c r="C1302" s="5" t="s">
        <v>4569</v>
      </c>
      <c r="D1302" s="1" t="s">
        <v>62</v>
      </c>
      <c r="E1302" s="3">
        <v>45</v>
      </c>
      <c r="F1302" s="2">
        <v>79.69</v>
      </c>
      <c r="G1302" s="2">
        <f>ROUND(Tabla324[[#This Row],[CANTIDAD]]*Tabla324[[#This Row],[P. U.]],2)</f>
        <v>3586.05</v>
      </c>
      <c r="H1302" s="22">
        <v>45</v>
      </c>
      <c r="I1302" s="2">
        <v>61.2</v>
      </c>
      <c r="J1302" s="2">
        <f>ROUND(Tabla324[[#This Row],[CANTIDAD ]]*Tabla324[[#This Row],[P. U. ]],2)</f>
        <v>2754</v>
      </c>
    </row>
    <row r="1303" spans="1:10">
      <c r="A1303" s="5" t="s">
        <v>6577</v>
      </c>
      <c r="B1303" s="5" t="s">
        <v>1172</v>
      </c>
      <c r="C1303" s="5" t="s">
        <v>4570</v>
      </c>
      <c r="D1303" s="1" t="s">
        <v>62</v>
      </c>
      <c r="E1303" s="3">
        <v>162</v>
      </c>
      <c r="F1303" s="2">
        <v>120.5</v>
      </c>
      <c r="G1303" s="2">
        <f>ROUND(Tabla324[[#This Row],[CANTIDAD]]*Tabla324[[#This Row],[P. U.]],2)</f>
        <v>19521</v>
      </c>
      <c r="H1303" s="22">
        <v>162</v>
      </c>
      <c r="I1303" s="2">
        <v>92.55</v>
      </c>
      <c r="J1303" s="2">
        <f>ROUND(Tabla324[[#This Row],[CANTIDAD ]]*Tabla324[[#This Row],[P. U. ]],2)</f>
        <v>14993.1</v>
      </c>
    </row>
    <row r="1304" spans="1:10">
      <c r="A1304" s="5" t="s">
        <v>6577</v>
      </c>
      <c r="B1304" s="5" t="s">
        <v>1173</v>
      </c>
      <c r="C1304" s="5" t="s">
        <v>4571</v>
      </c>
      <c r="D1304" s="1" t="s">
        <v>62</v>
      </c>
      <c r="E1304" s="3">
        <v>3420</v>
      </c>
      <c r="F1304" s="2">
        <v>10.69</v>
      </c>
      <c r="G1304" s="2">
        <f>ROUND(Tabla324[[#This Row],[CANTIDAD]]*Tabla324[[#This Row],[P. U.]],2)</f>
        <v>36559.800000000003</v>
      </c>
      <c r="H1304" s="22">
        <v>3420</v>
      </c>
      <c r="I1304" s="2">
        <v>8.2100000000000009</v>
      </c>
      <c r="J1304" s="2">
        <f>ROUND(Tabla324[[#This Row],[CANTIDAD ]]*Tabla324[[#This Row],[P. U. ]],2)</f>
        <v>28078.2</v>
      </c>
    </row>
    <row r="1305" spans="1:10">
      <c r="A1305" s="5" t="s">
        <v>6577</v>
      </c>
      <c r="B1305" s="5" t="s">
        <v>1174</v>
      </c>
      <c r="C1305" s="5" t="s">
        <v>4572</v>
      </c>
      <c r="D1305" s="1" t="s">
        <v>62</v>
      </c>
      <c r="E1305" s="3">
        <v>756</v>
      </c>
      <c r="F1305" s="2">
        <v>13.02</v>
      </c>
      <c r="G1305" s="2">
        <f>ROUND(Tabla324[[#This Row],[CANTIDAD]]*Tabla324[[#This Row],[P. U.]],2)</f>
        <v>9843.1200000000008</v>
      </c>
      <c r="H1305" s="22">
        <v>756</v>
      </c>
      <c r="I1305" s="2">
        <v>10</v>
      </c>
      <c r="J1305" s="2">
        <f>ROUND(Tabla324[[#This Row],[CANTIDAD ]]*Tabla324[[#This Row],[P. U. ]],2)</f>
        <v>7560</v>
      </c>
    </row>
    <row r="1306" spans="1:10">
      <c r="A1306" s="5" t="s">
        <v>6577</v>
      </c>
      <c r="B1306" s="5" t="s">
        <v>1175</v>
      </c>
      <c r="C1306" s="6" t="s">
        <v>4573</v>
      </c>
      <c r="D1306" s="1" t="s">
        <v>62</v>
      </c>
      <c r="E1306" s="3">
        <v>373</v>
      </c>
      <c r="F1306" s="2">
        <v>473.76</v>
      </c>
      <c r="G1306" s="2">
        <f>ROUND(Tabla324[[#This Row],[CANTIDAD]]*Tabla324[[#This Row],[P. U.]],2)</f>
        <v>176712.48</v>
      </c>
      <c r="H1306" s="22">
        <v>373</v>
      </c>
      <c r="I1306" s="2">
        <v>363.86</v>
      </c>
      <c r="J1306" s="2">
        <f>ROUND(Tabla324[[#This Row],[CANTIDAD ]]*Tabla324[[#This Row],[P. U. ]],2)</f>
        <v>135719.78</v>
      </c>
    </row>
    <row r="1307" spans="1:10">
      <c r="A1307" s="5" t="s">
        <v>6577</v>
      </c>
      <c r="B1307" s="5" t="s">
        <v>1176</v>
      </c>
      <c r="C1307" s="5" t="s">
        <v>4574</v>
      </c>
      <c r="D1307" s="1" t="s">
        <v>62</v>
      </c>
      <c r="E1307" s="3">
        <v>128</v>
      </c>
      <c r="F1307" s="2">
        <v>591.53</v>
      </c>
      <c r="G1307" s="2">
        <f>ROUND(Tabla324[[#This Row],[CANTIDAD]]*Tabla324[[#This Row],[P. U.]],2)</f>
        <v>75715.839999999997</v>
      </c>
      <c r="H1307" s="22">
        <v>128</v>
      </c>
      <c r="I1307" s="2">
        <v>454.31</v>
      </c>
      <c r="J1307" s="2">
        <f>ROUND(Tabla324[[#This Row],[CANTIDAD ]]*Tabla324[[#This Row],[P. U. ]],2)</f>
        <v>58151.68</v>
      </c>
    </row>
    <row r="1308" spans="1:10">
      <c r="A1308" s="5" t="s">
        <v>6577</v>
      </c>
      <c r="B1308" s="5" t="s">
        <v>1177</v>
      </c>
      <c r="C1308" s="5" t="s">
        <v>4575</v>
      </c>
      <c r="D1308" s="1" t="s">
        <v>62</v>
      </c>
      <c r="E1308" s="3">
        <v>62</v>
      </c>
      <c r="F1308" s="2">
        <v>625.84</v>
      </c>
      <c r="G1308" s="2">
        <f>ROUND(Tabla324[[#This Row],[CANTIDAD]]*Tabla324[[#This Row],[P. U.]],2)</f>
        <v>38802.080000000002</v>
      </c>
      <c r="H1308" s="22">
        <v>62</v>
      </c>
      <c r="I1308" s="2">
        <v>480.65</v>
      </c>
      <c r="J1308" s="2">
        <f>ROUND(Tabla324[[#This Row],[CANTIDAD ]]*Tabla324[[#This Row],[P. U. ]],2)</f>
        <v>29800.3</v>
      </c>
    </row>
    <row r="1309" spans="1:10">
      <c r="A1309" s="5" t="s">
        <v>6577</v>
      </c>
      <c r="B1309" s="5" t="s">
        <v>1178</v>
      </c>
      <c r="C1309" s="5" t="s">
        <v>4576</v>
      </c>
      <c r="D1309" s="1" t="s">
        <v>62</v>
      </c>
      <c r="E1309" s="3">
        <v>182</v>
      </c>
      <c r="F1309" s="2">
        <v>1201.18</v>
      </c>
      <c r="G1309" s="2">
        <f>ROUND(Tabla324[[#This Row],[CANTIDAD]]*Tabla324[[#This Row],[P. U.]],2)</f>
        <v>218614.76</v>
      </c>
      <c r="H1309" s="22">
        <v>182</v>
      </c>
      <c r="I1309" s="2">
        <v>922.54</v>
      </c>
      <c r="J1309" s="2">
        <f>ROUND(Tabla324[[#This Row],[CANTIDAD ]]*Tabla324[[#This Row],[P. U. ]],2)</f>
        <v>167902.28</v>
      </c>
    </row>
    <row r="1310" spans="1:10">
      <c r="A1310" s="5" t="s">
        <v>6577</v>
      </c>
      <c r="B1310" s="5" t="s">
        <v>1179</v>
      </c>
      <c r="C1310" s="5" t="s">
        <v>4577</v>
      </c>
      <c r="D1310" s="1" t="s">
        <v>62</v>
      </c>
      <c r="E1310" s="3">
        <v>30</v>
      </c>
      <c r="F1310" s="2">
        <v>1251.1400000000001</v>
      </c>
      <c r="G1310" s="2">
        <f>ROUND(Tabla324[[#This Row],[CANTIDAD]]*Tabla324[[#This Row],[P. U.]],2)</f>
        <v>37534.199999999997</v>
      </c>
      <c r="H1310" s="22">
        <v>30</v>
      </c>
      <c r="I1310" s="2">
        <v>960.9</v>
      </c>
      <c r="J1310" s="2">
        <f>ROUND(Tabla324[[#This Row],[CANTIDAD ]]*Tabla324[[#This Row],[P. U. ]],2)</f>
        <v>28827</v>
      </c>
    </row>
    <row r="1311" spans="1:10">
      <c r="A1311" s="5" t="s">
        <v>6577</v>
      </c>
      <c r="B1311" s="5" t="s">
        <v>1180</v>
      </c>
      <c r="C1311" s="5" t="s">
        <v>4578</v>
      </c>
      <c r="D1311" s="1" t="s">
        <v>62</v>
      </c>
      <c r="E1311" s="3">
        <v>1</v>
      </c>
      <c r="F1311" s="2">
        <v>1507.23</v>
      </c>
      <c r="G1311" s="2">
        <f>ROUND(Tabla324[[#This Row],[CANTIDAD]]*Tabla324[[#This Row],[P. U.]],2)</f>
        <v>1507.23</v>
      </c>
      <c r="H1311" s="22">
        <v>1</v>
      </c>
      <c r="I1311" s="2">
        <v>1157.5999999999999</v>
      </c>
      <c r="J1311" s="2">
        <f>ROUND(Tabla324[[#This Row],[CANTIDAD ]]*Tabla324[[#This Row],[P. U. ]],2)</f>
        <v>1157.5999999999999</v>
      </c>
    </row>
    <row r="1312" spans="1:10">
      <c r="A1312" s="5" t="s">
        <v>6577</v>
      </c>
      <c r="B1312" s="5" t="s">
        <v>1181</v>
      </c>
      <c r="C1312" s="5" t="s">
        <v>4579</v>
      </c>
      <c r="D1312" s="1" t="s">
        <v>62</v>
      </c>
      <c r="E1312" s="3">
        <v>1</v>
      </c>
      <c r="F1312" s="2">
        <v>1708.59</v>
      </c>
      <c r="G1312" s="2">
        <f>ROUND(Tabla324[[#This Row],[CANTIDAD]]*Tabla324[[#This Row],[P. U.]],2)</f>
        <v>1708.59</v>
      </c>
      <c r="H1312" s="22">
        <v>1</v>
      </c>
      <c r="I1312" s="2">
        <v>1312.23</v>
      </c>
      <c r="J1312" s="2">
        <f>ROUND(Tabla324[[#This Row],[CANTIDAD ]]*Tabla324[[#This Row],[P. U. ]],2)</f>
        <v>1312.23</v>
      </c>
    </row>
    <row r="1313" spans="1:10" s="35" customFormat="1" ht="11.25" customHeight="1">
      <c r="A1313" s="34" t="s">
        <v>6580</v>
      </c>
      <c r="B1313" s="34"/>
      <c r="C1313" s="34" t="s">
        <v>4580</v>
      </c>
      <c r="D1313" s="35" t="s">
        <v>3472</v>
      </c>
      <c r="E1313" s="36"/>
      <c r="F1313" s="37"/>
      <c r="G1313" s="37">
        <f>SUM(G1314:G1345)</f>
        <v>759053.69000000006</v>
      </c>
      <c r="H1313" s="38"/>
      <c r="I1313" s="37"/>
      <c r="J1313" s="37">
        <f t="shared" ref="J1313" si="80">SUM(J1314:J1345)</f>
        <v>582685.1</v>
      </c>
    </row>
    <row r="1314" spans="1:10">
      <c r="A1314" s="5" t="s">
        <v>6577</v>
      </c>
      <c r="B1314" s="5" t="s">
        <v>1182</v>
      </c>
      <c r="C1314" s="6" t="s">
        <v>4581</v>
      </c>
      <c r="D1314" s="1" t="s">
        <v>62</v>
      </c>
      <c r="E1314" s="3">
        <v>20456</v>
      </c>
      <c r="F1314" s="2">
        <v>5.66</v>
      </c>
      <c r="G1314" s="2">
        <f>ROUND(Tabla324[[#This Row],[CANTIDAD]]*Tabla324[[#This Row],[P. U.]],2)</f>
        <v>115780.96</v>
      </c>
      <c r="H1314" s="22">
        <v>20456</v>
      </c>
      <c r="I1314" s="2">
        <v>4.3499999999999996</v>
      </c>
      <c r="J1314" s="2">
        <f>ROUND(Tabla324[[#This Row],[CANTIDAD ]]*Tabla324[[#This Row],[P. U. ]],2)</f>
        <v>88983.6</v>
      </c>
    </row>
    <row r="1315" spans="1:10">
      <c r="A1315" s="5" t="s">
        <v>6577</v>
      </c>
      <c r="B1315" s="5" t="s">
        <v>1183</v>
      </c>
      <c r="C1315" s="5" t="s">
        <v>4582</v>
      </c>
      <c r="D1315" s="1" t="s">
        <v>62</v>
      </c>
      <c r="E1315" s="3">
        <v>7246</v>
      </c>
      <c r="F1315" s="2">
        <v>7.38</v>
      </c>
      <c r="G1315" s="2">
        <f>ROUND(Tabla324[[#This Row],[CANTIDAD]]*Tabla324[[#This Row],[P. U.]],2)</f>
        <v>53475.48</v>
      </c>
      <c r="H1315" s="22">
        <v>7246</v>
      </c>
      <c r="I1315" s="2">
        <v>5.66</v>
      </c>
      <c r="J1315" s="2">
        <f>ROUND(Tabla324[[#This Row],[CANTIDAD ]]*Tabla324[[#This Row],[P. U. ]],2)</f>
        <v>41012.36</v>
      </c>
    </row>
    <row r="1316" spans="1:10">
      <c r="A1316" s="5" t="s">
        <v>6577</v>
      </c>
      <c r="B1316" s="5" t="s">
        <v>1184</v>
      </c>
      <c r="C1316" s="5" t="s">
        <v>4583</v>
      </c>
      <c r="D1316" s="1" t="s">
        <v>62</v>
      </c>
      <c r="E1316" s="3">
        <v>2480</v>
      </c>
      <c r="F1316" s="2">
        <v>9.5500000000000007</v>
      </c>
      <c r="G1316" s="2">
        <f>ROUND(Tabla324[[#This Row],[CANTIDAD]]*Tabla324[[#This Row],[P. U.]],2)</f>
        <v>23684</v>
      </c>
      <c r="H1316" s="22">
        <v>2480</v>
      </c>
      <c r="I1316" s="2">
        <v>7.33</v>
      </c>
      <c r="J1316" s="2">
        <f>ROUND(Tabla324[[#This Row],[CANTIDAD ]]*Tabla324[[#This Row],[P. U. ]],2)</f>
        <v>18178.400000000001</v>
      </c>
    </row>
    <row r="1317" spans="1:10">
      <c r="A1317" s="5" t="s">
        <v>6577</v>
      </c>
      <c r="B1317" s="5" t="s">
        <v>1185</v>
      </c>
      <c r="C1317" s="5" t="s">
        <v>4584</v>
      </c>
      <c r="D1317" s="1" t="s">
        <v>62</v>
      </c>
      <c r="E1317" s="3">
        <v>994</v>
      </c>
      <c r="F1317" s="2">
        <v>13.27</v>
      </c>
      <c r="G1317" s="2">
        <f>ROUND(Tabla324[[#This Row],[CANTIDAD]]*Tabla324[[#This Row],[P. U.]],2)</f>
        <v>13190.38</v>
      </c>
      <c r="H1317" s="22">
        <v>994</v>
      </c>
      <c r="I1317" s="2">
        <v>10.18</v>
      </c>
      <c r="J1317" s="2">
        <f>ROUND(Tabla324[[#This Row],[CANTIDAD ]]*Tabla324[[#This Row],[P. U. ]],2)</f>
        <v>10118.92</v>
      </c>
    </row>
    <row r="1318" spans="1:10">
      <c r="A1318" s="5" t="s">
        <v>6577</v>
      </c>
      <c r="B1318" s="5" t="s">
        <v>1186</v>
      </c>
      <c r="C1318" s="5" t="s">
        <v>4585</v>
      </c>
      <c r="D1318" s="1" t="s">
        <v>62</v>
      </c>
      <c r="E1318" s="3">
        <v>326</v>
      </c>
      <c r="F1318" s="2">
        <v>15.16</v>
      </c>
      <c r="G1318" s="2">
        <f>ROUND(Tabla324[[#This Row],[CANTIDAD]]*Tabla324[[#This Row],[P. U.]],2)</f>
        <v>4942.16</v>
      </c>
      <c r="H1318" s="22">
        <v>326</v>
      </c>
      <c r="I1318" s="2">
        <v>11.64</v>
      </c>
      <c r="J1318" s="2">
        <f>ROUND(Tabla324[[#This Row],[CANTIDAD ]]*Tabla324[[#This Row],[P. U. ]],2)</f>
        <v>3794.64</v>
      </c>
    </row>
    <row r="1319" spans="1:10">
      <c r="A1319" s="5" t="s">
        <v>6577</v>
      </c>
      <c r="B1319" s="5" t="s">
        <v>1187</v>
      </c>
      <c r="C1319" s="5" t="s">
        <v>4586</v>
      </c>
      <c r="D1319" s="1" t="s">
        <v>62</v>
      </c>
      <c r="E1319" s="3">
        <v>292</v>
      </c>
      <c r="F1319" s="2">
        <v>19.66</v>
      </c>
      <c r="G1319" s="2">
        <f>ROUND(Tabla324[[#This Row],[CANTIDAD]]*Tabla324[[#This Row],[P. U.]],2)</f>
        <v>5740.72</v>
      </c>
      <c r="H1319" s="22">
        <v>292</v>
      </c>
      <c r="I1319" s="2">
        <v>15.1</v>
      </c>
      <c r="J1319" s="2">
        <f>ROUND(Tabla324[[#This Row],[CANTIDAD ]]*Tabla324[[#This Row],[P. U. ]],2)</f>
        <v>4409.2</v>
      </c>
    </row>
    <row r="1320" spans="1:10">
      <c r="A1320" s="5" t="s">
        <v>6577</v>
      </c>
      <c r="B1320" s="5" t="s">
        <v>1188</v>
      </c>
      <c r="C1320" s="5" t="s">
        <v>4587</v>
      </c>
      <c r="D1320" s="1" t="s">
        <v>62</v>
      </c>
      <c r="E1320" s="3">
        <v>468</v>
      </c>
      <c r="F1320" s="2">
        <v>31.19</v>
      </c>
      <c r="G1320" s="2">
        <f>ROUND(Tabla324[[#This Row],[CANTIDAD]]*Tabla324[[#This Row],[P. U.]],2)</f>
        <v>14596.92</v>
      </c>
      <c r="H1320" s="22">
        <v>468</v>
      </c>
      <c r="I1320" s="2">
        <v>23.96</v>
      </c>
      <c r="J1320" s="2">
        <f>ROUND(Tabla324[[#This Row],[CANTIDAD ]]*Tabla324[[#This Row],[P. U. ]],2)</f>
        <v>11213.28</v>
      </c>
    </row>
    <row r="1321" spans="1:10">
      <c r="A1321" s="5" t="s">
        <v>6577</v>
      </c>
      <c r="B1321" s="5" t="s">
        <v>1189</v>
      </c>
      <c r="C1321" s="5" t="s">
        <v>4588</v>
      </c>
      <c r="D1321" s="1" t="s">
        <v>62</v>
      </c>
      <c r="E1321" s="3">
        <v>230</v>
      </c>
      <c r="F1321" s="2">
        <v>40.25</v>
      </c>
      <c r="G1321" s="2">
        <f>ROUND(Tabla324[[#This Row],[CANTIDAD]]*Tabla324[[#This Row],[P. U.]],2)</f>
        <v>9257.5</v>
      </c>
      <c r="H1321" s="22">
        <v>230</v>
      </c>
      <c r="I1321" s="2">
        <v>30.91</v>
      </c>
      <c r="J1321" s="2">
        <f>ROUND(Tabla324[[#This Row],[CANTIDAD ]]*Tabla324[[#This Row],[P. U. ]],2)</f>
        <v>7109.3</v>
      </c>
    </row>
    <row r="1322" spans="1:10">
      <c r="A1322" s="5" t="s">
        <v>6577</v>
      </c>
      <c r="B1322" s="5" t="s">
        <v>1190</v>
      </c>
      <c r="C1322" s="5" t="s">
        <v>4589</v>
      </c>
      <c r="D1322" s="1" t="s">
        <v>62</v>
      </c>
      <c r="E1322" s="3">
        <v>2</v>
      </c>
      <c r="F1322" s="2">
        <v>58.84</v>
      </c>
      <c r="G1322" s="2">
        <f>ROUND(Tabla324[[#This Row],[CANTIDAD]]*Tabla324[[#This Row],[P. U.]],2)</f>
        <v>117.68</v>
      </c>
      <c r="H1322" s="22">
        <v>2</v>
      </c>
      <c r="I1322" s="2">
        <v>45.19</v>
      </c>
      <c r="J1322" s="2">
        <f>ROUND(Tabla324[[#This Row],[CANTIDAD ]]*Tabla324[[#This Row],[P. U. ]],2)</f>
        <v>90.38</v>
      </c>
    </row>
    <row r="1323" spans="1:10">
      <c r="A1323" s="5" t="s">
        <v>6577</v>
      </c>
      <c r="B1323" s="5" t="s">
        <v>1191</v>
      </c>
      <c r="C1323" s="5" t="s">
        <v>4590</v>
      </c>
      <c r="D1323" s="1" t="s">
        <v>62</v>
      </c>
      <c r="E1323" s="3">
        <v>40912</v>
      </c>
      <c r="F1323" s="2">
        <v>4.8</v>
      </c>
      <c r="G1323" s="2">
        <f>ROUND(Tabla324[[#This Row],[CANTIDAD]]*Tabla324[[#This Row],[P. U.]],2)</f>
        <v>196377.60000000001</v>
      </c>
      <c r="H1323" s="22">
        <v>40912</v>
      </c>
      <c r="I1323" s="2">
        <v>3.68</v>
      </c>
      <c r="J1323" s="2">
        <f>ROUND(Tabla324[[#This Row],[CANTIDAD ]]*Tabla324[[#This Row],[P. U. ]],2)</f>
        <v>150556.16</v>
      </c>
    </row>
    <row r="1324" spans="1:10">
      <c r="A1324" s="5" t="s">
        <v>6577</v>
      </c>
      <c r="B1324" s="5" t="s">
        <v>1192</v>
      </c>
      <c r="C1324" s="5" t="s">
        <v>4591</v>
      </c>
      <c r="D1324" s="1" t="s">
        <v>62</v>
      </c>
      <c r="E1324" s="3">
        <v>14492</v>
      </c>
      <c r="F1324" s="2">
        <v>5.91</v>
      </c>
      <c r="G1324" s="2">
        <f>ROUND(Tabla324[[#This Row],[CANTIDAD]]*Tabla324[[#This Row],[P. U.]],2)</f>
        <v>85647.72</v>
      </c>
      <c r="H1324" s="22">
        <v>14492</v>
      </c>
      <c r="I1324" s="2">
        <v>4.54</v>
      </c>
      <c r="J1324" s="2">
        <f>ROUND(Tabla324[[#This Row],[CANTIDAD ]]*Tabla324[[#This Row],[P. U. ]],2)</f>
        <v>65793.679999999993</v>
      </c>
    </row>
    <row r="1325" spans="1:10">
      <c r="A1325" s="5" t="s">
        <v>6577</v>
      </c>
      <c r="B1325" s="5" t="s">
        <v>1193</v>
      </c>
      <c r="C1325" s="5" t="s">
        <v>4592</v>
      </c>
      <c r="D1325" s="1" t="s">
        <v>62</v>
      </c>
      <c r="E1325" s="3">
        <v>4960</v>
      </c>
      <c r="F1325" s="2">
        <v>7.62</v>
      </c>
      <c r="G1325" s="2">
        <f>ROUND(Tabla324[[#This Row],[CANTIDAD]]*Tabla324[[#This Row],[P. U.]],2)</f>
        <v>37795.199999999997</v>
      </c>
      <c r="H1325" s="22">
        <v>4960</v>
      </c>
      <c r="I1325" s="2">
        <v>5.85</v>
      </c>
      <c r="J1325" s="2">
        <f>ROUND(Tabla324[[#This Row],[CANTIDAD ]]*Tabla324[[#This Row],[P. U. ]],2)</f>
        <v>29016</v>
      </c>
    </row>
    <row r="1326" spans="1:10">
      <c r="A1326" s="5" t="s">
        <v>6577</v>
      </c>
      <c r="B1326" s="5" t="s">
        <v>1194</v>
      </c>
      <c r="C1326" s="5" t="s">
        <v>4593</v>
      </c>
      <c r="D1326" s="1" t="s">
        <v>62</v>
      </c>
      <c r="E1326" s="3">
        <v>1988</v>
      </c>
      <c r="F1326" s="2">
        <v>9.57</v>
      </c>
      <c r="G1326" s="2">
        <f>ROUND(Tabla324[[#This Row],[CANTIDAD]]*Tabla324[[#This Row],[P. U.]],2)</f>
        <v>19025.16</v>
      </c>
      <c r="H1326" s="22">
        <v>1988</v>
      </c>
      <c r="I1326" s="2">
        <v>7.35</v>
      </c>
      <c r="J1326" s="2">
        <f>ROUND(Tabla324[[#This Row],[CANTIDAD ]]*Tabla324[[#This Row],[P. U. ]],2)</f>
        <v>14611.8</v>
      </c>
    </row>
    <row r="1327" spans="1:10">
      <c r="A1327" s="5" t="s">
        <v>6577</v>
      </c>
      <c r="B1327" s="5" t="s">
        <v>1195</v>
      </c>
      <c r="C1327" s="5" t="s">
        <v>4594</v>
      </c>
      <c r="D1327" s="1" t="s">
        <v>62</v>
      </c>
      <c r="E1327" s="3">
        <v>652</v>
      </c>
      <c r="F1327" s="2">
        <v>11.41</v>
      </c>
      <c r="G1327" s="2">
        <f>ROUND(Tabla324[[#This Row],[CANTIDAD]]*Tabla324[[#This Row],[P. U.]],2)</f>
        <v>7439.32</v>
      </c>
      <c r="H1327" s="22">
        <v>652</v>
      </c>
      <c r="I1327" s="2">
        <v>8.77</v>
      </c>
      <c r="J1327" s="2">
        <f>ROUND(Tabla324[[#This Row],[CANTIDAD ]]*Tabla324[[#This Row],[P. U. ]],2)</f>
        <v>5718.04</v>
      </c>
    </row>
    <row r="1328" spans="1:10">
      <c r="A1328" s="5" t="s">
        <v>6577</v>
      </c>
      <c r="B1328" s="5" t="s">
        <v>1196</v>
      </c>
      <c r="C1328" s="5" t="s">
        <v>4595</v>
      </c>
      <c r="D1328" s="1" t="s">
        <v>62</v>
      </c>
      <c r="E1328" s="3">
        <v>584</v>
      </c>
      <c r="F1328" s="2">
        <v>13.52</v>
      </c>
      <c r="G1328" s="2">
        <f>ROUND(Tabla324[[#This Row],[CANTIDAD]]*Tabla324[[#This Row],[P. U.]],2)</f>
        <v>7895.68</v>
      </c>
      <c r="H1328" s="22">
        <v>584</v>
      </c>
      <c r="I1328" s="2">
        <v>10.38</v>
      </c>
      <c r="J1328" s="2">
        <f>ROUND(Tabla324[[#This Row],[CANTIDAD ]]*Tabla324[[#This Row],[P. U. ]],2)</f>
        <v>6061.92</v>
      </c>
    </row>
    <row r="1329" spans="1:10">
      <c r="A1329" s="5" t="s">
        <v>6577</v>
      </c>
      <c r="B1329" s="5" t="s">
        <v>1197</v>
      </c>
      <c r="C1329" s="5" t="s">
        <v>4596</v>
      </c>
      <c r="D1329" s="1" t="s">
        <v>62</v>
      </c>
      <c r="E1329" s="3">
        <v>936</v>
      </c>
      <c r="F1329" s="2">
        <v>18.559999999999999</v>
      </c>
      <c r="G1329" s="2">
        <f>ROUND(Tabla324[[#This Row],[CANTIDAD]]*Tabla324[[#This Row],[P. U.]],2)</f>
        <v>17372.16</v>
      </c>
      <c r="H1329" s="22">
        <v>936</v>
      </c>
      <c r="I1329" s="2">
        <v>14.26</v>
      </c>
      <c r="J1329" s="2">
        <f>ROUND(Tabla324[[#This Row],[CANTIDAD ]]*Tabla324[[#This Row],[P. U. ]],2)</f>
        <v>13347.36</v>
      </c>
    </row>
    <row r="1330" spans="1:10">
      <c r="A1330" s="5" t="s">
        <v>6577</v>
      </c>
      <c r="B1330" s="5" t="s">
        <v>1198</v>
      </c>
      <c r="C1330" s="5" t="s">
        <v>4597</v>
      </c>
      <c r="D1330" s="1" t="s">
        <v>62</v>
      </c>
      <c r="E1330" s="3">
        <v>460</v>
      </c>
      <c r="F1330" s="2">
        <v>25.64</v>
      </c>
      <c r="G1330" s="2">
        <f>ROUND(Tabla324[[#This Row],[CANTIDAD]]*Tabla324[[#This Row],[P. U.]],2)</f>
        <v>11794.4</v>
      </c>
      <c r="H1330" s="22">
        <v>460</v>
      </c>
      <c r="I1330" s="2">
        <v>19.690000000000001</v>
      </c>
      <c r="J1330" s="2">
        <f>ROUND(Tabla324[[#This Row],[CANTIDAD ]]*Tabla324[[#This Row],[P. U. ]],2)</f>
        <v>9057.4</v>
      </c>
    </row>
    <row r="1331" spans="1:10">
      <c r="A1331" s="5" t="s">
        <v>6577</v>
      </c>
      <c r="B1331" s="5" t="s">
        <v>1199</v>
      </c>
      <c r="C1331" s="5" t="s">
        <v>4598</v>
      </c>
      <c r="D1331" s="1" t="s">
        <v>62</v>
      </c>
      <c r="E1331" s="3">
        <v>4</v>
      </c>
      <c r="F1331" s="2">
        <v>40.53</v>
      </c>
      <c r="G1331" s="2">
        <f>ROUND(Tabla324[[#This Row],[CANTIDAD]]*Tabla324[[#This Row],[P. U.]],2)</f>
        <v>162.12</v>
      </c>
      <c r="H1331" s="22">
        <v>4</v>
      </c>
      <c r="I1331" s="2">
        <v>31.12</v>
      </c>
      <c r="J1331" s="2">
        <f>ROUND(Tabla324[[#This Row],[CANTIDAD ]]*Tabla324[[#This Row],[P. U. ]],2)</f>
        <v>124.48</v>
      </c>
    </row>
    <row r="1332" spans="1:10">
      <c r="A1332" s="5" t="s">
        <v>6577</v>
      </c>
      <c r="B1332" s="5" t="s">
        <v>1200</v>
      </c>
      <c r="C1332" s="6" t="s">
        <v>4599</v>
      </c>
      <c r="D1332" s="1" t="s">
        <v>62</v>
      </c>
      <c r="E1332" s="3">
        <v>478</v>
      </c>
      <c r="F1332" s="2">
        <v>31.19</v>
      </c>
      <c r="G1332" s="2">
        <f>ROUND(Tabla324[[#This Row],[CANTIDAD]]*Tabla324[[#This Row],[P. U.]],2)</f>
        <v>14908.82</v>
      </c>
      <c r="H1332" s="22">
        <v>478</v>
      </c>
      <c r="I1332" s="2">
        <v>23.96</v>
      </c>
      <c r="J1332" s="2">
        <f>ROUND(Tabla324[[#This Row],[CANTIDAD ]]*Tabla324[[#This Row],[P. U. ]],2)</f>
        <v>11452.88</v>
      </c>
    </row>
    <row r="1333" spans="1:10">
      <c r="A1333" s="5" t="s">
        <v>6577</v>
      </c>
      <c r="B1333" s="5" t="s">
        <v>1201</v>
      </c>
      <c r="C1333" s="5" t="s">
        <v>4600</v>
      </c>
      <c r="D1333" s="1" t="s">
        <v>62</v>
      </c>
      <c r="E1333" s="3">
        <v>1895</v>
      </c>
      <c r="F1333" s="2">
        <v>33.869999999999997</v>
      </c>
      <c r="G1333" s="2">
        <f>ROUND(Tabla324[[#This Row],[CANTIDAD]]*Tabla324[[#This Row],[P. U.]],2)</f>
        <v>64183.65</v>
      </c>
      <c r="H1333" s="22">
        <v>1895</v>
      </c>
      <c r="I1333" s="2">
        <v>26.01</v>
      </c>
      <c r="J1333" s="2">
        <f>ROUND(Tabla324[[#This Row],[CANTIDAD ]]*Tabla324[[#This Row],[P. U. ]],2)</f>
        <v>49288.95</v>
      </c>
    </row>
    <row r="1334" spans="1:10">
      <c r="A1334" s="5" t="s">
        <v>6577</v>
      </c>
      <c r="B1334" s="5" t="s">
        <v>1202</v>
      </c>
      <c r="C1334" s="5" t="s">
        <v>4601</v>
      </c>
      <c r="D1334" s="1" t="s">
        <v>62</v>
      </c>
      <c r="E1334" s="3">
        <v>174</v>
      </c>
      <c r="F1334" s="2">
        <v>45.51</v>
      </c>
      <c r="G1334" s="2">
        <f>ROUND(Tabla324[[#This Row],[CANTIDAD]]*Tabla324[[#This Row],[P. U.]],2)</f>
        <v>7918.74</v>
      </c>
      <c r="H1334" s="22">
        <v>174</v>
      </c>
      <c r="I1334" s="2">
        <v>34.96</v>
      </c>
      <c r="J1334" s="2">
        <f>ROUND(Tabla324[[#This Row],[CANTIDAD ]]*Tabla324[[#This Row],[P. U. ]],2)</f>
        <v>6083.04</v>
      </c>
    </row>
    <row r="1335" spans="1:10">
      <c r="A1335" s="5" t="s">
        <v>6577</v>
      </c>
      <c r="B1335" s="5" t="s">
        <v>1203</v>
      </c>
      <c r="C1335" s="5" t="s">
        <v>4602</v>
      </c>
      <c r="D1335" s="1" t="s">
        <v>62</v>
      </c>
      <c r="E1335" s="3">
        <v>12</v>
      </c>
      <c r="F1335" s="2">
        <v>66.95</v>
      </c>
      <c r="G1335" s="2">
        <f>ROUND(Tabla324[[#This Row],[CANTIDAD]]*Tabla324[[#This Row],[P. U.]],2)</f>
        <v>803.4</v>
      </c>
      <c r="H1335" s="22">
        <v>12</v>
      </c>
      <c r="I1335" s="2">
        <v>51.41</v>
      </c>
      <c r="J1335" s="2">
        <f>ROUND(Tabla324[[#This Row],[CANTIDAD ]]*Tabla324[[#This Row],[P. U. ]],2)</f>
        <v>616.91999999999996</v>
      </c>
    </row>
    <row r="1336" spans="1:10">
      <c r="A1336" s="5" t="s">
        <v>6577</v>
      </c>
      <c r="B1336" s="5" t="s">
        <v>1204</v>
      </c>
      <c r="C1336" s="6" t="s">
        <v>4603</v>
      </c>
      <c r="D1336" s="1" t="s">
        <v>62</v>
      </c>
      <c r="E1336" s="3">
        <v>424</v>
      </c>
      <c r="F1336" s="2">
        <v>22.97</v>
      </c>
      <c r="G1336" s="2">
        <f>ROUND(Tabla324[[#This Row],[CANTIDAD]]*Tabla324[[#This Row],[P. U.]],2)</f>
        <v>9739.2800000000007</v>
      </c>
      <c r="H1336" s="22">
        <v>424</v>
      </c>
      <c r="I1336" s="2">
        <v>17.63</v>
      </c>
      <c r="J1336" s="2">
        <f>ROUND(Tabla324[[#This Row],[CANTIDAD ]]*Tabla324[[#This Row],[P. U. ]],2)</f>
        <v>7475.12</v>
      </c>
    </row>
    <row r="1337" spans="1:10">
      <c r="A1337" s="5" t="s">
        <v>6577</v>
      </c>
      <c r="B1337" s="5" t="s">
        <v>1205</v>
      </c>
      <c r="C1337" s="5" t="s">
        <v>4604</v>
      </c>
      <c r="D1337" s="1" t="s">
        <v>62</v>
      </c>
      <c r="E1337" s="3">
        <v>126</v>
      </c>
      <c r="F1337" s="2">
        <v>33.869999999999997</v>
      </c>
      <c r="G1337" s="2">
        <f>ROUND(Tabla324[[#This Row],[CANTIDAD]]*Tabla324[[#This Row],[P. U.]],2)</f>
        <v>4267.62</v>
      </c>
      <c r="H1337" s="22">
        <v>126</v>
      </c>
      <c r="I1337" s="2">
        <v>26.01</v>
      </c>
      <c r="J1337" s="2">
        <f>ROUND(Tabla324[[#This Row],[CANTIDAD ]]*Tabla324[[#This Row],[P. U. ]],2)</f>
        <v>3277.26</v>
      </c>
    </row>
    <row r="1338" spans="1:10">
      <c r="A1338" s="5" t="s">
        <v>6577</v>
      </c>
      <c r="B1338" s="5" t="s">
        <v>1206</v>
      </c>
      <c r="C1338" s="5" t="s">
        <v>4605</v>
      </c>
      <c r="D1338" s="1" t="s">
        <v>62</v>
      </c>
      <c r="E1338" s="3">
        <v>98</v>
      </c>
      <c r="F1338" s="2">
        <v>45.51</v>
      </c>
      <c r="G1338" s="2">
        <f>ROUND(Tabla324[[#This Row],[CANTIDAD]]*Tabla324[[#This Row],[P. U.]],2)</f>
        <v>4459.9799999999996</v>
      </c>
      <c r="H1338" s="22">
        <v>98</v>
      </c>
      <c r="I1338" s="2">
        <v>34.96</v>
      </c>
      <c r="J1338" s="2">
        <f>ROUND(Tabla324[[#This Row],[CANTIDAD ]]*Tabla324[[#This Row],[P. U. ]],2)</f>
        <v>3426.08</v>
      </c>
    </row>
    <row r="1339" spans="1:10">
      <c r="A1339" s="5" t="s">
        <v>6577</v>
      </c>
      <c r="B1339" s="5" t="s">
        <v>1207</v>
      </c>
      <c r="C1339" s="5" t="s">
        <v>4606</v>
      </c>
      <c r="D1339" s="1" t="s">
        <v>62</v>
      </c>
      <c r="E1339" s="3">
        <v>56</v>
      </c>
      <c r="F1339" s="2">
        <v>44.56</v>
      </c>
      <c r="G1339" s="2">
        <f>ROUND(Tabla324[[#This Row],[CANTIDAD]]*Tabla324[[#This Row],[P. U.]],2)</f>
        <v>2495.36</v>
      </c>
      <c r="H1339" s="22">
        <v>56</v>
      </c>
      <c r="I1339" s="2">
        <v>34.22</v>
      </c>
      <c r="J1339" s="2">
        <f>ROUND(Tabla324[[#This Row],[CANTIDAD ]]*Tabla324[[#This Row],[P. U. ]],2)</f>
        <v>1916.32</v>
      </c>
    </row>
    <row r="1340" spans="1:10">
      <c r="A1340" s="5" t="s">
        <v>6577</v>
      </c>
      <c r="B1340" s="5" t="s">
        <v>1208</v>
      </c>
      <c r="C1340" s="5" t="s">
        <v>4607</v>
      </c>
      <c r="D1340" s="1" t="s">
        <v>62</v>
      </c>
      <c r="E1340" s="3">
        <v>63</v>
      </c>
      <c r="F1340" s="2">
        <v>109.58</v>
      </c>
      <c r="G1340" s="2">
        <f>ROUND(Tabla324[[#This Row],[CANTIDAD]]*Tabla324[[#This Row],[P. U.]],2)</f>
        <v>6903.54</v>
      </c>
      <c r="H1340" s="22">
        <v>63</v>
      </c>
      <c r="I1340" s="2">
        <v>84.15</v>
      </c>
      <c r="J1340" s="2">
        <f>ROUND(Tabla324[[#This Row],[CANTIDAD ]]*Tabla324[[#This Row],[P. U. ]],2)</f>
        <v>5301.45</v>
      </c>
    </row>
    <row r="1341" spans="1:10">
      <c r="A1341" s="5" t="s">
        <v>6577</v>
      </c>
      <c r="B1341" s="5" t="s">
        <v>1209</v>
      </c>
      <c r="C1341" s="5" t="s">
        <v>4608</v>
      </c>
      <c r="D1341" s="1" t="s">
        <v>62</v>
      </c>
      <c r="E1341" s="3">
        <v>32</v>
      </c>
      <c r="F1341" s="2">
        <v>449.22</v>
      </c>
      <c r="G1341" s="2">
        <f>ROUND(Tabla324[[#This Row],[CANTIDAD]]*Tabla324[[#This Row],[P. U.]],2)</f>
        <v>14375.04</v>
      </c>
      <c r="H1341" s="22">
        <v>32</v>
      </c>
      <c r="I1341" s="2">
        <v>345</v>
      </c>
      <c r="J1341" s="2">
        <f>ROUND(Tabla324[[#This Row],[CANTIDAD ]]*Tabla324[[#This Row],[P. U. ]],2)</f>
        <v>11040</v>
      </c>
    </row>
    <row r="1342" spans="1:10">
      <c r="A1342" s="5" t="s">
        <v>6577</v>
      </c>
      <c r="B1342" s="5" t="s">
        <v>1210</v>
      </c>
      <c r="C1342" s="6" t="s">
        <v>4609</v>
      </c>
      <c r="D1342" s="1" t="s">
        <v>62</v>
      </c>
      <c r="E1342" s="3">
        <v>162</v>
      </c>
      <c r="F1342" s="2">
        <v>22.97</v>
      </c>
      <c r="G1342" s="2">
        <f>ROUND(Tabla324[[#This Row],[CANTIDAD]]*Tabla324[[#This Row],[P. U.]],2)</f>
        <v>3721.14</v>
      </c>
      <c r="H1342" s="22">
        <v>162</v>
      </c>
      <c r="I1342" s="2">
        <v>17.63</v>
      </c>
      <c r="J1342" s="2">
        <f>ROUND(Tabla324[[#This Row],[CANTIDAD ]]*Tabla324[[#This Row],[P. U. ]],2)</f>
        <v>2856.06</v>
      </c>
    </row>
    <row r="1343" spans="1:10">
      <c r="A1343" s="5" t="s">
        <v>6577</v>
      </c>
      <c r="B1343" s="5" t="s">
        <v>1211</v>
      </c>
      <c r="C1343" s="5" t="s">
        <v>4610</v>
      </c>
      <c r="D1343" s="1" t="s">
        <v>62</v>
      </c>
      <c r="E1343" s="3">
        <v>8</v>
      </c>
      <c r="F1343" s="2">
        <v>34.47</v>
      </c>
      <c r="G1343" s="2">
        <f>ROUND(Tabla324[[#This Row],[CANTIDAD]]*Tabla324[[#This Row],[P. U.]],2)</f>
        <v>275.76</v>
      </c>
      <c r="H1343" s="22">
        <v>8</v>
      </c>
      <c r="I1343" s="2">
        <v>26.47</v>
      </c>
      <c r="J1343" s="2">
        <f>ROUND(Tabla324[[#This Row],[CANTIDAD ]]*Tabla324[[#This Row],[P. U. ]],2)</f>
        <v>211.76</v>
      </c>
    </row>
    <row r="1344" spans="1:10">
      <c r="A1344" s="5" t="s">
        <v>6577</v>
      </c>
      <c r="B1344" s="5" t="s">
        <v>1212</v>
      </c>
      <c r="C1344" s="5" t="s">
        <v>4611</v>
      </c>
      <c r="D1344" s="1" t="s">
        <v>62</v>
      </c>
      <c r="E1344" s="3">
        <v>8</v>
      </c>
      <c r="F1344" s="2">
        <v>67.53</v>
      </c>
      <c r="G1344" s="2">
        <f>ROUND(Tabla324[[#This Row],[CANTIDAD]]*Tabla324[[#This Row],[P. U.]],2)</f>
        <v>540.24</v>
      </c>
      <c r="H1344" s="22">
        <v>8</v>
      </c>
      <c r="I1344" s="2">
        <v>51.86</v>
      </c>
      <c r="J1344" s="2">
        <f>ROUND(Tabla324[[#This Row],[CANTIDAD ]]*Tabla324[[#This Row],[P. U. ]],2)</f>
        <v>414.88</v>
      </c>
    </row>
    <row r="1345" spans="1:10">
      <c r="A1345" s="5" t="s">
        <v>6577</v>
      </c>
      <c r="B1345" s="5" t="s">
        <v>1213</v>
      </c>
      <c r="C1345" s="5" t="s">
        <v>4612</v>
      </c>
      <c r="D1345" s="1" t="s">
        <v>62</v>
      </c>
      <c r="E1345" s="3">
        <v>2</v>
      </c>
      <c r="F1345" s="2">
        <v>82.98</v>
      </c>
      <c r="G1345" s="2">
        <f>ROUND(Tabla324[[#This Row],[CANTIDAD]]*Tabla324[[#This Row],[P. U.]],2)</f>
        <v>165.96</v>
      </c>
      <c r="H1345" s="22">
        <v>2</v>
      </c>
      <c r="I1345" s="2">
        <v>63.73</v>
      </c>
      <c r="J1345" s="2">
        <f>ROUND(Tabla324[[#This Row],[CANTIDAD ]]*Tabla324[[#This Row],[P. U. ]],2)</f>
        <v>127.46</v>
      </c>
    </row>
    <row r="1346" spans="1:10" s="30" customFormat="1" ht="11.25" customHeight="1">
      <c r="A1346" s="29" t="s">
        <v>6579</v>
      </c>
      <c r="B1346" s="29">
        <v>3.3</v>
      </c>
      <c r="C1346" s="29" t="s">
        <v>4613</v>
      </c>
      <c r="D1346" s="30" t="s">
        <v>3472</v>
      </c>
      <c r="E1346" s="31"/>
      <c r="F1346" s="32"/>
      <c r="G1346" s="32">
        <f>G1347+G1368+G1380+G1388</f>
        <v>12678812.549999995</v>
      </c>
      <c r="H1346" s="33"/>
      <c r="I1346" s="32"/>
      <c r="J1346" s="32">
        <f t="shared" ref="J1346" si="81">J1347+J1368+J1380+J1388</f>
        <v>9737835.5700000022</v>
      </c>
    </row>
    <row r="1347" spans="1:10" s="35" customFormat="1" ht="11.25" customHeight="1">
      <c r="A1347" s="34" t="s">
        <v>6580</v>
      </c>
      <c r="B1347" s="34"/>
      <c r="C1347" s="34" t="s">
        <v>4614</v>
      </c>
      <c r="D1347" s="35" t="s">
        <v>3472</v>
      </c>
      <c r="E1347" s="36"/>
      <c r="F1347" s="37"/>
      <c r="G1347" s="37">
        <f>SUM(G1348:G1367)</f>
        <v>9723968.7999999952</v>
      </c>
      <c r="H1347" s="38"/>
      <c r="I1347" s="37"/>
      <c r="J1347" s="37">
        <f t="shared" ref="J1347" si="82">SUM(J1348:J1367)</f>
        <v>7468545.9200000009</v>
      </c>
    </row>
    <row r="1348" spans="1:10">
      <c r="A1348" s="5" t="s">
        <v>6577</v>
      </c>
      <c r="B1348" s="5" t="s">
        <v>1214</v>
      </c>
      <c r="C1348" s="6" t="s">
        <v>4615</v>
      </c>
      <c r="D1348" s="1" t="s">
        <v>79</v>
      </c>
      <c r="E1348" s="3">
        <v>131.81</v>
      </c>
      <c r="F1348" s="2">
        <v>7.34</v>
      </c>
      <c r="G1348" s="2">
        <f>ROUND(Tabla324[[#This Row],[CANTIDAD]]*Tabla324[[#This Row],[P. U.]],2)</f>
        <v>967.49</v>
      </c>
      <c r="H1348" s="22">
        <v>131.81</v>
      </c>
      <c r="I1348" s="2">
        <v>5.63</v>
      </c>
      <c r="J1348" s="2">
        <f>ROUND(Tabla324[[#This Row],[CANTIDAD ]]*Tabla324[[#This Row],[P. U. ]],2)</f>
        <v>742.09</v>
      </c>
    </row>
    <row r="1349" spans="1:10">
      <c r="A1349" s="5" t="s">
        <v>6577</v>
      </c>
      <c r="B1349" s="5" t="s">
        <v>1215</v>
      </c>
      <c r="C1349" s="5" t="s">
        <v>4616</v>
      </c>
      <c r="D1349" s="1" t="s">
        <v>79</v>
      </c>
      <c r="E1349" s="3">
        <v>10307.93</v>
      </c>
      <c r="F1349" s="2">
        <v>8.49</v>
      </c>
      <c r="G1349" s="2">
        <f>ROUND(Tabla324[[#This Row],[CANTIDAD]]*Tabla324[[#This Row],[P. U.]],2)</f>
        <v>87514.33</v>
      </c>
      <c r="H1349" s="22">
        <v>10307.93</v>
      </c>
      <c r="I1349" s="2">
        <v>6.52</v>
      </c>
      <c r="J1349" s="2">
        <f>ROUND(Tabla324[[#This Row],[CANTIDAD ]]*Tabla324[[#This Row],[P. U. ]],2)</f>
        <v>67207.7</v>
      </c>
    </row>
    <row r="1350" spans="1:10">
      <c r="A1350" s="5" t="s">
        <v>6577</v>
      </c>
      <c r="B1350" s="5" t="s">
        <v>1216</v>
      </c>
      <c r="C1350" s="5" t="s">
        <v>4617</v>
      </c>
      <c r="D1350" s="1" t="s">
        <v>79</v>
      </c>
      <c r="E1350" s="3">
        <v>87942.02</v>
      </c>
      <c r="F1350" s="2">
        <v>12.79</v>
      </c>
      <c r="G1350" s="2">
        <f>ROUND(Tabla324[[#This Row],[CANTIDAD]]*Tabla324[[#This Row],[P. U.]],2)</f>
        <v>1124778.44</v>
      </c>
      <c r="H1350" s="22">
        <v>87942.02</v>
      </c>
      <c r="I1350" s="2">
        <v>9.82</v>
      </c>
      <c r="J1350" s="2">
        <f>ROUND(Tabla324[[#This Row],[CANTIDAD ]]*Tabla324[[#This Row],[P. U. ]],2)</f>
        <v>863590.64</v>
      </c>
    </row>
    <row r="1351" spans="1:10">
      <c r="A1351" s="5" t="s">
        <v>6577</v>
      </c>
      <c r="B1351" s="5" t="s">
        <v>1217</v>
      </c>
      <c r="C1351" s="5" t="s">
        <v>4618</v>
      </c>
      <c r="D1351" s="1" t="s">
        <v>79</v>
      </c>
      <c r="E1351" s="3">
        <v>122189.63</v>
      </c>
      <c r="F1351" s="2">
        <v>16.61</v>
      </c>
      <c r="G1351" s="2">
        <f>ROUND(Tabla324[[#This Row],[CANTIDAD]]*Tabla324[[#This Row],[P. U.]],2)</f>
        <v>2029569.75</v>
      </c>
      <c r="H1351" s="22">
        <v>122189.63</v>
      </c>
      <c r="I1351" s="2">
        <v>12.76</v>
      </c>
      <c r="J1351" s="2">
        <f>ROUND(Tabla324[[#This Row],[CANTIDAD ]]*Tabla324[[#This Row],[P. U. ]],2)</f>
        <v>1559139.68</v>
      </c>
    </row>
    <row r="1352" spans="1:10">
      <c r="A1352" s="5" t="s">
        <v>6577</v>
      </c>
      <c r="B1352" s="5" t="s">
        <v>1218</v>
      </c>
      <c r="C1352" s="5" t="s">
        <v>4619</v>
      </c>
      <c r="D1352" s="1" t="s">
        <v>79</v>
      </c>
      <c r="E1352" s="3">
        <v>12450</v>
      </c>
      <c r="F1352" s="2">
        <v>28.04</v>
      </c>
      <c r="G1352" s="2">
        <f>ROUND(Tabla324[[#This Row],[CANTIDAD]]*Tabla324[[#This Row],[P. U.]],2)</f>
        <v>349098</v>
      </c>
      <c r="H1352" s="22">
        <v>12450</v>
      </c>
      <c r="I1352" s="2">
        <v>21.54</v>
      </c>
      <c r="J1352" s="2">
        <f>ROUND(Tabla324[[#This Row],[CANTIDAD ]]*Tabla324[[#This Row],[P. U. ]],2)</f>
        <v>268173</v>
      </c>
    </row>
    <row r="1353" spans="1:10">
      <c r="A1353" s="5" t="s">
        <v>6577</v>
      </c>
      <c r="B1353" s="5" t="s">
        <v>1219</v>
      </c>
      <c r="C1353" s="5" t="s">
        <v>4620</v>
      </c>
      <c r="D1353" s="1" t="s">
        <v>79</v>
      </c>
      <c r="E1353" s="3">
        <v>10124.6</v>
      </c>
      <c r="F1353" s="2">
        <v>42.58</v>
      </c>
      <c r="G1353" s="2">
        <f>ROUND(Tabla324[[#This Row],[CANTIDAD]]*Tabla324[[#This Row],[P. U.]],2)</f>
        <v>431105.47</v>
      </c>
      <c r="H1353" s="22">
        <v>10124.6</v>
      </c>
      <c r="I1353" s="2">
        <v>32.71</v>
      </c>
      <c r="J1353" s="2">
        <f>ROUND(Tabla324[[#This Row],[CANTIDAD ]]*Tabla324[[#This Row],[P. U. ]],2)</f>
        <v>331175.67</v>
      </c>
    </row>
    <row r="1354" spans="1:10">
      <c r="A1354" s="5" t="s">
        <v>6577</v>
      </c>
      <c r="B1354" s="5" t="s">
        <v>1220</v>
      </c>
      <c r="C1354" s="5" t="s">
        <v>4621</v>
      </c>
      <c r="D1354" s="1" t="s">
        <v>79</v>
      </c>
      <c r="E1354" s="3">
        <v>8468.77</v>
      </c>
      <c r="F1354" s="2">
        <v>60.74</v>
      </c>
      <c r="G1354" s="2">
        <f>ROUND(Tabla324[[#This Row],[CANTIDAD]]*Tabla324[[#This Row],[P. U.]],2)</f>
        <v>514393.09</v>
      </c>
      <c r="H1354" s="22">
        <v>8468.77</v>
      </c>
      <c r="I1354" s="2">
        <v>46.65</v>
      </c>
      <c r="J1354" s="2">
        <f>ROUND(Tabla324[[#This Row],[CANTIDAD ]]*Tabla324[[#This Row],[P. U. ]],2)</f>
        <v>395068.12</v>
      </c>
    </row>
    <row r="1355" spans="1:10">
      <c r="A1355" s="5" t="s">
        <v>6577</v>
      </c>
      <c r="B1355" s="5" t="s">
        <v>1221</v>
      </c>
      <c r="C1355" s="5" t="s">
        <v>4622</v>
      </c>
      <c r="D1355" s="1" t="s">
        <v>79</v>
      </c>
      <c r="E1355" s="3">
        <v>4659.8999999999996</v>
      </c>
      <c r="F1355" s="2">
        <v>86.76</v>
      </c>
      <c r="G1355" s="2">
        <f>ROUND(Tabla324[[#This Row],[CANTIDAD]]*Tabla324[[#This Row],[P. U.]],2)</f>
        <v>404292.92</v>
      </c>
      <c r="H1355" s="22">
        <v>4659.8999999999996</v>
      </c>
      <c r="I1355" s="2">
        <v>66.63</v>
      </c>
      <c r="J1355" s="2">
        <f>ROUND(Tabla324[[#This Row],[CANTIDAD ]]*Tabla324[[#This Row],[P. U. ]],2)</f>
        <v>310489.14</v>
      </c>
    </row>
    <row r="1356" spans="1:10">
      <c r="A1356" s="5" t="s">
        <v>6577</v>
      </c>
      <c r="B1356" s="5" t="s">
        <v>1222</v>
      </c>
      <c r="C1356" s="5" t="s">
        <v>4623</v>
      </c>
      <c r="D1356" s="1" t="s">
        <v>79</v>
      </c>
      <c r="E1356" s="3">
        <v>7124.5</v>
      </c>
      <c r="F1356" s="2">
        <v>125.57</v>
      </c>
      <c r="G1356" s="2">
        <f>ROUND(Tabla324[[#This Row],[CANTIDAD]]*Tabla324[[#This Row],[P. U.]],2)-0.01</f>
        <v>894623.46</v>
      </c>
      <c r="H1356" s="22">
        <v>7124.5</v>
      </c>
      <c r="I1356" s="2">
        <v>96.44</v>
      </c>
      <c r="J1356" s="2">
        <f>ROUND(Tabla324[[#This Row],[CANTIDAD ]]*Tabla324[[#This Row],[P. U. ]],2)</f>
        <v>687086.78</v>
      </c>
    </row>
    <row r="1357" spans="1:10">
      <c r="A1357" s="5" t="s">
        <v>6577</v>
      </c>
      <c r="B1357" s="5" t="s">
        <v>1223</v>
      </c>
      <c r="C1357" s="5" t="s">
        <v>4624</v>
      </c>
      <c r="D1357" s="1" t="s">
        <v>79</v>
      </c>
      <c r="E1357" s="3">
        <v>1495.8</v>
      </c>
      <c r="F1357" s="2">
        <v>188.78</v>
      </c>
      <c r="G1357" s="2">
        <f>ROUND(Tabla324[[#This Row],[CANTIDAD]]*Tabla324[[#This Row],[P. U.]],2)</f>
        <v>282377.12</v>
      </c>
      <c r="H1357" s="22">
        <v>1495.8</v>
      </c>
      <c r="I1357" s="2">
        <v>144.97999999999999</v>
      </c>
      <c r="J1357" s="2">
        <f>ROUND(Tabla324[[#This Row],[CANTIDAD ]]*Tabla324[[#This Row],[P. U. ]],2)</f>
        <v>216861.08</v>
      </c>
    </row>
    <row r="1358" spans="1:10">
      <c r="A1358" s="5" t="s">
        <v>6577</v>
      </c>
      <c r="B1358" s="5" t="s">
        <v>1224</v>
      </c>
      <c r="C1358" s="5" t="s">
        <v>4625</v>
      </c>
      <c r="D1358" s="1" t="s">
        <v>79</v>
      </c>
      <c r="E1358" s="3">
        <v>6021.3</v>
      </c>
      <c r="F1358" s="2">
        <v>240.23</v>
      </c>
      <c r="G1358" s="2">
        <f>ROUND(Tabla324[[#This Row],[CANTIDAD]]*Tabla324[[#This Row],[P. U.]],2)</f>
        <v>1446496.9</v>
      </c>
      <c r="H1358" s="22">
        <v>6021.3</v>
      </c>
      <c r="I1358" s="2">
        <v>184.51</v>
      </c>
      <c r="J1358" s="2">
        <f>ROUND(Tabla324[[#This Row],[CANTIDAD ]]*Tabla324[[#This Row],[P. U. ]],2)</f>
        <v>1110990.06</v>
      </c>
    </row>
    <row r="1359" spans="1:10">
      <c r="A1359" s="5" t="s">
        <v>6577</v>
      </c>
      <c r="B1359" s="5" t="s">
        <v>1225</v>
      </c>
      <c r="C1359" s="5" t="s">
        <v>4626</v>
      </c>
      <c r="D1359" s="1" t="s">
        <v>79</v>
      </c>
      <c r="E1359" s="3">
        <v>2597.4</v>
      </c>
      <c r="F1359" s="2">
        <v>293.75</v>
      </c>
      <c r="G1359" s="2">
        <f>ROUND(Tabla324[[#This Row],[CANTIDAD]]*Tabla324[[#This Row],[P. U.]],2)</f>
        <v>762986.25</v>
      </c>
      <c r="H1359" s="22">
        <v>2597.4</v>
      </c>
      <c r="I1359" s="2">
        <v>225.61</v>
      </c>
      <c r="J1359" s="2">
        <f>ROUND(Tabla324[[#This Row],[CANTIDAD ]]*Tabla324[[#This Row],[P. U. ]],2)</f>
        <v>585999.41</v>
      </c>
    </row>
    <row r="1360" spans="1:10">
      <c r="A1360" s="5" t="s">
        <v>6577</v>
      </c>
      <c r="B1360" s="5" t="s">
        <v>1226</v>
      </c>
      <c r="C1360" s="5" t="s">
        <v>4627</v>
      </c>
      <c r="D1360" s="1" t="s">
        <v>79</v>
      </c>
      <c r="E1360" s="3">
        <v>639</v>
      </c>
      <c r="F1360" s="2">
        <v>366.25</v>
      </c>
      <c r="G1360" s="2">
        <f>ROUND(Tabla324[[#This Row],[CANTIDAD]]*Tabla324[[#This Row],[P. U.]],2)</f>
        <v>234033.75</v>
      </c>
      <c r="H1360" s="22">
        <v>639</v>
      </c>
      <c r="I1360" s="2">
        <v>281.29000000000002</v>
      </c>
      <c r="J1360" s="2">
        <f>ROUND(Tabla324[[#This Row],[CANTIDAD ]]*Tabla324[[#This Row],[P. U. ]],2)</f>
        <v>179744.31</v>
      </c>
    </row>
    <row r="1361" spans="1:10">
      <c r="A1361" s="5" t="s">
        <v>6577</v>
      </c>
      <c r="B1361" s="5" t="s">
        <v>1227</v>
      </c>
      <c r="C1361" s="5" t="s">
        <v>4628</v>
      </c>
      <c r="D1361" s="1" t="s">
        <v>79</v>
      </c>
      <c r="E1361" s="3">
        <v>2139.9</v>
      </c>
      <c r="F1361" s="2">
        <v>427.86</v>
      </c>
      <c r="G1361" s="2">
        <f>ROUND(Tabla324[[#This Row],[CANTIDAD]]*Tabla324[[#This Row],[P. U.]],2)</f>
        <v>915577.61</v>
      </c>
      <c r="H1361" s="22">
        <v>2139.9</v>
      </c>
      <c r="I1361" s="2">
        <v>328.62</v>
      </c>
      <c r="J1361" s="2">
        <f>ROUND(Tabla324[[#This Row],[CANTIDAD ]]*Tabla324[[#This Row],[P. U. ]],2)</f>
        <v>703213.94</v>
      </c>
    </row>
    <row r="1362" spans="1:10">
      <c r="A1362" s="5" t="s">
        <v>6577</v>
      </c>
      <c r="B1362" s="5" t="s">
        <v>1228</v>
      </c>
      <c r="C1362" s="5" t="s">
        <v>4629</v>
      </c>
      <c r="D1362" s="1" t="s">
        <v>79</v>
      </c>
      <c r="E1362" s="3">
        <v>12.1</v>
      </c>
      <c r="F1362" s="2">
        <v>495.25</v>
      </c>
      <c r="G1362" s="2">
        <f>ROUND(Tabla324[[#This Row],[CANTIDAD]]*Tabla324[[#This Row],[P. U.]],2)</f>
        <v>5992.53</v>
      </c>
      <c r="H1362" s="22">
        <v>12.1</v>
      </c>
      <c r="I1362" s="2">
        <v>380.37</v>
      </c>
      <c r="J1362" s="2">
        <f>ROUND(Tabla324[[#This Row],[CANTIDAD ]]*Tabla324[[#This Row],[P. U. ]],2)</f>
        <v>4602.4799999999996</v>
      </c>
    </row>
    <row r="1363" spans="1:10">
      <c r="A1363" s="5" t="s">
        <v>6577</v>
      </c>
      <c r="B1363" s="5" t="s">
        <v>1229</v>
      </c>
      <c r="C1363" s="5" t="s">
        <v>4630</v>
      </c>
      <c r="D1363" s="1" t="s">
        <v>79</v>
      </c>
      <c r="E1363" s="3">
        <v>15.12</v>
      </c>
      <c r="F1363" s="2">
        <v>545.57000000000005</v>
      </c>
      <c r="G1363" s="2">
        <f>ROUND(Tabla324[[#This Row],[CANTIDAD]]*Tabla324[[#This Row],[P. U.]],2)</f>
        <v>8249.02</v>
      </c>
      <c r="H1363" s="22">
        <v>15.12</v>
      </c>
      <c r="I1363" s="2">
        <v>419.01</v>
      </c>
      <c r="J1363" s="2">
        <f>ROUND(Tabla324[[#This Row],[CANTIDAD ]]*Tabla324[[#This Row],[P. U. ]],2)</f>
        <v>6335.43</v>
      </c>
    </row>
    <row r="1364" spans="1:10">
      <c r="A1364" s="5" t="s">
        <v>6577</v>
      </c>
      <c r="B1364" s="5" t="s">
        <v>1230</v>
      </c>
      <c r="C1364" s="5" t="s">
        <v>4631</v>
      </c>
      <c r="D1364" s="1" t="s">
        <v>79</v>
      </c>
      <c r="E1364" s="3">
        <v>16.100000000000001</v>
      </c>
      <c r="F1364" s="2">
        <v>588.62</v>
      </c>
      <c r="G1364" s="2">
        <f>ROUND(Tabla324[[#This Row],[CANTIDAD]]*Tabla324[[#This Row],[P. U.]],2)</f>
        <v>9476.7800000000007</v>
      </c>
      <c r="H1364" s="22">
        <v>16.100000000000001</v>
      </c>
      <c r="I1364" s="2">
        <v>452.07</v>
      </c>
      <c r="J1364" s="2">
        <f>ROUND(Tabla324[[#This Row],[CANTIDAD ]]*Tabla324[[#This Row],[P. U. ]],2)</f>
        <v>7278.33</v>
      </c>
    </row>
    <row r="1365" spans="1:10">
      <c r="A1365" s="5" t="s">
        <v>6577</v>
      </c>
      <c r="B1365" s="5" t="s">
        <v>1231</v>
      </c>
      <c r="C1365" s="5" t="s">
        <v>4632</v>
      </c>
      <c r="D1365" s="1" t="s">
        <v>79</v>
      </c>
      <c r="E1365" s="3">
        <v>8.1</v>
      </c>
      <c r="F1365" s="2">
        <v>717.03</v>
      </c>
      <c r="G1365" s="2">
        <f>ROUND(Tabla324[[#This Row],[CANTIDAD]]*Tabla324[[#This Row],[P. U.]],2)</f>
        <v>5807.94</v>
      </c>
      <c r="H1365" s="22">
        <v>8.1</v>
      </c>
      <c r="I1365" s="2">
        <v>550.70000000000005</v>
      </c>
      <c r="J1365" s="2">
        <f>ROUND(Tabla324[[#This Row],[CANTIDAD ]]*Tabla324[[#This Row],[P. U. ]],2)</f>
        <v>4460.67</v>
      </c>
    </row>
    <row r="1366" spans="1:10">
      <c r="A1366" s="5" t="s">
        <v>6577</v>
      </c>
      <c r="B1366" s="5" t="s">
        <v>1232</v>
      </c>
      <c r="C1366" s="6" t="s">
        <v>4633</v>
      </c>
      <c r="D1366" s="1" t="s">
        <v>79</v>
      </c>
      <c r="E1366" s="3">
        <v>598.70000000000005</v>
      </c>
      <c r="F1366" s="2">
        <v>349.09</v>
      </c>
      <c r="G1366" s="2">
        <f>ROUND(Tabla324[[#This Row],[CANTIDAD]]*Tabla324[[#This Row],[P. U.]],2)</f>
        <v>209000.18</v>
      </c>
      <c r="H1366" s="22">
        <v>598.70000000000005</v>
      </c>
      <c r="I1366" s="2">
        <v>268.11</v>
      </c>
      <c r="J1366" s="2">
        <f>ROUND(Tabla324[[#This Row],[CANTIDAD ]]*Tabla324[[#This Row],[P. U. ]],2)</f>
        <v>160517.46</v>
      </c>
    </row>
    <row r="1367" spans="1:10">
      <c r="A1367" s="5" t="s">
        <v>6577</v>
      </c>
      <c r="B1367" s="5" t="s">
        <v>1233</v>
      </c>
      <c r="C1367" s="5" t="s">
        <v>4634</v>
      </c>
      <c r="D1367" s="1" t="s">
        <v>62</v>
      </c>
      <c r="E1367" s="3">
        <v>3139</v>
      </c>
      <c r="F1367" s="2">
        <v>2.4300000000000002</v>
      </c>
      <c r="G1367" s="2">
        <f>ROUND(Tabla324[[#This Row],[CANTIDAD]]*Tabla324[[#This Row],[P. U.]],2)</f>
        <v>7627.77</v>
      </c>
      <c r="H1367" s="22">
        <v>3139</v>
      </c>
      <c r="I1367" s="2">
        <v>1.87</v>
      </c>
      <c r="J1367" s="2">
        <f>ROUND(Tabla324[[#This Row],[CANTIDAD ]]*Tabla324[[#This Row],[P. U. ]],2)</f>
        <v>5869.93</v>
      </c>
    </row>
    <row r="1368" spans="1:10" s="35" customFormat="1" ht="11.25" customHeight="1">
      <c r="A1368" s="34" t="s">
        <v>6580</v>
      </c>
      <c r="B1368" s="34"/>
      <c r="C1368" s="34" t="s">
        <v>4635</v>
      </c>
      <c r="D1368" s="35" t="s">
        <v>3472</v>
      </c>
      <c r="E1368" s="36"/>
      <c r="F1368" s="37"/>
      <c r="G1368" s="37">
        <f>SUM(G1369:G1379)</f>
        <v>908017.03</v>
      </c>
      <c r="H1368" s="38"/>
      <c r="I1368" s="37"/>
      <c r="J1368" s="37">
        <f t="shared" ref="J1368" si="83">SUM(J1369:J1379)</f>
        <v>697346.82000000007</v>
      </c>
    </row>
    <row r="1369" spans="1:10">
      <c r="A1369" s="5" t="s">
        <v>6577</v>
      </c>
      <c r="B1369" s="5" t="s">
        <v>1234</v>
      </c>
      <c r="C1369" s="6" t="s">
        <v>4636</v>
      </c>
      <c r="D1369" s="1" t="s">
        <v>79</v>
      </c>
      <c r="E1369" s="3">
        <v>54673.5</v>
      </c>
      <c r="F1369" s="2">
        <v>10.3</v>
      </c>
      <c r="G1369" s="2">
        <f>ROUND(Tabla324[[#This Row],[CANTIDAD]]*Tabla324[[#This Row],[P. U.]],2)</f>
        <v>563137.05000000005</v>
      </c>
      <c r="H1369" s="22">
        <v>54673.5</v>
      </c>
      <c r="I1369" s="2">
        <v>7.91</v>
      </c>
      <c r="J1369" s="2">
        <f>ROUND(Tabla324[[#This Row],[CANTIDAD ]]*Tabla324[[#This Row],[P. U. ]],2)</f>
        <v>432467.39</v>
      </c>
    </row>
    <row r="1370" spans="1:10">
      <c r="A1370" s="5" t="s">
        <v>6577</v>
      </c>
      <c r="B1370" s="5" t="s">
        <v>1235</v>
      </c>
      <c r="C1370" s="5" t="s">
        <v>4637</v>
      </c>
      <c r="D1370" s="1" t="s">
        <v>79</v>
      </c>
      <c r="E1370" s="3">
        <v>3562.1</v>
      </c>
      <c r="F1370" s="2">
        <v>14.09</v>
      </c>
      <c r="G1370" s="2">
        <f>ROUND(Tabla324[[#This Row],[CANTIDAD]]*Tabla324[[#This Row],[P. U.]],2)</f>
        <v>50189.99</v>
      </c>
      <c r="H1370" s="22">
        <v>3562.1</v>
      </c>
      <c r="I1370" s="2">
        <v>10.82</v>
      </c>
      <c r="J1370" s="2">
        <f>ROUND(Tabla324[[#This Row],[CANTIDAD ]]*Tabla324[[#This Row],[P. U. ]],2)</f>
        <v>38541.919999999998</v>
      </c>
    </row>
    <row r="1371" spans="1:10">
      <c r="A1371" s="5" t="s">
        <v>6577</v>
      </c>
      <c r="B1371" s="5" t="s">
        <v>1236</v>
      </c>
      <c r="C1371" s="5" t="s">
        <v>4638</v>
      </c>
      <c r="D1371" s="1" t="s">
        <v>79</v>
      </c>
      <c r="E1371" s="3">
        <v>662.5</v>
      </c>
      <c r="F1371" s="2">
        <v>20.58</v>
      </c>
      <c r="G1371" s="2">
        <f>ROUND(Tabla324[[#This Row],[CANTIDAD]]*Tabla324[[#This Row],[P. U.]],2)</f>
        <v>13634.25</v>
      </c>
      <c r="H1371" s="22">
        <v>662.5</v>
      </c>
      <c r="I1371" s="2">
        <v>15.81</v>
      </c>
      <c r="J1371" s="2">
        <f>ROUND(Tabla324[[#This Row],[CANTIDAD ]]*Tabla324[[#This Row],[P. U. ]],2)</f>
        <v>10474.129999999999</v>
      </c>
    </row>
    <row r="1372" spans="1:10">
      <c r="A1372" s="5" t="s">
        <v>6577</v>
      </c>
      <c r="B1372" s="5" t="s">
        <v>1237</v>
      </c>
      <c r="C1372" s="5" t="s">
        <v>4639</v>
      </c>
      <c r="D1372" s="1" t="s">
        <v>79</v>
      </c>
      <c r="E1372" s="3">
        <v>3401.25</v>
      </c>
      <c r="F1372" s="2">
        <v>28.27</v>
      </c>
      <c r="G1372" s="2">
        <f>ROUND(Tabla324[[#This Row],[CANTIDAD]]*Tabla324[[#This Row],[P. U.]],2)</f>
        <v>96153.34</v>
      </c>
      <c r="H1372" s="22">
        <v>3401.25</v>
      </c>
      <c r="I1372" s="2">
        <v>21.71</v>
      </c>
      <c r="J1372" s="2">
        <f>ROUND(Tabla324[[#This Row],[CANTIDAD ]]*Tabla324[[#This Row],[P. U. ]],2)</f>
        <v>73841.14</v>
      </c>
    </row>
    <row r="1373" spans="1:10">
      <c r="A1373" s="5" t="s">
        <v>6577</v>
      </c>
      <c r="B1373" s="5" t="s">
        <v>1238</v>
      </c>
      <c r="C1373" s="5" t="s">
        <v>4640</v>
      </c>
      <c r="D1373" s="1" t="s">
        <v>177</v>
      </c>
      <c r="E1373" s="3">
        <v>1889.9</v>
      </c>
      <c r="F1373" s="2">
        <v>57.4</v>
      </c>
      <c r="G1373" s="2">
        <f>ROUND(Tabla324[[#This Row],[CANTIDAD]]*Tabla324[[#This Row],[P. U.]],2)</f>
        <v>108480.26</v>
      </c>
      <c r="H1373" s="22">
        <v>1889.9</v>
      </c>
      <c r="I1373" s="2">
        <v>44.09</v>
      </c>
      <c r="J1373" s="2">
        <f>ROUND(Tabla324[[#This Row],[CANTIDAD ]]*Tabla324[[#This Row],[P. U. ]],2)</f>
        <v>83325.69</v>
      </c>
    </row>
    <row r="1374" spans="1:10">
      <c r="A1374" s="5" t="s">
        <v>6577</v>
      </c>
      <c r="B1374" s="5" t="s">
        <v>1239</v>
      </c>
      <c r="C1374" s="5" t="s">
        <v>4641</v>
      </c>
      <c r="D1374" s="1" t="s">
        <v>177</v>
      </c>
      <c r="E1374" s="3">
        <v>287.39999999999998</v>
      </c>
      <c r="F1374" s="2">
        <v>80.77</v>
      </c>
      <c r="G1374" s="2">
        <f>ROUND(Tabla324[[#This Row],[CANTIDAD]]*Tabla324[[#This Row],[P. U.]],2)</f>
        <v>23213.3</v>
      </c>
      <c r="H1374" s="22">
        <v>287.39999999999998</v>
      </c>
      <c r="I1374" s="2">
        <v>62.04</v>
      </c>
      <c r="J1374" s="2">
        <f>ROUND(Tabla324[[#This Row],[CANTIDAD ]]*Tabla324[[#This Row],[P. U. ]],2)</f>
        <v>17830.3</v>
      </c>
    </row>
    <row r="1375" spans="1:10">
      <c r="A1375" s="5" t="s">
        <v>6577</v>
      </c>
      <c r="B1375" s="5" t="s">
        <v>1240</v>
      </c>
      <c r="C1375" s="5" t="s">
        <v>4642</v>
      </c>
      <c r="D1375" s="1" t="s">
        <v>79</v>
      </c>
      <c r="E1375" s="3">
        <v>321.5</v>
      </c>
      <c r="F1375" s="2">
        <v>117.69</v>
      </c>
      <c r="G1375" s="2">
        <f>ROUND(Tabla324[[#This Row],[CANTIDAD]]*Tabla324[[#This Row],[P. U.]],2)</f>
        <v>37837.339999999997</v>
      </c>
      <c r="H1375" s="22">
        <v>321.5</v>
      </c>
      <c r="I1375" s="2">
        <v>90.39</v>
      </c>
      <c r="J1375" s="2">
        <f>ROUND(Tabla324[[#This Row],[CANTIDAD ]]*Tabla324[[#This Row],[P. U. ]],2)</f>
        <v>29060.39</v>
      </c>
    </row>
    <row r="1376" spans="1:10">
      <c r="A1376" s="5" t="s">
        <v>6577</v>
      </c>
      <c r="B1376" s="5" t="s">
        <v>1241</v>
      </c>
      <c r="C1376" s="5" t="s">
        <v>4643</v>
      </c>
      <c r="D1376" s="1" t="s">
        <v>79</v>
      </c>
      <c r="E1376" s="3">
        <v>10.1</v>
      </c>
      <c r="F1376" s="2">
        <v>155.91999999999999</v>
      </c>
      <c r="G1376" s="2">
        <f>ROUND(Tabla324[[#This Row],[CANTIDAD]]*Tabla324[[#This Row],[P. U.]],2)</f>
        <v>1574.79</v>
      </c>
      <c r="H1376" s="22">
        <v>10.1</v>
      </c>
      <c r="I1376" s="2">
        <v>119.75</v>
      </c>
      <c r="J1376" s="2">
        <f>ROUND(Tabla324[[#This Row],[CANTIDAD ]]*Tabla324[[#This Row],[P. U. ]],2)</f>
        <v>1209.48</v>
      </c>
    </row>
    <row r="1377" spans="1:10">
      <c r="A1377" s="5" t="s">
        <v>6577</v>
      </c>
      <c r="B1377" s="5" t="s">
        <v>1242</v>
      </c>
      <c r="C1377" s="5" t="s">
        <v>4644</v>
      </c>
      <c r="D1377" s="1" t="s">
        <v>79</v>
      </c>
      <c r="E1377" s="3">
        <v>12.3</v>
      </c>
      <c r="F1377" s="2">
        <v>171.78</v>
      </c>
      <c r="G1377" s="2">
        <f>ROUND(Tabla324[[#This Row],[CANTIDAD]]*Tabla324[[#This Row],[P. U.]],2)</f>
        <v>2112.89</v>
      </c>
      <c r="H1377" s="22">
        <v>12.3</v>
      </c>
      <c r="I1377" s="2">
        <v>131.93</v>
      </c>
      <c r="J1377" s="2">
        <f>ROUND(Tabla324[[#This Row],[CANTIDAD ]]*Tabla324[[#This Row],[P. U. ]],2)</f>
        <v>1622.74</v>
      </c>
    </row>
    <row r="1378" spans="1:10">
      <c r="A1378" s="5" t="s">
        <v>6577</v>
      </c>
      <c r="B1378" s="5" t="s">
        <v>1243</v>
      </c>
      <c r="C1378" s="5" t="s">
        <v>4645</v>
      </c>
      <c r="D1378" s="1" t="s">
        <v>79</v>
      </c>
      <c r="E1378" s="3">
        <v>13.2</v>
      </c>
      <c r="F1378" s="2">
        <v>283.13</v>
      </c>
      <c r="G1378" s="2">
        <f>ROUND(Tabla324[[#This Row],[CANTIDAD]]*Tabla324[[#This Row],[P. U.]],2)</f>
        <v>3737.32</v>
      </c>
      <c r="H1378" s="22">
        <v>13.2</v>
      </c>
      <c r="I1378" s="2">
        <v>217.45</v>
      </c>
      <c r="J1378" s="2">
        <f>ROUND(Tabla324[[#This Row],[CANTIDAD ]]*Tabla324[[#This Row],[P. U. ]],2)</f>
        <v>2870.34</v>
      </c>
    </row>
    <row r="1379" spans="1:10">
      <c r="A1379" s="5" t="s">
        <v>6577</v>
      </c>
      <c r="B1379" s="5" t="s">
        <v>1244</v>
      </c>
      <c r="C1379" s="5" t="s">
        <v>4646</v>
      </c>
      <c r="D1379" s="1" t="s">
        <v>177</v>
      </c>
      <c r="E1379" s="3">
        <v>25.6</v>
      </c>
      <c r="F1379" s="2">
        <v>310.41000000000003</v>
      </c>
      <c r="G1379" s="2">
        <f>ROUND(Tabla324[[#This Row],[CANTIDAD]]*Tabla324[[#This Row],[P. U.]],2)</f>
        <v>7946.5</v>
      </c>
      <c r="H1379" s="22">
        <v>25.6</v>
      </c>
      <c r="I1379" s="2">
        <v>238.41</v>
      </c>
      <c r="J1379" s="2">
        <f>ROUND(Tabla324[[#This Row],[CANTIDAD ]]*Tabla324[[#This Row],[P. U. ]],2)</f>
        <v>6103.3</v>
      </c>
    </row>
    <row r="1380" spans="1:10" s="35" customFormat="1" ht="11.25" customHeight="1">
      <c r="A1380" s="34" t="s">
        <v>6580</v>
      </c>
      <c r="B1380" s="34"/>
      <c r="C1380" s="34" t="s">
        <v>4647</v>
      </c>
      <c r="D1380" s="35" t="s">
        <v>3472</v>
      </c>
      <c r="E1380" s="36"/>
      <c r="F1380" s="37"/>
      <c r="G1380" s="37">
        <f>SUM(G1381:G1387)</f>
        <v>445369.96999999991</v>
      </c>
      <c r="H1380" s="38"/>
      <c r="I1380" s="37"/>
      <c r="J1380" s="37">
        <f t="shared" ref="J1380" si="84">SUM(J1381:J1387)</f>
        <v>341986.86000000004</v>
      </c>
    </row>
    <row r="1381" spans="1:10">
      <c r="A1381" s="5" t="s">
        <v>6577</v>
      </c>
      <c r="B1381" s="5" t="s">
        <v>1245</v>
      </c>
      <c r="C1381" s="6" t="s">
        <v>4648</v>
      </c>
      <c r="D1381" s="1" t="s">
        <v>79</v>
      </c>
      <c r="E1381" s="3">
        <v>1101.3</v>
      </c>
      <c r="F1381" s="2">
        <v>22.69</v>
      </c>
      <c r="G1381" s="2">
        <f>ROUND(Tabla324[[#This Row],[CANTIDAD]]*Tabla324[[#This Row],[P. U.]],2)</f>
        <v>24988.5</v>
      </c>
      <c r="H1381" s="22">
        <v>1101.3</v>
      </c>
      <c r="I1381" s="2">
        <v>17.420000000000002</v>
      </c>
      <c r="J1381" s="2">
        <f>ROUND(Tabla324[[#This Row],[CANTIDAD ]]*Tabla324[[#This Row],[P. U. ]],2)</f>
        <v>19184.650000000001</v>
      </c>
    </row>
    <row r="1382" spans="1:10">
      <c r="A1382" s="5" t="s">
        <v>6577</v>
      </c>
      <c r="B1382" s="5" t="s">
        <v>1246</v>
      </c>
      <c r="C1382" s="5" t="s">
        <v>4649</v>
      </c>
      <c r="D1382" s="1" t="s">
        <v>79</v>
      </c>
      <c r="E1382" s="3">
        <v>22.3</v>
      </c>
      <c r="F1382" s="2">
        <v>30.35</v>
      </c>
      <c r="G1382" s="2">
        <f>ROUND(Tabla324[[#This Row],[CANTIDAD]]*Tabla324[[#This Row],[P. U.]],2)</f>
        <v>676.81</v>
      </c>
      <c r="H1382" s="22">
        <v>22.3</v>
      </c>
      <c r="I1382" s="2">
        <v>23.31</v>
      </c>
      <c r="J1382" s="2">
        <f>ROUND(Tabla324[[#This Row],[CANTIDAD ]]*Tabla324[[#This Row],[P. U. ]],2)</f>
        <v>519.80999999999995</v>
      </c>
    </row>
    <row r="1383" spans="1:10">
      <c r="A1383" s="5" t="s">
        <v>6577</v>
      </c>
      <c r="B1383" s="5" t="s">
        <v>1247</v>
      </c>
      <c r="C1383" s="5" t="s">
        <v>4650</v>
      </c>
      <c r="D1383" s="1" t="s">
        <v>79</v>
      </c>
      <c r="E1383" s="3">
        <v>7997.6</v>
      </c>
      <c r="F1383" s="2">
        <v>39.799999999999997</v>
      </c>
      <c r="G1383" s="2">
        <f>ROUND(Tabla324[[#This Row],[CANTIDAD]]*Tabla324[[#This Row],[P. U.]],2)</f>
        <v>318304.48</v>
      </c>
      <c r="H1383" s="22">
        <v>7997.6</v>
      </c>
      <c r="I1383" s="2">
        <v>30.56</v>
      </c>
      <c r="J1383" s="2">
        <f>ROUND(Tabla324[[#This Row],[CANTIDAD ]]*Tabla324[[#This Row],[P. U. ]],2)</f>
        <v>244406.66</v>
      </c>
    </row>
    <row r="1384" spans="1:10">
      <c r="A1384" s="5" t="s">
        <v>6577</v>
      </c>
      <c r="B1384" s="5" t="s">
        <v>1248</v>
      </c>
      <c r="C1384" s="5" t="s">
        <v>4651</v>
      </c>
      <c r="D1384" s="1" t="s">
        <v>79</v>
      </c>
      <c r="E1384" s="3">
        <v>763.2</v>
      </c>
      <c r="F1384" s="2">
        <v>49.52</v>
      </c>
      <c r="G1384" s="2">
        <f>ROUND(Tabla324[[#This Row],[CANTIDAD]]*Tabla324[[#This Row],[P. U.]],2)</f>
        <v>37793.660000000003</v>
      </c>
      <c r="H1384" s="22">
        <v>763.2</v>
      </c>
      <c r="I1384" s="2">
        <v>38.03</v>
      </c>
      <c r="J1384" s="2">
        <f>ROUND(Tabla324[[#This Row],[CANTIDAD ]]*Tabla324[[#This Row],[P. U. ]],2)</f>
        <v>29024.5</v>
      </c>
    </row>
    <row r="1385" spans="1:10">
      <c r="A1385" s="5" t="s">
        <v>6577</v>
      </c>
      <c r="B1385" s="5" t="s">
        <v>1249</v>
      </c>
      <c r="C1385" s="6" t="s">
        <v>4652</v>
      </c>
      <c r="D1385" s="1" t="s">
        <v>62</v>
      </c>
      <c r="E1385" s="3">
        <v>3</v>
      </c>
      <c r="F1385" s="2">
        <v>5787.43</v>
      </c>
      <c r="G1385" s="2">
        <f>ROUND(Tabla324[[#This Row],[CANTIDAD]]*Tabla324[[#This Row],[P. U.]],2)</f>
        <v>17362.29</v>
      </c>
      <c r="H1385" s="22">
        <v>3</v>
      </c>
      <c r="I1385" s="2">
        <v>4444.88</v>
      </c>
      <c r="J1385" s="2">
        <f>ROUND(Tabla324[[#This Row],[CANTIDAD ]]*Tabla324[[#This Row],[P. U. ]],2)</f>
        <v>13334.64</v>
      </c>
    </row>
    <row r="1386" spans="1:10">
      <c r="A1386" s="5" t="s">
        <v>6577</v>
      </c>
      <c r="B1386" s="5" t="s">
        <v>1250</v>
      </c>
      <c r="C1386" s="6" t="s">
        <v>4653</v>
      </c>
      <c r="D1386" s="1" t="s">
        <v>62</v>
      </c>
      <c r="E1386" s="3">
        <v>3</v>
      </c>
      <c r="F1386" s="2">
        <v>5568.7</v>
      </c>
      <c r="G1386" s="2">
        <f>ROUND(Tabla324[[#This Row],[CANTIDAD]]*Tabla324[[#This Row],[P. U.]],2)</f>
        <v>16706.099999999999</v>
      </c>
      <c r="H1386" s="22">
        <v>3</v>
      </c>
      <c r="I1386" s="2">
        <v>4276.88</v>
      </c>
      <c r="J1386" s="2">
        <f>ROUND(Tabla324[[#This Row],[CANTIDAD ]]*Tabla324[[#This Row],[P. U. ]],2)</f>
        <v>12830.64</v>
      </c>
    </row>
    <row r="1387" spans="1:10">
      <c r="A1387" s="5" t="s">
        <v>6577</v>
      </c>
      <c r="B1387" s="5" t="s">
        <v>1251</v>
      </c>
      <c r="C1387" s="6" t="s">
        <v>4654</v>
      </c>
      <c r="D1387" s="1" t="s">
        <v>476</v>
      </c>
      <c r="E1387" s="3">
        <v>1</v>
      </c>
      <c r="F1387" s="2">
        <v>29538.13</v>
      </c>
      <c r="G1387" s="2">
        <f>ROUND(Tabla324[[#This Row],[CANTIDAD]]*Tabla324[[#This Row],[P. U.]],2)</f>
        <v>29538.13</v>
      </c>
      <c r="H1387" s="22">
        <v>1</v>
      </c>
      <c r="I1387" s="2">
        <v>22685.96</v>
      </c>
      <c r="J1387" s="2">
        <f>ROUND(Tabla324[[#This Row],[CANTIDAD ]]*Tabla324[[#This Row],[P. U. ]],2)</f>
        <v>22685.96</v>
      </c>
    </row>
    <row r="1388" spans="1:10" s="35" customFormat="1" ht="11.25" customHeight="1">
      <c r="A1388" s="34" t="s">
        <v>6580</v>
      </c>
      <c r="B1388" s="34"/>
      <c r="C1388" s="34" t="s">
        <v>4655</v>
      </c>
      <c r="D1388" s="35" t="s">
        <v>3472</v>
      </c>
      <c r="E1388" s="36"/>
      <c r="F1388" s="37"/>
      <c r="G1388" s="37">
        <f>SUM(G1389:G1412)</f>
        <v>1601456.75</v>
      </c>
      <c r="H1388" s="38"/>
      <c r="I1388" s="37"/>
      <c r="J1388" s="37">
        <f t="shared" ref="J1388" si="85">SUM(J1389:J1412)</f>
        <v>1229955.97</v>
      </c>
    </row>
    <row r="1389" spans="1:10">
      <c r="A1389" s="5" t="s">
        <v>6577</v>
      </c>
      <c r="B1389" s="5" t="s">
        <v>1252</v>
      </c>
      <c r="C1389" s="5" t="s">
        <v>4656</v>
      </c>
      <c r="D1389" s="1" t="s">
        <v>79</v>
      </c>
      <c r="E1389" s="3">
        <v>195.6</v>
      </c>
      <c r="F1389" s="2">
        <v>185.93</v>
      </c>
      <c r="G1389" s="2">
        <f>ROUND(Tabla324[[#This Row],[CANTIDAD]]*Tabla324[[#This Row],[P. U.]],2)</f>
        <v>36367.910000000003</v>
      </c>
      <c r="H1389" s="22">
        <v>195.6</v>
      </c>
      <c r="I1389" s="2">
        <v>142.79</v>
      </c>
      <c r="J1389" s="2">
        <f>ROUND(Tabla324[[#This Row],[CANTIDAD ]]*Tabla324[[#This Row],[P. U. ]],2)</f>
        <v>27929.72</v>
      </c>
    </row>
    <row r="1390" spans="1:10">
      <c r="A1390" s="5" t="s">
        <v>6577</v>
      </c>
      <c r="B1390" s="5" t="s">
        <v>1253</v>
      </c>
      <c r="C1390" s="5" t="s">
        <v>4657</v>
      </c>
      <c r="D1390" s="1" t="s">
        <v>79</v>
      </c>
      <c r="E1390" s="3">
        <v>195.82</v>
      </c>
      <c r="F1390" s="2">
        <v>150.81</v>
      </c>
      <c r="G1390" s="2">
        <f>ROUND(Tabla324[[#This Row],[CANTIDAD]]*Tabla324[[#This Row],[P. U.]],2)</f>
        <v>29531.61</v>
      </c>
      <c r="H1390" s="22">
        <v>195.82</v>
      </c>
      <c r="I1390" s="2">
        <v>115.83</v>
      </c>
      <c r="J1390" s="2">
        <f>ROUND(Tabla324[[#This Row],[CANTIDAD ]]*Tabla324[[#This Row],[P. U. ]],2)</f>
        <v>22681.83</v>
      </c>
    </row>
    <row r="1391" spans="1:10">
      <c r="A1391" s="5" t="s">
        <v>6577</v>
      </c>
      <c r="B1391" s="5" t="s">
        <v>1254</v>
      </c>
      <c r="C1391" s="5" t="s">
        <v>4658</v>
      </c>
      <c r="D1391" s="1" t="s">
        <v>79</v>
      </c>
      <c r="E1391" s="3">
        <v>199.5</v>
      </c>
      <c r="F1391" s="2">
        <v>179.31</v>
      </c>
      <c r="G1391" s="2">
        <f>ROUND(Tabla324[[#This Row],[CANTIDAD]]*Tabla324[[#This Row],[P. U.]],2)</f>
        <v>35772.35</v>
      </c>
      <c r="H1391" s="22">
        <v>199.5</v>
      </c>
      <c r="I1391" s="2">
        <v>137.71</v>
      </c>
      <c r="J1391" s="2">
        <f>ROUND(Tabla324[[#This Row],[CANTIDAD ]]*Tabla324[[#This Row],[P. U. ]],2)</f>
        <v>27473.15</v>
      </c>
    </row>
    <row r="1392" spans="1:10">
      <c r="A1392" s="5" t="s">
        <v>6577</v>
      </c>
      <c r="B1392" s="5" t="s">
        <v>1255</v>
      </c>
      <c r="C1392" s="5" t="s">
        <v>4656</v>
      </c>
      <c r="D1392" s="1" t="s">
        <v>79</v>
      </c>
      <c r="E1392" s="3">
        <v>38.64</v>
      </c>
      <c r="F1392" s="2">
        <v>194.83</v>
      </c>
      <c r="G1392" s="2">
        <f>ROUND(Tabla324[[#This Row],[CANTIDAD]]*Tabla324[[#This Row],[P. U.]],2)</f>
        <v>7528.23</v>
      </c>
      <c r="H1392" s="22">
        <v>38.64</v>
      </c>
      <c r="I1392" s="2">
        <v>149.63</v>
      </c>
      <c r="J1392" s="2">
        <f>ROUND(Tabla324[[#This Row],[CANTIDAD ]]*Tabla324[[#This Row],[P. U. ]],2)</f>
        <v>5781.7</v>
      </c>
    </row>
    <row r="1393" spans="1:10">
      <c r="A1393" s="5" t="s">
        <v>6577</v>
      </c>
      <c r="B1393" s="5" t="s">
        <v>1256</v>
      </c>
      <c r="C1393" s="5" t="s">
        <v>4659</v>
      </c>
      <c r="D1393" s="1" t="s">
        <v>79</v>
      </c>
      <c r="E1393" s="3">
        <v>398.1</v>
      </c>
      <c r="F1393" s="2">
        <v>248.48</v>
      </c>
      <c r="G1393" s="2">
        <f>ROUND(Tabla324[[#This Row],[CANTIDAD]]*Tabla324[[#This Row],[P. U.]],2)</f>
        <v>98919.89</v>
      </c>
      <c r="H1393" s="22">
        <v>398.1</v>
      </c>
      <c r="I1393" s="2">
        <v>190.84</v>
      </c>
      <c r="J1393" s="2">
        <f>ROUND(Tabla324[[#This Row],[CANTIDAD ]]*Tabla324[[#This Row],[P. U. ]],2)</f>
        <v>75973.399999999994</v>
      </c>
    </row>
    <row r="1394" spans="1:10">
      <c r="A1394" s="5" t="s">
        <v>6577</v>
      </c>
      <c r="B1394" s="5" t="s">
        <v>1257</v>
      </c>
      <c r="C1394" s="5" t="s">
        <v>4660</v>
      </c>
      <c r="D1394" s="1" t="s">
        <v>79</v>
      </c>
      <c r="E1394" s="3">
        <v>289.60000000000002</v>
      </c>
      <c r="F1394" s="2">
        <v>306.20999999999998</v>
      </c>
      <c r="G1394" s="2">
        <f>ROUND(Tabla324[[#This Row],[CANTIDAD]]*Tabla324[[#This Row],[P. U.]],2)</f>
        <v>88678.42</v>
      </c>
      <c r="H1394" s="22">
        <v>289.60000000000002</v>
      </c>
      <c r="I1394" s="2">
        <v>235.17</v>
      </c>
      <c r="J1394" s="2">
        <f>ROUND(Tabla324[[#This Row],[CANTIDAD ]]*Tabla324[[#This Row],[P. U. ]],2)</f>
        <v>68105.23</v>
      </c>
    </row>
    <row r="1395" spans="1:10">
      <c r="A1395" s="5" t="s">
        <v>6577</v>
      </c>
      <c r="B1395" s="5" t="s">
        <v>1258</v>
      </c>
      <c r="C1395" s="5" t="s">
        <v>4661</v>
      </c>
      <c r="D1395" s="1" t="s">
        <v>79</v>
      </c>
      <c r="E1395" s="3">
        <v>663.3</v>
      </c>
      <c r="F1395" s="2">
        <v>357.82</v>
      </c>
      <c r="G1395" s="2">
        <f>ROUND(Tabla324[[#This Row],[CANTIDAD]]*Tabla324[[#This Row],[P. U.]],2)</f>
        <v>237342.01</v>
      </c>
      <c r="H1395" s="22">
        <v>663.3</v>
      </c>
      <c r="I1395" s="2">
        <v>274.82</v>
      </c>
      <c r="J1395" s="2">
        <f>ROUND(Tabla324[[#This Row],[CANTIDAD ]]*Tabla324[[#This Row],[P. U. ]],2)</f>
        <v>182288.11</v>
      </c>
    </row>
    <row r="1396" spans="1:10">
      <c r="A1396" s="5" t="s">
        <v>6577</v>
      </c>
      <c r="B1396" s="5" t="s">
        <v>1259</v>
      </c>
      <c r="C1396" s="5" t="s">
        <v>4662</v>
      </c>
      <c r="D1396" s="1" t="s">
        <v>79</v>
      </c>
      <c r="E1396" s="3">
        <v>82.5</v>
      </c>
      <c r="F1396" s="2">
        <v>444.35</v>
      </c>
      <c r="G1396" s="2">
        <f>ROUND(Tabla324[[#This Row],[CANTIDAD]]*Tabla324[[#This Row],[P. U.]],2)</f>
        <v>36658.879999999997</v>
      </c>
      <c r="H1396" s="22">
        <v>82.5</v>
      </c>
      <c r="I1396" s="2">
        <v>341.27</v>
      </c>
      <c r="J1396" s="2">
        <f>ROUND(Tabla324[[#This Row],[CANTIDAD ]]*Tabla324[[#This Row],[P. U. ]],2)</f>
        <v>28154.78</v>
      </c>
    </row>
    <row r="1397" spans="1:10">
      <c r="A1397" s="5" t="s">
        <v>6577</v>
      </c>
      <c r="B1397" s="5" t="s">
        <v>1260</v>
      </c>
      <c r="C1397" s="5" t="s">
        <v>4663</v>
      </c>
      <c r="D1397" s="1" t="s">
        <v>79</v>
      </c>
      <c r="E1397" s="3">
        <v>45.6</v>
      </c>
      <c r="F1397" s="2">
        <v>552.41999999999996</v>
      </c>
      <c r="G1397" s="2">
        <f>ROUND(Tabla324[[#This Row],[CANTIDAD]]*Tabla324[[#This Row],[P. U.]],2)</f>
        <v>25190.35</v>
      </c>
      <c r="H1397" s="22">
        <v>45.6</v>
      </c>
      <c r="I1397" s="2">
        <v>424.28</v>
      </c>
      <c r="J1397" s="2">
        <f>ROUND(Tabla324[[#This Row],[CANTIDAD ]]*Tabla324[[#This Row],[P. U. ]],2)</f>
        <v>19347.169999999998</v>
      </c>
    </row>
    <row r="1398" spans="1:10">
      <c r="A1398" s="5" t="s">
        <v>6577</v>
      </c>
      <c r="B1398" s="5" t="s">
        <v>1261</v>
      </c>
      <c r="C1398" s="5" t="s">
        <v>4664</v>
      </c>
      <c r="D1398" s="1" t="s">
        <v>79</v>
      </c>
      <c r="E1398" s="3">
        <v>121.1</v>
      </c>
      <c r="F1398" s="2">
        <v>646.17999999999995</v>
      </c>
      <c r="G1398" s="2">
        <f>ROUND(Tabla324[[#This Row],[CANTIDAD]]*Tabla324[[#This Row],[P. U.]],2)</f>
        <v>78252.399999999994</v>
      </c>
      <c r="H1398" s="22">
        <v>121.1</v>
      </c>
      <c r="I1398" s="2">
        <v>496.28</v>
      </c>
      <c r="J1398" s="2">
        <f>ROUND(Tabla324[[#This Row],[CANTIDAD ]]*Tabla324[[#This Row],[P. U. ]],2)</f>
        <v>60099.51</v>
      </c>
    </row>
    <row r="1399" spans="1:10">
      <c r="A1399" s="5" t="s">
        <v>6577</v>
      </c>
      <c r="B1399" s="5" t="s">
        <v>1262</v>
      </c>
      <c r="C1399" s="5" t="s">
        <v>4665</v>
      </c>
      <c r="D1399" s="1" t="s">
        <v>79</v>
      </c>
      <c r="E1399" s="3">
        <v>31.2</v>
      </c>
      <c r="F1399" s="2">
        <v>758.66</v>
      </c>
      <c r="G1399" s="2">
        <f>ROUND(Tabla324[[#This Row],[CANTIDAD]]*Tabla324[[#This Row],[P. U.]],2)</f>
        <v>23670.19</v>
      </c>
      <c r="H1399" s="22">
        <v>31.2</v>
      </c>
      <c r="I1399" s="2">
        <v>582.66999999999996</v>
      </c>
      <c r="J1399" s="2">
        <f>ROUND(Tabla324[[#This Row],[CANTIDAD ]]*Tabla324[[#This Row],[P. U. ]],2)</f>
        <v>18179.3</v>
      </c>
    </row>
    <row r="1400" spans="1:10">
      <c r="A1400" s="5" t="s">
        <v>6577</v>
      </c>
      <c r="B1400" s="5" t="s">
        <v>1263</v>
      </c>
      <c r="C1400" s="5" t="s">
        <v>4666</v>
      </c>
      <c r="D1400" s="1" t="s">
        <v>79</v>
      </c>
      <c r="E1400" s="3">
        <v>41.1</v>
      </c>
      <c r="F1400" s="2">
        <v>921.54</v>
      </c>
      <c r="G1400" s="2">
        <f>ROUND(Tabla324[[#This Row],[CANTIDAD]]*Tabla324[[#This Row],[P. U.]],2)</f>
        <v>37875.29</v>
      </c>
      <c r="H1400" s="22">
        <v>41.1</v>
      </c>
      <c r="I1400" s="2">
        <v>707.77</v>
      </c>
      <c r="J1400" s="2">
        <f>ROUND(Tabla324[[#This Row],[CANTIDAD ]]*Tabla324[[#This Row],[P. U. ]],2)</f>
        <v>29089.35</v>
      </c>
    </row>
    <row r="1401" spans="1:10">
      <c r="A1401" s="5" t="s">
        <v>6577</v>
      </c>
      <c r="B1401" s="5" t="s">
        <v>1264</v>
      </c>
      <c r="C1401" s="5" t="s">
        <v>4667</v>
      </c>
      <c r="D1401" s="1" t="s">
        <v>79</v>
      </c>
      <c r="E1401" s="3">
        <v>8.5</v>
      </c>
      <c r="F1401" s="2">
        <v>1083.49</v>
      </c>
      <c r="G1401" s="2">
        <f>ROUND(Tabla324[[#This Row],[CANTIDAD]]*Tabla324[[#This Row],[P. U.]],2)</f>
        <v>9209.67</v>
      </c>
      <c r="H1401" s="22">
        <v>8.5</v>
      </c>
      <c r="I1401" s="2">
        <v>832.15</v>
      </c>
      <c r="J1401" s="2">
        <f>ROUND(Tabla324[[#This Row],[CANTIDAD ]]*Tabla324[[#This Row],[P. U. ]],2)</f>
        <v>7073.28</v>
      </c>
    </row>
    <row r="1402" spans="1:10">
      <c r="A1402" s="5" t="s">
        <v>6577</v>
      </c>
      <c r="B1402" s="5" t="s">
        <v>1265</v>
      </c>
      <c r="C1402" s="5" t="s">
        <v>4668</v>
      </c>
      <c r="D1402" s="1" t="s">
        <v>79</v>
      </c>
      <c r="E1402" s="3">
        <v>21.2</v>
      </c>
      <c r="F1402" s="2">
        <v>181.01</v>
      </c>
      <c r="G1402" s="2">
        <f>ROUND(Tabla324[[#This Row],[CANTIDAD]]*Tabla324[[#This Row],[P. U.]],2)</f>
        <v>3837.41</v>
      </c>
      <c r="H1402" s="22">
        <v>21.2</v>
      </c>
      <c r="I1402" s="2">
        <v>139.01</v>
      </c>
      <c r="J1402" s="2">
        <f>ROUND(Tabla324[[#This Row],[CANTIDAD ]]*Tabla324[[#This Row],[P. U. ]],2)</f>
        <v>2947.01</v>
      </c>
    </row>
    <row r="1403" spans="1:10">
      <c r="A1403" s="5" t="s">
        <v>6577</v>
      </c>
      <c r="B1403" s="5" t="s">
        <v>1266</v>
      </c>
      <c r="C1403" s="5" t="s">
        <v>4669</v>
      </c>
      <c r="D1403" s="1" t="s">
        <v>79</v>
      </c>
      <c r="E1403" s="3">
        <v>778.8</v>
      </c>
      <c r="F1403" s="2">
        <v>203.78</v>
      </c>
      <c r="G1403" s="2">
        <f>ROUND(Tabla324[[#This Row],[CANTIDAD]]*Tabla324[[#This Row],[P. U.]],2)</f>
        <v>158703.85999999999</v>
      </c>
      <c r="H1403" s="22">
        <v>778.8</v>
      </c>
      <c r="I1403" s="2">
        <v>156.51</v>
      </c>
      <c r="J1403" s="2">
        <f>ROUND(Tabla324[[#This Row],[CANTIDAD ]]*Tabla324[[#This Row],[P. U. ]],2)</f>
        <v>121889.99</v>
      </c>
    </row>
    <row r="1404" spans="1:10">
      <c r="A1404" s="5" t="s">
        <v>6577</v>
      </c>
      <c r="B1404" s="5" t="s">
        <v>1267</v>
      </c>
      <c r="C1404" s="5" t="s">
        <v>4670</v>
      </c>
      <c r="D1404" s="1" t="s">
        <v>79</v>
      </c>
      <c r="E1404" s="3">
        <v>199.9</v>
      </c>
      <c r="F1404" s="2">
        <v>231.13</v>
      </c>
      <c r="G1404" s="2">
        <f>ROUND(Tabla324[[#This Row],[CANTIDAD]]*Tabla324[[#This Row],[P. U.]],2)</f>
        <v>46202.89</v>
      </c>
      <c r="H1404" s="22">
        <v>199.9</v>
      </c>
      <c r="I1404" s="2">
        <v>177.51</v>
      </c>
      <c r="J1404" s="2">
        <f>ROUND(Tabla324[[#This Row],[CANTIDAD ]]*Tabla324[[#This Row],[P. U. ]],2)</f>
        <v>35484.25</v>
      </c>
    </row>
    <row r="1405" spans="1:10">
      <c r="A1405" s="5" t="s">
        <v>6577</v>
      </c>
      <c r="B1405" s="5" t="s">
        <v>1268</v>
      </c>
      <c r="C1405" s="5" t="s">
        <v>4671</v>
      </c>
      <c r="D1405" s="1" t="s">
        <v>79</v>
      </c>
      <c r="E1405" s="3">
        <v>156.19999999999999</v>
      </c>
      <c r="F1405" s="2">
        <v>297.16000000000003</v>
      </c>
      <c r="G1405" s="2">
        <f>ROUND(Tabla324[[#This Row],[CANTIDAD]]*Tabla324[[#This Row],[P. U.]],2)</f>
        <v>46416.39</v>
      </c>
      <c r="H1405" s="22">
        <v>156.19999999999999</v>
      </c>
      <c r="I1405" s="2">
        <v>228.23</v>
      </c>
      <c r="J1405" s="2">
        <f>ROUND(Tabla324[[#This Row],[CANTIDAD ]]*Tabla324[[#This Row],[P. U. ]],2)</f>
        <v>35649.53</v>
      </c>
    </row>
    <row r="1406" spans="1:10">
      <c r="A1406" s="5" t="s">
        <v>6577</v>
      </c>
      <c r="B1406" s="5" t="s">
        <v>1269</v>
      </c>
      <c r="C1406" s="5" t="s">
        <v>4672</v>
      </c>
      <c r="D1406" s="1" t="s">
        <v>79</v>
      </c>
      <c r="E1406" s="3">
        <v>87.9</v>
      </c>
      <c r="F1406" s="2">
        <v>339.83</v>
      </c>
      <c r="G1406" s="2">
        <f>ROUND(Tabla324[[#This Row],[CANTIDAD]]*Tabla324[[#This Row],[P. U.]],2)</f>
        <v>29871.06</v>
      </c>
      <c r="H1406" s="22">
        <v>87.9</v>
      </c>
      <c r="I1406" s="2">
        <v>261</v>
      </c>
      <c r="J1406" s="2">
        <f>ROUND(Tabla324[[#This Row],[CANTIDAD ]]*Tabla324[[#This Row],[P. U. ]],2)</f>
        <v>22941.9</v>
      </c>
    </row>
    <row r="1407" spans="1:10">
      <c r="A1407" s="5" t="s">
        <v>6577</v>
      </c>
      <c r="B1407" s="5" t="s">
        <v>1270</v>
      </c>
      <c r="C1407" s="5" t="s">
        <v>4673</v>
      </c>
      <c r="D1407" s="1" t="s">
        <v>79</v>
      </c>
      <c r="E1407" s="3">
        <v>486.2</v>
      </c>
      <c r="F1407" s="2">
        <v>390.98</v>
      </c>
      <c r="G1407" s="2">
        <f>ROUND(Tabla324[[#This Row],[CANTIDAD]]*Tabla324[[#This Row],[P. U.]],2)</f>
        <v>190094.48</v>
      </c>
      <c r="H1407" s="22">
        <v>486.2</v>
      </c>
      <c r="I1407" s="2">
        <v>300.27999999999997</v>
      </c>
      <c r="J1407" s="2">
        <f>ROUND(Tabla324[[#This Row],[CANTIDAD ]]*Tabla324[[#This Row],[P. U. ]],2)</f>
        <v>145996.14000000001</v>
      </c>
    </row>
    <row r="1408" spans="1:10">
      <c r="A1408" s="5" t="s">
        <v>6577</v>
      </c>
      <c r="B1408" s="5" t="s">
        <v>1271</v>
      </c>
      <c r="C1408" s="5" t="s">
        <v>4674</v>
      </c>
      <c r="D1408" s="1" t="s">
        <v>79</v>
      </c>
      <c r="E1408" s="3">
        <v>475.1</v>
      </c>
      <c r="F1408" s="2">
        <v>461.82</v>
      </c>
      <c r="G1408" s="2">
        <f>ROUND(Tabla324[[#This Row],[CANTIDAD]]*Tabla324[[#This Row],[P. U.]],2)</f>
        <v>219410.68</v>
      </c>
      <c r="H1408" s="22">
        <v>475.1</v>
      </c>
      <c r="I1408" s="2">
        <v>354.69</v>
      </c>
      <c r="J1408" s="2">
        <f>ROUND(Tabla324[[#This Row],[CANTIDAD ]]*Tabla324[[#This Row],[P. U. ]],2)</f>
        <v>168513.22</v>
      </c>
    </row>
    <row r="1409" spans="1:10">
      <c r="A1409" s="5" t="s">
        <v>6577</v>
      </c>
      <c r="B1409" s="5" t="s">
        <v>1272</v>
      </c>
      <c r="C1409" s="5" t="s">
        <v>4675</v>
      </c>
      <c r="D1409" s="1" t="s">
        <v>79</v>
      </c>
      <c r="E1409" s="3">
        <v>142.30000000000001</v>
      </c>
      <c r="F1409" s="2">
        <v>535.47</v>
      </c>
      <c r="G1409" s="2">
        <f>ROUND(Tabla324[[#This Row],[CANTIDAD]]*Tabla324[[#This Row],[P. U.]],2)</f>
        <v>76197.38</v>
      </c>
      <c r="H1409" s="22">
        <v>142.30000000000001</v>
      </c>
      <c r="I1409" s="2">
        <v>411.24</v>
      </c>
      <c r="J1409" s="2">
        <f>ROUND(Tabla324[[#This Row],[CANTIDAD ]]*Tabla324[[#This Row],[P. U. ]],2)</f>
        <v>58519.45</v>
      </c>
    </row>
    <row r="1410" spans="1:10">
      <c r="A1410" s="5" t="s">
        <v>6577</v>
      </c>
      <c r="B1410" s="5" t="s">
        <v>1273</v>
      </c>
      <c r="C1410" s="5" t="s">
        <v>4676</v>
      </c>
      <c r="D1410" s="1" t="s">
        <v>79</v>
      </c>
      <c r="E1410" s="3">
        <v>98.7</v>
      </c>
      <c r="F1410" s="2">
        <v>668.16</v>
      </c>
      <c r="G1410" s="2">
        <f>ROUND(Tabla324[[#This Row],[CANTIDAD]]*Tabla324[[#This Row],[P. U.]],2)</f>
        <v>65947.39</v>
      </c>
      <c r="H1410" s="22">
        <v>98.7</v>
      </c>
      <c r="I1410" s="2">
        <v>513.15</v>
      </c>
      <c r="J1410" s="2">
        <f>ROUND(Tabla324[[#This Row],[CANTIDAD ]]*Tabla324[[#This Row],[P. U. ]],2)</f>
        <v>50647.91</v>
      </c>
    </row>
    <row r="1411" spans="1:10">
      <c r="A1411" s="5" t="s">
        <v>6577</v>
      </c>
      <c r="B1411" s="5" t="s">
        <v>1274</v>
      </c>
      <c r="C1411" s="5" t="s">
        <v>4677</v>
      </c>
      <c r="D1411" s="1" t="s">
        <v>79</v>
      </c>
      <c r="E1411" s="3">
        <v>9.6</v>
      </c>
      <c r="F1411" s="2">
        <v>859.33</v>
      </c>
      <c r="G1411" s="2">
        <f>ROUND(Tabla324[[#This Row],[CANTIDAD]]*Tabla324[[#This Row],[P. U.]],2)</f>
        <v>8249.57</v>
      </c>
      <c r="H1411" s="22">
        <v>9.6</v>
      </c>
      <c r="I1411" s="2">
        <v>659.98</v>
      </c>
      <c r="J1411" s="2">
        <f>ROUND(Tabla324[[#This Row],[CANTIDAD ]]*Tabla324[[#This Row],[P. U. ]],2)</f>
        <v>6335.81</v>
      </c>
    </row>
    <row r="1412" spans="1:10">
      <c r="A1412" s="5" t="s">
        <v>6577</v>
      </c>
      <c r="B1412" s="5" t="s">
        <v>1275</v>
      </c>
      <c r="C1412" s="5" t="s">
        <v>4678</v>
      </c>
      <c r="D1412" s="1" t="s">
        <v>62</v>
      </c>
      <c r="E1412" s="3">
        <v>77</v>
      </c>
      <c r="F1412" s="2">
        <v>149.72</v>
      </c>
      <c r="G1412" s="2">
        <f>ROUND(Tabla324[[#This Row],[CANTIDAD]]*Tabla324[[#This Row],[P. U.]],2)</f>
        <v>11528.44</v>
      </c>
      <c r="H1412" s="22">
        <v>77</v>
      </c>
      <c r="I1412" s="2">
        <v>114.99</v>
      </c>
      <c r="J1412" s="2">
        <f>ROUND(Tabla324[[#This Row],[CANTIDAD ]]*Tabla324[[#This Row],[P. U. ]],2)</f>
        <v>8854.23</v>
      </c>
    </row>
    <row r="1413" spans="1:10" s="30" customFormat="1" ht="11.25" customHeight="1">
      <c r="A1413" s="29" t="s">
        <v>6579</v>
      </c>
      <c r="B1413" s="29">
        <v>3.4</v>
      </c>
      <c r="C1413" s="29" t="s">
        <v>4679</v>
      </c>
      <c r="D1413" s="30" t="s">
        <v>3472</v>
      </c>
      <c r="E1413" s="31"/>
      <c r="F1413" s="32"/>
      <c r="G1413" s="32">
        <f>G1414+G1456+G1557+G1609+G1619</f>
        <v>7393031.879999999</v>
      </c>
      <c r="H1413" s="33"/>
      <c r="I1413" s="32"/>
      <c r="J1413" s="32">
        <f t="shared" ref="J1413" si="86">J1414+J1456+J1557+J1609+J1619</f>
        <v>5678018.0099999979</v>
      </c>
    </row>
    <row r="1414" spans="1:10" s="35" customFormat="1" ht="11.25" customHeight="1">
      <c r="A1414" s="34" t="s">
        <v>6580</v>
      </c>
      <c r="B1414" s="34"/>
      <c r="C1414" s="34" t="s">
        <v>4680</v>
      </c>
      <c r="D1414" s="35" t="s">
        <v>3472</v>
      </c>
      <c r="E1414" s="36"/>
      <c r="F1414" s="37"/>
      <c r="G1414" s="37">
        <f>SUM(G1415:G1455)</f>
        <v>5025173.6500000004</v>
      </c>
      <c r="H1414" s="38"/>
      <c r="I1414" s="37"/>
      <c r="J1414" s="37">
        <f t="shared" ref="J1414" si="87">SUM(J1415:J1455)</f>
        <v>3859448.879999999</v>
      </c>
    </row>
    <row r="1415" spans="1:10">
      <c r="A1415" s="5" t="s">
        <v>6577</v>
      </c>
      <c r="B1415" s="5" t="s">
        <v>1276</v>
      </c>
      <c r="C1415" s="5" t="s">
        <v>4681</v>
      </c>
      <c r="D1415" s="1" t="s">
        <v>62</v>
      </c>
      <c r="E1415" s="3">
        <v>1</v>
      </c>
      <c r="F1415" s="2">
        <v>132146.45000000001</v>
      </c>
      <c r="G1415" s="2">
        <f>ROUND(Tabla324[[#This Row],[CANTIDAD]]*Tabla324[[#This Row],[P. U.]],2)</f>
        <v>132146.45000000001</v>
      </c>
      <c r="H1415" s="22">
        <v>1</v>
      </c>
      <c r="I1415" s="2">
        <v>101491.5</v>
      </c>
      <c r="J1415" s="2">
        <f>ROUND(Tabla324[[#This Row],[CANTIDAD ]]*Tabla324[[#This Row],[P. U. ]],2)</f>
        <v>101491.5</v>
      </c>
    </row>
    <row r="1416" spans="1:10">
      <c r="A1416" s="5" t="s">
        <v>6577</v>
      </c>
      <c r="B1416" s="5" t="s">
        <v>1277</v>
      </c>
      <c r="C1416" s="5" t="s">
        <v>4682</v>
      </c>
      <c r="D1416" s="1" t="s">
        <v>62</v>
      </c>
      <c r="E1416" s="3">
        <v>1</v>
      </c>
      <c r="F1416" s="2">
        <v>126697.56</v>
      </c>
      <c r="G1416" s="2">
        <f>ROUND(Tabla324[[#This Row],[CANTIDAD]]*Tabla324[[#This Row],[P. U.]],2)</f>
        <v>126697.56</v>
      </c>
      <c r="H1416" s="22">
        <v>1</v>
      </c>
      <c r="I1416" s="2">
        <v>97306.64</v>
      </c>
      <c r="J1416" s="2">
        <f>ROUND(Tabla324[[#This Row],[CANTIDAD ]]*Tabla324[[#This Row],[P. U. ]],2)</f>
        <v>97306.64</v>
      </c>
    </row>
    <row r="1417" spans="1:10">
      <c r="A1417" s="5" t="s">
        <v>6577</v>
      </c>
      <c r="B1417" s="5" t="s">
        <v>1278</v>
      </c>
      <c r="C1417" s="5" t="s">
        <v>4683</v>
      </c>
      <c r="D1417" s="1" t="s">
        <v>62</v>
      </c>
      <c r="E1417" s="3">
        <v>1</v>
      </c>
      <c r="F1417" s="2">
        <v>149833.92000000001</v>
      </c>
      <c r="G1417" s="2">
        <f>ROUND(Tabla324[[#This Row],[CANTIDAD]]*Tabla324[[#This Row],[P. U.]],2)</f>
        <v>149833.92000000001</v>
      </c>
      <c r="H1417" s="22">
        <v>1</v>
      </c>
      <c r="I1417" s="2">
        <v>115075.88</v>
      </c>
      <c r="J1417" s="2">
        <f>ROUND(Tabla324[[#This Row],[CANTIDAD ]]*Tabla324[[#This Row],[P. U. ]],2)</f>
        <v>115075.88</v>
      </c>
    </row>
    <row r="1418" spans="1:10">
      <c r="A1418" s="5" t="s">
        <v>6577</v>
      </c>
      <c r="B1418" s="5" t="s">
        <v>1279</v>
      </c>
      <c r="C1418" s="5" t="s">
        <v>4684</v>
      </c>
      <c r="D1418" s="1" t="s">
        <v>62</v>
      </c>
      <c r="E1418" s="3">
        <v>1</v>
      </c>
      <c r="F1418" s="2">
        <v>158638.17000000001</v>
      </c>
      <c r="G1418" s="2">
        <f>ROUND(Tabla324[[#This Row],[CANTIDAD]]*Tabla324[[#This Row],[P. U.]],2)</f>
        <v>158638.17000000001</v>
      </c>
      <c r="H1418" s="22">
        <v>1</v>
      </c>
      <c r="I1418" s="2">
        <v>121837.75999999999</v>
      </c>
      <c r="J1418" s="2">
        <f>ROUND(Tabla324[[#This Row],[CANTIDAD ]]*Tabla324[[#This Row],[P. U. ]],2)</f>
        <v>121837.75999999999</v>
      </c>
    </row>
    <row r="1419" spans="1:10">
      <c r="A1419" s="5" t="s">
        <v>6577</v>
      </c>
      <c r="B1419" s="5" t="s">
        <v>1280</v>
      </c>
      <c r="C1419" s="5" t="s">
        <v>4685</v>
      </c>
      <c r="D1419" s="1" t="s">
        <v>62</v>
      </c>
      <c r="E1419" s="3">
        <v>1</v>
      </c>
      <c r="F1419" s="2">
        <v>120965.69</v>
      </c>
      <c r="G1419" s="2">
        <f>ROUND(Tabla324[[#This Row],[CANTIDAD]]*Tabla324[[#This Row],[P. U.]],2)</f>
        <v>120965.69</v>
      </c>
      <c r="H1419" s="22">
        <v>1</v>
      </c>
      <c r="I1419" s="2">
        <v>92904.43</v>
      </c>
      <c r="J1419" s="2">
        <f>ROUND(Tabla324[[#This Row],[CANTIDAD ]]*Tabla324[[#This Row],[P. U. ]],2)</f>
        <v>92904.43</v>
      </c>
    </row>
    <row r="1420" spans="1:10">
      <c r="A1420" s="5" t="s">
        <v>6577</v>
      </c>
      <c r="B1420" s="5" t="s">
        <v>1281</v>
      </c>
      <c r="C1420" s="5" t="s">
        <v>4686</v>
      </c>
      <c r="D1420" s="1" t="s">
        <v>62</v>
      </c>
      <c r="E1420" s="3">
        <v>1</v>
      </c>
      <c r="F1420" s="2">
        <v>107160.59</v>
      </c>
      <c r="G1420" s="2">
        <f>ROUND(Tabla324[[#This Row],[CANTIDAD]]*Tabla324[[#This Row],[P. U.]],2)</f>
        <v>107160.59</v>
      </c>
      <c r="H1420" s="22">
        <v>1</v>
      </c>
      <c r="I1420" s="2">
        <v>82301.8</v>
      </c>
      <c r="J1420" s="2">
        <f>ROUND(Tabla324[[#This Row],[CANTIDAD ]]*Tabla324[[#This Row],[P. U. ]],2)</f>
        <v>82301.8</v>
      </c>
    </row>
    <row r="1421" spans="1:10">
      <c r="A1421" s="5" t="s">
        <v>6577</v>
      </c>
      <c r="B1421" s="5" t="s">
        <v>1282</v>
      </c>
      <c r="C1421" s="5" t="s">
        <v>4687</v>
      </c>
      <c r="D1421" s="1" t="s">
        <v>62</v>
      </c>
      <c r="E1421" s="3">
        <v>1</v>
      </c>
      <c r="F1421" s="2">
        <v>135018.79999999999</v>
      </c>
      <c r="G1421" s="2">
        <f>ROUND(Tabla324[[#This Row],[CANTIDAD]]*Tabla324[[#This Row],[P. U.]],2)</f>
        <v>135018.79999999999</v>
      </c>
      <c r="H1421" s="22">
        <v>1</v>
      </c>
      <c r="I1421" s="2">
        <v>103697.54</v>
      </c>
      <c r="J1421" s="2">
        <f>ROUND(Tabla324[[#This Row],[CANTIDAD ]]*Tabla324[[#This Row],[P. U. ]],2)</f>
        <v>103697.54</v>
      </c>
    </row>
    <row r="1422" spans="1:10">
      <c r="A1422" s="5" t="s">
        <v>6577</v>
      </c>
      <c r="B1422" s="5" t="s">
        <v>1283</v>
      </c>
      <c r="C1422" s="5" t="s">
        <v>4688</v>
      </c>
      <c r="D1422" s="1" t="s">
        <v>62</v>
      </c>
      <c r="E1422" s="3">
        <v>1</v>
      </c>
      <c r="F1422" s="2">
        <v>137712.92000000001</v>
      </c>
      <c r="G1422" s="2">
        <f>ROUND(Tabla324[[#This Row],[CANTIDAD]]*Tabla324[[#This Row],[P. U.]],2)</f>
        <v>137712.92000000001</v>
      </c>
      <c r="H1422" s="22">
        <v>1</v>
      </c>
      <c r="I1422" s="2">
        <v>105766.69</v>
      </c>
      <c r="J1422" s="2">
        <f>ROUND(Tabla324[[#This Row],[CANTIDAD ]]*Tabla324[[#This Row],[P. U. ]],2)</f>
        <v>105766.69</v>
      </c>
    </row>
    <row r="1423" spans="1:10">
      <c r="A1423" s="5" t="s">
        <v>6577</v>
      </c>
      <c r="B1423" s="5" t="s">
        <v>1284</v>
      </c>
      <c r="C1423" s="5" t="s">
        <v>4689</v>
      </c>
      <c r="D1423" s="1" t="s">
        <v>62</v>
      </c>
      <c r="E1423" s="3">
        <v>1</v>
      </c>
      <c r="F1423" s="2">
        <v>105876.91</v>
      </c>
      <c r="G1423" s="2">
        <f>ROUND(Tabla324[[#This Row],[CANTIDAD]]*Tabla324[[#This Row],[P. U.]],2)</f>
        <v>105876.91</v>
      </c>
      <c r="H1423" s="22">
        <v>1</v>
      </c>
      <c r="I1423" s="2">
        <v>81315.89</v>
      </c>
      <c r="J1423" s="2">
        <f>ROUND(Tabla324[[#This Row],[CANTIDAD ]]*Tabla324[[#This Row],[P. U. ]],2)</f>
        <v>81315.89</v>
      </c>
    </row>
    <row r="1424" spans="1:10">
      <c r="A1424" s="5" t="s">
        <v>6577</v>
      </c>
      <c r="B1424" s="5" t="s">
        <v>1285</v>
      </c>
      <c r="C1424" s="5" t="s">
        <v>4690</v>
      </c>
      <c r="D1424" s="1" t="s">
        <v>62</v>
      </c>
      <c r="E1424" s="3">
        <v>1</v>
      </c>
      <c r="F1424" s="2">
        <v>103215.11</v>
      </c>
      <c r="G1424" s="2">
        <f>ROUND(Tabla324[[#This Row],[CANTIDAD]]*Tabla324[[#This Row],[P. U.]],2)</f>
        <v>103215.11</v>
      </c>
      <c r="H1424" s="22">
        <v>1</v>
      </c>
      <c r="I1424" s="2">
        <v>79271.58</v>
      </c>
      <c r="J1424" s="2">
        <f>ROUND(Tabla324[[#This Row],[CANTIDAD ]]*Tabla324[[#This Row],[P. U. ]],2)</f>
        <v>79271.58</v>
      </c>
    </row>
    <row r="1425" spans="1:10">
      <c r="A1425" s="5" t="s">
        <v>6577</v>
      </c>
      <c r="B1425" s="5" t="s">
        <v>1286</v>
      </c>
      <c r="C1425" s="5" t="s">
        <v>4691</v>
      </c>
      <c r="D1425" s="1" t="s">
        <v>62</v>
      </c>
      <c r="E1425" s="3">
        <v>1</v>
      </c>
      <c r="F1425" s="2">
        <v>108538.83</v>
      </c>
      <c r="G1425" s="2">
        <f>ROUND(Tabla324[[#This Row],[CANTIDAD]]*Tabla324[[#This Row],[P. U.]],2)</f>
        <v>108538.83</v>
      </c>
      <c r="H1425" s="22">
        <v>1</v>
      </c>
      <c r="I1425" s="2">
        <v>83360.33</v>
      </c>
      <c r="J1425" s="2">
        <f>ROUND(Tabla324[[#This Row],[CANTIDAD ]]*Tabla324[[#This Row],[P. U. ]],2)</f>
        <v>83360.33</v>
      </c>
    </row>
    <row r="1426" spans="1:10">
      <c r="A1426" s="5" t="s">
        <v>6577</v>
      </c>
      <c r="B1426" s="5" t="s">
        <v>1287</v>
      </c>
      <c r="C1426" s="5" t="s">
        <v>4692</v>
      </c>
      <c r="D1426" s="1" t="s">
        <v>62</v>
      </c>
      <c r="E1426" s="3">
        <v>1</v>
      </c>
      <c r="F1426" s="2">
        <v>108538.83</v>
      </c>
      <c r="G1426" s="2">
        <f>ROUND(Tabla324[[#This Row],[CANTIDAD]]*Tabla324[[#This Row],[P. U.]],2)</f>
        <v>108538.83</v>
      </c>
      <c r="H1426" s="22">
        <v>1</v>
      </c>
      <c r="I1426" s="2">
        <v>83360.33</v>
      </c>
      <c r="J1426" s="2">
        <f>ROUND(Tabla324[[#This Row],[CANTIDAD ]]*Tabla324[[#This Row],[P. U. ]],2)</f>
        <v>83360.33</v>
      </c>
    </row>
    <row r="1427" spans="1:10">
      <c r="A1427" s="5" t="s">
        <v>6577</v>
      </c>
      <c r="B1427" s="5" t="s">
        <v>1288</v>
      </c>
      <c r="C1427" s="5" t="s">
        <v>4693</v>
      </c>
      <c r="D1427" s="1" t="s">
        <v>62</v>
      </c>
      <c r="E1427" s="3">
        <v>1</v>
      </c>
      <c r="F1427" s="2">
        <v>108538.83</v>
      </c>
      <c r="G1427" s="2">
        <f>ROUND(Tabla324[[#This Row],[CANTIDAD]]*Tabla324[[#This Row],[P. U.]],2)</f>
        <v>108538.83</v>
      </c>
      <c r="H1427" s="22">
        <v>1</v>
      </c>
      <c r="I1427" s="2">
        <v>83360.33</v>
      </c>
      <c r="J1427" s="2">
        <f>ROUND(Tabla324[[#This Row],[CANTIDAD ]]*Tabla324[[#This Row],[P. U. ]],2)</f>
        <v>83360.33</v>
      </c>
    </row>
    <row r="1428" spans="1:10">
      <c r="A1428" s="5" t="s">
        <v>6577</v>
      </c>
      <c r="B1428" s="5" t="s">
        <v>1289</v>
      </c>
      <c r="C1428" s="5" t="s">
        <v>4694</v>
      </c>
      <c r="D1428" s="1" t="s">
        <v>62</v>
      </c>
      <c r="E1428" s="3">
        <v>1</v>
      </c>
      <c r="F1428" s="2">
        <v>120104.03</v>
      </c>
      <c r="G1428" s="2">
        <f>ROUND(Tabla324[[#This Row],[CANTIDAD]]*Tabla324[[#This Row],[P. U.]],2)</f>
        <v>120104.03</v>
      </c>
      <c r="H1428" s="22">
        <v>1</v>
      </c>
      <c r="I1428" s="2">
        <v>92242.65</v>
      </c>
      <c r="J1428" s="2">
        <f>ROUND(Tabla324[[#This Row],[CANTIDAD ]]*Tabla324[[#This Row],[P. U. ]],2)</f>
        <v>92242.65</v>
      </c>
    </row>
    <row r="1429" spans="1:10">
      <c r="A1429" s="5" t="s">
        <v>6577</v>
      </c>
      <c r="B1429" s="5" t="s">
        <v>1290</v>
      </c>
      <c r="C1429" s="5" t="s">
        <v>4695</v>
      </c>
      <c r="D1429" s="1" t="s">
        <v>62</v>
      </c>
      <c r="E1429" s="3">
        <v>1</v>
      </c>
      <c r="F1429" s="2">
        <v>131502.39000000001</v>
      </c>
      <c r="G1429" s="2">
        <f>ROUND(Tabla324[[#This Row],[CANTIDAD]]*Tabla324[[#This Row],[P. U.]],2)</f>
        <v>131502.39000000001</v>
      </c>
      <c r="H1429" s="22">
        <v>1</v>
      </c>
      <c r="I1429" s="2">
        <v>100996.86</v>
      </c>
      <c r="J1429" s="2">
        <f>ROUND(Tabla324[[#This Row],[CANTIDAD ]]*Tabla324[[#This Row],[P. U. ]],2)</f>
        <v>100996.86</v>
      </c>
    </row>
    <row r="1430" spans="1:10">
      <c r="A1430" s="5" t="s">
        <v>6577</v>
      </c>
      <c r="B1430" s="5" t="s">
        <v>1291</v>
      </c>
      <c r="C1430" s="5" t="s">
        <v>4696</v>
      </c>
      <c r="D1430" s="1" t="s">
        <v>62</v>
      </c>
      <c r="E1430" s="3">
        <v>1</v>
      </c>
      <c r="F1430" s="2">
        <v>148589.23000000001</v>
      </c>
      <c r="G1430" s="2">
        <f>ROUND(Tabla324[[#This Row],[CANTIDAD]]*Tabla324[[#This Row],[P. U.]],2)</f>
        <v>148589.23000000001</v>
      </c>
      <c r="H1430" s="22">
        <v>1</v>
      </c>
      <c r="I1430" s="2">
        <v>114119.94</v>
      </c>
      <c r="J1430" s="2">
        <f>ROUND(Tabla324[[#This Row],[CANTIDAD ]]*Tabla324[[#This Row],[P. U. ]],2)</f>
        <v>114119.94</v>
      </c>
    </row>
    <row r="1431" spans="1:10">
      <c r="A1431" s="5" t="s">
        <v>6577</v>
      </c>
      <c r="B1431" s="5" t="s">
        <v>1292</v>
      </c>
      <c r="C1431" s="5" t="s">
        <v>4697</v>
      </c>
      <c r="D1431" s="1" t="s">
        <v>62</v>
      </c>
      <c r="E1431" s="3">
        <v>1</v>
      </c>
      <c r="F1431" s="2">
        <v>131293.59</v>
      </c>
      <c r="G1431" s="2">
        <f>ROUND(Tabla324[[#This Row],[CANTIDAD]]*Tabla324[[#This Row],[P. U.]],2)</f>
        <v>131293.59</v>
      </c>
      <c r="H1431" s="22">
        <v>1</v>
      </c>
      <c r="I1431" s="2">
        <v>100836.49</v>
      </c>
      <c r="J1431" s="2">
        <f>ROUND(Tabla324[[#This Row],[CANTIDAD ]]*Tabla324[[#This Row],[P. U. ]],2)</f>
        <v>100836.49</v>
      </c>
    </row>
    <row r="1432" spans="1:10">
      <c r="A1432" s="5" t="s">
        <v>6577</v>
      </c>
      <c r="B1432" s="5" t="s">
        <v>1293</v>
      </c>
      <c r="C1432" s="5" t="s">
        <v>4698</v>
      </c>
      <c r="D1432" s="1" t="s">
        <v>62</v>
      </c>
      <c r="E1432" s="3">
        <v>1</v>
      </c>
      <c r="F1432" s="2">
        <v>128808.47</v>
      </c>
      <c r="G1432" s="2">
        <f>ROUND(Tabla324[[#This Row],[CANTIDAD]]*Tabla324[[#This Row],[P. U.]],2)</f>
        <v>128808.47</v>
      </c>
      <c r="H1432" s="22">
        <v>1</v>
      </c>
      <c r="I1432" s="2">
        <v>98927.86</v>
      </c>
      <c r="J1432" s="2">
        <f>ROUND(Tabla324[[#This Row],[CANTIDAD ]]*Tabla324[[#This Row],[P. U. ]],2)</f>
        <v>98927.86</v>
      </c>
    </row>
    <row r="1433" spans="1:10">
      <c r="A1433" s="5" t="s">
        <v>6577</v>
      </c>
      <c r="B1433" s="5" t="s">
        <v>1294</v>
      </c>
      <c r="C1433" s="5" t="s">
        <v>4699</v>
      </c>
      <c r="D1433" s="1" t="s">
        <v>62</v>
      </c>
      <c r="E1433" s="3">
        <v>1</v>
      </c>
      <c r="F1433" s="2">
        <v>149433.47</v>
      </c>
      <c r="G1433" s="2">
        <f>ROUND(Tabla324[[#This Row],[CANTIDAD]]*Tabla324[[#This Row],[P. U.]],2)</f>
        <v>149433.47</v>
      </c>
      <c r="H1433" s="22">
        <v>1</v>
      </c>
      <c r="I1433" s="2">
        <v>114768.35</v>
      </c>
      <c r="J1433" s="2">
        <f>ROUND(Tabla324[[#This Row],[CANTIDAD ]]*Tabla324[[#This Row],[P. U. ]],2)</f>
        <v>114768.35</v>
      </c>
    </row>
    <row r="1434" spans="1:10">
      <c r="A1434" s="5" t="s">
        <v>6577</v>
      </c>
      <c r="B1434" s="5" t="s">
        <v>1295</v>
      </c>
      <c r="C1434" s="5" t="s">
        <v>4700</v>
      </c>
      <c r="D1434" s="1" t="s">
        <v>62</v>
      </c>
      <c r="E1434" s="3">
        <v>1</v>
      </c>
      <c r="F1434" s="2">
        <v>109697.9</v>
      </c>
      <c r="G1434" s="2">
        <f>ROUND(Tabla324[[#This Row],[CANTIDAD]]*Tabla324[[#This Row],[P. U.]],2)</f>
        <v>109697.9</v>
      </c>
      <c r="H1434" s="22">
        <v>1</v>
      </c>
      <c r="I1434" s="2">
        <v>84250.52</v>
      </c>
      <c r="J1434" s="2">
        <f>ROUND(Tabla324[[#This Row],[CANTIDAD ]]*Tabla324[[#This Row],[P. U. ]],2)</f>
        <v>84250.52</v>
      </c>
    </row>
    <row r="1435" spans="1:10">
      <c r="A1435" s="5" t="s">
        <v>6577</v>
      </c>
      <c r="B1435" s="5" t="s">
        <v>1296</v>
      </c>
      <c r="C1435" s="5" t="s">
        <v>4701</v>
      </c>
      <c r="D1435" s="1" t="s">
        <v>62</v>
      </c>
      <c r="E1435" s="3">
        <v>1</v>
      </c>
      <c r="F1435" s="2">
        <v>112548.48</v>
      </c>
      <c r="G1435" s="2">
        <f>ROUND(Tabla324[[#This Row],[CANTIDAD]]*Tabla324[[#This Row],[P. U.]],2)</f>
        <v>112548.48</v>
      </c>
      <c r="H1435" s="22">
        <v>1</v>
      </c>
      <c r="I1435" s="2">
        <v>86439.82</v>
      </c>
      <c r="J1435" s="2">
        <f>ROUND(Tabla324[[#This Row],[CANTIDAD ]]*Tabla324[[#This Row],[P. U. ]],2)</f>
        <v>86439.82</v>
      </c>
    </row>
    <row r="1436" spans="1:10">
      <c r="A1436" s="5" t="s">
        <v>6577</v>
      </c>
      <c r="B1436" s="5" t="s">
        <v>1297</v>
      </c>
      <c r="C1436" s="5" t="s">
        <v>4702</v>
      </c>
      <c r="D1436" s="1" t="s">
        <v>62</v>
      </c>
      <c r="E1436" s="3">
        <v>1</v>
      </c>
      <c r="F1436" s="2">
        <v>109854.51</v>
      </c>
      <c r="G1436" s="2">
        <f>ROUND(Tabla324[[#This Row],[CANTIDAD]]*Tabla324[[#This Row],[P. U.]],2)</f>
        <v>109854.51</v>
      </c>
      <c r="H1436" s="22">
        <v>1</v>
      </c>
      <c r="I1436" s="2">
        <v>84370.8</v>
      </c>
      <c r="J1436" s="2">
        <f>ROUND(Tabla324[[#This Row],[CANTIDAD ]]*Tabla324[[#This Row],[P. U. ]],2)</f>
        <v>84370.8</v>
      </c>
    </row>
    <row r="1437" spans="1:10">
      <c r="A1437" s="5" t="s">
        <v>6577</v>
      </c>
      <c r="B1437" s="5" t="s">
        <v>1298</v>
      </c>
      <c r="C1437" s="5" t="s">
        <v>4703</v>
      </c>
      <c r="D1437" s="1" t="s">
        <v>62</v>
      </c>
      <c r="E1437" s="3">
        <v>1</v>
      </c>
      <c r="F1437" s="2">
        <v>109854.51</v>
      </c>
      <c r="G1437" s="2">
        <f>ROUND(Tabla324[[#This Row],[CANTIDAD]]*Tabla324[[#This Row],[P. U.]],2)</f>
        <v>109854.51</v>
      </c>
      <c r="H1437" s="22">
        <v>1</v>
      </c>
      <c r="I1437" s="2">
        <v>84370.8</v>
      </c>
      <c r="J1437" s="2">
        <f>ROUND(Tabla324[[#This Row],[CANTIDAD ]]*Tabla324[[#This Row],[P. U. ]],2)</f>
        <v>84370.8</v>
      </c>
    </row>
    <row r="1438" spans="1:10">
      <c r="A1438" s="5" t="s">
        <v>6577</v>
      </c>
      <c r="B1438" s="5" t="s">
        <v>1299</v>
      </c>
      <c r="C1438" s="5" t="s">
        <v>4704</v>
      </c>
      <c r="D1438" s="1" t="s">
        <v>62</v>
      </c>
      <c r="E1438" s="3">
        <v>1</v>
      </c>
      <c r="F1438" s="2">
        <v>107160.59</v>
      </c>
      <c r="G1438" s="2">
        <f>ROUND(Tabla324[[#This Row],[CANTIDAD]]*Tabla324[[#This Row],[P. U.]],2)</f>
        <v>107160.59</v>
      </c>
      <c r="H1438" s="22">
        <v>1</v>
      </c>
      <c r="I1438" s="2">
        <v>82301.8</v>
      </c>
      <c r="J1438" s="2">
        <f>ROUND(Tabla324[[#This Row],[CANTIDAD ]]*Tabla324[[#This Row],[P. U. ]],2)</f>
        <v>82301.8</v>
      </c>
    </row>
    <row r="1439" spans="1:10">
      <c r="A1439" s="5" t="s">
        <v>6577</v>
      </c>
      <c r="B1439" s="5" t="s">
        <v>1300</v>
      </c>
      <c r="C1439" s="5" t="s">
        <v>4705</v>
      </c>
      <c r="D1439" s="1" t="s">
        <v>62</v>
      </c>
      <c r="E1439" s="3">
        <v>1</v>
      </c>
      <c r="F1439" s="2">
        <v>100553.18</v>
      </c>
      <c r="G1439" s="2">
        <f>ROUND(Tabla324[[#This Row],[CANTIDAD]]*Tabla324[[#This Row],[P. U.]],2)</f>
        <v>100553.18</v>
      </c>
      <c r="H1439" s="22">
        <v>1</v>
      </c>
      <c r="I1439" s="2">
        <v>77227.149999999994</v>
      </c>
      <c r="J1439" s="2">
        <f>ROUND(Tabla324[[#This Row],[CANTIDAD ]]*Tabla324[[#This Row],[P. U. ]],2)</f>
        <v>77227.149999999994</v>
      </c>
    </row>
    <row r="1440" spans="1:10">
      <c r="A1440" s="5" t="s">
        <v>6577</v>
      </c>
      <c r="B1440" s="5" t="s">
        <v>1301</v>
      </c>
      <c r="C1440" s="5" t="s">
        <v>4706</v>
      </c>
      <c r="D1440" s="1" t="s">
        <v>62</v>
      </c>
      <c r="E1440" s="3">
        <v>1</v>
      </c>
      <c r="F1440" s="2">
        <v>123999.22</v>
      </c>
      <c r="G1440" s="2">
        <f>ROUND(Tabla324[[#This Row],[CANTIDAD]]*Tabla324[[#This Row],[P. U.]],2)</f>
        <v>123999.22</v>
      </c>
      <c r="H1440" s="22">
        <v>1</v>
      </c>
      <c r="I1440" s="2">
        <v>95234.25</v>
      </c>
      <c r="J1440" s="2">
        <f>ROUND(Tabla324[[#This Row],[CANTIDAD ]]*Tabla324[[#This Row],[P. U. ]],2)</f>
        <v>95234.25</v>
      </c>
    </row>
    <row r="1441" spans="1:10">
      <c r="A1441" s="5" t="s">
        <v>6577</v>
      </c>
      <c r="B1441" s="5" t="s">
        <v>1302</v>
      </c>
      <c r="C1441" s="5" t="s">
        <v>4707</v>
      </c>
      <c r="D1441" s="1" t="s">
        <v>62</v>
      </c>
      <c r="E1441" s="3">
        <v>1</v>
      </c>
      <c r="F1441" s="2">
        <v>146896.17000000001</v>
      </c>
      <c r="G1441" s="2">
        <f>ROUND(Tabla324[[#This Row],[CANTIDAD]]*Tabla324[[#This Row],[P. U.]],2)</f>
        <v>146896.17000000001</v>
      </c>
      <c r="H1441" s="22">
        <v>1</v>
      </c>
      <c r="I1441" s="2">
        <v>112819.63</v>
      </c>
      <c r="J1441" s="2">
        <f>ROUND(Tabla324[[#This Row],[CANTIDAD ]]*Tabla324[[#This Row],[P. U. ]],2)</f>
        <v>112819.63</v>
      </c>
    </row>
    <row r="1442" spans="1:10">
      <c r="A1442" s="5" t="s">
        <v>6577</v>
      </c>
      <c r="B1442" s="5" t="s">
        <v>1303</v>
      </c>
      <c r="C1442" s="5" t="s">
        <v>4708</v>
      </c>
      <c r="D1442" s="1" t="s">
        <v>62</v>
      </c>
      <c r="E1442" s="3">
        <v>1</v>
      </c>
      <c r="F1442" s="2">
        <v>119668.81</v>
      </c>
      <c r="G1442" s="2">
        <f>ROUND(Tabla324[[#This Row],[CANTIDAD]]*Tabla324[[#This Row],[P. U.]],2)</f>
        <v>119668.81</v>
      </c>
      <c r="H1442" s="22">
        <v>1</v>
      </c>
      <c r="I1442" s="2">
        <v>91908.4</v>
      </c>
      <c r="J1442" s="2">
        <f>ROUND(Tabla324[[#This Row],[CANTIDAD ]]*Tabla324[[#This Row],[P. U. ]],2)</f>
        <v>91908.4</v>
      </c>
    </row>
    <row r="1443" spans="1:10">
      <c r="A1443" s="5" t="s">
        <v>6577</v>
      </c>
      <c r="B1443" s="5" t="s">
        <v>1304</v>
      </c>
      <c r="C1443" s="5" t="s">
        <v>4709</v>
      </c>
      <c r="D1443" s="1" t="s">
        <v>62</v>
      </c>
      <c r="E1443" s="3">
        <v>1</v>
      </c>
      <c r="F1443" s="2">
        <v>120038.65</v>
      </c>
      <c r="G1443" s="2">
        <f>ROUND(Tabla324[[#This Row],[CANTIDAD]]*Tabla324[[#This Row],[P. U.]],2)</f>
        <v>120038.65</v>
      </c>
      <c r="H1443" s="22">
        <v>1</v>
      </c>
      <c r="I1443" s="2">
        <v>92192.44</v>
      </c>
      <c r="J1443" s="2">
        <f>ROUND(Tabla324[[#This Row],[CANTIDAD ]]*Tabla324[[#This Row],[P. U. ]],2)</f>
        <v>92192.44</v>
      </c>
    </row>
    <row r="1444" spans="1:10">
      <c r="A1444" s="5" t="s">
        <v>6577</v>
      </c>
      <c r="B1444" s="5" t="s">
        <v>1305</v>
      </c>
      <c r="C1444" s="5" t="s">
        <v>4710</v>
      </c>
      <c r="D1444" s="1" t="s">
        <v>62</v>
      </c>
      <c r="E1444" s="3">
        <v>1</v>
      </c>
      <c r="F1444" s="2">
        <v>104595.49</v>
      </c>
      <c r="G1444" s="2">
        <f>ROUND(Tabla324[[#This Row],[CANTIDAD]]*Tabla324[[#This Row],[P. U.]],2)</f>
        <v>104595.49</v>
      </c>
      <c r="H1444" s="22">
        <v>1</v>
      </c>
      <c r="I1444" s="2">
        <v>80331.740000000005</v>
      </c>
      <c r="J1444" s="2">
        <f>ROUND(Tabla324[[#This Row],[CANTIDAD ]]*Tabla324[[#This Row],[P. U. ]],2)</f>
        <v>80331.740000000005</v>
      </c>
    </row>
    <row r="1445" spans="1:10">
      <c r="A1445" s="5" t="s">
        <v>6577</v>
      </c>
      <c r="B1445" s="5" t="s">
        <v>1306</v>
      </c>
      <c r="C1445" s="5" t="s">
        <v>4711</v>
      </c>
      <c r="D1445" s="1" t="s">
        <v>62</v>
      </c>
      <c r="E1445" s="3">
        <v>1</v>
      </c>
      <c r="F1445" s="2">
        <v>160696.85999999999</v>
      </c>
      <c r="G1445" s="2">
        <f>ROUND(Tabla324[[#This Row],[CANTIDAD]]*Tabla324[[#This Row],[P. U.]],2)</f>
        <v>160696.85999999999</v>
      </c>
      <c r="H1445" s="22">
        <v>1</v>
      </c>
      <c r="I1445" s="2">
        <v>123418.88</v>
      </c>
      <c r="J1445" s="2">
        <f>ROUND(Tabla324[[#This Row],[CANTIDAD ]]*Tabla324[[#This Row],[P. U. ]],2)</f>
        <v>123418.88</v>
      </c>
    </row>
    <row r="1446" spans="1:10">
      <c r="A1446" s="5" t="s">
        <v>6577</v>
      </c>
      <c r="B1446" s="5" t="s">
        <v>1307</v>
      </c>
      <c r="C1446" s="5" t="s">
        <v>4712</v>
      </c>
      <c r="D1446" s="1" t="s">
        <v>62</v>
      </c>
      <c r="E1446" s="3">
        <v>1</v>
      </c>
      <c r="F1446" s="2">
        <v>170515.52</v>
      </c>
      <c r="G1446" s="2">
        <f>ROUND(Tabla324[[#This Row],[CANTIDAD]]*Tabla324[[#This Row],[P. U.]],2)</f>
        <v>170515.52</v>
      </c>
      <c r="H1446" s="22">
        <v>1</v>
      </c>
      <c r="I1446" s="2">
        <v>130959.84</v>
      </c>
      <c r="J1446" s="2">
        <f>ROUND(Tabla324[[#This Row],[CANTIDAD ]]*Tabla324[[#This Row],[P. U. ]],2)</f>
        <v>130959.84</v>
      </c>
    </row>
    <row r="1447" spans="1:10">
      <c r="A1447" s="5" t="s">
        <v>6577</v>
      </c>
      <c r="B1447" s="5" t="s">
        <v>1308</v>
      </c>
      <c r="C1447" s="5" t="s">
        <v>4713</v>
      </c>
      <c r="D1447" s="1" t="s">
        <v>62</v>
      </c>
      <c r="E1447" s="3">
        <v>1</v>
      </c>
      <c r="F1447" s="2">
        <v>100553.18</v>
      </c>
      <c r="G1447" s="2">
        <f>ROUND(Tabla324[[#This Row],[CANTIDAD]]*Tabla324[[#This Row],[P. U.]],2)</f>
        <v>100553.18</v>
      </c>
      <c r="H1447" s="22">
        <v>1</v>
      </c>
      <c r="I1447" s="2">
        <v>77227.149999999994</v>
      </c>
      <c r="J1447" s="2">
        <f>ROUND(Tabla324[[#This Row],[CANTIDAD ]]*Tabla324[[#This Row],[P. U. ]],2)</f>
        <v>77227.149999999994</v>
      </c>
    </row>
    <row r="1448" spans="1:10">
      <c r="A1448" s="5" t="s">
        <v>6577</v>
      </c>
      <c r="B1448" s="5" t="s">
        <v>1309</v>
      </c>
      <c r="C1448" s="5" t="s">
        <v>4714</v>
      </c>
      <c r="D1448" s="1" t="s">
        <v>62</v>
      </c>
      <c r="E1448" s="3">
        <v>1</v>
      </c>
      <c r="F1448" s="2">
        <v>113342.3</v>
      </c>
      <c r="G1448" s="2">
        <f>ROUND(Tabla324[[#This Row],[CANTIDAD]]*Tabla324[[#This Row],[P. U.]],2)</f>
        <v>113342.3</v>
      </c>
      <c r="H1448" s="22">
        <v>1</v>
      </c>
      <c r="I1448" s="2">
        <v>87049.48</v>
      </c>
      <c r="J1448" s="2">
        <f>ROUND(Tabla324[[#This Row],[CANTIDAD ]]*Tabla324[[#This Row],[P. U. ]],2)</f>
        <v>87049.48</v>
      </c>
    </row>
    <row r="1449" spans="1:10">
      <c r="A1449" s="5" t="s">
        <v>6577</v>
      </c>
      <c r="B1449" s="5" t="s">
        <v>1310</v>
      </c>
      <c r="C1449" s="5" t="s">
        <v>4715</v>
      </c>
      <c r="D1449" s="1" t="s">
        <v>62</v>
      </c>
      <c r="E1449" s="3">
        <v>1</v>
      </c>
      <c r="F1449" s="2">
        <v>125491.92</v>
      </c>
      <c r="G1449" s="2">
        <f>ROUND(Tabla324[[#This Row],[CANTIDAD]]*Tabla324[[#This Row],[P. U.]],2)</f>
        <v>125491.92</v>
      </c>
      <c r="H1449" s="22">
        <v>1</v>
      </c>
      <c r="I1449" s="2">
        <v>96380.68</v>
      </c>
      <c r="J1449" s="2">
        <f>ROUND(Tabla324[[#This Row],[CANTIDAD ]]*Tabla324[[#This Row],[P. U. ]],2)</f>
        <v>96380.68</v>
      </c>
    </row>
    <row r="1450" spans="1:10">
      <c r="A1450" s="5" t="s">
        <v>6577</v>
      </c>
      <c r="B1450" s="5" t="s">
        <v>1311</v>
      </c>
      <c r="C1450" s="5" t="s">
        <v>4716</v>
      </c>
      <c r="D1450" s="1" t="s">
        <v>62</v>
      </c>
      <c r="E1450" s="3">
        <v>1</v>
      </c>
      <c r="F1450" s="2">
        <v>112548.48</v>
      </c>
      <c r="G1450" s="2">
        <f>ROUND(Tabla324[[#This Row],[CANTIDAD]]*Tabla324[[#This Row],[P. U.]],2)</f>
        <v>112548.48</v>
      </c>
      <c r="H1450" s="22">
        <v>1</v>
      </c>
      <c r="I1450" s="2">
        <v>86439.82</v>
      </c>
      <c r="J1450" s="2">
        <f>ROUND(Tabla324[[#This Row],[CANTIDAD ]]*Tabla324[[#This Row],[P. U. ]],2)</f>
        <v>86439.82</v>
      </c>
    </row>
    <row r="1451" spans="1:10">
      <c r="A1451" s="5" t="s">
        <v>6577</v>
      </c>
      <c r="B1451" s="5" t="s">
        <v>1312</v>
      </c>
      <c r="C1451" s="5" t="s">
        <v>4717</v>
      </c>
      <c r="D1451" s="1" t="s">
        <v>62</v>
      </c>
      <c r="E1451" s="3">
        <v>1</v>
      </c>
      <c r="F1451" s="2">
        <v>109854.51</v>
      </c>
      <c r="G1451" s="2">
        <f>ROUND(Tabla324[[#This Row],[CANTIDAD]]*Tabla324[[#This Row],[P. U.]],2)</f>
        <v>109854.51</v>
      </c>
      <c r="H1451" s="22">
        <v>1</v>
      </c>
      <c r="I1451" s="2">
        <v>84370.8</v>
      </c>
      <c r="J1451" s="2">
        <f>ROUND(Tabla324[[#This Row],[CANTIDAD ]]*Tabla324[[#This Row],[P. U. ]],2)</f>
        <v>84370.8</v>
      </c>
    </row>
    <row r="1452" spans="1:10">
      <c r="A1452" s="5" t="s">
        <v>6577</v>
      </c>
      <c r="B1452" s="5" t="s">
        <v>1313</v>
      </c>
      <c r="C1452" s="5" t="s">
        <v>4718</v>
      </c>
      <c r="D1452" s="1" t="s">
        <v>62</v>
      </c>
      <c r="E1452" s="3">
        <v>1</v>
      </c>
      <c r="F1452" s="2">
        <v>105876.91</v>
      </c>
      <c r="G1452" s="2">
        <f>ROUND(Tabla324[[#This Row],[CANTIDAD]]*Tabla324[[#This Row],[P. U.]],2)</f>
        <v>105876.91</v>
      </c>
      <c r="H1452" s="22">
        <v>1</v>
      </c>
      <c r="I1452" s="2">
        <v>81315.89</v>
      </c>
      <c r="J1452" s="2">
        <f>ROUND(Tabla324[[#This Row],[CANTIDAD ]]*Tabla324[[#This Row],[P. U. ]],2)</f>
        <v>81315.89</v>
      </c>
    </row>
    <row r="1453" spans="1:10">
      <c r="A1453" s="5" t="s">
        <v>6577</v>
      </c>
      <c r="B1453" s="5" t="s">
        <v>1314</v>
      </c>
      <c r="C1453" s="5" t="s">
        <v>4719</v>
      </c>
      <c r="D1453" s="1" t="s">
        <v>62</v>
      </c>
      <c r="E1453" s="3">
        <v>1</v>
      </c>
      <c r="F1453" s="2">
        <v>135711.01</v>
      </c>
      <c r="G1453" s="2">
        <f>ROUND(Tabla324[[#This Row],[CANTIDAD]]*Tabla324[[#This Row],[P. U.]],2)</f>
        <v>135711.01</v>
      </c>
      <c r="H1453" s="22">
        <v>1</v>
      </c>
      <c r="I1453" s="2">
        <v>104229.17</v>
      </c>
      <c r="J1453" s="2">
        <f>ROUND(Tabla324[[#This Row],[CANTIDAD ]]*Tabla324[[#This Row],[P. U. ]],2)</f>
        <v>104229.17</v>
      </c>
    </row>
    <row r="1454" spans="1:10">
      <c r="A1454" s="5" t="s">
        <v>6577</v>
      </c>
      <c r="B1454" s="5" t="s">
        <v>1315</v>
      </c>
      <c r="C1454" s="5" t="s">
        <v>4720</v>
      </c>
      <c r="D1454" s="1" t="s">
        <v>62</v>
      </c>
      <c r="E1454" s="3">
        <v>1</v>
      </c>
      <c r="F1454" s="2">
        <v>112548.48</v>
      </c>
      <c r="G1454" s="2">
        <f>ROUND(Tabla324[[#This Row],[CANTIDAD]]*Tabla324[[#This Row],[P. U.]],2)</f>
        <v>112548.48</v>
      </c>
      <c r="H1454" s="22">
        <v>1</v>
      </c>
      <c r="I1454" s="2">
        <v>86439.82</v>
      </c>
      <c r="J1454" s="2">
        <f>ROUND(Tabla324[[#This Row],[CANTIDAD ]]*Tabla324[[#This Row],[P. U. ]],2)</f>
        <v>86439.82</v>
      </c>
    </row>
    <row r="1455" spans="1:10">
      <c r="A1455" s="5" t="s">
        <v>6577</v>
      </c>
      <c r="B1455" s="5" t="s">
        <v>1316</v>
      </c>
      <c r="C1455" s="5" t="s">
        <v>4721</v>
      </c>
      <c r="D1455" s="1" t="s">
        <v>62</v>
      </c>
      <c r="E1455" s="3">
        <v>1</v>
      </c>
      <c r="F1455" s="2">
        <v>100553.18</v>
      </c>
      <c r="G1455" s="2">
        <f>ROUND(Tabla324[[#This Row],[CANTIDAD]]*Tabla324[[#This Row],[P. U.]],2)</f>
        <v>100553.18</v>
      </c>
      <c r="H1455" s="22">
        <v>1</v>
      </c>
      <c r="I1455" s="2">
        <v>77227.149999999994</v>
      </c>
      <c r="J1455" s="2">
        <f>ROUND(Tabla324[[#This Row],[CANTIDAD ]]*Tabla324[[#This Row],[P. U. ]],2)</f>
        <v>77227.149999999994</v>
      </c>
    </row>
    <row r="1456" spans="1:10" s="35" customFormat="1" ht="11.25" customHeight="1">
      <c r="A1456" s="34" t="s">
        <v>6580</v>
      </c>
      <c r="B1456" s="34"/>
      <c r="C1456" s="34" t="s">
        <v>4722</v>
      </c>
      <c r="D1456" s="35" t="s">
        <v>3472</v>
      </c>
      <c r="E1456" s="36"/>
      <c r="F1456" s="37"/>
      <c r="G1456" s="37">
        <f>SUM(G1457:G1556)</f>
        <v>1696217.6699999992</v>
      </c>
      <c r="H1456" s="38"/>
      <c r="I1456" s="37"/>
      <c r="J1456" s="37">
        <f t="shared" ref="J1456" si="88">SUM(J1457:J1556)</f>
        <v>1302733.9299999997</v>
      </c>
    </row>
    <row r="1457" spans="1:10">
      <c r="A1457" s="5" t="s">
        <v>6577</v>
      </c>
      <c r="B1457" s="5" t="s">
        <v>1317</v>
      </c>
      <c r="C1457" s="5" t="s">
        <v>4723</v>
      </c>
      <c r="D1457" s="1" t="s">
        <v>62</v>
      </c>
      <c r="E1457" s="3">
        <v>1</v>
      </c>
      <c r="F1457" s="2">
        <v>1091.75</v>
      </c>
      <c r="G1457" s="2">
        <f>ROUND(Tabla324[[#This Row],[CANTIDAD]]*Tabla324[[#This Row],[P. U.]],2)</f>
        <v>1091.75</v>
      </c>
      <c r="H1457" s="22">
        <v>1</v>
      </c>
      <c r="I1457" s="2">
        <v>838.49</v>
      </c>
      <c r="J1457" s="2">
        <f>ROUND(Tabla324[[#This Row],[CANTIDAD ]]*Tabla324[[#This Row],[P. U. ]],2)</f>
        <v>838.49</v>
      </c>
    </row>
    <row r="1458" spans="1:10">
      <c r="A1458" s="5" t="s">
        <v>6577</v>
      </c>
      <c r="B1458" s="5" t="s">
        <v>1318</v>
      </c>
      <c r="C1458" s="5" t="s">
        <v>4724</v>
      </c>
      <c r="D1458" s="1" t="s">
        <v>62</v>
      </c>
      <c r="E1458" s="3">
        <v>1</v>
      </c>
      <c r="F1458" s="2">
        <v>15765.55</v>
      </c>
      <c r="G1458" s="2">
        <f>ROUND(Tabla324[[#This Row],[CANTIDAD]]*Tabla324[[#This Row],[P. U.]],2)</f>
        <v>15765.55</v>
      </c>
      <c r="H1458" s="22">
        <v>1</v>
      </c>
      <c r="I1458" s="2">
        <v>12108.3</v>
      </c>
      <c r="J1458" s="2">
        <f>ROUND(Tabla324[[#This Row],[CANTIDAD ]]*Tabla324[[#This Row],[P. U. ]],2)</f>
        <v>12108.3</v>
      </c>
    </row>
    <row r="1459" spans="1:10">
      <c r="A1459" s="5" t="s">
        <v>6577</v>
      </c>
      <c r="B1459" s="5" t="s">
        <v>1319</v>
      </c>
      <c r="C1459" s="5" t="s">
        <v>4725</v>
      </c>
      <c r="D1459" s="1" t="s">
        <v>62</v>
      </c>
      <c r="E1459" s="3">
        <v>1</v>
      </c>
      <c r="F1459" s="2">
        <v>8540.64</v>
      </c>
      <c r="G1459" s="2">
        <f>ROUND(Tabla324[[#This Row],[CANTIDAD]]*Tabla324[[#This Row],[P. U.]],2)</f>
        <v>8540.64</v>
      </c>
      <c r="H1459" s="22">
        <v>1</v>
      </c>
      <c r="I1459" s="2">
        <v>6559.4</v>
      </c>
      <c r="J1459" s="2">
        <f>ROUND(Tabla324[[#This Row],[CANTIDAD ]]*Tabla324[[#This Row],[P. U. ]],2)</f>
        <v>6559.4</v>
      </c>
    </row>
    <row r="1460" spans="1:10">
      <c r="A1460" s="5" t="s">
        <v>6577</v>
      </c>
      <c r="B1460" s="5" t="s">
        <v>1320</v>
      </c>
      <c r="C1460" s="5" t="s">
        <v>4726</v>
      </c>
      <c r="D1460" s="1" t="s">
        <v>62</v>
      </c>
      <c r="E1460" s="3">
        <v>1</v>
      </c>
      <c r="F1460" s="2">
        <v>8367.14</v>
      </c>
      <c r="G1460" s="2">
        <f>ROUND(Tabla324[[#This Row],[CANTIDAD]]*Tabla324[[#This Row],[P. U.]],2)</f>
        <v>8367.14</v>
      </c>
      <c r="H1460" s="22">
        <v>1</v>
      </c>
      <c r="I1460" s="2">
        <v>6426.15</v>
      </c>
      <c r="J1460" s="2">
        <f>ROUND(Tabla324[[#This Row],[CANTIDAD ]]*Tabla324[[#This Row],[P. U. ]],2)</f>
        <v>6426.15</v>
      </c>
    </row>
    <row r="1461" spans="1:10">
      <c r="A1461" s="5" t="s">
        <v>6577</v>
      </c>
      <c r="B1461" s="5" t="s">
        <v>1321</v>
      </c>
      <c r="C1461" s="5" t="s">
        <v>4727</v>
      </c>
      <c r="D1461" s="1" t="s">
        <v>62</v>
      </c>
      <c r="E1461" s="3">
        <v>1</v>
      </c>
      <c r="F1461" s="2">
        <v>10606.01</v>
      </c>
      <c r="G1461" s="2">
        <f>ROUND(Tabla324[[#This Row],[CANTIDAD]]*Tabla324[[#This Row],[P. U.]],2)</f>
        <v>10606.01</v>
      </c>
      <c r="H1461" s="22">
        <v>1</v>
      </c>
      <c r="I1461" s="2">
        <v>8145.65</v>
      </c>
      <c r="J1461" s="2">
        <f>ROUND(Tabla324[[#This Row],[CANTIDAD ]]*Tabla324[[#This Row],[P. U. ]],2)</f>
        <v>8145.65</v>
      </c>
    </row>
    <row r="1462" spans="1:10">
      <c r="A1462" s="5" t="s">
        <v>6577</v>
      </c>
      <c r="B1462" s="5" t="s">
        <v>1322</v>
      </c>
      <c r="C1462" s="5" t="s">
        <v>4728</v>
      </c>
      <c r="D1462" s="1" t="s">
        <v>62</v>
      </c>
      <c r="E1462" s="3">
        <v>1</v>
      </c>
      <c r="F1462" s="2">
        <v>8540.64</v>
      </c>
      <c r="G1462" s="2">
        <f>ROUND(Tabla324[[#This Row],[CANTIDAD]]*Tabla324[[#This Row],[P. U.]],2)</f>
        <v>8540.64</v>
      </c>
      <c r="H1462" s="22">
        <v>1</v>
      </c>
      <c r="I1462" s="2">
        <v>6559.4</v>
      </c>
      <c r="J1462" s="2">
        <f>ROUND(Tabla324[[#This Row],[CANTIDAD ]]*Tabla324[[#This Row],[P. U. ]],2)</f>
        <v>6559.4</v>
      </c>
    </row>
    <row r="1463" spans="1:10">
      <c r="A1463" s="5" t="s">
        <v>6577</v>
      </c>
      <c r="B1463" s="5" t="s">
        <v>1323</v>
      </c>
      <c r="C1463" s="5" t="s">
        <v>4729</v>
      </c>
      <c r="D1463" s="1" t="s">
        <v>62</v>
      </c>
      <c r="E1463" s="3">
        <v>1</v>
      </c>
      <c r="F1463" s="2">
        <v>10606.01</v>
      </c>
      <c r="G1463" s="2">
        <f>ROUND(Tabla324[[#This Row],[CANTIDAD]]*Tabla324[[#This Row],[P. U.]],2)</f>
        <v>10606.01</v>
      </c>
      <c r="H1463" s="22">
        <v>1</v>
      </c>
      <c r="I1463" s="2">
        <v>8145.65</v>
      </c>
      <c r="J1463" s="2">
        <f>ROUND(Tabla324[[#This Row],[CANTIDAD ]]*Tabla324[[#This Row],[P. U. ]],2)</f>
        <v>8145.65</v>
      </c>
    </row>
    <row r="1464" spans="1:10">
      <c r="A1464" s="5" t="s">
        <v>6577</v>
      </c>
      <c r="B1464" s="5" t="s">
        <v>1324</v>
      </c>
      <c r="C1464" s="5" t="s">
        <v>4730</v>
      </c>
      <c r="D1464" s="1" t="s">
        <v>62</v>
      </c>
      <c r="E1464" s="3">
        <v>1</v>
      </c>
      <c r="F1464" s="2">
        <v>10934.87</v>
      </c>
      <c r="G1464" s="2">
        <f>ROUND(Tabla324[[#This Row],[CANTIDAD]]*Tabla324[[#This Row],[P. U.]],2)</f>
        <v>10934.87</v>
      </c>
      <c r="H1464" s="22">
        <v>1</v>
      </c>
      <c r="I1464" s="2">
        <v>8398.23</v>
      </c>
      <c r="J1464" s="2">
        <f>ROUND(Tabla324[[#This Row],[CANTIDAD ]]*Tabla324[[#This Row],[P. U. ]],2)</f>
        <v>8398.23</v>
      </c>
    </row>
    <row r="1465" spans="1:10">
      <c r="A1465" s="5" t="s">
        <v>6577</v>
      </c>
      <c r="B1465" s="5" t="s">
        <v>1325</v>
      </c>
      <c r="C1465" s="5" t="s">
        <v>4731</v>
      </c>
      <c r="D1465" s="1" t="s">
        <v>62</v>
      </c>
      <c r="E1465" s="3">
        <v>1</v>
      </c>
      <c r="F1465" s="2">
        <v>10688.25</v>
      </c>
      <c r="G1465" s="2">
        <f>ROUND(Tabla324[[#This Row],[CANTIDAD]]*Tabla324[[#This Row],[P. U.]],2)</f>
        <v>10688.25</v>
      </c>
      <c r="H1465" s="22">
        <v>1</v>
      </c>
      <c r="I1465" s="2">
        <v>8208.83</v>
      </c>
      <c r="J1465" s="2">
        <f>ROUND(Tabla324[[#This Row],[CANTIDAD ]]*Tabla324[[#This Row],[P. U. ]],2)</f>
        <v>8208.83</v>
      </c>
    </row>
    <row r="1466" spans="1:10">
      <c r="A1466" s="5" t="s">
        <v>6577</v>
      </c>
      <c r="B1466" s="5" t="s">
        <v>1326</v>
      </c>
      <c r="C1466" s="5" t="s">
        <v>4732</v>
      </c>
      <c r="D1466" s="1" t="s">
        <v>62</v>
      </c>
      <c r="E1466" s="3">
        <v>1</v>
      </c>
      <c r="F1466" s="2">
        <v>10606.01</v>
      </c>
      <c r="G1466" s="2">
        <f>ROUND(Tabla324[[#This Row],[CANTIDAD]]*Tabla324[[#This Row],[P. U.]],2)</f>
        <v>10606.01</v>
      </c>
      <c r="H1466" s="22">
        <v>1</v>
      </c>
      <c r="I1466" s="2">
        <v>8145.65</v>
      </c>
      <c r="J1466" s="2">
        <f>ROUND(Tabla324[[#This Row],[CANTIDAD ]]*Tabla324[[#This Row],[P. U. ]],2)</f>
        <v>8145.65</v>
      </c>
    </row>
    <row r="1467" spans="1:10">
      <c r="A1467" s="5" t="s">
        <v>6577</v>
      </c>
      <c r="B1467" s="5" t="s">
        <v>1327</v>
      </c>
      <c r="C1467" s="5" t="s">
        <v>4733</v>
      </c>
      <c r="D1467" s="1" t="s">
        <v>62</v>
      </c>
      <c r="E1467" s="3">
        <v>1</v>
      </c>
      <c r="F1467" s="2">
        <v>10606.01</v>
      </c>
      <c r="G1467" s="2">
        <f>ROUND(Tabla324[[#This Row],[CANTIDAD]]*Tabla324[[#This Row],[P. U.]],2)</f>
        <v>10606.01</v>
      </c>
      <c r="H1467" s="22">
        <v>1</v>
      </c>
      <c r="I1467" s="2">
        <v>8145.65</v>
      </c>
      <c r="J1467" s="2">
        <f>ROUND(Tabla324[[#This Row],[CANTIDAD ]]*Tabla324[[#This Row],[P. U. ]],2)</f>
        <v>8145.65</v>
      </c>
    </row>
    <row r="1468" spans="1:10">
      <c r="A1468" s="5" t="s">
        <v>6577</v>
      </c>
      <c r="B1468" s="5" t="s">
        <v>1328</v>
      </c>
      <c r="C1468" s="5" t="s">
        <v>4734</v>
      </c>
      <c r="D1468" s="1" t="s">
        <v>62</v>
      </c>
      <c r="E1468" s="3">
        <v>1</v>
      </c>
      <c r="F1468" s="2">
        <v>10606.01</v>
      </c>
      <c r="G1468" s="2">
        <f>ROUND(Tabla324[[#This Row],[CANTIDAD]]*Tabla324[[#This Row],[P. U.]],2)</f>
        <v>10606.01</v>
      </c>
      <c r="H1468" s="22">
        <v>1</v>
      </c>
      <c r="I1468" s="2">
        <v>8145.65</v>
      </c>
      <c r="J1468" s="2">
        <f>ROUND(Tabla324[[#This Row],[CANTIDAD ]]*Tabla324[[#This Row],[P. U. ]],2)</f>
        <v>8145.65</v>
      </c>
    </row>
    <row r="1469" spans="1:10">
      <c r="A1469" s="5" t="s">
        <v>6577</v>
      </c>
      <c r="B1469" s="5" t="s">
        <v>1329</v>
      </c>
      <c r="C1469" s="5" t="s">
        <v>4735</v>
      </c>
      <c r="D1469" s="1" t="s">
        <v>62</v>
      </c>
      <c r="E1469" s="3">
        <v>1</v>
      </c>
      <c r="F1469" s="2">
        <v>10606.01</v>
      </c>
      <c r="G1469" s="2">
        <f>ROUND(Tabla324[[#This Row],[CANTIDAD]]*Tabla324[[#This Row],[P. U.]],2)</f>
        <v>10606.01</v>
      </c>
      <c r="H1469" s="22">
        <v>1</v>
      </c>
      <c r="I1469" s="2">
        <v>8145.65</v>
      </c>
      <c r="J1469" s="2">
        <f>ROUND(Tabla324[[#This Row],[CANTIDAD ]]*Tabla324[[#This Row],[P. U. ]],2)</f>
        <v>8145.65</v>
      </c>
    </row>
    <row r="1470" spans="1:10">
      <c r="A1470" s="5" t="s">
        <v>6577</v>
      </c>
      <c r="B1470" s="5" t="s">
        <v>1330</v>
      </c>
      <c r="C1470" s="5" t="s">
        <v>4736</v>
      </c>
      <c r="D1470" s="1" t="s">
        <v>62</v>
      </c>
      <c r="E1470" s="3">
        <v>1</v>
      </c>
      <c r="F1470" s="2">
        <v>10606.01</v>
      </c>
      <c r="G1470" s="2">
        <f>ROUND(Tabla324[[#This Row],[CANTIDAD]]*Tabla324[[#This Row],[P. U.]],2)</f>
        <v>10606.01</v>
      </c>
      <c r="H1470" s="22">
        <v>1</v>
      </c>
      <c r="I1470" s="2">
        <v>8145.65</v>
      </c>
      <c r="J1470" s="2">
        <f>ROUND(Tabla324[[#This Row],[CANTIDAD ]]*Tabla324[[#This Row],[P. U. ]],2)</f>
        <v>8145.65</v>
      </c>
    </row>
    <row r="1471" spans="1:10">
      <c r="A1471" s="5" t="s">
        <v>6577</v>
      </c>
      <c r="B1471" s="5" t="s">
        <v>1331</v>
      </c>
      <c r="C1471" s="5" t="s">
        <v>4737</v>
      </c>
      <c r="D1471" s="1" t="s">
        <v>62</v>
      </c>
      <c r="E1471" s="3">
        <v>1</v>
      </c>
      <c r="F1471" s="2">
        <v>10606.01</v>
      </c>
      <c r="G1471" s="2">
        <f>ROUND(Tabla324[[#This Row],[CANTIDAD]]*Tabla324[[#This Row],[P. U.]],2)</f>
        <v>10606.01</v>
      </c>
      <c r="H1471" s="22">
        <v>1</v>
      </c>
      <c r="I1471" s="2">
        <v>8145.65</v>
      </c>
      <c r="J1471" s="2">
        <f>ROUND(Tabla324[[#This Row],[CANTIDAD ]]*Tabla324[[#This Row],[P. U. ]],2)</f>
        <v>8145.65</v>
      </c>
    </row>
    <row r="1472" spans="1:10">
      <c r="A1472" s="5" t="s">
        <v>6577</v>
      </c>
      <c r="B1472" s="5" t="s">
        <v>1332</v>
      </c>
      <c r="C1472" s="5" t="s">
        <v>4738</v>
      </c>
      <c r="D1472" s="1" t="s">
        <v>62</v>
      </c>
      <c r="E1472" s="3">
        <v>1</v>
      </c>
      <c r="F1472" s="2">
        <v>10852.61</v>
      </c>
      <c r="G1472" s="2">
        <f>ROUND(Tabla324[[#This Row],[CANTIDAD]]*Tabla324[[#This Row],[P. U.]],2)</f>
        <v>10852.61</v>
      </c>
      <c r="H1472" s="22">
        <v>1</v>
      </c>
      <c r="I1472" s="2">
        <v>8335.0499999999993</v>
      </c>
      <c r="J1472" s="2">
        <f>ROUND(Tabla324[[#This Row],[CANTIDAD ]]*Tabla324[[#This Row],[P. U. ]],2)</f>
        <v>8335.0499999999993</v>
      </c>
    </row>
    <row r="1473" spans="1:10">
      <c r="A1473" s="5" t="s">
        <v>6577</v>
      </c>
      <c r="B1473" s="5" t="s">
        <v>1333</v>
      </c>
      <c r="C1473" s="5" t="s">
        <v>4739</v>
      </c>
      <c r="D1473" s="1" t="s">
        <v>62</v>
      </c>
      <c r="E1473" s="3">
        <v>1</v>
      </c>
      <c r="F1473" s="2">
        <v>10606.01</v>
      </c>
      <c r="G1473" s="2">
        <f>ROUND(Tabla324[[#This Row],[CANTIDAD]]*Tabla324[[#This Row],[P. U.]],2)</f>
        <v>10606.01</v>
      </c>
      <c r="H1473" s="22">
        <v>1</v>
      </c>
      <c r="I1473" s="2">
        <v>8145.65</v>
      </c>
      <c r="J1473" s="2">
        <f>ROUND(Tabla324[[#This Row],[CANTIDAD ]]*Tabla324[[#This Row],[P. U. ]],2)</f>
        <v>8145.65</v>
      </c>
    </row>
    <row r="1474" spans="1:10">
      <c r="A1474" s="5" t="s">
        <v>6577</v>
      </c>
      <c r="B1474" s="5" t="s">
        <v>1334</v>
      </c>
      <c r="C1474" s="5" t="s">
        <v>4740</v>
      </c>
      <c r="D1474" s="1" t="s">
        <v>62</v>
      </c>
      <c r="E1474" s="3">
        <v>1</v>
      </c>
      <c r="F1474" s="2">
        <v>10523.73</v>
      </c>
      <c r="G1474" s="2">
        <f>ROUND(Tabla324[[#This Row],[CANTIDAD]]*Tabla324[[#This Row],[P. U.]],2)</f>
        <v>10523.73</v>
      </c>
      <c r="H1474" s="22">
        <v>1</v>
      </c>
      <c r="I1474" s="2">
        <v>8082.47</v>
      </c>
      <c r="J1474" s="2">
        <f>ROUND(Tabla324[[#This Row],[CANTIDAD ]]*Tabla324[[#This Row],[P. U. ]],2)</f>
        <v>8082.47</v>
      </c>
    </row>
    <row r="1475" spans="1:10">
      <c r="A1475" s="5" t="s">
        <v>6577</v>
      </c>
      <c r="B1475" s="5" t="s">
        <v>1335</v>
      </c>
      <c r="C1475" s="5" t="s">
        <v>4741</v>
      </c>
      <c r="D1475" s="1" t="s">
        <v>62</v>
      </c>
      <c r="E1475" s="3">
        <v>1</v>
      </c>
      <c r="F1475" s="2">
        <v>10441.48</v>
      </c>
      <c r="G1475" s="2">
        <f>ROUND(Tabla324[[#This Row],[CANTIDAD]]*Tabla324[[#This Row],[P. U.]],2)</f>
        <v>10441.48</v>
      </c>
      <c r="H1475" s="22">
        <v>1</v>
      </c>
      <c r="I1475" s="2">
        <v>8019.29</v>
      </c>
      <c r="J1475" s="2">
        <f>ROUND(Tabla324[[#This Row],[CANTIDAD ]]*Tabla324[[#This Row],[P. U. ]],2)</f>
        <v>8019.29</v>
      </c>
    </row>
    <row r="1476" spans="1:10">
      <c r="A1476" s="5" t="s">
        <v>6577</v>
      </c>
      <c r="B1476" s="5" t="s">
        <v>1336</v>
      </c>
      <c r="C1476" s="5" t="s">
        <v>4742</v>
      </c>
      <c r="D1476" s="1" t="s">
        <v>62</v>
      </c>
      <c r="E1476" s="3">
        <v>1</v>
      </c>
      <c r="F1476" s="2">
        <v>11362.7</v>
      </c>
      <c r="G1476" s="2">
        <f>ROUND(Tabla324[[#This Row],[CANTIDAD]]*Tabla324[[#This Row],[P. U.]],2)</f>
        <v>11362.7</v>
      </c>
      <c r="H1476" s="22">
        <v>1</v>
      </c>
      <c r="I1476" s="2">
        <v>8726.82</v>
      </c>
      <c r="J1476" s="2">
        <f>ROUND(Tabla324[[#This Row],[CANTIDAD ]]*Tabla324[[#This Row],[P. U. ]],2)</f>
        <v>8726.82</v>
      </c>
    </row>
    <row r="1477" spans="1:10">
      <c r="A1477" s="5" t="s">
        <v>6577</v>
      </c>
      <c r="B1477" s="5" t="s">
        <v>1337</v>
      </c>
      <c r="C1477" s="5" t="s">
        <v>4743</v>
      </c>
      <c r="D1477" s="1" t="s">
        <v>62</v>
      </c>
      <c r="E1477" s="3">
        <v>1</v>
      </c>
      <c r="F1477" s="2">
        <v>15962.95</v>
      </c>
      <c r="G1477" s="2">
        <f>ROUND(Tabla324[[#This Row],[CANTIDAD]]*Tabla324[[#This Row],[P. U.]],2)</f>
        <v>15962.95</v>
      </c>
      <c r="H1477" s="22">
        <v>1</v>
      </c>
      <c r="I1477" s="2">
        <v>12259.91</v>
      </c>
      <c r="J1477" s="2">
        <f>ROUND(Tabla324[[#This Row],[CANTIDAD ]]*Tabla324[[#This Row],[P. U. ]],2)</f>
        <v>12259.91</v>
      </c>
    </row>
    <row r="1478" spans="1:10">
      <c r="A1478" s="5" t="s">
        <v>6577</v>
      </c>
      <c r="B1478" s="5" t="s">
        <v>1338</v>
      </c>
      <c r="C1478" s="5" t="s">
        <v>4744</v>
      </c>
      <c r="D1478" s="1" t="s">
        <v>62</v>
      </c>
      <c r="E1478" s="3">
        <v>1</v>
      </c>
      <c r="F1478" s="2">
        <v>8556.27</v>
      </c>
      <c r="G1478" s="2">
        <f>ROUND(Tabla324[[#This Row],[CANTIDAD]]*Tabla324[[#This Row],[P. U.]],2)</f>
        <v>8556.27</v>
      </c>
      <c r="H1478" s="22">
        <v>1</v>
      </c>
      <c r="I1478" s="2">
        <v>6571.41</v>
      </c>
      <c r="J1478" s="2">
        <f>ROUND(Tabla324[[#This Row],[CANTIDAD ]]*Tabla324[[#This Row],[P. U. ]],2)</f>
        <v>6571.41</v>
      </c>
    </row>
    <row r="1479" spans="1:10">
      <c r="A1479" s="5" t="s">
        <v>6577</v>
      </c>
      <c r="B1479" s="5" t="s">
        <v>1339</v>
      </c>
      <c r="C1479" s="5" t="s">
        <v>4745</v>
      </c>
      <c r="D1479" s="1" t="s">
        <v>62</v>
      </c>
      <c r="E1479" s="3">
        <v>1</v>
      </c>
      <c r="F1479" s="2">
        <v>8556.27</v>
      </c>
      <c r="G1479" s="2">
        <f>ROUND(Tabla324[[#This Row],[CANTIDAD]]*Tabla324[[#This Row],[P. U.]],2)</f>
        <v>8556.27</v>
      </c>
      <c r="H1479" s="22">
        <v>1</v>
      </c>
      <c r="I1479" s="2">
        <v>6571.41</v>
      </c>
      <c r="J1479" s="2">
        <f>ROUND(Tabla324[[#This Row],[CANTIDAD ]]*Tabla324[[#This Row],[P. U. ]],2)</f>
        <v>6571.41</v>
      </c>
    </row>
    <row r="1480" spans="1:10">
      <c r="A1480" s="5" t="s">
        <v>6577</v>
      </c>
      <c r="B1480" s="5" t="s">
        <v>1340</v>
      </c>
      <c r="C1480" s="5" t="s">
        <v>4746</v>
      </c>
      <c r="D1480" s="1" t="s">
        <v>62</v>
      </c>
      <c r="E1480" s="3">
        <v>1</v>
      </c>
      <c r="F1480" s="2">
        <v>15798.43</v>
      </c>
      <c r="G1480" s="2">
        <f>ROUND(Tabla324[[#This Row],[CANTIDAD]]*Tabla324[[#This Row],[P. U.]],2)</f>
        <v>15798.43</v>
      </c>
      <c r="H1480" s="22">
        <v>1</v>
      </c>
      <c r="I1480" s="2">
        <v>12133.55</v>
      </c>
      <c r="J1480" s="2">
        <f>ROUND(Tabla324[[#This Row],[CANTIDAD ]]*Tabla324[[#This Row],[P. U. ]],2)</f>
        <v>12133.55</v>
      </c>
    </row>
    <row r="1481" spans="1:10">
      <c r="A1481" s="5" t="s">
        <v>6577</v>
      </c>
      <c r="B1481" s="5" t="s">
        <v>1341</v>
      </c>
      <c r="C1481" s="5" t="s">
        <v>4747</v>
      </c>
      <c r="D1481" s="1" t="s">
        <v>62</v>
      </c>
      <c r="E1481" s="3">
        <v>1</v>
      </c>
      <c r="F1481" s="2">
        <v>15995.82</v>
      </c>
      <c r="G1481" s="2">
        <f>ROUND(Tabla324[[#This Row],[CANTIDAD]]*Tabla324[[#This Row],[P. U.]],2)</f>
        <v>15995.82</v>
      </c>
      <c r="H1481" s="22">
        <v>1</v>
      </c>
      <c r="I1481" s="2">
        <v>12285.15</v>
      </c>
      <c r="J1481" s="2">
        <f>ROUND(Tabla324[[#This Row],[CANTIDAD ]]*Tabla324[[#This Row],[P. U. ]],2)</f>
        <v>12285.15</v>
      </c>
    </row>
    <row r="1482" spans="1:10">
      <c r="A1482" s="5" t="s">
        <v>6577</v>
      </c>
      <c r="B1482" s="5" t="s">
        <v>1342</v>
      </c>
      <c r="C1482" s="5" t="s">
        <v>4748</v>
      </c>
      <c r="D1482" s="1" t="s">
        <v>62</v>
      </c>
      <c r="E1482" s="3">
        <v>1</v>
      </c>
      <c r="F1482" s="2">
        <v>11039.28</v>
      </c>
      <c r="G1482" s="2">
        <f>ROUND(Tabla324[[#This Row],[CANTIDAD]]*Tabla324[[#This Row],[P. U.]],2)</f>
        <v>11039.28</v>
      </c>
      <c r="H1482" s="22">
        <v>1</v>
      </c>
      <c r="I1482" s="2">
        <v>8478.42</v>
      </c>
      <c r="J1482" s="2">
        <f>ROUND(Tabla324[[#This Row],[CANTIDAD ]]*Tabla324[[#This Row],[P. U. ]],2)</f>
        <v>8478.42</v>
      </c>
    </row>
    <row r="1483" spans="1:10">
      <c r="A1483" s="5" t="s">
        <v>6577</v>
      </c>
      <c r="B1483" s="5" t="s">
        <v>1343</v>
      </c>
      <c r="C1483" s="5" t="s">
        <v>4749</v>
      </c>
      <c r="D1483" s="1" t="s">
        <v>62</v>
      </c>
      <c r="E1483" s="3">
        <v>1</v>
      </c>
      <c r="F1483" s="2">
        <v>11368.17</v>
      </c>
      <c r="G1483" s="2">
        <f>ROUND(Tabla324[[#This Row],[CANTIDAD]]*Tabla324[[#This Row],[P. U.]],2)</f>
        <v>11368.17</v>
      </c>
      <c r="H1483" s="22">
        <v>1</v>
      </c>
      <c r="I1483" s="2">
        <v>8731.01</v>
      </c>
      <c r="J1483" s="2">
        <f>ROUND(Tabla324[[#This Row],[CANTIDAD ]]*Tabla324[[#This Row],[P. U. ]],2)</f>
        <v>8731.01</v>
      </c>
    </row>
    <row r="1484" spans="1:10">
      <c r="A1484" s="5" t="s">
        <v>6577</v>
      </c>
      <c r="B1484" s="5" t="s">
        <v>1344</v>
      </c>
      <c r="C1484" s="5" t="s">
        <v>4750</v>
      </c>
      <c r="D1484" s="1" t="s">
        <v>62</v>
      </c>
      <c r="E1484" s="3">
        <v>1</v>
      </c>
      <c r="F1484" s="2">
        <v>11269.54</v>
      </c>
      <c r="G1484" s="2">
        <f>ROUND(Tabla324[[#This Row],[CANTIDAD]]*Tabla324[[#This Row],[P. U.]],2)</f>
        <v>11269.54</v>
      </c>
      <c r="H1484" s="22">
        <v>1</v>
      </c>
      <c r="I1484" s="2">
        <v>8655.27</v>
      </c>
      <c r="J1484" s="2">
        <f>ROUND(Tabla324[[#This Row],[CANTIDAD ]]*Tabla324[[#This Row],[P. U. ]],2)</f>
        <v>8655.27</v>
      </c>
    </row>
    <row r="1485" spans="1:10">
      <c r="A1485" s="5" t="s">
        <v>6577</v>
      </c>
      <c r="B1485" s="5" t="s">
        <v>1345</v>
      </c>
      <c r="C1485" s="5" t="s">
        <v>4751</v>
      </c>
      <c r="D1485" s="1" t="s">
        <v>62</v>
      </c>
      <c r="E1485" s="3">
        <v>1</v>
      </c>
      <c r="F1485" s="2">
        <v>16045.2</v>
      </c>
      <c r="G1485" s="2">
        <f>ROUND(Tabla324[[#This Row],[CANTIDAD]]*Tabla324[[#This Row],[P. U.]],2)</f>
        <v>16045.2</v>
      </c>
      <c r="H1485" s="22">
        <v>1</v>
      </c>
      <c r="I1485" s="2">
        <v>12323.08</v>
      </c>
      <c r="J1485" s="2">
        <f>ROUND(Tabla324[[#This Row],[CANTIDAD ]]*Tabla324[[#This Row],[P. U. ]],2)</f>
        <v>12323.08</v>
      </c>
    </row>
    <row r="1486" spans="1:10">
      <c r="A1486" s="5" t="s">
        <v>6577</v>
      </c>
      <c r="B1486" s="5" t="s">
        <v>1346</v>
      </c>
      <c r="C1486" s="5" t="s">
        <v>4752</v>
      </c>
      <c r="D1486" s="1" t="s">
        <v>62</v>
      </c>
      <c r="E1486" s="3">
        <v>1</v>
      </c>
      <c r="F1486" s="2">
        <v>15798.43</v>
      </c>
      <c r="G1486" s="2">
        <f>ROUND(Tabla324[[#This Row],[CANTIDAD]]*Tabla324[[#This Row],[P. U.]],2)</f>
        <v>15798.43</v>
      </c>
      <c r="H1486" s="22">
        <v>1</v>
      </c>
      <c r="I1486" s="2">
        <v>12133.55</v>
      </c>
      <c r="J1486" s="2">
        <f>ROUND(Tabla324[[#This Row],[CANTIDAD ]]*Tabla324[[#This Row],[P. U. ]],2)</f>
        <v>12133.55</v>
      </c>
    </row>
    <row r="1487" spans="1:10">
      <c r="A1487" s="5" t="s">
        <v>6577</v>
      </c>
      <c r="B1487" s="5" t="s">
        <v>1347</v>
      </c>
      <c r="C1487" s="5" t="s">
        <v>4753</v>
      </c>
      <c r="D1487" s="1" t="s">
        <v>62</v>
      </c>
      <c r="E1487" s="3">
        <v>1</v>
      </c>
      <c r="F1487" s="2">
        <v>16264.4</v>
      </c>
      <c r="G1487" s="2">
        <f>ROUND(Tabla324[[#This Row],[CANTIDAD]]*Tabla324[[#This Row],[P. U.]],2)</f>
        <v>16264.4</v>
      </c>
      <c r="H1487" s="22">
        <v>1</v>
      </c>
      <c r="I1487" s="2">
        <v>12491.43</v>
      </c>
      <c r="J1487" s="2">
        <f>ROUND(Tabla324[[#This Row],[CANTIDAD ]]*Tabla324[[#This Row],[P. U. ]],2)</f>
        <v>12491.43</v>
      </c>
    </row>
    <row r="1488" spans="1:10">
      <c r="A1488" s="5" t="s">
        <v>6577</v>
      </c>
      <c r="B1488" s="5" t="s">
        <v>1348</v>
      </c>
      <c r="C1488" s="5" t="s">
        <v>4754</v>
      </c>
      <c r="D1488" s="1" t="s">
        <v>62</v>
      </c>
      <c r="E1488" s="3">
        <v>1</v>
      </c>
      <c r="F1488" s="2">
        <v>11368.17</v>
      </c>
      <c r="G1488" s="2">
        <f>ROUND(Tabla324[[#This Row],[CANTIDAD]]*Tabla324[[#This Row],[P. U.]],2)</f>
        <v>11368.17</v>
      </c>
      <c r="H1488" s="22">
        <v>1</v>
      </c>
      <c r="I1488" s="2">
        <v>8731.01</v>
      </c>
      <c r="J1488" s="2">
        <f>ROUND(Tabla324[[#This Row],[CANTIDAD ]]*Tabla324[[#This Row],[P. U. ]],2)</f>
        <v>8731.01</v>
      </c>
    </row>
    <row r="1489" spans="1:10">
      <c r="A1489" s="5" t="s">
        <v>6577</v>
      </c>
      <c r="B1489" s="5" t="s">
        <v>1349</v>
      </c>
      <c r="C1489" s="5" t="s">
        <v>4755</v>
      </c>
      <c r="D1489" s="1" t="s">
        <v>62</v>
      </c>
      <c r="E1489" s="3">
        <v>1</v>
      </c>
      <c r="F1489" s="2">
        <v>10874.59</v>
      </c>
      <c r="G1489" s="2">
        <f>ROUND(Tabla324[[#This Row],[CANTIDAD]]*Tabla324[[#This Row],[P. U.]],2)</f>
        <v>10874.59</v>
      </c>
      <c r="H1489" s="22">
        <v>1</v>
      </c>
      <c r="I1489" s="2">
        <v>8351.93</v>
      </c>
      <c r="J1489" s="2">
        <f>ROUND(Tabla324[[#This Row],[CANTIDAD ]]*Tabla324[[#This Row],[P. U. ]],2)</f>
        <v>8351.93</v>
      </c>
    </row>
    <row r="1490" spans="1:10">
      <c r="A1490" s="5" t="s">
        <v>6577</v>
      </c>
      <c r="B1490" s="5" t="s">
        <v>1350</v>
      </c>
      <c r="C1490" s="5" t="s">
        <v>4756</v>
      </c>
      <c r="D1490" s="1" t="s">
        <v>62</v>
      </c>
      <c r="E1490" s="3">
        <v>1</v>
      </c>
      <c r="F1490" s="2">
        <v>70992.070000000007</v>
      </c>
      <c r="G1490" s="2">
        <f>ROUND(Tabla324[[#This Row],[CANTIDAD]]*Tabla324[[#This Row],[P. U.]],2)</f>
        <v>70992.070000000007</v>
      </c>
      <c r="H1490" s="22">
        <v>1</v>
      </c>
      <c r="I1490" s="2">
        <v>54523.54</v>
      </c>
      <c r="J1490" s="2">
        <f>ROUND(Tabla324[[#This Row],[CANTIDAD ]]*Tabla324[[#This Row],[P. U. ]],2)</f>
        <v>54523.54</v>
      </c>
    </row>
    <row r="1491" spans="1:10">
      <c r="A1491" s="5" t="s">
        <v>6577</v>
      </c>
      <c r="B1491" s="5" t="s">
        <v>1351</v>
      </c>
      <c r="C1491" s="5" t="s">
        <v>4757</v>
      </c>
      <c r="D1491" s="1" t="s">
        <v>62</v>
      </c>
      <c r="E1491" s="3">
        <v>1</v>
      </c>
      <c r="F1491" s="2">
        <v>67643.899999999994</v>
      </c>
      <c r="G1491" s="2">
        <f>ROUND(Tabla324[[#This Row],[CANTIDAD]]*Tabla324[[#This Row],[P. U.]],2)</f>
        <v>67643.899999999994</v>
      </c>
      <c r="H1491" s="22">
        <v>1</v>
      </c>
      <c r="I1491" s="2">
        <v>51952.07</v>
      </c>
      <c r="J1491" s="2">
        <f>ROUND(Tabla324[[#This Row],[CANTIDAD ]]*Tabla324[[#This Row],[P. U. ]],2)</f>
        <v>51952.07</v>
      </c>
    </row>
    <row r="1492" spans="1:10">
      <c r="A1492" s="5" t="s">
        <v>6577</v>
      </c>
      <c r="B1492" s="5" t="s">
        <v>1352</v>
      </c>
      <c r="C1492" s="5" t="s">
        <v>4758</v>
      </c>
      <c r="D1492" s="1" t="s">
        <v>62</v>
      </c>
      <c r="E1492" s="3">
        <v>1</v>
      </c>
      <c r="F1492" s="2">
        <v>11121.39</v>
      </c>
      <c r="G1492" s="2">
        <f>ROUND(Tabla324[[#This Row],[CANTIDAD]]*Tabla324[[#This Row],[P. U.]],2)</f>
        <v>11121.39</v>
      </c>
      <c r="H1492" s="22">
        <v>1</v>
      </c>
      <c r="I1492" s="2">
        <v>8541.4699999999993</v>
      </c>
      <c r="J1492" s="2">
        <f>ROUND(Tabla324[[#This Row],[CANTIDAD ]]*Tabla324[[#This Row],[P. U. ]],2)</f>
        <v>8541.4699999999993</v>
      </c>
    </row>
    <row r="1493" spans="1:10">
      <c r="A1493" s="5" t="s">
        <v>6577</v>
      </c>
      <c r="B1493" s="5" t="s">
        <v>1353</v>
      </c>
      <c r="C1493" s="5" t="s">
        <v>4759</v>
      </c>
      <c r="D1493" s="1" t="s">
        <v>62</v>
      </c>
      <c r="E1493" s="3">
        <v>1</v>
      </c>
      <c r="F1493" s="2">
        <v>11449.88</v>
      </c>
      <c r="G1493" s="2">
        <f>ROUND(Tabla324[[#This Row],[CANTIDAD]]*Tabla324[[#This Row],[P. U.]],2)</f>
        <v>11449.88</v>
      </c>
      <c r="H1493" s="22">
        <v>1</v>
      </c>
      <c r="I1493" s="2">
        <v>8793.7800000000007</v>
      </c>
      <c r="J1493" s="2">
        <f>ROUND(Tabla324[[#This Row],[CANTIDAD ]]*Tabla324[[#This Row],[P. U. ]],2)</f>
        <v>8793.7800000000007</v>
      </c>
    </row>
    <row r="1494" spans="1:10">
      <c r="A1494" s="5" t="s">
        <v>6577</v>
      </c>
      <c r="B1494" s="5" t="s">
        <v>1354</v>
      </c>
      <c r="C1494" s="5" t="s">
        <v>4760</v>
      </c>
      <c r="D1494" s="1" t="s">
        <v>62</v>
      </c>
      <c r="E1494" s="3">
        <v>1</v>
      </c>
      <c r="F1494" s="2">
        <v>11368.17</v>
      </c>
      <c r="G1494" s="2">
        <f>ROUND(Tabla324[[#This Row],[CANTIDAD]]*Tabla324[[#This Row],[P. U.]],2)</f>
        <v>11368.17</v>
      </c>
      <c r="H1494" s="22">
        <v>1</v>
      </c>
      <c r="I1494" s="2">
        <v>8731.01</v>
      </c>
      <c r="J1494" s="2">
        <f>ROUND(Tabla324[[#This Row],[CANTIDAD ]]*Tabla324[[#This Row],[P. U. ]],2)</f>
        <v>8731.01</v>
      </c>
    </row>
    <row r="1495" spans="1:10">
      <c r="A1495" s="5" t="s">
        <v>6577</v>
      </c>
      <c r="B1495" s="5" t="s">
        <v>1355</v>
      </c>
      <c r="C1495" s="5" t="s">
        <v>4761</v>
      </c>
      <c r="D1495" s="1" t="s">
        <v>62</v>
      </c>
      <c r="E1495" s="3">
        <v>1</v>
      </c>
      <c r="F1495" s="2">
        <v>11203.63</v>
      </c>
      <c r="G1495" s="2">
        <f>ROUND(Tabla324[[#This Row],[CANTIDAD]]*Tabla324[[#This Row],[P. U.]],2)</f>
        <v>11203.63</v>
      </c>
      <c r="H1495" s="22">
        <v>1</v>
      </c>
      <c r="I1495" s="2">
        <v>8604.65</v>
      </c>
      <c r="J1495" s="2">
        <f>ROUND(Tabla324[[#This Row],[CANTIDAD ]]*Tabla324[[#This Row],[P. U. ]],2)</f>
        <v>8604.65</v>
      </c>
    </row>
    <row r="1496" spans="1:10">
      <c r="A1496" s="5" t="s">
        <v>6577</v>
      </c>
      <c r="B1496" s="5" t="s">
        <v>1356</v>
      </c>
      <c r="C1496" s="5" t="s">
        <v>4762</v>
      </c>
      <c r="D1496" s="1" t="s">
        <v>62</v>
      </c>
      <c r="E1496" s="3">
        <v>1</v>
      </c>
      <c r="F1496" s="2">
        <v>12941.72</v>
      </c>
      <c r="G1496" s="2">
        <f>ROUND(Tabla324[[#This Row],[CANTIDAD]]*Tabla324[[#This Row],[P. U.]],2)</f>
        <v>12941.72</v>
      </c>
      <c r="H1496" s="22">
        <v>1</v>
      </c>
      <c r="I1496" s="2">
        <v>9939.5300000000007</v>
      </c>
      <c r="J1496" s="2">
        <f>ROUND(Tabla324[[#This Row],[CANTIDAD ]]*Tabla324[[#This Row],[P. U. ]],2)</f>
        <v>9939.5300000000007</v>
      </c>
    </row>
    <row r="1497" spans="1:10">
      <c r="A1497" s="5" t="s">
        <v>6577</v>
      </c>
      <c r="B1497" s="5" t="s">
        <v>1357</v>
      </c>
      <c r="C1497" s="5" t="s">
        <v>4763</v>
      </c>
      <c r="D1497" s="1" t="s">
        <v>62</v>
      </c>
      <c r="E1497" s="3">
        <v>1</v>
      </c>
      <c r="F1497" s="2">
        <v>12777.19</v>
      </c>
      <c r="G1497" s="2">
        <f>ROUND(Tabla324[[#This Row],[CANTIDAD]]*Tabla324[[#This Row],[P. U.]],2)</f>
        <v>12777.19</v>
      </c>
      <c r="H1497" s="22">
        <v>1</v>
      </c>
      <c r="I1497" s="2">
        <v>9813.17</v>
      </c>
      <c r="J1497" s="2">
        <f>ROUND(Tabla324[[#This Row],[CANTIDAD ]]*Tabla324[[#This Row],[P. U. ]],2)</f>
        <v>9813.17</v>
      </c>
    </row>
    <row r="1498" spans="1:10">
      <c r="A1498" s="5" t="s">
        <v>6577</v>
      </c>
      <c r="B1498" s="5" t="s">
        <v>1358</v>
      </c>
      <c r="C1498" s="5" t="s">
        <v>4765</v>
      </c>
      <c r="D1498" s="1" t="s">
        <v>62</v>
      </c>
      <c r="E1498" s="3">
        <v>1</v>
      </c>
      <c r="F1498" s="2">
        <v>12777.19</v>
      </c>
      <c r="G1498" s="2">
        <f>ROUND(Tabla324[[#This Row],[CANTIDAD]]*Tabla324[[#This Row],[P. U.]],2)</f>
        <v>12777.19</v>
      </c>
      <c r="H1498" s="22">
        <v>1</v>
      </c>
      <c r="I1498" s="2">
        <v>9813.17</v>
      </c>
      <c r="J1498" s="2">
        <f>ROUND(Tabla324[[#This Row],[CANTIDAD ]]*Tabla324[[#This Row],[P. U. ]],2)</f>
        <v>9813.17</v>
      </c>
    </row>
    <row r="1499" spans="1:10">
      <c r="A1499" s="5" t="s">
        <v>6577</v>
      </c>
      <c r="B1499" s="5" t="s">
        <v>1359</v>
      </c>
      <c r="C1499" s="5" t="s">
        <v>4764</v>
      </c>
      <c r="D1499" s="1" t="s">
        <v>62</v>
      </c>
      <c r="E1499" s="3">
        <v>1</v>
      </c>
      <c r="F1499" s="2">
        <v>12941.72</v>
      </c>
      <c r="G1499" s="2">
        <f>ROUND(Tabla324[[#This Row],[CANTIDAD]]*Tabla324[[#This Row],[P. U.]],2)</f>
        <v>12941.72</v>
      </c>
      <c r="H1499" s="22">
        <v>1</v>
      </c>
      <c r="I1499" s="2">
        <v>9939.5300000000007</v>
      </c>
      <c r="J1499" s="2">
        <f>ROUND(Tabla324[[#This Row],[CANTIDAD ]]*Tabla324[[#This Row],[P. U. ]],2)</f>
        <v>9939.5300000000007</v>
      </c>
    </row>
    <row r="1500" spans="1:10">
      <c r="A1500" s="5" t="s">
        <v>6577</v>
      </c>
      <c r="B1500" s="5" t="s">
        <v>1360</v>
      </c>
      <c r="C1500" s="5" t="s">
        <v>4766</v>
      </c>
      <c r="D1500" s="1" t="s">
        <v>62</v>
      </c>
      <c r="E1500" s="3">
        <v>1</v>
      </c>
      <c r="F1500" s="2">
        <v>12859.44</v>
      </c>
      <c r="G1500" s="2">
        <f>ROUND(Tabla324[[#This Row],[CANTIDAD]]*Tabla324[[#This Row],[P. U.]],2)</f>
        <v>12859.44</v>
      </c>
      <c r="H1500" s="22">
        <v>1</v>
      </c>
      <c r="I1500" s="2">
        <v>9876.35</v>
      </c>
      <c r="J1500" s="2">
        <f>ROUND(Tabla324[[#This Row],[CANTIDAD ]]*Tabla324[[#This Row],[P. U. ]],2)</f>
        <v>9876.35</v>
      </c>
    </row>
    <row r="1501" spans="1:10">
      <c r="A1501" s="5" t="s">
        <v>6577</v>
      </c>
      <c r="B1501" s="5" t="s">
        <v>1361</v>
      </c>
      <c r="C1501" s="5" t="s">
        <v>4767</v>
      </c>
      <c r="D1501" s="1" t="s">
        <v>62</v>
      </c>
      <c r="E1501" s="3">
        <v>1</v>
      </c>
      <c r="F1501" s="2">
        <v>17629.66</v>
      </c>
      <c r="G1501" s="2">
        <f>ROUND(Tabla324[[#This Row],[CANTIDAD]]*Tabla324[[#This Row],[P. U.]],2)</f>
        <v>17629.66</v>
      </c>
      <c r="H1501" s="22">
        <v>1</v>
      </c>
      <c r="I1501" s="2">
        <v>13539.98</v>
      </c>
      <c r="J1501" s="2">
        <f>ROUND(Tabla324[[#This Row],[CANTIDAD ]]*Tabla324[[#This Row],[P. U. ]],2)</f>
        <v>13539.98</v>
      </c>
    </row>
    <row r="1502" spans="1:10">
      <c r="A1502" s="5" t="s">
        <v>6577</v>
      </c>
      <c r="B1502" s="5" t="s">
        <v>1362</v>
      </c>
      <c r="C1502" s="5" t="s">
        <v>4768</v>
      </c>
      <c r="D1502" s="1" t="s">
        <v>62</v>
      </c>
      <c r="E1502" s="3">
        <v>1</v>
      </c>
      <c r="F1502" s="2">
        <v>12612.83</v>
      </c>
      <c r="G1502" s="2">
        <f>ROUND(Tabla324[[#This Row],[CANTIDAD]]*Tabla324[[#This Row],[P. U.]],2)</f>
        <v>12612.83</v>
      </c>
      <c r="H1502" s="22">
        <v>1</v>
      </c>
      <c r="I1502" s="2">
        <v>9686.94</v>
      </c>
      <c r="J1502" s="2">
        <f>ROUND(Tabla324[[#This Row],[CANTIDAD ]]*Tabla324[[#This Row],[P. U. ]],2)</f>
        <v>9686.94</v>
      </c>
    </row>
    <row r="1503" spans="1:10">
      <c r="A1503" s="5" t="s">
        <v>6577</v>
      </c>
      <c r="B1503" s="5" t="s">
        <v>1363</v>
      </c>
      <c r="C1503" s="5" t="s">
        <v>4769</v>
      </c>
      <c r="D1503" s="1" t="s">
        <v>62</v>
      </c>
      <c r="E1503" s="3">
        <v>1</v>
      </c>
      <c r="F1503" s="2">
        <v>17613.3</v>
      </c>
      <c r="G1503" s="2">
        <f>ROUND(Tabla324[[#This Row],[CANTIDAD]]*Tabla324[[#This Row],[P. U.]],2)</f>
        <v>17613.3</v>
      </c>
      <c r="H1503" s="22">
        <v>1</v>
      </c>
      <c r="I1503" s="2">
        <v>13527.42</v>
      </c>
      <c r="J1503" s="2">
        <f>ROUND(Tabla324[[#This Row],[CANTIDAD ]]*Tabla324[[#This Row],[P. U. ]],2)</f>
        <v>13527.42</v>
      </c>
    </row>
    <row r="1504" spans="1:10">
      <c r="A1504" s="5" t="s">
        <v>6577</v>
      </c>
      <c r="B1504" s="5" t="s">
        <v>1364</v>
      </c>
      <c r="C1504" s="5" t="s">
        <v>4770</v>
      </c>
      <c r="D1504" s="1" t="s">
        <v>62</v>
      </c>
      <c r="E1504" s="3">
        <v>1</v>
      </c>
      <c r="F1504" s="2">
        <v>17618.740000000002</v>
      </c>
      <c r="G1504" s="2">
        <f>ROUND(Tabla324[[#This Row],[CANTIDAD]]*Tabla324[[#This Row],[P. U.]],2)</f>
        <v>17618.740000000002</v>
      </c>
      <c r="H1504" s="22">
        <v>1</v>
      </c>
      <c r="I1504" s="2">
        <v>13531.61</v>
      </c>
      <c r="J1504" s="2">
        <f>ROUND(Tabla324[[#This Row],[CANTIDAD ]]*Tabla324[[#This Row],[P. U. ]],2)</f>
        <v>13531.61</v>
      </c>
    </row>
    <row r="1505" spans="1:10">
      <c r="A1505" s="5" t="s">
        <v>6577</v>
      </c>
      <c r="B1505" s="5" t="s">
        <v>1365</v>
      </c>
      <c r="C1505" s="5" t="s">
        <v>4771</v>
      </c>
      <c r="D1505" s="1" t="s">
        <v>62</v>
      </c>
      <c r="E1505" s="3">
        <v>1</v>
      </c>
      <c r="F1505" s="2">
        <v>12612.83</v>
      </c>
      <c r="G1505" s="2">
        <f>ROUND(Tabla324[[#This Row],[CANTIDAD]]*Tabla324[[#This Row],[P. U.]],2)</f>
        <v>12612.83</v>
      </c>
      <c r="H1505" s="22">
        <v>1</v>
      </c>
      <c r="I1505" s="2">
        <v>9686.94</v>
      </c>
      <c r="J1505" s="2">
        <f>ROUND(Tabla324[[#This Row],[CANTIDAD ]]*Tabla324[[#This Row],[P. U. ]],2)</f>
        <v>9686.94</v>
      </c>
    </row>
    <row r="1506" spans="1:10">
      <c r="A1506" s="5" t="s">
        <v>6577</v>
      </c>
      <c r="B1506" s="5" t="s">
        <v>1366</v>
      </c>
      <c r="C1506" s="5" t="s">
        <v>4772</v>
      </c>
      <c r="D1506" s="1" t="s">
        <v>62</v>
      </c>
      <c r="E1506" s="3">
        <v>1</v>
      </c>
      <c r="F1506" s="2">
        <v>70121.259999999995</v>
      </c>
      <c r="G1506" s="2">
        <f>ROUND(Tabla324[[#This Row],[CANTIDAD]]*Tabla324[[#This Row],[P. U.]],2)</f>
        <v>70121.259999999995</v>
      </c>
      <c r="H1506" s="22">
        <v>1</v>
      </c>
      <c r="I1506" s="2">
        <v>53854.75</v>
      </c>
      <c r="J1506" s="2">
        <f>ROUND(Tabla324[[#This Row],[CANTIDAD ]]*Tabla324[[#This Row],[P. U. ]],2)</f>
        <v>53854.75</v>
      </c>
    </row>
    <row r="1507" spans="1:10">
      <c r="A1507" s="5" t="s">
        <v>6577</v>
      </c>
      <c r="B1507" s="5" t="s">
        <v>1367</v>
      </c>
      <c r="C1507" s="5" t="s">
        <v>4773</v>
      </c>
      <c r="D1507" s="1" t="s">
        <v>62</v>
      </c>
      <c r="E1507" s="3">
        <v>1</v>
      </c>
      <c r="F1507" s="2">
        <v>76628.850000000006</v>
      </c>
      <c r="G1507" s="2">
        <f>ROUND(Tabla324[[#This Row],[CANTIDAD]]*Tabla324[[#This Row],[P. U.]],2)</f>
        <v>76628.850000000006</v>
      </c>
      <c r="H1507" s="22">
        <v>1</v>
      </c>
      <c r="I1507" s="2">
        <v>58852.72</v>
      </c>
      <c r="J1507" s="2">
        <f>ROUND(Tabla324[[#This Row],[CANTIDAD ]]*Tabla324[[#This Row],[P. U. ]],2)</f>
        <v>58852.72</v>
      </c>
    </row>
    <row r="1508" spans="1:10">
      <c r="A1508" s="5" t="s">
        <v>6577</v>
      </c>
      <c r="B1508" s="5" t="s">
        <v>1368</v>
      </c>
      <c r="C1508" s="5" t="s">
        <v>4774</v>
      </c>
      <c r="D1508" s="1" t="s">
        <v>62</v>
      </c>
      <c r="E1508" s="3">
        <v>1</v>
      </c>
      <c r="F1508" s="2">
        <v>71795.38</v>
      </c>
      <c r="G1508" s="2">
        <f>ROUND(Tabla324[[#This Row],[CANTIDAD]]*Tabla324[[#This Row],[P. U.]],2)</f>
        <v>71795.38</v>
      </c>
      <c r="H1508" s="22">
        <v>1</v>
      </c>
      <c r="I1508" s="2">
        <v>55140.5</v>
      </c>
      <c r="J1508" s="2">
        <f>ROUND(Tabla324[[#This Row],[CANTIDAD ]]*Tabla324[[#This Row],[P. U. ]],2)</f>
        <v>55140.5</v>
      </c>
    </row>
    <row r="1509" spans="1:10">
      <c r="A1509" s="5" t="s">
        <v>6577</v>
      </c>
      <c r="B1509" s="5" t="s">
        <v>1369</v>
      </c>
      <c r="C1509" s="5" t="s">
        <v>4775</v>
      </c>
      <c r="D1509" s="1" t="s">
        <v>62</v>
      </c>
      <c r="E1509" s="3">
        <v>1</v>
      </c>
      <c r="F1509" s="2">
        <v>16319.43</v>
      </c>
      <c r="G1509" s="2">
        <f>ROUND(Tabla324[[#This Row],[CANTIDAD]]*Tabla324[[#This Row],[P. U.]],2)</f>
        <v>16319.43</v>
      </c>
      <c r="H1509" s="22">
        <v>1</v>
      </c>
      <c r="I1509" s="2">
        <v>12533.69</v>
      </c>
      <c r="J1509" s="2">
        <f>ROUND(Tabla324[[#This Row],[CANTIDAD ]]*Tabla324[[#This Row],[P. U. ]],2)</f>
        <v>12533.69</v>
      </c>
    </row>
    <row r="1510" spans="1:10">
      <c r="A1510" s="5" t="s">
        <v>6577</v>
      </c>
      <c r="B1510" s="5" t="s">
        <v>1370</v>
      </c>
      <c r="C1510" s="5" t="s">
        <v>4776</v>
      </c>
      <c r="D1510" s="1" t="s">
        <v>62</v>
      </c>
      <c r="E1510" s="3">
        <v>1</v>
      </c>
      <c r="F1510" s="2">
        <v>13343.9</v>
      </c>
      <c r="G1510" s="2">
        <f>ROUND(Tabla324[[#This Row],[CANTIDAD]]*Tabla324[[#This Row],[P. U.]],2)</f>
        <v>13343.9</v>
      </c>
      <c r="H1510" s="22">
        <v>1</v>
      </c>
      <c r="I1510" s="2">
        <v>10248.41</v>
      </c>
      <c r="J1510" s="2">
        <f>ROUND(Tabla324[[#This Row],[CANTIDAD ]]*Tabla324[[#This Row],[P. U. ]],2)</f>
        <v>10248.41</v>
      </c>
    </row>
    <row r="1511" spans="1:10">
      <c r="A1511" s="5" t="s">
        <v>6577</v>
      </c>
      <c r="B1511" s="5" t="s">
        <v>1371</v>
      </c>
      <c r="C1511" s="5" t="s">
        <v>4777</v>
      </c>
      <c r="D1511" s="1" t="s">
        <v>62</v>
      </c>
      <c r="E1511" s="3">
        <v>1</v>
      </c>
      <c r="F1511" s="2">
        <v>84047.48</v>
      </c>
      <c r="G1511" s="2">
        <f>ROUND(Tabla324[[#This Row],[CANTIDAD]]*Tabla324[[#This Row],[P. U.]],2)</f>
        <v>84047.48</v>
      </c>
      <c r="H1511" s="22">
        <v>1</v>
      </c>
      <c r="I1511" s="2">
        <v>64550.400000000001</v>
      </c>
      <c r="J1511" s="2">
        <f>ROUND(Tabla324[[#This Row],[CANTIDAD ]]*Tabla324[[#This Row],[P. U. ]],2)</f>
        <v>64550.400000000001</v>
      </c>
    </row>
    <row r="1512" spans="1:10">
      <c r="A1512" s="5" t="s">
        <v>6577</v>
      </c>
      <c r="B1512" s="5" t="s">
        <v>1372</v>
      </c>
      <c r="C1512" s="5" t="s">
        <v>4778</v>
      </c>
      <c r="D1512" s="1" t="s">
        <v>62</v>
      </c>
      <c r="E1512" s="3">
        <v>1</v>
      </c>
      <c r="F1512" s="2">
        <v>12607.19</v>
      </c>
      <c r="G1512" s="2">
        <f>ROUND(Tabla324[[#This Row],[CANTIDAD]]*Tabla324[[#This Row],[P. U.]],2)</f>
        <v>12607.19</v>
      </c>
      <c r="H1512" s="22">
        <v>1</v>
      </c>
      <c r="I1512" s="2">
        <v>9682.6200000000008</v>
      </c>
      <c r="J1512" s="2">
        <f>ROUND(Tabla324[[#This Row],[CANTIDAD ]]*Tabla324[[#This Row],[P. U. ]],2)</f>
        <v>9682.6200000000008</v>
      </c>
    </row>
    <row r="1513" spans="1:10">
      <c r="A1513" s="5" t="s">
        <v>6577</v>
      </c>
      <c r="B1513" s="5" t="s">
        <v>1373</v>
      </c>
      <c r="C1513" s="5" t="s">
        <v>4779</v>
      </c>
      <c r="D1513" s="1" t="s">
        <v>62</v>
      </c>
      <c r="E1513" s="3">
        <v>1</v>
      </c>
      <c r="F1513" s="2">
        <v>12607.19</v>
      </c>
      <c r="G1513" s="2">
        <f>ROUND(Tabla324[[#This Row],[CANTIDAD]]*Tabla324[[#This Row],[P. U.]],2)</f>
        <v>12607.19</v>
      </c>
      <c r="H1513" s="22">
        <v>1</v>
      </c>
      <c r="I1513" s="2">
        <v>9682.6200000000008</v>
      </c>
      <c r="J1513" s="2">
        <f>ROUND(Tabla324[[#This Row],[CANTIDAD ]]*Tabla324[[#This Row],[P. U. ]],2)</f>
        <v>9682.6200000000008</v>
      </c>
    </row>
    <row r="1514" spans="1:10">
      <c r="A1514" s="5" t="s">
        <v>6577</v>
      </c>
      <c r="B1514" s="5" t="s">
        <v>1374</v>
      </c>
      <c r="C1514" s="5" t="s">
        <v>4780</v>
      </c>
      <c r="D1514" s="1" t="s">
        <v>62</v>
      </c>
      <c r="E1514" s="3">
        <v>1</v>
      </c>
      <c r="F1514" s="2">
        <v>13691.04</v>
      </c>
      <c r="G1514" s="2">
        <f>ROUND(Tabla324[[#This Row],[CANTIDAD]]*Tabla324[[#This Row],[P. U.]],2)</f>
        <v>13691.04</v>
      </c>
      <c r="H1514" s="22">
        <v>1</v>
      </c>
      <c r="I1514" s="2">
        <v>10515.03</v>
      </c>
      <c r="J1514" s="2">
        <f>ROUND(Tabla324[[#This Row],[CANTIDAD ]]*Tabla324[[#This Row],[P. U. ]],2)</f>
        <v>10515.03</v>
      </c>
    </row>
    <row r="1515" spans="1:10">
      <c r="A1515" s="5" t="s">
        <v>6577</v>
      </c>
      <c r="B1515" s="5" t="s">
        <v>1375</v>
      </c>
      <c r="C1515" s="5" t="s">
        <v>4781</v>
      </c>
      <c r="D1515" s="1" t="s">
        <v>62</v>
      </c>
      <c r="E1515" s="3">
        <v>1</v>
      </c>
      <c r="F1515" s="2">
        <v>14501.2</v>
      </c>
      <c r="G1515" s="2">
        <f>ROUND(Tabla324[[#This Row],[CANTIDAD]]*Tabla324[[#This Row],[P. U.]],2)</f>
        <v>14501.2</v>
      </c>
      <c r="H1515" s="22">
        <v>1</v>
      </c>
      <c r="I1515" s="2">
        <v>11137.25</v>
      </c>
      <c r="J1515" s="2">
        <f>ROUND(Tabla324[[#This Row],[CANTIDAD ]]*Tabla324[[#This Row],[P. U. ]],2)</f>
        <v>11137.25</v>
      </c>
    </row>
    <row r="1516" spans="1:10">
      <c r="A1516" s="5" t="s">
        <v>6577</v>
      </c>
      <c r="B1516" s="5" t="s">
        <v>1376</v>
      </c>
      <c r="C1516" s="5" t="s">
        <v>4782</v>
      </c>
      <c r="D1516" s="1" t="s">
        <v>62</v>
      </c>
      <c r="E1516" s="3">
        <v>1</v>
      </c>
      <c r="F1516" s="2">
        <v>13401.7</v>
      </c>
      <c r="G1516" s="2">
        <f>ROUND(Tabla324[[#This Row],[CANTIDAD]]*Tabla324[[#This Row],[P. U.]],2)</f>
        <v>13401.7</v>
      </c>
      <c r="H1516" s="22">
        <v>1</v>
      </c>
      <c r="I1516" s="2">
        <v>10292.82</v>
      </c>
      <c r="J1516" s="2">
        <f>ROUND(Tabla324[[#This Row],[CANTIDAD ]]*Tabla324[[#This Row],[P. U. ]],2)</f>
        <v>10292.82</v>
      </c>
    </row>
    <row r="1517" spans="1:10">
      <c r="A1517" s="5" t="s">
        <v>6577</v>
      </c>
      <c r="B1517" s="5" t="s">
        <v>1377</v>
      </c>
      <c r="C1517" s="5" t="s">
        <v>4783</v>
      </c>
      <c r="D1517" s="1" t="s">
        <v>62</v>
      </c>
      <c r="E1517" s="3">
        <v>1</v>
      </c>
      <c r="F1517" s="2">
        <v>12771.91</v>
      </c>
      <c r="G1517" s="2">
        <f>ROUND(Tabla324[[#This Row],[CANTIDAD]]*Tabla324[[#This Row],[P. U.]],2)</f>
        <v>12771.91</v>
      </c>
      <c r="H1517" s="22">
        <v>1</v>
      </c>
      <c r="I1517" s="2">
        <v>9809.1200000000008</v>
      </c>
      <c r="J1517" s="2">
        <f>ROUND(Tabla324[[#This Row],[CANTIDAD ]]*Tabla324[[#This Row],[P. U. ]],2)</f>
        <v>9809.1200000000008</v>
      </c>
    </row>
    <row r="1518" spans="1:10">
      <c r="A1518" s="5" t="s">
        <v>6577</v>
      </c>
      <c r="B1518" s="5" t="s">
        <v>1378</v>
      </c>
      <c r="C1518" s="5" t="s">
        <v>4784</v>
      </c>
      <c r="D1518" s="1" t="s">
        <v>62</v>
      </c>
      <c r="E1518" s="3">
        <v>1</v>
      </c>
      <c r="F1518" s="2">
        <v>12689.65</v>
      </c>
      <c r="G1518" s="2">
        <f>ROUND(Tabla324[[#This Row],[CANTIDAD]]*Tabla324[[#This Row],[P. U.]],2)</f>
        <v>12689.65</v>
      </c>
      <c r="H1518" s="22">
        <v>1</v>
      </c>
      <c r="I1518" s="2">
        <v>9745.94</v>
      </c>
      <c r="J1518" s="2">
        <f>ROUND(Tabla324[[#This Row],[CANTIDAD ]]*Tabla324[[#This Row],[P. U. ]],2)</f>
        <v>9745.94</v>
      </c>
    </row>
    <row r="1519" spans="1:10">
      <c r="A1519" s="5" t="s">
        <v>6577</v>
      </c>
      <c r="B1519" s="5" t="s">
        <v>1379</v>
      </c>
      <c r="C1519" s="5" t="s">
        <v>4785</v>
      </c>
      <c r="D1519" s="1" t="s">
        <v>62</v>
      </c>
      <c r="E1519" s="3">
        <v>1</v>
      </c>
      <c r="F1519" s="2">
        <v>12771.91</v>
      </c>
      <c r="G1519" s="2">
        <f>ROUND(Tabla324[[#This Row],[CANTIDAD]]*Tabla324[[#This Row],[P. U.]],2)</f>
        <v>12771.91</v>
      </c>
      <c r="H1519" s="22">
        <v>1</v>
      </c>
      <c r="I1519" s="2">
        <v>9809.1200000000008</v>
      </c>
      <c r="J1519" s="2">
        <f>ROUND(Tabla324[[#This Row],[CANTIDAD ]]*Tabla324[[#This Row],[P. U. ]],2)</f>
        <v>9809.1200000000008</v>
      </c>
    </row>
    <row r="1520" spans="1:10">
      <c r="A1520" s="5" t="s">
        <v>6577</v>
      </c>
      <c r="B1520" s="5" t="s">
        <v>1380</v>
      </c>
      <c r="C1520" s="5" t="s">
        <v>4786</v>
      </c>
      <c r="D1520" s="1" t="s">
        <v>62</v>
      </c>
      <c r="E1520" s="3">
        <v>1</v>
      </c>
      <c r="F1520" s="2">
        <v>13401.7</v>
      </c>
      <c r="G1520" s="2">
        <f>ROUND(Tabla324[[#This Row],[CANTIDAD]]*Tabla324[[#This Row],[P. U.]],2)</f>
        <v>13401.7</v>
      </c>
      <c r="H1520" s="22">
        <v>1</v>
      </c>
      <c r="I1520" s="2">
        <v>10292.82</v>
      </c>
      <c r="J1520" s="2">
        <f>ROUND(Tabla324[[#This Row],[CANTIDAD ]]*Tabla324[[#This Row],[P. U. ]],2)</f>
        <v>10292.82</v>
      </c>
    </row>
    <row r="1521" spans="1:10">
      <c r="A1521" s="5" t="s">
        <v>6577</v>
      </c>
      <c r="B1521" s="5" t="s">
        <v>1381</v>
      </c>
      <c r="C1521" s="5" t="s">
        <v>4787</v>
      </c>
      <c r="D1521" s="1" t="s">
        <v>62</v>
      </c>
      <c r="E1521" s="3">
        <v>1</v>
      </c>
      <c r="F1521" s="2">
        <v>12212.42</v>
      </c>
      <c r="G1521" s="2">
        <f>ROUND(Tabla324[[#This Row],[CANTIDAD]]*Tabla324[[#This Row],[P. U.]],2)</f>
        <v>12212.42</v>
      </c>
      <c r="H1521" s="22">
        <v>1</v>
      </c>
      <c r="I1521" s="2">
        <v>9379.41</v>
      </c>
      <c r="J1521" s="2">
        <f>ROUND(Tabla324[[#This Row],[CANTIDAD ]]*Tabla324[[#This Row],[P. U. ]],2)</f>
        <v>9379.41</v>
      </c>
    </row>
    <row r="1522" spans="1:10">
      <c r="A1522" s="5" t="s">
        <v>6577</v>
      </c>
      <c r="B1522" s="5" t="s">
        <v>1382</v>
      </c>
      <c r="C1522" s="5" t="s">
        <v>4788</v>
      </c>
      <c r="D1522" s="1" t="s">
        <v>62</v>
      </c>
      <c r="E1522" s="3">
        <v>1</v>
      </c>
      <c r="F1522" s="2">
        <v>19252.580000000002</v>
      </c>
      <c r="G1522" s="2">
        <f>ROUND(Tabla324[[#This Row],[CANTIDAD]]*Tabla324[[#This Row],[P. U.]],2)</f>
        <v>19252.580000000002</v>
      </c>
      <c r="H1522" s="22">
        <v>1</v>
      </c>
      <c r="I1522" s="2">
        <v>14786.43</v>
      </c>
      <c r="J1522" s="2">
        <f>ROUND(Tabla324[[#This Row],[CANTIDAD ]]*Tabla324[[#This Row],[P. U. ]],2)</f>
        <v>14786.43</v>
      </c>
    </row>
    <row r="1523" spans="1:10">
      <c r="A1523" s="5" t="s">
        <v>6577</v>
      </c>
      <c r="B1523" s="5" t="s">
        <v>1383</v>
      </c>
      <c r="C1523" s="5" t="s">
        <v>4789</v>
      </c>
      <c r="D1523" s="1" t="s">
        <v>62</v>
      </c>
      <c r="E1523" s="3">
        <v>1</v>
      </c>
      <c r="F1523" s="2">
        <v>19252.580000000002</v>
      </c>
      <c r="G1523" s="2">
        <f>ROUND(Tabla324[[#This Row],[CANTIDAD]]*Tabla324[[#This Row],[P. U.]],2)</f>
        <v>19252.580000000002</v>
      </c>
      <c r="H1523" s="22">
        <v>1</v>
      </c>
      <c r="I1523" s="2">
        <v>14786.43</v>
      </c>
      <c r="J1523" s="2">
        <f>ROUND(Tabla324[[#This Row],[CANTIDAD ]]*Tabla324[[#This Row],[P. U. ]],2)</f>
        <v>14786.43</v>
      </c>
    </row>
    <row r="1524" spans="1:10">
      <c r="A1524" s="5" t="s">
        <v>6577</v>
      </c>
      <c r="B1524" s="5" t="s">
        <v>1384</v>
      </c>
      <c r="C1524" s="5" t="s">
        <v>4790</v>
      </c>
      <c r="D1524" s="1" t="s">
        <v>62</v>
      </c>
      <c r="E1524" s="3">
        <v>1</v>
      </c>
      <c r="F1524" s="2">
        <v>15203.41</v>
      </c>
      <c r="G1524" s="2">
        <f>ROUND(Tabla324[[#This Row],[CANTIDAD]]*Tabla324[[#This Row],[P. U.]],2)</f>
        <v>15203.41</v>
      </c>
      <c r="H1524" s="22">
        <v>1</v>
      </c>
      <c r="I1524" s="2">
        <v>11676.57</v>
      </c>
      <c r="J1524" s="2">
        <f>ROUND(Tabla324[[#This Row],[CANTIDAD ]]*Tabla324[[#This Row],[P. U. ]],2)</f>
        <v>11676.57</v>
      </c>
    </row>
    <row r="1525" spans="1:10">
      <c r="A1525" s="5" t="s">
        <v>6577</v>
      </c>
      <c r="B1525" s="5" t="s">
        <v>1385</v>
      </c>
      <c r="C1525" s="5" t="s">
        <v>4791</v>
      </c>
      <c r="D1525" s="1" t="s">
        <v>62</v>
      </c>
      <c r="E1525" s="3">
        <v>1</v>
      </c>
      <c r="F1525" s="2">
        <v>14915.68</v>
      </c>
      <c r="G1525" s="2">
        <f>ROUND(Tabla324[[#This Row],[CANTIDAD]]*Tabla324[[#This Row],[P. U.]],2)</f>
        <v>14915.68</v>
      </c>
      <c r="H1525" s="22">
        <v>1</v>
      </c>
      <c r="I1525" s="2">
        <v>11455.58</v>
      </c>
      <c r="J1525" s="2">
        <f>ROUND(Tabla324[[#This Row],[CANTIDAD ]]*Tabla324[[#This Row],[P. U. ]],2)</f>
        <v>11455.58</v>
      </c>
    </row>
    <row r="1526" spans="1:10">
      <c r="A1526" s="5" t="s">
        <v>6577</v>
      </c>
      <c r="B1526" s="5" t="s">
        <v>1386</v>
      </c>
      <c r="C1526" s="5" t="s">
        <v>4792</v>
      </c>
      <c r="D1526" s="1" t="s">
        <v>62</v>
      </c>
      <c r="E1526" s="3">
        <v>1</v>
      </c>
      <c r="F1526" s="2">
        <v>15162.46</v>
      </c>
      <c r="G1526" s="2">
        <f>ROUND(Tabla324[[#This Row],[CANTIDAD]]*Tabla324[[#This Row],[P. U.]],2)</f>
        <v>15162.46</v>
      </c>
      <c r="H1526" s="22">
        <v>1</v>
      </c>
      <c r="I1526" s="2">
        <v>11645.12</v>
      </c>
      <c r="J1526" s="2">
        <f>ROUND(Tabla324[[#This Row],[CANTIDAD ]]*Tabla324[[#This Row],[P. U. ]],2)</f>
        <v>11645.12</v>
      </c>
    </row>
    <row r="1527" spans="1:10">
      <c r="A1527" s="5" t="s">
        <v>6577</v>
      </c>
      <c r="B1527" s="5" t="s">
        <v>1387</v>
      </c>
      <c r="C1527" s="5" t="s">
        <v>4793</v>
      </c>
      <c r="D1527" s="1" t="s">
        <v>62</v>
      </c>
      <c r="E1527" s="3">
        <v>1</v>
      </c>
      <c r="F1527" s="2">
        <v>14668.88</v>
      </c>
      <c r="G1527" s="2">
        <f>ROUND(Tabla324[[#This Row],[CANTIDAD]]*Tabla324[[#This Row],[P. U.]],2)</f>
        <v>14668.88</v>
      </c>
      <c r="H1527" s="22">
        <v>1</v>
      </c>
      <c r="I1527" s="2">
        <v>11266.04</v>
      </c>
      <c r="J1527" s="2">
        <f>ROUND(Tabla324[[#This Row],[CANTIDAD ]]*Tabla324[[#This Row],[P. U. ]],2)</f>
        <v>11266.04</v>
      </c>
    </row>
    <row r="1528" spans="1:10">
      <c r="A1528" s="5" t="s">
        <v>6577</v>
      </c>
      <c r="B1528" s="5" t="s">
        <v>1388</v>
      </c>
      <c r="C1528" s="5" t="s">
        <v>4794</v>
      </c>
      <c r="D1528" s="1" t="s">
        <v>62</v>
      </c>
      <c r="E1528" s="3">
        <v>1</v>
      </c>
      <c r="F1528" s="2">
        <v>14053.84</v>
      </c>
      <c r="G1528" s="2">
        <f>ROUND(Tabla324[[#This Row],[CANTIDAD]]*Tabla324[[#This Row],[P. U.]],2)</f>
        <v>14053.84</v>
      </c>
      <c r="H1528" s="22">
        <v>1</v>
      </c>
      <c r="I1528" s="2">
        <v>10793.67</v>
      </c>
      <c r="J1528" s="2">
        <f>ROUND(Tabla324[[#This Row],[CANTIDAD ]]*Tabla324[[#This Row],[P. U. ]],2)</f>
        <v>10793.67</v>
      </c>
    </row>
    <row r="1529" spans="1:10">
      <c r="A1529" s="5" t="s">
        <v>6577</v>
      </c>
      <c r="B1529" s="5" t="s">
        <v>1389</v>
      </c>
      <c r="C1529" s="5" t="s">
        <v>4795</v>
      </c>
      <c r="D1529" s="1" t="s">
        <v>62</v>
      </c>
      <c r="E1529" s="3">
        <v>1</v>
      </c>
      <c r="F1529" s="2">
        <v>14481.87</v>
      </c>
      <c r="G1529" s="2">
        <f>ROUND(Tabla324[[#This Row],[CANTIDAD]]*Tabla324[[#This Row],[P. U.]],2)</f>
        <v>14481.87</v>
      </c>
      <c r="H1529" s="22">
        <v>1</v>
      </c>
      <c r="I1529" s="2">
        <v>11122.4</v>
      </c>
      <c r="J1529" s="2">
        <f>ROUND(Tabla324[[#This Row],[CANTIDAD ]]*Tabla324[[#This Row],[P. U. ]],2)</f>
        <v>11122.4</v>
      </c>
    </row>
    <row r="1530" spans="1:10">
      <c r="A1530" s="5" t="s">
        <v>6577</v>
      </c>
      <c r="B1530" s="5" t="s">
        <v>1390</v>
      </c>
      <c r="C1530" s="5" t="s">
        <v>4796</v>
      </c>
      <c r="D1530" s="1" t="s">
        <v>62</v>
      </c>
      <c r="E1530" s="3">
        <v>1</v>
      </c>
      <c r="F1530" s="2">
        <v>14042.24</v>
      </c>
      <c r="G1530" s="2">
        <f>ROUND(Tabla324[[#This Row],[CANTIDAD]]*Tabla324[[#This Row],[P. U.]],2)</f>
        <v>14042.24</v>
      </c>
      <c r="H1530" s="22">
        <v>1</v>
      </c>
      <c r="I1530" s="2">
        <v>10784.76</v>
      </c>
      <c r="J1530" s="2">
        <f>ROUND(Tabla324[[#This Row],[CANTIDAD ]]*Tabla324[[#This Row],[P. U. ]],2)</f>
        <v>10784.76</v>
      </c>
    </row>
    <row r="1531" spans="1:10">
      <c r="A1531" s="5" t="s">
        <v>6577</v>
      </c>
      <c r="B1531" s="5" t="s">
        <v>1391</v>
      </c>
      <c r="C1531" s="5" t="s">
        <v>4797</v>
      </c>
      <c r="D1531" s="1" t="s">
        <v>62</v>
      </c>
      <c r="E1531" s="3">
        <v>1</v>
      </c>
      <c r="F1531" s="2">
        <v>14331.56</v>
      </c>
      <c r="G1531" s="2">
        <f>ROUND(Tabla324[[#This Row],[CANTIDAD]]*Tabla324[[#This Row],[P. U.]],2)</f>
        <v>14331.56</v>
      </c>
      <c r="H1531" s="22">
        <v>1</v>
      </c>
      <c r="I1531" s="2">
        <v>11006.97</v>
      </c>
      <c r="J1531" s="2">
        <f>ROUND(Tabla324[[#This Row],[CANTIDAD ]]*Tabla324[[#This Row],[P. U. ]],2)</f>
        <v>11006.97</v>
      </c>
    </row>
    <row r="1532" spans="1:10">
      <c r="A1532" s="5" t="s">
        <v>6577</v>
      </c>
      <c r="B1532" s="5" t="s">
        <v>1392</v>
      </c>
      <c r="C1532" s="5" t="s">
        <v>4798</v>
      </c>
      <c r="D1532" s="1" t="s">
        <v>62</v>
      </c>
      <c r="E1532" s="3">
        <v>1</v>
      </c>
      <c r="F1532" s="2">
        <v>14100.08</v>
      </c>
      <c r="G1532" s="2">
        <f>ROUND(Tabla324[[#This Row],[CANTIDAD]]*Tabla324[[#This Row],[P. U.]],2)</f>
        <v>14100.08</v>
      </c>
      <c r="H1532" s="22">
        <v>1</v>
      </c>
      <c r="I1532" s="2">
        <v>10829.18</v>
      </c>
      <c r="J1532" s="2">
        <f>ROUND(Tabla324[[#This Row],[CANTIDAD ]]*Tabla324[[#This Row],[P. U. ]],2)</f>
        <v>10829.18</v>
      </c>
    </row>
    <row r="1533" spans="1:10">
      <c r="A1533" s="5" t="s">
        <v>6577</v>
      </c>
      <c r="B1533" s="5" t="s">
        <v>1393</v>
      </c>
      <c r="C1533" s="5" t="s">
        <v>4799</v>
      </c>
      <c r="D1533" s="1" t="s">
        <v>62</v>
      </c>
      <c r="E1533" s="3">
        <v>1</v>
      </c>
      <c r="F1533" s="2">
        <v>17684.66</v>
      </c>
      <c r="G1533" s="2">
        <f>ROUND(Tabla324[[#This Row],[CANTIDAD]]*Tabla324[[#This Row],[P. U.]],2)</f>
        <v>17684.66</v>
      </c>
      <c r="H1533" s="22">
        <v>1</v>
      </c>
      <c r="I1533" s="2">
        <v>13582.23</v>
      </c>
      <c r="J1533" s="2">
        <f>ROUND(Tabla324[[#This Row],[CANTIDAD ]]*Tabla324[[#This Row],[P. U. ]],2)</f>
        <v>13582.23</v>
      </c>
    </row>
    <row r="1534" spans="1:10">
      <c r="A1534" s="5" t="s">
        <v>6577</v>
      </c>
      <c r="B1534" s="5" t="s">
        <v>1394</v>
      </c>
      <c r="C1534" s="5" t="s">
        <v>4800</v>
      </c>
      <c r="D1534" s="1" t="s">
        <v>62</v>
      </c>
      <c r="E1534" s="3">
        <v>1</v>
      </c>
      <c r="F1534" s="2">
        <v>17481.82</v>
      </c>
      <c r="G1534" s="2">
        <f>ROUND(Tabla324[[#This Row],[CANTIDAD]]*Tabla324[[#This Row],[P. U.]],2)</f>
        <v>17481.82</v>
      </c>
      <c r="H1534" s="22">
        <v>1</v>
      </c>
      <c r="I1534" s="2">
        <v>13426.44</v>
      </c>
      <c r="J1534" s="2">
        <f>ROUND(Tabla324[[#This Row],[CANTIDAD ]]*Tabla324[[#This Row],[P. U. ]],2)</f>
        <v>13426.44</v>
      </c>
    </row>
    <row r="1535" spans="1:10">
      <c r="A1535" s="5" t="s">
        <v>6577</v>
      </c>
      <c r="B1535" s="5" t="s">
        <v>1395</v>
      </c>
      <c r="C1535" s="5" t="s">
        <v>4801</v>
      </c>
      <c r="D1535" s="1" t="s">
        <v>62</v>
      </c>
      <c r="E1535" s="3">
        <v>1</v>
      </c>
      <c r="F1535" s="2">
        <v>14285.33</v>
      </c>
      <c r="G1535" s="2">
        <f>ROUND(Tabla324[[#This Row],[CANTIDAD]]*Tabla324[[#This Row],[P. U.]],2)</f>
        <v>14285.33</v>
      </c>
      <c r="H1535" s="22">
        <v>1</v>
      </c>
      <c r="I1535" s="2">
        <v>10971.47</v>
      </c>
      <c r="J1535" s="2">
        <f>ROUND(Tabla324[[#This Row],[CANTIDAD ]]*Tabla324[[#This Row],[P. U. ]],2)</f>
        <v>10971.47</v>
      </c>
    </row>
    <row r="1536" spans="1:10">
      <c r="A1536" s="5" t="s">
        <v>6577</v>
      </c>
      <c r="B1536" s="5" t="s">
        <v>1396</v>
      </c>
      <c r="C1536" s="5" t="s">
        <v>4802</v>
      </c>
      <c r="D1536" s="1" t="s">
        <v>62</v>
      </c>
      <c r="E1536" s="3">
        <v>1</v>
      </c>
      <c r="F1536" s="2">
        <v>17795.95</v>
      </c>
      <c r="G1536" s="2">
        <f>ROUND(Tabla324[[#This Row],[CANTIDAD]]*Tabla324[[#This Row],[P. U.]],2)</f>
        <v>17795.95</v>
      </c>
      <c r="H1536" s="22">
        <v>1</v>
      </c>
      <c r="I1536" s="2">
        <v>13667.69</v>
      </c>
      <c r="J1536" s="2">
        <f>ROUND(Tabla324[[#This Row],[CANTIDAD ]]*Tabla324[[#This Row],[P. U. ]],2)</f>
        <v>13667.69</v>
      </c>
    </row>
    <row r="1537" spans="1:10">
      <c r="A1537" s="5" t="s">
        <v>6577</v>
      </c>
      <c r="B1537" s="5" t="s">
        <v>1397</v>
      </c>
      <c r="C1537" s="5" t="s">
        <v>4803</v>
      </c>
      <c r="D1537" s="1" t="s">
        <v>62</v>
      </c>
      <c r="E1537" s="3">
        <v>1</v>
      </c>
      <c r="F1537" s="2">
        <v>14505.06</v>
      </c>
      <c r="G1537" s="2">
        <f>ROUND(Tabla324[[#This Row],[CANTIDAD]]*Tabla324[[#This Row],[P. U.]],2)</f>
        <v>14505.06</v>
      </c>
      <c r="H1537" s="22">
        <v>1</v>
      </c>
      <c r="I1537" s="2">
        <v>11140.22</v>
      </c>
      <c r="J1537" s="2">
        <f>ROUND(Tabla324[[#This Row],[CANTIDAD ]]*Tabla324[[#This Row],[P. U. ]],2)</f>
        <v>11140.22</v>
      </c>
    </row>
    <row r="1538" spans="1:10">
      <c r="A1538" s="5" t="s">
        <v>6577</v>
      </c>
      <c r="B1538" s="5" t="s">
        <v>1398</v>
      </c>
      <c r="C1538" s="5" t="s">
        <v>4804</v>
      </c>
      <c r="D1538" s="1" t="s">
        <v>62</v>
      </c>
      <c r="E1538" s="3">
        <v>1</v>
      </c>
      <c r="F1538" s="2">
        <v>13984.24</v>
      </c>
      <c r="G1538" s="2">
        <f>ROUND(Tabla324[[#This Row],[CANTIDAD]]*Tabla324[[#This Row],[P. U.]],2)</f>
        <v>13984.24</v>
      </c>
      <c r="H1538" s="22">
        <v>1</v>
      </c>
      <c r="I1538" s="2">
        <v>10740.21</v>
      </c>
      <c r="J1538" s="2">
        <f>ROUND(Tabla324[[#This Row],[CANTIDAD ]]*Tabla324[[#This Row],[P. U. ]],2)</f>
        <v>10740.21</v>
      </c>
    </row>
    <row r="1539" spans="1:10">
      <c r="A1539" s="5" t="s">
        <v>6577</v>
      </c>
      <c r="B1539" s="5" t="s">
        <v>1399</v>
      </c>
      <c r="C1539" s="5" t="s">
        <v>4805</v>
      </c>
      <c r="D1539" s="1" t="s">
        <v>62</v>
      </c>
      <c r="E1539" s="3">
        <v>1</v>
      </c>
      <c r="F1539" s="2">
        <v>14331.56</v>
      </c>
      <c r="G1539" s="2">
        <f>ROUND(Tabla324[[#This Row],[CANTIDAD]]*Tabla324[[#This Row],[P. U.]],2)</f>
        <v>14331.56</v>
      </c>
      <c r="H1539" s="22">
        <v>1</v>
      </c>
      <c r="I1539" s="2">
        <v>11006.97</v>
      </c>
      <c r="J1539" s="2">
        <f>ROUND(Tabla324[[#This Row],[CANTIDAD ]]*Tabla324[[#This Row],[P. U. ]],2)</f>
        <v>11006.97</v>
      </c>
    </row>
    <row r="1540" spans="1:10">
      <c r="A1540" s="5" t="s">
        <v>6577</v>
      </c>
      <c r="B1540" s="5" t="s">
        <v>1400</v>
      </c>
      <c r="C1540" s="5" t="s">
        <v>4806</v>
      </c>
      <c r="D1540" s="1" t="s">
        <v>62</v>
      </c>
      <c r="E1540" s="3">
        <v>1</v>
      </c>
      <c r="F1540" s="2">
        <v>14042.24</v>
      </c>
      <c r="G1540" s="2">
        <f>ROUND(Tabla324[[#This Row],[CANTIDAD]]*Tabla324[[#This Row],[P. U.]],2)</f>
        <v>14042.24</v>
      </c>
      <c r="H1540" s="22">
        <v>1</v>
      </c>
      <c r="I1540" s="2">
        <v>10784.76</v>
      </c>
      <c r="J1540" s="2">
        <f>ROUND(Tabla324[[#This Row],[CANTIDAD ]]*Tabla324[[#This Row],[P. U. ]],2)</f>
        <v>10784.76</v>
      </c>
    </row>
    <row r="1541" spans="1:10">
      <c r="A1541" s="5" t="s">
        <v>6577</v>
      </c>
      <c r="B1541" s="5" t="s">
        <v>1401</v>
      </c>
      <c r="C1541" s="5" t="s">
        <v>4808</v>
      </c>
      <c r="D1541" s="1" t="s">
        <v>62</v>
      </c>
      <c r="E1541" s="3">
        <v>1</v>
      </c>
      <c r="F1541" s="2">
        <v>13926.41</v>
      </c>
      <c r="G1541" s="2">
        <f>ROUND(Tabla324[[#This Row],[CANTIDAD]]*Tabla324[[#This Row],[P. U.]],2)</f>
        <v>13926.41</v>
      </c>
      <c r="H1541" s="22">
        <v>1</v>
      </c>
      <c r="I1541" s="2">
        <v>10695.8</v>
      </c>
      <c r="J1541" s="2">
        <f>ROUND(Tabla324[[#This Row],[CANTIDAD ]]*Tabla324[[#This Row],[P. U. ]],2)</f>
        <v>10695.8</v>
      </c>
    </row>
    <row r="1542" spans="1:10">
      <c r="A1542" s="5" t="s">
        <v>6577</v>
      </c>
      <c r="B1542" s="5" t="s">
        <v>1402</v>
      </c>
      <c r="C1542" s="5" t="s">
        <v>4807</v>
      </c>
      <c r="D1542" s="1" t="s">
        <v>62</v>
      </c>
      <c r="E1542" s="3">
        <v>1</v>
      </c>
      <c r="F1542" s="2">
        <v>13984.24</v>
      </c>
      <c r="G1542" s="2">
        <f>ROUND(Tabla324[[#This Row],[CANTIDAD]]*Tabla324[[#This Row],[P. U.]],2)</f>
        <v>13984.24</v>
      </c>
      <c r="H1542" s="22">
        <v>1</v>
      </c>
      <c r="I1542" s="2">
        <v>10740.21</v>
      </c>
      <c r="J1542" s="2">
        <f>ROUND(Tabla324[[#This Row],[CANTIDAD ]]*Tabla324[[#This Row],[P. U. ]],2)</f>
        <v>10740.21</v>
      </c>
    </row>
    <row r="1543" spans="1:10">
      <c r="A1543" s="5" t="s">
        <v>6577</v>
      </c>
      <c r="B1543" s="5" t="s">
        <v>1403</v>
      </c>
      <c r="C1543" s="5" t="s">
        <v>4809</v>
      </c>
      <c r="D1543" s="1" t="s">
        <v>62</v>
      </c>
      <c r="E1543" s="3">
        <v>1</v>
      </c>
      <c r="F1543" s="2">
        <v>13926.41</v>
      </c>
      <c r="G1543" s="2">
        <f>ROUND(Tabla324[[#This Row],[CANTIDAD]]*Tabla324[[#This Row],[P. U.]],2)</f>
        <v>13926.41</v>
      </c>
      <c r="H1543" s="22">
        <v>1</v>
      </c>
      <c r="I1543" s="2">
        <v>10695.8</v>
      </c>
      <c r="J1543" s="2">
        <f>ROUND(Tabla324[[#This Row],[CANTIDAD ]]*Tabla324[[#This Row],[P. U. ]],2)</f>
        <v>10695.8</v>
      </c>
    </row>
    <row r="1544" spans="1:10">
      <c r="A1544" s="5" t="s">
        <v>6577</v>
      </c>
      <c r="B1544" s="5" t="s">
        <v>1404</v>
      </c>
      <c r="C1544" s="5" t="s">
        <v>4810</v>
      </c>
      <c r="D1544" s="1" t="s">
        <v>62</v>
      </c>
      <c r="E1544" s="3">
        <v>1</v>
      </c>
      <c r="F1544" s="2">
        <v>21966.22</v>
      </c>
      <c r="G1544" s="2">
        <f>ROUND(Tabla324[[#This Row],[CANTIDAD]]*Tabla324[[#This Row],[P. U.]],2)</f>
        <v>21966.22</v>
      </c>
      <c r="H1544" s="22">
        <v>1</v>
      </c>
      <c r="I1544" s="2">
        <v>16870.560000000001</v>
      </c>
      <c r="J1544" s="2">
        <f>ROUND(Tabla324[[#This Row],[CANTIDAD ]]*Tabla324[[#This Row],[P. U. ]],2)</f>
        <v>16870.560000000001</v>
      </c>
    </row>
    <row r="1545" spans="1:10">
      <c r="A1545" s="5" t="s">
        <v>6577</v>
      </c>
      <c r="B1545" s="5" t="s">
        <v>1405</v>
      </c>
      <c r="C1545" s="5" t="s">
        <v>4811</v>
      </c>
      <c r="D1545" s="1" t="s">
        <v>62</v>
      </c>
      <c r="E1545" s="3">
        <v>1</v>
      </c>
      <c r="F1545" s="2">
        <v>15230.49</v>
      </c>
      <c r="G1545" s="2">
        <f>ROUND(Tabla324[[#This Row],[CANTIDAD]]*Tabla324[[#This Row],[P. U.]],2)</f>
        <v>15230.49</v>
      </c>
      <c r="H1545" s="22">
        <v>1</v>
      </c>
      <c r="I1545" s="2">
        <v>11697.36</v>
      </c>
      <c r="J1545" s="2">
        <f>ROUND(Tabla324[[#This Row],[CANTIDAD ]]*Tabla324[[#This Row],[P. U. ]],2)</f>
        <v>11697.36</v>
      </c>
    </row>
    <row r="1546" spans="1:10">
      <c r="A1546" s="5" t="s">
        <v>6577</v>
      </c>
      <c r="B1546" s="5" t="s">
        <v>1406</v>
      </c>
      <c r="C1546" s="5" t="s">
        <v>4812</v>
      </c>
      <c r="D1546" s="1" t="s">
        <v>62</v>
      </c>
      <c r="E1546" s="3">
        <v>1</v>
      </c>
      <c r="F1546" s="2">
        <v>14493.46</v>
      </c>
      <c r="G1546" s="2">
        <f>ROUND(Tabla324[[#This Row],[CANTIDAD]]*Tabla324[[#This Row],[P. U.]],2)</f>
        <v>14493.46</v>
      </c>
      <c r="H1546" s="22">
        <v>1</v>
      </c>
      <c r="I1546" s="2">
        <v>11131.31</v>
      </c>
      <c r="J1546" s="2">
        <f>ROUND(Tabla324[[#This Row],[CANTIDAD ]]*Tabla324[[#This Row],[P. U. ]],2)</f>
        <v>11131.31</v>
      </c>
    </row>
    <row r="1547" spans="1:10">
      <c r="A1547" s="5" t="s">
        <v>6577</v>
      </c>
      <c r="B1547" s="5" t="s">
        <v>1407</v>
      </c>
      <c r="C1547" s="5" t="s">
        <v>4813</v>
      </c>
      <c r="D1547" s="1" t="s">
        <v>62</v>
      </c>
      <c r="E1547" s="3">
        <v>1</v>
      </c>
      <c r="F1547" s="2">
        <v>14833.07</v>
      </c>
      <c r="G1547" s="2">
        <f>ROUND(Tabla324[[#This Row],[CANTIDAD]]*Tabla324[[#This Row],[P. U.]],2)</f>
        <v>14833.07</v>
      </c>
      <c r="H1547" s="22">
        <v>1</v>
      </c>
      <c r="I1547" s="2">
        <v>11392.13</v>
      </c>
      <c r="J1547" s="2">
        <f>ROUND(Tabla324[[#This Row],[CANTIDAD ]]*Tabla324[[#This Row],[P. U. ]],2)</f>
        <v>11392.13</v>
      </c>
    </row>
    <row r="1548" spans="1:10">
      <c r="A1548" s="5" t="s">
        <v>6577</v>
      </c>
      <c r="B1548" s="5" t="s">
        <v>1408</v>
      </c>
      <c r="C1548" s="5" t="s">
        <v>4814</v>
      </c>
      <c r="D1548" s="1" t="s">
        <v>62</v>
      </c>
      <c r="E1548" s="3">
        <v>1</v>
      </c>
      <c r="F1548" s="2">
        <v>14833.07</v>
      </c>
      <c r="G1548" s="2">
        <f>ROUND(Tabla324[[#This Row],[CANTIDAD]]*Tabla324[[#This Row],[P. U.]],2)</f>
        <v>14833.07</v>
      </c>
      <c r="H1548" s="22">
        <v>1</v>
      </c>
      <c r="I1548" s="2">
        <v>11392.13</v>
      </c>
      <c r="J1548" s="2">
        <f>ROUND(Tabla324[[#This Row],[CANTIDAD ]]*Tabla324[[#This Row],[P. U. ]],2)</f>
        <v>11392.13</v>
      </c>
    </row>
    <row r="1549" spans="1:10">
      <c r="A1549" s="5" t="s">
        <v>6577</v>
      </c>
      <c r="B1549" s="5" t="s">
        <v>1409</v>
      </c>
      <c r="C1549" s="5" t="s">
        <v>4815</v>
      </c>
      <c r="D1549" s="1" t="s">
        <v>62</v>
      </c>
      <c r="E1549" s="3">
        <v>1</v>
      </c>
      <c r="F1549" s="2">
        <v>13984.24</v>
      </c>
      <c r="G1549" s="2">
        <f>ROUND(Tabla324[[#This Row],[CANTIDAD]]*Tabla324[[#This Row],[P. U.]],2)</f>
        <v>13984.24</v>
      </c>
      <c r="H1549" s="22">
        <v>1</v>
      </c>
      <c r="I1549" s="2">
        <v>10740.21</v>
      </c>
      <c r="J1549" s="2">
        <f>ROUND(Tabla324[[#This Row],[CANTIDAD ]]*Tabla324[[#This Row],[P. U. ]],2)</f>
        <v>10740.21</v>
      </c>
    </row>
    <row r="1550" spans="1:10">
      <c r="A1550" s="5" t="s">
        <v>6577</v>
      </c>
      <c r="B1550" s="5" t="s">
        <v>1410</v>
      </c>
      <c r="C1550" s="5" t="s">
        <v>4816</v>
      </c>
      <c r="D1550" s="1" t="s">
        <v>62</v>
      </c>
      <c r="E1550" s="3">
        <v>1</v>
      </c>
      <c r="F1550" s="2">
        <v>14524.4</v>
      </c>
      <c r="G1550" s="2">
        <f>ROUND(Tabla324[[#This Row],[CANTIDAD]]*Tabla324[[#This Row],[P. U.]],2)</f>
        <v>14524.4</v>
      </c>
      <c r="H1550" s="22">
        <v>1</v>
      </c>
      <c r="I1550" s="2">
        <v>11155.07</v>
      </c>
      <c r="J1550" s="2">
        <f>ROUND(Tabla324[[#This Row],[CANTIDAD ]]*Tabla324[[#This Row],[P. U. ]],2)</f>
        <v>11155.07</v>
      </c>
    </row>
    <row r="1551" spans="1:10">
      <c r="A1551" s="5" t="s">
        <v>6577</v>
      </c>
      <c r="B1551" s="5" t="s">
        <v>1411</v>
      </c>
      <c r="C1551" s="5" t="s">
        <v>4817</v>
      </c>
      <c r="D1551" s="1" t="s">
        <v>62</v>
      </c>
      <c r="E1551" s="3">
        <v>1</v>
      </c>
      <c r="F1551" s="2">
        <v>14574.67</v>
      </c>
      <c r="G1551" s="2">
        <f>ROUND(Tabla324[[#This Row],[CANTIDAD]]*Tabla324[[#This Row],[P. U.]],2)</f>
        <v>14574.67</v>
      </c>
      <c r="H1551" s="22">
        <v>1</v>
      </c>
      <c r="I1551" s="2">
        <v>11193.68</v>
      </c>
      <c r="J1551" s="2">
        <f>ROUND(Tabla324[[#This Row],[CANTIDAD ]]*Tabla324[[#This Row],[P. U. ]],2)</f>
        <v>11193.68</v>
      </c>
    </row>
    <row r="1552" spans="1:10">
      <c r="A1552" s="5" t="s">
        <v>6577</v>
      </c>
      <c r="B1552" s="5" t="s">
        <v>1412</v>
      </c>
      <c r="C1552" s="5" t="s">
        <v>4818</v>
      </c>
      <c r="D1552" s="1" t="s">
        <v>62</v>
      </c>
      <c r="E1552" s="3">
        <v>1</v>
      </c>
      <c r="F1552" s="2">
        <v>14238.93</v>
      </c>
      <c r="G1552" s="2">
        <f>ROUND(Tabla324[[#This Row],[CANTIDAD]]*Tabla324[[#This Row],[P. U.]],2)</f>
        <v>14238.93</v>
      </c>
      <c r="H1552" s="22">
        <v>1</v>
      </c>
      <c r="I1552" s="2">
        <v>10935.83</v>
      </c>
      <c r="J1552" s="2">
        <f>ROUND(Tabla324[[#This Row],[CANTIDAD ]]*Tabla324[[#This Row],[P. U. ]],2)</f>
        <v>10935.83</v>
      </c>
    </row>
    <row r="1553" spans="1:10">
      <c r="A1553" s="5" t="s">
        <v>6577</v>
      </c>
      <c r="B1553" s="5" t="s">
        <v>1413</v>
      </c>
      <c r="C1553" s="5" t="s">
        <v>4819</v>
      </c>
      <c r="D1553" s="1" t="s">
        <v>62</v>
      </c>
      <c r="E1553" s="3">
        <v>1</v>
      </c>
      <c r="F1553" s="2">
        <v>14574.67</v>
      </c>
      <c r="G1553" s="2">
        <f>ROUND(Tabla324[[#This Row],[CANTIDAD]]*Tabla324[[#This Row],[P. U.]],2)</f>
        <v>14574.67</v>
      </c>
      <c r="H1553" s="22">
        <v>1</v>
      </c>
      <c r="I1553" s="2">
        <v>11193.68</v>
      </c>
      <c r="J1553" s="2">
        <f>ROUND(Tabla324[[#This Row],[CANTIDAD ]]*Tabla324[[#This Row],[P. U. ]],2)</f>
        <v>11193.68</v>
      </c>
    </row>
    <row r="1554" spans="1:10">
      <c r="A1554" s="5" t="s">
        <v>6577</v>
      </c>
      <c r="B1554" s="5" t="s">
        <v>1414</v>
      </c>
      <c r="C1554" s="5" t="s">
        <v>4820</v>
      </c>
      <c r="D1554" s="1" t="s">
        <v>62</v>
      </c>
      <c r="E1554" s="3">
        <v>1</v>
      </c>
      <c r="F1554" s="2">
        <v>14921.82</v>
      </c>
      <c r="G1554" s="2">
        <f>ROUND(Tabla324[[#This Row],[CANTIDAD]]*Tabla324[[#This Row],[P. U.]],2)</f>
        <v>14921.82</v>
      </c>
      <c r="H1554" s="22">
        <v>1</v>
      </c>
      <c r="I1554" s="2">
        <v>11460.3</v>
      </c>
      <c r="J1554" s="2">
        <f>ROUND(Tabla324[[#This Row],[CANTIDAD ]]*Tabla324[[#This Row],[P. U. ]],2)</f>
        <v>11460.3</v>
      </c>
    </row>
    <row r="1555" spans="1:10">
      <c r="A1555" s="5" t="s">
        <v>6577</v>
      </c>
      <c r="B1555" s="5" t="s">
        <v>1415</v>
      </c>
      <c r="C1555" s="5" t="s">
        <v>4821</v>
      </c>
      <c r="D1555" s="1" t="s">
        <v>62</v>
      </c>
      <c r="E1555" s="3">
        <v>1</v>
      </c>
      <c r="F1555" s="2">
        <v>16017.43</v>
      </c>
      <c r="G1555" s="2">
        <f>ROUND(Tabla324[[#This Row],[CANTIDAD]]*Tabla324[[#This Row],[P. U.]],2)</f>
        <v>16017.43</v>
      </c>
      <c r="H1555" s="22">
        <v>1</v>
      </c>
      <c r="I1555" s="2">
        <v>12301.76</v>
      </c>
      <c r="J1555" s="2">
        <f>ROUND(Tabla324[[#This Row],[CANTIDAD ]]*Tabla324[[#This Row],[P. U. ]],2)</f>
        <v>12301.76</v>
      </c>
    </row>
    <row r="1556" spans="1:10">
      <c r="A1556" s="5" t="s">
        <v>6577</v>
      </c>
      <c r="B1556" s="5" t="s">
        <v>1416</v>
      </c>
      <c r="C1556" s="5" t="s">
        <v>4822</v>
      </c>
      <c r="D1556" s="1" t="s">
        <v>62</v>
      </c>
      <c r="E1556" s="3">
        <v>1</v>
      </c>
      <c r="F1556" s="2">
        <v>16075.26</v>
      </c>
      <c r="G1556" s="2">
        <f>ROUND(Tabla324[[#This Row],[CANTIDAD]]*Tabla324[[#This Row],[P. U.]],2)</f>
        <v>16075.26</v>
      </c>
      <c r="H1556" s="22">
        <v>1</v>
      </c>
      <c r="I1556" s="2">
        <v>12346.17</v>
      </c>
      <c r="J1556" s="2">
        <f>ROUND(Tabla324[[#This Row],[CANTIDAD ]]*Tabla324[[#This Row],[P. U. ]],2)</f>
        <v>12346.17</v>
      </c>
    </row>
    <row r="1557" spans="1:10" s="35" customFormat="1" ht="11.25" customHeight="1">
      <c r="A1557" s="34" t="s">
        <v>6580</v>
      </c>
      <c r="B1557" s="34"/>
      <c r="C1557" s="34" t="s">
        <v>4823</v>
      </c>
      <c r="D1557" s="35" t="s">
        <v>3472</v>
      </c>
      <c r="E1557" s="36"/>
      <c r="F1557" s="37"/>
      <c r="G1557" s="37">
        <f>SUM(G1558:G1608)</f>
        <v>574568.6399999999</v>
      </c>
      <c r="H1557" s="38"/>
      <c r="I1557" s="37"/>
      <c r="J1557" s="37">
        <f t="shared" ref="J1557" si="89">SUM(J1558:J1608)</f>
        <v>441282.00999999995</v>
      </c>
    </row>
    <row r="1558" spans="1:10">
      <c r="A1558" s="5" t="s">
        <v>6577</v>
      </c>
      <c r="B1558" s="5" t="s">
        <v>1417</v>
      </c>
      <c r="C1558" s="5" t="s">
        <v>4824</v>
      </c>
      <c r="D1558" s="1" t="s">
        <v>62</v>
      </c>
      <c r="E1558" s="3">
        <v>1</v>
      </c>
      <c r="F1558" s="2">
        <v>12523.16</v>
      </c>
      <c r="G1558" s="2">
        <f>ROUND(Tabla324[[#This Row],[CANTIDAD]]*Tabla324[[#This Row],[P. U.]],2)</f>
        <v>12523.16</v>
      </c>
      <c r="H1558" s="22">
        <v>1</v>
      </c>
      <c r="I1558" s="2">
        <v>9618.07</v>
      </c>
      <c r="J1558" s="2">
        <f>ROUND(Tabla324[[#This Row],[CANTIDAD ]]*Tabla324[[#This Row],[P. U. ]],2)</f>
        <v>9618.07</v>
      </c>
    </row>
    <row r="1559" spans="1:10">
      <c r="A1559" s="5" t="s">
        <v>6577</v>
      </c>
      <c r="B1559" s="5" t="s">
        <v>1418</v>
      </c>
      <c r="C1559" s="5" t="s">
        <v>4824</v>
      </c>
      <c r="D1559" s="1" t="s">
        <v>62</v>
      </c>
      <c r="E1559" s="3">
        <v>1</v>
      </c>
      <c r="F1559" s="2">
        <v>12523.16</v>
      </c>
      <c r="G1559" s="2">
        <f>ROUND(Tabla324[[#This Row],[CANTIDAD]]*Tabla324[[#This Row],[P. U.]],2)</f>
        <v>12523.16</v>
      </c>
      <c r="H1559" s="22">
        <v>1</v>
      </c>
      <c r="I1559" s="2">
        <v>9618.07</v>
      </c>
      <c r="J1559" s="2">
        <f>ROUND(Tabla324[[#This Row],[CANTIDAD ]]*Tabla324[[#This Row],[P. U. ]],2)</f>
        <v>9618.07</v>
      </c>
    </row>
    <row r="1560" spans="1:10">
      <c r="A1560" s="5" t="s">
        <v>6577</v>
      </c>
      <c r="B1560" s="5" t="s">
        <v>1419</v>
      </c>
      <c r="C1560" s="5" t="s">
        <v>4825</v>
      </c>
      <c r="D1560" s="1" t="s">
        <v>62</v>
      </c>
      <c r="E1560" s="3">
        <v>1</v>
      </c>
      <c r="F1560" s="2">
        <v>18777.62</v>
      </c>
      <c r="G1560" s="2">
        <f>ROUND(Tabla324[[#This Row],[CANTIDAD]]*Tabla324[[#This Row],[P. U.]],2)</f>
        <v>18777.62</v>
      </c>
      <c r="H1560" s="22">
        <v>1</v>
      </c>
      <c r="I1560" s="2">
        <v>14421.64</v>
      </c>
      <c r="J1560" s="2">
        <f>ROUND(Tabla324[[#This Row],[CANTIDAD ]]*Tabla324[[#This Row],[P. U. ]],2)</f>
        <v>14421.64</v>
      </c>
    </row>
    <row r="1561" spans="1:10">
      <c r="A1561" s="5" t="s">
        <v>6577</v>
      </c>
      <c r="B1561" s="5" t="s">
        <v>1420</v>
      </c>
      <c r="C1561" s="5" t="s">
        <v>4826</v>
      </c>
      <c r="D1561" s="1" t="s">
        <v>62</v>
      </c>
      <c r="E1561" s="3">
        <v>1</v>
      </c>
      <c r="F1561" s="2">
        <v>3793.95</v>
      </c>
      <c r="G1561" s="2">
        <f>ROUND(Tabla324[[#This Row],[CANTIDAD]]*Tabla324[[#This Row],[P. U.]],2)</f>
        <v>3793.95</v>
      </c>
      <c r="H1561" s="22">
        <v>1</v>
      </c>
      <c r="I1561" s="2">
        <v>2913.84</v>
      </c>
      <c r="J1561" s="2">
        <f>ROUND(Tabla324[[#This Row],[CANTIDAD ]]*Tabla324[[#This Row],[P. U. ]],2)</f>
        <v>2913.84</v>
      </c>
    </row>
    <row r="1562" spans="1:10">
      <c r="A1562" s="5" t="s">
        <v>6577</v>
      </c>
      <c r="B1562" s="5" t="s">
        <v>1421</v>
      </c>
      <c r="C1562" s="5" t="s">
        <v>4827</v>
      </c>
      <c r="D1562" s="1" t="s">
        <v>62</v>
      </c>
      <c r="E1562" s="3">
        <v>1</v>
      </c>
      <c r="F1562" s="2">
        <v>18777.62</v>
      </c>
      <c r="G1562" s="2">
        <f>ROUND(Tabla324[[#This Row],[CANTIDAD]]*Tabla324[[#This Row],[P. U.]],2)</f>
        <v>18777.62</v>
      </c>
      <c r="H1562" s="22">
        <v>1</v>
      </c>
      <c r="I1562" s="2">
        <v>14421.64</v>
      </c>
      <c r="J1562" s="2">
        <f>ROUND(Tabla324[[#This Row],[CANTIDAD ]]*Tabla324[[#This Row],[P. U. ]],2)</f>
        <v>14421.64</v>
      </c>
    </row>
    <row r="1563" spans="1:10">
      <c r="A1563" s="5" t="s">
        <v>6577</v>
      </c>
      <c r="B1563" s="5" t="s">
        <v>1422</v>
      </c>
      <c r="C1563" s="5" t="s">
        <v>4824</v>
      </c>
      <c r="D1563" s="1" t="s">
        <v>62</v>
      </c>
      <c r="E1563" s="3">
        <v>1</v>
      </c>
      <c r="F1563" s="2">
        <v>12523.16</v>
      </c>
      <c r="G1563" s="2">
        <f>ROUND(Tabla324[[#This Row],[CANTIDAD]]*Tabla324[[#This Row],[P. U.]],2)</f>
        <v>12523.16</v>
      </c>
      <c r="H1563" s="22">
        <v>1</v>
      </c>
      <c r="I1563" s="2">
        <v>9618.07</v>
      </c>
      <c r="J1563" s="2">
        <f>ROUND(Tabla324[[#This Row],[CANTIDAD ]]*Tabla324[[#This Row],[P. U. ]],2)</f>
        <v>9618.07</v>
      </c>
    </row>
    <row r="1564" spans="1:10">
      <c r="A1564" s="5" t="s">
        <v>6577</v>
      </c>
      <c r="B1564" s="5" t="s">
        <v>1423</v>
      </c>
      <c r="C1564" s="5" t="s">
        <v>4828</v>
      </c>
      <c r="D1564" s="1" t="s">
        <v>62</v>
      </c>
      <c r="E1564" s="3">
        <v>1</v>
      </c>
      <c r="F1564" s="2">
        <v>5222.83</v>
      </c>
      <c r="G1564" s="2">
        <f>ROUND(Tabla324[[#This Row],[CANTIDAD]]*Tabla324[[#This Row],[P. U.]],2)</f>
        <v>5222.83</v>
      </c>
      <c r="H1564" s="22">
        <v>1</v>
      </c>
      <c r="I1564" s="2">
        <v>4011.25</v>
      </c>
      <c r="J1564" s="2">
        <f>ROUND(Tabla324[[#This Row],[CANTIDAD ]]*Tabla324[[#This Row],[P. U. ]],2)</f>
        <v>4011.25</v>
      </c>
    </row>
    <row r="1565" spans="1:10">
      <c r="A1565" s="5" t="s">
        <v>6577</v>
      </c>
      <c r="B1565" s="5" t="s">
        <v>1424</v>
      </c>
      <c r="C1565" s="5" t="s">
        <v>4829</v>
      </c>
      <c r="D1565" s="1" t="s">
        <v>62</v>
      </c>
      <c r="E1565" s="3">
        <v>1</v>
      </c>
      <c r="F1565" s="2">
        <v>13203.24</v>
      </c>
      <c r="G1565" s="2">
        <f>ROUND(Tabla324[[#This Row],[CANTIDAD]]*Tabla324[[#This Row],[P. U.]],2)</f>
        <v>13203.24</v>
      </c>
      <c r="H1565" s="22">
        <v>1</v>
      </c>
      <c r="I1565" s="2">
        <v>10140.39</v>
      </c>
      <c r="J1565" s="2">
        <f>ROUND(Tabla324[[#This Row],[CANTIDAD ]]*Tabla324[[#This Row],[P. U. ]],2)</f>
        <v>10140.39</v>
      </c>
    </row>
    <row r="1566" spans="1:10">
      <c r="A1566" s="5" t="s">
        <v>6577</v>
      </c>
      <c r="B1566" s="5" t="s">
        <v>1425</v>
      </c>
      <c r="C1566" s="5" t="s">
        <v>4830</v>
      </c>
      <c r="D1566" s="1" t="s">
        <v>62</v>
      </c>
      <c r="E1566" s="3">
        <v>1</v>
      </c>
      <c r="F1566" s="2">
        <v>13203.24</v>
      </c>
      <c r="G1566" s="2">
        <f>ROUND(Tabla324[[#This Row],[CANTIDAD]]*Tabla324[[#This Row],[P. U.]],2)</f>
        <v>13203.24</v>
      </c>
      <c r="H1566" s="22">
        <v>1</v>
      </c>
      <c r="I1566" s="2">
        <v>10140.39</v>
      </c>
      <c r="J1566" s="2">
        <f>ROUND(Tabla324[[#This Row],[CANTIDAD ]]*Tabla324[[#This Row],[P. U. ]],2)</f>
        <v>10140.39</v>
      </c>
    </row>
    <row r="1567" spans="1:10">
      <c r="A1567" s="5" t="s">
        <v>6577</v>
      </c>
      <c r="B1567" s="5" t="s">
        <v>1426</v>
      </c>
      <c r="C1567" s="5" t="s">
        <v>4830</v>
      </c>
      <c r="D1567" s="1" t="s">
        <v>62</v>
      </c>
      <c r="E1567" s="3">
        <v>1</v>
      </c>
      <c r="F1567" s="2">
        <v>13203.24</v>
      </c>
      <c r="G1567" s="2">
        <f>ROUND(Tabla324[[#This Row],[CANTIDAD]]*Tabla324[[#This Row],[P. U.]],2)</f>
        <v>13203.24</v>
      </c>
      <c r="H1567" s="22">
        <v>1</v>
      </c>
      <c r="I1567" s="2">
        <v>10140.39</v>
      </c>
      <c r="J1567" s="2">
        <f>ROUND(Tabla324[[#This Row],[CANTIDAD ]]*Tabla324[[#This Row],[P. U. ]],2)</f>
        <v>10140.39</v>
      </c>
    </row>
    <row r="1568" spans="1:10">
      <c r="A1568" s="5" t="s">
        <v>6577</v>
      </c>
      <c r="B1568" s="5" t="s">
        <v>1427</v>
      </c>
      <c r="C1568" s="5" t="s">
        <v>4830</v>
      </c>
      <c r="D1568" s="1" t="s">
        <v>62</v>
      </c>
      <c r="E1568" s="3">
        <v>1</v>
      </c>
      <c r="F1568" s="2">
        <v>13203.24</v>
      </c>
      <c r="G1568" s="2">
        <f>ROUND(Tabla324[[#This Row],[CANTIDAD]]*Tabla324[[#This Row],[P. U.]],2)</f>
        <v>13203.24</v>
      </c>
      <c r="H1568" s="22">
        <v>1</v>
      </c>
      <c r="I1568" s="2">
        <v>10140.39</v>
      </c>
      <c r="J1568" s="2">
        <f>ROUND(Tabla324[[#This Row],[CANTIDAD ]]*Tabla324[[#This Row],[P. U. ]],2)</f>
        <v>10140.39</v>
      </c>
    </row>
    <row r="1569" spans="1:10">
      <c r="A1569" s="5" t="s">
        <v>6577</v>
      </c>
      <c r="B1569" s="5" t="s">
        <v>1428</v>
      </c>
      <c r="C1569" s="5" t="s">
        <v>4829</v>
      </c>
      <c r="D1569" s="1" t="s">
        <v>62</v>
      </c>
      <c r="E1569" s="3">
        <v>1</v>
      </c>
      <c r="F1569" s="2">
        <v>13203.24</v>
      </c>
      <c r="G1569" s="2">
        <f>ROUND(Tabla324[[#This Row],[CANTIDAD]]*Tabla324[[#This Row],[P. U.]],2)</f>
        <v>13203.24</v>
      </c>
      <c r="H1569" s="22">
        <v>1</v>
      </c>
      <c r="I1569" s="2">
        <v>10140.39</v>
      </c>
      <c r="J1569" s="2">
        <f>ROUND(Tabla324[[#This Row],[CANTIDAD ]]*Tabla324[[#This Row],[P. U. ]],2)</f>
        <v>10140.39</v>
      </c>
    </row>
    <row r="1570" spans="1:10">
      <c r="A1570" s="5" t="s">
        <v>6577</v>
      </c>
      <c r="B1570" s="5" t="s">
        <v>1429</v>
      </c>
      <c r="C1570" s="5" t="s">
        <v>4831</v>
      </c>
      <c r="D1570" s="1" t="s">
        <v>62</v>
      </c>
      <c r="E1570" s="3">
        <v>1</v>
      </c>
      <c r="F1570" s="2">
        <v>5222.83</v>
      </c>
      <c r="G1570" s="2">
        <f>ROUND(Tabla324[[#This Row],[CANTIDAD]]*Tabla324[[#This Row],[P. U.]],2)</f>
        <v>5222.83</v>
      </c>
      <c r="H1570" s="22">
        <v>1</v>
      </c>
      <c r="I1570" s="2">
        <v>4011.25</v>
      </c>
      <c r="J1570" s="2">
        <f>ROUND(Tabla324[[#This Row],[CANTIDAD ]]*Tabla324[[#This Row],[P. U. ]],2)</f>
        <v>4011.25</v>
      </c>
    </row>
    <row r="1571" spans="1:10">
      <c r="A1571" s="5" t="s">
        <v>6577</v>
      </c>
      <c r="B1571" s="5" t="s">
        <v>1430</v>
      </c>
      <c r="C1571" s="5" t="s">
        <v>4824</v>
      </c>
      <c r="D1571" s="1" t="s">
        <v>62</v>
      </c>
      <c r="E1571" s="3">
        <v>1</v>
      </c>
      <c r="F1571" s="2">
        <v>12523.16</v>
      </c>
      <c r="G1571" s="2">
        <f>ROUND(Tabla324[[#This Row],[CANTIDAD]]*Tabla324[[#This Row],[P. U.]],2)</f>
        <v>12523.16</v>
      </c>
      <c r="H1571" s="22">
        <v>1</v>
      </c>
      <c r="I1571" s="2">
        <v>9618.07</v>
      </c>
      <c r="J1571" s="2">
        <f>ROUND(Tabla324[[#This Row],[CANTIDAD ]]*Tabla324[[#This Row],[P. U. ]],2)</f>
        <v>9618.07</v>
      </c>
    </row>
    <row r="1572" spans="1:10">
      <c r="A1572" s="5" t="s">
        <v>6577</v>
      </c>
      <c r="B1572" s="5" t="s">
        <v>1431</v>
      </c>
      <c r="C1572" s="5" t="s">
        <v>4831</v>
      </c>
      <c r="D1572" s="1" t="s">
        <v>62</v>
      </c>
      <c r="E1572" s="3">
        <v>1</v>
      </c>
      <c r="F1572" s="2">
        <v>5222.83</v>
      </c>
      <c r="G1572" s="2">
        <f>ROUND(Tabla324[[#This Row],[CANTIDAD]]*Tabla324[[#This Row],[P. U.]],2)</f>
        <v>5222.83</v>
      </c>
      <c r="H1572" s="22">
        <v>1</v>
      </c>
      <c r="I1572" s="2">
        <v>4011.25</v>
      </c>
      <c r="J1572" s="2">
        <f>ROUND(Tabla324[[#This Row],[CANTIDAD ]]*Tabla324[[#This Row],[P. U. ]],2)</f>
        <v>4011.25</v>
      </c>
    </row>
    <row r="1573" spans="1:10">
      <c r="A1573" s="5" t="s">
        <v>6577</v>
      </c>
      <c r="B1573" s="5" t="s">
        <v>1432</v>
      </c>
      <c r="C1573" s="5" t="s">
        <v>4831</v>
      </c>
      <c r="D1573" s="1" t="s">
        <v>62</v>
      </c>
      <c r="E1573" s="3">
        <v>1</v>
      </c>
      <c r="F1573" s="2">
        <v>5222.83</v>
      </c>
      <c r="G1573" s="2">
        <f>ROUND(Tabla324[[#This Row],[CANTIDAD]]*Tabla324[[#This Row],[P. U.]],2)</f>
        <v>5222.83</v>
      </c>
      <c r="H1573" s="22">
        <v>1</v>
      </c>
      <c r="I1573" s="2">
        <v>4011.25</v>
      </c>
      <c r="J1573" s="2">
        <f>ROUND(Tabla324[[#This Row],[CANTIDAD ]]*Tabla324[[#This Row],[P. U. ]],2)</f>
        <v>4011.25</v>
      </c>
    </row>
    <row r="1574" spans="1:10">
      <c r="A1574" s="5" t="s">
        <v>6577</v>
      </c>
      <c r="B1574" s="5" t="s">
        <v>1433</v>
      </c>
      <c r="C1574" s="5" t="s">
        <v>4832</v>
      </c>
      <c r="D1574" s="1" t="s">
        <v>62</v>
      </c>
      <c r="E1574" s="3">
        <v>1</v>
      </c>
      <c r="F1574" s="2">
        <v>12523.16</v>
      </c>
      <c r="G1574" s="2">
        <f>ROUND(Tabla324[[#This Row],[CANTIDAD]]*Tabla324[[#This Row],[P. U.]],2)</f>
        <v>12523.16</v>
      </c>
      <c r="H1574" s="22">
        <v>1</v>
      </c>
      <c r="I1574" s="2">
        <v>9618.07</v>
      </c>
      <c r="J1574" s="2">
        <f>ROUND(Tabla324[[#This Row],[CANTIDAD ]]*Tabla324[[#This Row],[P. U. ]],2)</f>
        <v>9618.07</v>
      </c>
    </row>
    <row r="1575" spans="1:10">
      <c r="A1575" s="5" t="s">
        <v>6577</v>
      </c>
      <c r="B1575" s="5" t="s">
        <v>1434</v>
      </c>
      <c r="C1575" s="5" t="s">
        <v>4824</v>
      </c>
      <c r="D1575" s="1" t="s">
        <v>62</v>
      </c>
      <c r="E1575" s="3">
        <v>1</v>
      </c>
      <c r="F1575" s="2">
        <v>12523.16</v>
      </c>
      <c r="G1575" s="2">
        <f>ROUND(Tabla324[[#This Row],[CANTIDAD]]*Tabla324[[#This Row],[P. U.]],2)</f>
        <v>12523.16</v>
      </c>
      <c r="H1575" s="22">
        <v>1</v>
      </c>
      <c r="I1575" s="2">
        <v>9618.07</v>
      </c>
      <c r="J1575" s="2">
        <f>ROUND(Tabla324[[#This Row],[CANTIDAD ]]*Tabla324[[#This Row],[P. U. ]],2)</f>
        <v>9618.07</v>
      </c>
    </row>
    <row r="1576" spans="1:10">
      <c r="A1576" s="5" t="s">
        <v>6577</v>
      </c>
      <c r="B1576" s="5" t="s">
        <v>1435</v>
      </c>
      <c r="C1576" s="5" t="s">
        <v>4833</v>
      </c>
      <c r="D1576" s="1" t="s">
        <v>62</v>
      </c>
      <c r="E1576" s="3">
        <v>1</v>
      </c>
      <c r="F1576" s="2">
        <v>5222.83</v>
      </c>
      <c r="G1576" s="2">
        <f>ROUND(Tabla324[[#This Row],[CANTIDAD]]*Tabla324[[#This Row],[P. U.]],2)</f>
        <v>5222.83</v>
      </c>
      <c r="H1576" s="22">
        <v>1</v>
      </c>
      <c r="I1576" s="2">
        <v>4011.25</v>
      </c>
      <c r="J1576" s="2">
        <f>ROUND(Tabla324[[#This Row],[CANTIDAD ]]*Tabla324[[#This Row],[P. U. ]],2)</f>
        <v>4011.25</v>
      </c>
    </row>
    <row r="1577" spans="1:10">
      <c r="A1577" s="5" t="s">
        <v>6577</v>
      </c>
      <c r="B1577" s="5" t="s">
        <v>1436</v>
      </c>
      <c r="C1577" s="5" t="s">
        <v>4833</v>
      </c>
      <c r="D1577" s="1" t="s">
        <v>62</v>
      </c>
      <c r="E1577" s="3">
        <v>1</v>
      </c>
      <c r="F1577" s="2">
        <v>5222.83</v>
      </c>
      <c r="G1577" s="2">
        <f>ROUND(Tabla324[[#This Row],[CANTIDAD]]*Tabla324[[#This Row],[P. U.]],2)</f>
        <v>5222.83</v>
      </c>
      <c r="H1577" s="22">
        <v>1</v>
      </c>
      <c r="I1577" s="2">
        <v>4011.25</v>
      </c>
      <c r="J1577" s="2">
        <f>ROUND(Tabla324[[#This Row],[CANTIDAD ]]*Tabla324[[#This Row],[P. U. ]],2)</f>
        <v>4011.25</v>
      </c>
    </row>
    <row r="1578" spans="1:10">
      <c r="A1578" s="5" t="s">
        <v>6577</v>
      </c>
      <c r="B1578" s="5" t="s">
        <v>1437</v>
      </c>
      <c r="C1578" s="5" t="s">
        <v>4834</v>
      </c>
      <c r="D1578" s="1" t="s">
        <v>62</v>
      </c>
      <c r="E1578" s="3">
        <v>1</v>
      </c>
      <c r="F1578" s="2">
        <v>5222.83</v>
      </c>
      <c r="G1578" s="2">
        <f>ROUND(Tabla324[[#This Row],[CANTIDAD]]*Tabla324[[#This Row],[P. U.]],2)</f>
        <v>5222.83</v>
      </c>
      <c r="H1578" s="22">
        <v>1</v>
      </c>
      <c r="I1578" s="2">
        <v>4011.25</v>
      </c>
      <c r="J1578" s="2">
        <f>ROUND(Tabla324[[#This Row],[CANTIDAD ]]*Tabla324[[#This Row],[P. U. ]],2)</f>
        <v>4011.25</v>
      </c>
    </row>
    <row r="1579" spans="1:10">
      <c r="A1579" s="5" t="s">
        <v>6577</v>
      </c>
      <c r="B1579" s="5" t="s">
        <v>1438</v>
      </c>
      <c r="C1579" s="5" t="s">
        <v>4824</v>
      </c>
      <c r="D1579" s="1" t="s">
        <v>62</v>
      </c>
      <c r="E1579" s="3">
        <v>1</v>
      </c>
      <c r="F1579" s="2">
        <v>12523.16</v>
      </c>
      <c r="G1579" s="2">
        <f>ROUND(Tabla324[[#This Row],[CANTIDAD]]*Tabla324[[#This Row],[P. U.]],2)</f>
        <v>12523.16</v>
      </c>
      <c r="H1579" s="22">
        <v>1</v>
      </c>
      <c r="I1579" s="2">
        <v>9618.07</v>
      </c>
      <c r="J1579" s="2">
        <f>ROUND(Tabla324[[#This Row],[CANTIDAD ]]*Tabla324[[#This Row],[P. U. ]],2)</f>
        <v>9618.07</v>
      </c>
    </row>
    <row r="1580" spans="1:10">
      <c r="A1580" s="5" t="s">
        <v>6577</v>
      </c>
      <c r="B1580" s="5" t="s">
        <v>1439</v>
      </c>
      <c r="C1580" s="5" t="s">
        <v>4831</v>
      </c>
      <c r="D1580" s="1" t="s">
        <v>62</v>
      </c>
      <c r="E1580" s="3">
        <v>1</v>
      </c>
      <c r="F1580" s="2">
        <v>5222.83</v>
      </c>
      <c r="G1580" s="2">
        <f>ROUND(Tabla324[[#This Row],[CANTIDAD]]*Tabla324[[#This Row],[P. U.]],2)</f>
        <v>5222.83</v>
      </c>
      <c r="H1580" s="22">
        <v>1</v>
      </c>
      <c r="I1580" s="2">
        <v>4011.25</v>
      </c>
      <c r="J1580" s="2">
        <f>ROUND(Tabla324[[#This Row],[CANTIDAD ]]*Tabla324[[#This Row],[P. U. ]],2)</f>
        <v>4011.25</v>
      </c>
    </row>
    <row r="1581" spans="1:10">
      <c r="A1581" s="5" t="s">
        <v>6577</v>
      </c>
      <c r="B1581" s="5" t="s">
        <v>1440</v>
      </c>
      <c r="C1581" s="5" t="s">
        <v>4833</v>
      </c>
      <c r="D1581" s="1" t="s">
        <v>62</v>
      </c>
      <c r="E1581" s="3">
        <v>1</v>
      </c>
      <c r="F1581" s="2">
        <v>5222.83</v>
      </c>
      <c r="G1581" s="2">
        <f>ROUND(Tabla324[[#This Row],[CANTIDAD]]*Tabla324[[#This Row],[P. U.]],2)</f>
        <v>5222.83</v>
      </c>
      <c r="H1581" s="22">
        <v>1</v>
      </c>
      <c r="I1581" s="2">
        <v>4011.25</v>
      </c>
      <c r="J1581" s="2">
        <f>ROUND(Tabla324[[#This Row],[CANTIDAD ]]*Tabla324[[#This Row],[P. U. ]],2)</f>
        <v>4011.25</v>
      </c>
    </row>
    <row r="1582" spans="1:10">
      <c r="A1582" s="5" t="s">
        <v>6577</v>
      </c>
      <c r="B1582" s="5" t="s">
        <v>1441</v>
      </c>
      <c r="C1582" s="5" t="s">
        <v>4834</v>
      </c>
      <c r="D1582" s="1" t="s">
        <v>62</v>
      </c>
      <c r="E1582" s="3">
        <v>1</v>
      </c>
      <c r="F1582" s="2">
        <v>5222.83</v>
      </c>
      <c r="G1582" s="2">
        <f>ROUND(Tabla324[[#This Row],[CANTIDAD]]*Tabla324[[#This Row],[P. U.]],2)</f>
        <v>5222.83</v>
      </c>
      <c r="H1582" s="22">
        <v>1</v>
      </c>
      <c r="I1582" s="2">
        <v>4011.25</v>
      </c>
      <c r="J1582" s="2">
        <f>ROUND(Tabla324[[#This Row],[CANTIDAD ]]*Tabla324[[#This Row],[P. U. ]],2)</f>
        <v>4011.25</v>
      </c>
    </row>
    <row r="1583" spans="1:10">
      <c r="A1583" s="5" t="s">
        <v>6577</v>
      </c>
      <c r="B1583" s="5" t="s">
        <v>1442</v>
      </c>
      <c r="C1583" s="5" t="s">
        <v>4832</v>
      </c>
      <c r="D1583" s="1" t="s">
        <v>62</v>
      </c>
      <c r="E1583" s="3">
        <v>1</v>
      </c>
      <c r="F1583" s="2">
        <v>12523.16</v>
      </c>
      <c r="G1583" s="2">
        <f>ROUND(Tabla324[[#This Row],[CANTIDAD]]*Tabla324[[#This Row],[P. U.]],2)</f>
        <v>12523.16</v>
      </c>
      <c r="H1583" s="22">
        <v>1</v>
      </c>
      <c r="I1583" s="2">
        <v>9618.07</v>
      </c>
      <c r="J1583" s="2">
        <f>ROUND(Tabla324[[#This Row],[CANTIDAD ]]*Tabla324[[#This Row],[P. U. ]],2)</f>
        <v>9618.07</v>
      </c>
    </row>
    <row r="1584" spans="1:10">
      <c r="A1584" s="5" t="s">
        <v>6577</v>
      </c>
      <c r="B1584" s="5" t="s">
        <v>1443</v>
      </c>
      <c r="C1584" s="5" t="s">
        <v>4835</v>
      </c>
      <c r="D1584" s="1" t="s">
        <v>62</v>
      </c>
      <c r="E1584" s="3">
        <v>1</v>
      </c>
      <c r="F1584" s="2">
        <v>8231.93</v>
      </c>
      <c r="G1584" s="2">
        <f>ROUND(Tabla324[[#This Row],[CANTIDAD]]*Tabla324[[#This Row],[P. U.]],2)</f>
        <v>8231.93</v>
      </c>
      <c r="H1584" s="22">
        <v>1</v>
      </c>
      <c r="I1584" s="2">
        <v>6322.32</v>
      </c>
      <c r="J1584" s="2">
        <f>ROUND(Tabla324[[#This Row],[CANTIDAD ]]*Tabla324[[#This Row],[P. U. ]],2)</f>
        <v>6322.32</v>
      </c>
    </row>
    <row r="1585" spans="1:10">
      <c r="A1585" s="5" t="s">
        <v>6577</v>
      </c>
      <c r="B1585" s="5" t="s">
        <v>1444</v>
      </c>
      <c r="C1585" s="5" t="s">
        <v>4834</v>
      </c>
      <c r="D1585" s="1" t="s">
        <v>62</v>
      </c>
      <c r="E1585" s="3">
        <v>1</v>
      </c>
      <c r="F1585" s="2">
        <v>6689.33</v>
      </c>
      <c r="G1585" s="2">
        <f>ROUND(Tabla324[[#This Row],[CANTIDAD]]*Tabla324[[#This Row],[P. U.]],2)</f>
        <v>6689.33</v>
      </c>
      <c r="H1585" s="22">
        <v>1</v>
      </c>
      <c r="I1585" s="2">
        <v>5137.5600000000004</v>
      </c>
      <c r="J1585" s="2">
        <f>ROUND(Tabla324[[#This Row],[CANTIDAD ]]*Tabla324[[#This Row],[P. U. ]],2)</f>
        <v>5137.5600000000004</v>
      </c>
    </row>
    <row r="1586" spans="1:10">
      <c r="A1586" s="5" t="s">
        <v>6577</v>
      </c>
      <c r="B1586" s="5" t="s">
        <v>1445</v>
      </c>
      <c r="C1586" s="5" t="s">
        <v>4834</v>
      </c>
      <c r="D1586" s="1" t="s">
        <v>62</v>
      </c>
      <c r="E1586" s="3">
        <v>1</v>
      </c>
      <c r="F1586" s="2">
        <v>6689.33</v>
      </c>
      <c r="G1586" s="2">
        <f>ROUND(Tabla324[[#This Row],[CANTIDAD]]*Tabla324[[#This Row],[P. U.]],2)</f>
        <v>6689.33</v>
      </c>
      <c r="H1586" s="22">
        <v>1</v>
      </c>
      <c r="I1586" s="2">
        <v>5137.5600000000004</v>
      </c>
      <c r="J1586" s="2">
        <f>ROUND(Tabla324[[#This Row],[CANTIDAD ]]*Tabla324[[#This Row],[P. U. ]],2)</f>
        <v>5137.5600000000004</v>
      </c>
    </row>
    <row r="1587" spans="1:10">
      <c r="A1587" s="5" t="s">
        <v>6577</v>
      </c>
      <c r="B1587" s="5" t="s">
        <v>1446</v>
      </c>
      <c r="C1587" s="5" t="s">
        <v>4834</v>
      </c>
      <c r="D1587" s="1" t="s">
        <v>62</v>
      </c>
      <c r="E1587" s="3">
        <v>1</v>
      </c>
      <c r="F1587" s="2">
        <v>6689.33</v>
      </c>
      <c r="G1587" s="2">
        <f>ROUND(Tabla324[[#This Row],[CANTIDAD]]*Tabla324[[#This Row],[P. U.]],2)</f>
        <v>6689.33</v>
      </c>
      <c r="H1587" s="22">
        <v>1</v>
      </c>
      <c r="I1587" s="2">
        <v>5137.5600000000004</v>
      </c>
      <c r="J1587" s="2">
        <f>ROUND(Tabla324[[#This Row],[CANTIDAD ]]*Tabla324[[#This Row],[P. U. ]],2)</f>
        <v>5137.5600000000004</v>
      </c>
    </row>
    <row r="1588" spans="1:10">
      <c r="A1588" s="5" t="s">
        <v>6577</v>
      </c>
      <c r="B1588" s="5" t="s">
        <v>1447</v>
      </c>
      <c r="C1588" s="5" t="s">
        <v>4834</v>
      </c>
      <c r="D1588" s="1" t="s">
        <v>62</v>
      </c>
      <c r="E1588" s="3">
        <v>1</v>
      </c>
      <c r="F1588" s="2">
        <v>6689.33</v>
      </c>
      <c r="G1588" s="2">
        <f>ROUND(Tabla324[[#This Row],[CANTIDAD]]*Tabla324[[#This Row],[P. U.]],2)</f>
        <v>6689.33</v>
      </c>
      <c r="H1588" s="22">
        <v>1</v>
      </c>
      <c r="I1588" s="2">
        <v>5137.5600000000004</v>
      </c>
      <c r="J1588" s="2">
        <f>ROUND(Tabla324[[#This Row],[CANTIDAD ]]*Tabla324[[#This Row],[P. U. ]],2)</f>
        <v>5137.5600000000004</v>
      </c>
    </row>
    <row r="1589" spans="1:10">
      <c r="A1589" s="5" t="s">
        <v>6577</v>
      </c>
      <c r="B1589" s="5" t="s">
        <v>1448</v>
      </c>
      <c r="C1589" s="5" t="s">
        <v>4836</v>
      </c>
      <c r="D1589" s="1" t="s">
        <v>62</v>
      </c>
      <c r="E1589" s="3">
        <v>1</v>
      </c>
      <c r="F1589" s="2">
        <v>7398.93</v>
      </c>
      <c r="G1589" s="2">
        <f>ROUND(Tabla324[[#This Row],[CANTIDAD]]*Tabla324[[#This Row],[P. U.]],2)</f>
        <v>7398.93</v>
      </c>
      <c r="H1589" s="22">
        <v>1</v>
      </c>
      <c r="I1589" s="2">
        <v>5682.55</v>
      </c>
      <c r="J1589" s="2">
        <f>ROUND(Tabla324[[#This Row],[CANTIDAD ]]*Tabla324[[#This Row],[P. U. ]],2)</f>
        <v>5682.55</v>
      </c>
    </row>
    <row r="1590" spans="1:10">
      <c r="A1590" s="5" t="s">
        <v>6577</v>
      </c>
      <c r="B1590" s="5" t="s">
        <v>1449</v>
      </c>
      <c r="C1590" s="5" t="s">
        <v>4829</v>
      </c>
      <c r="D1590" s="1" t="s">
        <v>62</v>
      </c>
      <c r="E1590" s="3">
        <v>1</v>
      </c>
      <c r="F1590" s="2">
        <v>12523.16</v>
      </c>
      <c r="G1590" s="2">
        <f>ROUND(Tabla324[[#This Row],[CANTIDAD]]*Tabla324[[#This Row],[P. U.]],2)</f>
        <v>12523.16</v>
      </c>
      <c r="H1590" s="22">
        <v>1</v>
      </c>
      <c r="I1590" s="2">
        <v>9618.07</v>
      </c>
      <c r="J1590" s="2">
        <f>ROUND(Tabla324[[#This Row],[CANTIDAD ]]*Tabla324[[#This Row],[P. U. ]],2)</f>
        <v>9618.07</v>
      </c>
    </row>
    <row r="1591" spans="1:10">
      <c r="A1591" s="5" t="s">
        <v>6577</v>
      </c>
      <c r="B1591" s="5" t="s">
        <v>1450</v>
      </c>
      <c r="C1591" s="5" t="s">
        <v>4832</v>
      </c>
      <c r="D1591" s="1" t="s">
        <v>62</v>
      </c>
      <c r="E1591" s="3">
        <v>1</v>
      </c>
      <c r="F1591" s="2">
        <v>12523.16</v>
      </c>
      <c r="G1591" s="2">
        <f>ROUND(Tabla324[[#This Row],[CANTIDAD]]*Tabla324[[#This Row],[P. U.]],2)</f>
        <v>12523.16</v>
      </c>
      <c r="H1591" s="22">
        <v>1</v>
      </c>
      <c r="I1591" s="2">
        <v>9618.07</v>
      </c>
      <c r="J1591" s="2">
        <f>ROUND(Tabla324[[#This Row],[CANTIDAD ]]*Tabla324[[#This Row],[P. U. ]],2)</f>
        <v>9618.07</v>
      </c>
    </row>
    <row r="1592" spans="1:10">
      <c r="A1592" s="5" t="s">
        <v>6577</v>
      </c>
      <c r="B1592" s="5" t="s">
        <v>1451</v>
      </c>
      <c r="C1592" s="5" t="s">
        <v>4824</v>
      </c>
      <c r="D1592" s="1" t="s">
        <v>62</v>
      </c>
      <c r="E1592" s="3">
        <v>1</v>
      </c>
      <c r="F1592" s="2">
        <v>12523.16</v>
      </c>
      <c r="G1592" s="2">
        <f>ROUND(Tabla324[[#This Row],[CANTIDAD]]*Tabla324[[#This Row],[P. U.]],2)</f>
        <v>12523.16</v>
      </c>
      <c r="H1592" s="22">
        <v>1</v>
      </c>
      <c r="I1592" s="2">
        <v>9618.07</v>
      </c>
      <c r="J1592" s="2">
        <f>ROUND(Tabla324[[#This Row],[CANTIDAD ]]*Tabla324[[#This Row],[P. U. ]],2)</f>
        <v>9618.07</v>
      </c>
    </row>
    <row r="1593" spans="1:10">
      <c r="A1593" s="5" t="s">
        <v>6577</v>
      </c>
      <c r="B1593" s="5" t="s">
        <v>1452</v>
      </c>
      <c r="C1593" s="5" t="s">
        <v>4824</v>
      </c>
      <c r="D1593" s="1" t="s">
        <v>62</v>
      </c>
      <c r="E1593" s="3">
        <v>1</v>
      </c>
      <c r="F1593" s="2">
        <v>12523.16</v>
      </c>
      <c r="G1593" s="2">
        <f>ROUND(Tabla324[[#This Row],[CANTIDAD]]*Tabla324[[#This Row],[P. U.]],2)</f>
        <v>12523.16</v>
      </c>
      <c r="H1593" s="22">
        <v>1</v>
      </c>
      <c r="I1593" s="2">
        <v>9618.07</v>
      </c>
      <c r="J1593" s="2">
        <f>ROUND(Tabla324[[#This Row],[CANTIDAD ]]*Tabla324[[#This Row],[P. U. ]],2)</f>
        <v>9618.07</v>
      </c>
    </row>
    <row r="1594" spans="1:10">
      <c r="A1594" s="5" t="s">
        <v>6577</v>
      </c>
      <c r="B1594" s="5" t="s">
        <v>1453</v>
      </c>
      <c r="C1594" s="5" t="s">
        <v>4833</v>
      </c>
      <c r="D1594" s="1" t="s">
        <v>62</v>
      </c>
      <c r="E1594" s="3">
        <v>1</v>
      </c>
      <c r="F1594" s="2">
        <v>7398.93</v>
      </c>
      <c r="G1594" s="2">
        <f>ROUND(Tabla324[[#This Row],[CANTIDAD]]*Tabla324[[#This Row],[P. U.]],2)</f>
        <v>7398.93</v>
      </c>
      <c r="H1594" s="22">
        <v>1</v>
      </c>
      <c r="I1594" s="2">
        <v>5682.55</v>
      </c>
      <c r="J1594" s="2">
        <f>ROUND(Tabla324[[#This Row],[CANTIDAD ]]*Tabla324[[#This Row],[P. U. ]],2)</f>
        <v>5682.55</v>
      </c>
    </row>
    <row r="1595" spans="1:10">
      <c r="A1595" s="5" t="s">
        <v>6577</v>
      </c>
      <c r="B1595" s="5" t="s">
        <v>1454</v>
      </c>
      <c r="C1595" s="5" t="s">
        <v>4829</v>
      </c>
      <c r="D1595" s="1" t="s">
        <v>62</v>
      </c>
      <c r="E1595" s="3">
        <v>1</v>
      </c>
      <c r="F1595" s="2">
        <v>12523.16</v>
      </c>
      <c r="G1595" s="2">
        <f>ROUND(Tabla324[[#This Row],[CANTIDAD]]*Tabla324[[#This Row],[P. U.]],2)</f>
        <v>12523.16</v>
      </c>
      <c r="H1595" s="22">
        <v>1</v>
      </c>
      <c r="I1595" s="2">
        <v>9618.07</v>
      </c>
      <c r="J1595" s="2">
        <f>ROUND(Tabla324[[#This Row],[CANTIDAD ]]*Tabla324[[#This Row],[P. U. ]],2)</f>
        <v>9618.07</v>
      </c>
    </row>
    <row r="1596" spans="1:10">
      <c r="A1596" s="5" t="s">
        <v>6577</v>
      </c>
      <c r="B1596" s="5" t="s">
        <v>1455</v>
      </c>
      <c r="C1596" s="5" t="s">
        <v>4829</v>
      </c>
      <c r="D1596" s="1" t="s">
        <v>62</v>
      </c>
      <c r="E1596" s="3">
        <v>1</v>
      </c>
      <c r="F1596" s="2">
        <v>12523.16</v>
      </c>
      <c r="G1596" s="2">
        <f>ROUND(Tabla324[[#This Row],[CANTIDAD]]*Tabla324[[#This Row],[P. U.]],2)</f>
        <v>12523.16</v>
      </c>
      <c r="H1596" s="22">
        <v>1</v>
      </c>
      <c r="I1596" s="2">
        <v>9618.07</v>
      </c>
      <c r="J1596" s="2">
        <f>ROUND(Tabla324[[#This Row],[CANTIDAD ]]*Tabla324[[#This Row],[P. U. ]],2)</f>
        <v>9618.07</v>
      </c>
    </row>
    <row r="1597" spans="1:10">
      <c r="A1597" s="5" t="s">
        <v>6577</v>
      </c>
      <c r="B1597" s="5" t="s">
        <v>1456</v>
      </c>
      <c r="C1597" s="5" t="s">
        <v>4828</v>
      </c>
      <c r="D1597" s="1" t="s">
        <v>62</v>
      </c>
      <c r="E1597" s="3">
        <v>1</v>
      </c>
      <c r="F1597" s="2">
        <v>5222.83</v>
      </c>
      <c r="G1597" s="2">
        <f>ROUND(Tabla324[[#This Row],[CANTIDAD]]*Tabla324[[#This Row],[P. U.]],2)</f>
        <v>5222.83</v>
      </c>
      <c r="H1597" s="22">
        <v>1</v>
      </c>
      <c r="I1597" s="2">
        <v>4011.25</v>
      </c>
      <c r="J1597" s="2">
        <f>ROUND(Tabla324[[#This Row],[CANTIDAD ]]*Tabla324[[#This Row],[P. U. ]],2)</f>
        <v>4011.25</v>
      </c>
    </row>
    <row r="1598" spans="1:10">
      <c r="A1598" s="5" t="s">
        <v>6577</v>
      </c>
      <c r="B1598" s="5" t="s">
        <v>1457</v>
      </c>
      <c r="C1598" s="5" t="s">
        <v>4828</v>
      </c>
      <c r="D1598" s="1" t="s">
        <v>62</v>
      </c>
      <c r="E1598" s="3">
        <v>1</v>
      </c>
      <c r="F1598" s="2">
        <v>5222.83</v>
      </c>
      <c r="G1598" s="2">
        <f>ROUND(Tabla324[[#This Row],[CANTIDAD]]*Tabla324[[#This Row],[P. U.]],2)</f>
        <v>5222.83</v>
      </c>
      <c r="H1598" s="22">
        <v>1</v>
      </c>
      <c r="I1598" s="2">
        <v>4011.25</v>
      </c>
      <c r="J1598" s="2">
        <f>ROUND(Tabla324[[#This Row],[CANTIDAD ]]*Tabla324[[#This Row],[P. U. ]],2)</f>
        <v>4011.25</v>
      </c>
    </row>
    <row r="1599" spans="1:10">
      <c r="A1599" s="5" t="s">
        <v>6577</v>
      </c>
      <c r="B1599" s="5" t="s">
        <v>1458</v>
      </c>
      <c r="C1599" s="5" t="s">
        <v>4833</v>
      </c>
      <c r="D1599" s="1" t="s">
        <v>62</v>
      </c>
      <c r="E1599" s="3">
        <v>1</v>
      </c>
      <c r="F1599" s="2">
        <v>5222.83</v>
      </c>
      <c r="G1599" s="2">
        <f>ROUND(Tabla324[[#This Row],[CANTIDAD]]*Tabla324[[#This Row],[P. U.]],2)</f>
        <v>5222.83</v>
      </c>
      <c r="H1599" s="22">
        <v>1</v>
      </c>
      <c r="I1599" s="2">
        <v>4011.25</v>
      </c>
      <c r="J1599" s="2">
        <f>ROUND(Tabla324[[#This Row],[CANTIDAD ]]*Tabla324[[#This Row],[P. U. ]],2)</f>
        <v>4011.25</v>
      </c>
    </row>
    <row r="1600" spans="1:10">
      <c r="A1600" s="5" t="s">
        <v>6577</v>
      </c>
      <c r="B1600" s="5" t="s">
        <v>1459</v>
      </c>
      <c r="C1600" s="5" t="s">
        <v>4833</v>
      </c>
      <c r="D1600" s="1" t="s">
        <v>62</v>
      </c>
      <c r="E1600" s="3">
        <v>1</v>
      </c>
      <c r="F1600" s="2">
        <v>5222.83</v>
      </c>
      <c r="G1600" s="2">
        <f>ROUND(Tabla324[[#This Row],[CANTIDAD]]*Tabla324[[#This Row],[P. U.]],2)</f>
        <v>5222.83</v>
      </c>
      <c r="H1600" s="22">
        <v>1</v>
      </c>
      <c r="I1600" s="2">
        <v>4011.25</v>
      </c>
      <c r="J1600" s="2">
        <f>ROUND(Tabla324[[#This Row],[CANTIDAD ]]*Tabla324[[#This Row],[P. U. ]],2)</f>
        <v>4011.25</v>
      </c>
    </row>
    <row r="1601" spans="1:10">
      <c r="A1601" s="5" t="s">
        <v>6577</v>
      </c>
      <c r="B1601" s="5" t="s">
        <v>1460</v>
      </c>
      <c r="C1601" s="5" t="s">
        <v>4828</v>
      </c>
      <c r="D1601" s="1" t="s">
        <v>62</v>
      </c>
      <c r="E1601" s="3">
        <v>1</v>
      </c>
      <c r="F1601" s="2">
        <v>5222.83</v>
      </c>
      <c r="G1601" s="2">
        <f>ROUND(Tabla324[[#This Row],[CANTIDAD]]*Tabla324[[#This Row],[P. U.]],2)</f>
        <v>5222.83</v>
      </c>
      <c r="H1601" s="22">
        <v>1</v>
      </c>
      <c r="I1601" s="2">
        <v>4011.25</v>
      </c>
      <c r="J1601" s="2">
        <f>ROUND(Tabla324[[#This Row],[CANTIDAD ]]*Tabla324[[#This Row],[P. U. ]],2)</f>
        <v>4011.25</v>
      </c>
    </row>
    <row r="1602" spans="1:10">
      <c r="A1602" s="5" t="s">
        <v>6577</v>
      </c>
      <c r="B1602" s="5" t="s">
        <v>1461</v>
      </c>
      <c r="C1602" s="5" t="s">
        <v>4828</v>
      </c>
      <c r="D1602" s="1" t="s">
        <v>62</v>
      </c>
      <c r="E1602" s="3">
        <v>1</v>
      </c>
      <c r="F1602" s="2">
        <v>5222.83</v>
      </c>
      <c r="G1602" s="2">
        <f>ROUND(Tabla324[[#This Row],[CANTIDAD]]*Tabla324[[#This Row],[P. U.]],2)</f>
        <v>5222.83</v>
      </c>
      <c r="H1602" s="22">
        <v>1</v>
      </c>
      <c r="I1602" s="2">
        <v>4011.25</v>
      </c>
      <c r="J1602" s="2">
        <f>ROUND(Tabla324[[#This Row],[CANTIDAD ]]*Tabla324[[#This Row],[P. U. ]],2)</f>
        <v>4011.25</v>
      </c>
    </row>
    <row r="1603" spans="1:10">
      <c r="A1603" s="5" t="s">
        <v>6577</v>
      </c>
      <c r="B1603" s="5" t="s">
        <v>1462</v>
      </c>
      <c r="C1603" s="5" t="s">
        <v>4835</v>
      </c>
      <c r="D1603" s="1" t="s">
        <v>62</v>
      </c>
      <c r="E1603" s="3">
        <v>1</v>
      </c>
      <c r="F1603" s="2">
        <v>8404.3700000000008</v>
      </c>
      <c r="G1603" s="2">
        <f>ROUND(Tabla324[[#This Row],[CANTIDAD]]*Tabla324[[#This Row],[P. U.]],2)</f>
        <v>8404.3700000000008</v>
      </c>
      <c r="H1603" s="22">
        <v>1</v>
      </c>
      <c r="I1603" s="2">
        <v>6454.75</v>
      </c>
      <c r="J1603" s="2">
        <f>ROUND(Tabla324[[#This Row],[CANTIDAD ]]*Tabla324[[#This Row],[P. U. ]],2)</f>
        <v>6454.75</v>
      </c>
    </row>
    <row r="1604" spans="1:10">
      <c r="A1604" s="5" t="s">
        <v>6577</v>
      </c>
      <c r="B1604" s="5" t="s">
        <v>1463</v>
      </c>
      <c r="C1604" s="5" t="s">
        <v>4824</v>
      </c>
      <c r="D1604" s="1" t="s">
        <v>62</v>
      </c>
      <c r="E1604" s="3">
        <v>1</v>
      </c>
      <c r="F1604" s="2">
        <v>12799.31</v>
      </c>
      <c r="G1604" s="2">
        <f>ROUND(Tabla324[[#This Row],[CANTIDAD]]*Tabla324[[#This Row],[P. U.]],2)</f>
        <v>12799.31</v>
      </c>
      <c r="H1604" s="22">
        <v>1</v>
      </c>
      <c r="I1604" s="2">
        <v>9830.16</v>
      </c>
      <c r="J1604" s="2">
        <f>ROUND(Tabla324[[#This Row],[CANTIDAD ]]*Tabla324[[#This Row],[P. U. ]],2)</f>
        <v>9830.16</v>
      </c>
    </row>
    <row r="1605" spans="1:10">
      <c r="A1605" s="5" t="s">
        <v>6577</v>
      </c>
      <c r="B1605" s="5" t="s">
        <v>1464</v>
      </c>
      <c r="C1605" s="5" t="s">
        <v>4837</v>
      </c>
      <c r="D1605" s="1" t="s">
        <v>62</v>
      </c>
      <c r="E1605" s="3">
        <v>27</v>
      </c>
      <c r="F1605" s="2">
        <v>174.46</v>
      </c>
      <c r="G1605" s="2">
        <f>ROUND(Tabla324[[#This Row],[CANTIDAD]]*Tabla324[[#This Row],[P. U.]],2)</f>
        <v>4710.42</v>
      </c>
      <c r="H1605" s="22">
        <v>27</v>
      </c>
      <c r="I1605" s="2">
        <v>133.99</v>
      </c>
      <c r="J1605" s="2">
        <f>ROUND(Tabla324[[#This Row],[CANTIDAD ]]*Tabla324[[#This Row],[P. U. ]],2)</f>
        <v>3617.73</v>
      </c>
    </row>
    <row r="1606" spans="1:10">
      <c r="A1606" s="5" t="s">
        <v>6577</v>
      </c>
      <c r="B1606" s="5" t="s">
        <v>1465</v>
      </c>
      <c r="C1606" s="5" t="s">
        <v>4838</v>
      </c>
      <c r="D1606" s="1" t="s">
        <v>153</v>
      </c>
      <c r="E1606" s="3">
        <v>64</v>
      </c>
      <c r="F1606" s="2">
        <v>929.8</v>
      </c>
      <c r="G1606" s="2">
        <f>ROUND(Tabla324[[#This Row],[CANTIDAD]]*Tabla324[[#This Row],[P. U.]],2)</f>
        <v>59507.199999999997</v>
      </c>
      <c r="H1606" s="22">
        <v>64</v>
      </c>
      <c r="I1606" s="2">
        <v>714.11</v>
      </c>
      <c r="J1606" s="2">
        <f>ROUND(Tabla324[[#This Row],[CANTIDAD ]]*Tabla324[[#This Row],[P. U. ]],2)</f>
        <v>45703.040000000001</v>
      </c>
    </row>
    <row r="1607" spans="1:10">
      <c r="A1607" s="5" t="s">
        <v>6577</v>
      </c>
      <c r="B1607" s="5" t="s">
        <v>1466</v>
      </c>
      <c r="C1607" s="5" t="s">
        <v>4839</v>
      </c>
      <c r="D1607" s="1" t="s">
        <v>153</v>
      </c>
      <c r="E1607" s="3">
        <v>48</v>
      </c>
      <c r="F1607" s="2">
        <v>1143.48</v>
      </c>
      <c r="G1607" s="2">
        <f>ROUND(Tabla324[[#This Row],[CANTIDAD]]*Tabla324[[#This Row],[P. U.]],2)</f>
        <v>54887.040000000001</v>
      </c>
      <c r="H1607" s="22">
        <v>48</v>
      </c>
      <c r="I1607" s="2">
        <v>878.22</v>
      </c>
      <c r="J1607" s="2">
        <f>ROUND(Tabla324[[#This Row],[CANTIDAD ]]*Tabla324[[#This Row],[P. U. ]],2)</f>
        <v>42154.559999999998</v>
      </c>
    </row>
    <row r="1608" spans="1:10">
      <c r="A1608" s="5" t="s">
        <v>6577</v>
      </c>
      <c r="B1608" s="5" t="s">
        <v>1467</v>
      </c>
      <c r="C1608" s="5" t="s">
        <v>4840</v>
      </c>
      <c r="D1608" s="1" t="s">
        <v>153</v>
      </c>
      <c r="E1608" s="3">
        <v>6</v>
      </c>
      <c r="F1608" s="2">
        <v>3036.38</v>
      </c>
      <c r="G1608" s="2">
        <f>ROUND(Tabla324[[#This Row],[CANTIDAD]]*Tabla324[[#This Row],[P. U.]],2)</f>
        <v>18218.28</v>
      </c>
      <c r="H1608" s="22">
        <v>6</v>
      </c>
      <c r="I1608" s="2">
        <v>2332.0100000000002</v>
      </c>
      <c r="J1608" s="2">
        <f>ROUND(Tabla324[[#This Row],[CANTIDAD ]]*Tabla324[[#This Row],[P. U. ]],2)</f>
        <v>13992.06</v>
      </c>
    </row>
    <row r="1609" spans="1:10" s="35" customFormat="1" ht="11.25" customHeight="1">
      <c r="A1609" s="34" t="s">
        <v>6580</v>
      </c>
      <c r="B1609" s="34"/>
      <c r="C1609" s="34" t="s">
        <v>4841</v>
      </c>
      <c r="D1609" s="35" t="s">
        <v>3472</v>
      </c>
      <c r="E1609" s="36"/>
      <c r="F1609" s="37"/>
      <c r="G1609" s="37">
        <f>SUM(G1610:G1618)</f>
        <v>8202.5199999999986</v>
      </c>
      <c r="H1609" s="38"/>
      <c r="I1609" s="37"/>
      <c r="J1609" s="37">
        <f t="shared" ref="J1609" si="90">SUM(J1610:J1618)</f>
        <v>6299.8499999999995</v>
      </c>
    </row>
    <row r="1610" spans="1:10">
      <c r="A1610" s="5" t="s">
        <v>6577</v>
      </c>
      <c r="B1610" s="5" t="s">
        <v>1468</v>
      </c>
      <c r="C1610" s="6" t="s">
        <v>4842</v>
      </c>
      <c r="D1610" s="1" t="s">
        <v>62</v>
      </c>
      <c r="E1610" s="3">
        <v>20</v>
      </c>
      <c r="F1610" s="2">
        <v>167.42</v>
      </c>
      <c r="G1610" s="2">
        <f>ROUND(Tabla324[[#This Row],[CANTIDAD]]*Tabla324[[#This Row],[P. U.]],2)</f>
        <v>3348.4</v>
      </c>
      <c r="H1610" s="22">
        <v>20</v>
      </c>
      <c r="I1610" s="2">
        <v>128.59</v>
      </c>
      <c r="J1610" s="2">
        <f>ROUND(Tabla324[[#This Row],[CANTIDAD ]]*Tabla324[[#This Row],[P. U. ]],2)</f>
        <v>2571.8000000000002</v>
      </c>
    </row>
    <row r="1611" spans="1:10">
      <c r="A1611" s="5" t="s">
        <v>6577</v>
      </c>
      <c r="B1611" s="5" t="s">
        <v>1469</v>
      </c>
      <c r="C1611" s="5" t="s">
        <v>4843</v>
      </c>
      <c r="D1611" s="1" t="s">
        <v>62</v>
      </c>
      <c r="E1611" s="3">
        <v>3</v>
      </c>
      <c r="F1611" s="2">
        <v>76.11</v>
      </c>
      <c r="G1611" s="2">
        <f>ROUND(Tabla324[[#This Row],[CANTIDAD]]*Tabla324[[#This Row],[P. U.]],2)</f>
        <v>228.33</v>
      </c>
      <c r="H1611" s="22">
        <v>3</v>
      </c>
      <c r="I1611" s="2">
        <v>58.45</v>
      </c>
      <c r="J1611" s="2">
        <f>ROUND(Tabla324[[#This Row],[CANTIDAD ]]*Tabla324[[#This Row],[P. U. ]],2)</f>
        <v>175.35</v>
      </c>
    </row>
    <row r="1612" spans="1:10">
      <c r="A1612" s="5" t="s">
        <v>6577</v>
      </c>
      <c r="B1612" s="5" t="s">
        <v>1470</v>
      </c>
      <c r="C1612" s="5" t="s">
        <v>4844</v>
      </c>
      <c r="D1612" s="1" t="s">
        <v>62</v>
      </c>
      <c r="E1612" s="3">
        <v>3</v>
      </c>
      <c r="F1612" s="2">
        <v>101.83</v>
      </c>
      <c r="G1612" s="2">
        <f>ROUND(Tabla324[[#This Row],[CANTIDAD]]*Tabla324[[#This Row],[P. U.]],2)</f>
        <v>305.49</v>
      </c>
      <c r="H1612" s="22">
        <v>3</v>
      </c>
      <c r="I1612" s="2">
        <v>78.2</v>
      </c>
      <c r="J1612" s="2">
        <f>ROUND(Tabla324[[#This Row],[CANTIDAD ]]*Tabla324[[#This Row],[P. U. ]],2)</f>
        <v>234.6</v>
      </c>
    </row>
    <row r="1613" spans="1:10">
      <c r="A1613" s="5" t="s">
        <v>6577</v>
      </c>
      <c r="B1613" s="5" t="s">
        <v>1471</v>
      </c>
      <c r="C1613" s="5" t="s">
        <v>4845</v>
      </c>
      <c r="D1613" s="1" t="s">
        <v>62</v>
      </c>
      <c r="E1613" s="3">
        <v>10</v>
      </c>
      <c r="F1613" s="2">
        <v>122.36</v>
      </c>
      <c r="G1613" s="2">
        <f>ROUND(Tabla324[[#This Row],[CANTIDAD]]*Tabla324[[#This Row],[P. U.]],2)</f>
        <v>1223.5999999999999</v>
      </c>
      <c r="H1613" s="22">
        <v>10</v>
      </c>
      <c r="I1613" s="2">
        <v>93.97</v>
      </c>
      <c r="J1613" s="2">
        <f>ROUND(Tabla324[[#This Row],[CANTIDAD ]]*Tabla324[[#This Row],[P. U. ]],2)</f>
        <v>939.7</v>
      </c>
    </row>
    <row r="1614" spans="1:10">
      <c r="A1614" s="5" t="s">
        <v>6577</v>
      </c>
      <c r="B1614" s="5" t="s">
        <v>1472</v>
      </c>
      <c r="C1614" s="5" t="s">
        <v>4846</v>
      </c>
      <c r="D1614" s="1" t="s">
        <v>62</v>
      </c>
      <c r="E1614" s="3">
        <v>10</v>
      </c>
      <c r="F1614" s="2">
        <v>137.84</v>
      </c>
      <c r="G1614" s="2">
        <f>ROUND(Tabla324[[#This Row],[CANTIDAD]]*Tabla324[[#This Row],[P. U.]],2)</f>
        <v>1378.4</v>
      </c>
      <c r="H1614" s="22">
        <v>10</v>
      </c>
      <c r="I1614" s="2">
        <v>105.87</v>
      </c>
      <c r="J1614" s="2">
        <f>ROUND(Tabla324[[#This Row],[CANTIDAD ]]*Tabla324[[#This Row],[P. U. ]],2)</f>
        <v>1058.7</v>
      </c>
    </row>
    <row r="1615" spans="1:10">
      <c r="A1615" s="5" t="s">
        <v>6577</v>
      </c>
      <c r="B1615" s="5" t="s">
        <v>1473</v>
      </c>
      <c r="C1615" s="5" t="s">
        <v>4847</v>
      </c>
      <c r="D1615" s="1" t="s">
        <v>62</v>
      </c>
      <c r="E1615" s="3">
        <v>1</v>
      </c>
      <c r="F1615" s="2">
        <v>148.91999999999999</v>
      </c>
      <c r="G1615" s="2">
        <f>ROUND(Tabla324[[#This Row],[CANTIDAD]]*Tabla324[[#This Row],[P. U.]],2)</f>
        <v>148.91999999999999</v>
      </c>
      <c r="H1615" s="22">
        <v>1</v>
      </c>
      <c r="I1615" s="2">
        <v>114.37</v>
      </c>
      <c r="J1615" s="2">
        <f>ROUND(Tabla324[[#This Row],[CANTIDAD ]]*Tabla324[[#This Row],[P. U. ]],2)</f>
        <v>114.37</v>
      </c>
    </row>
    <row r="1616" spans="1:10">
      <c r="A1616" s="5" t="s">
        <v>6577</v>
      </c>
      <c r="B1616" s="5" t="s">
        <v>1474</v>
      </c>
      <c r="C1616" s="5" t="s">
        <v>4848</v>
      </c>
      <c r="D1616" s="1" t="s">
        <v>62</v>
      </c>
      <c r="E1616" s="3">
        <v>2</v>
      </c>
      <c r="F1616" s="2">
        <v>225.66</v>
      </c>
      <c r="G1616" s="2">
        <f>ROUND(Tabla324[[#This Row],[CANTIDAD]]*Tabla324[[#This Row],[P. U.]],2)</f>
        <v>451.32</v>
      </c>
      <c r="H1616" s="22">
        <v>2</v>
      </c>
      <c r="I1616" s="2">
        <v>173.31</v>
      </c>
      <c r="J1616" s="2">
        <f>ROUND(Tabla324[[#This Row],[CANTIDAD ]]*Tabla324[[#This Row],[P. U. ]],2)</f>
        <v>346.62</v>
      </c>
    </row>
    <row r="1617" spans="1:10">
      <c r="A1617" s="5" t="s">
        <v>6577</v>
      </c>
      <c r="B1617" s="5" t="s">
        <v>1475</v>
      </c>
      <c r="C1617" s="5" t="s">
        <v>4849</v>
      </c>
      <c r="D1617" s="1" t="s">
        <v>62</v>
      </c>
      <c r="E1617" s="3">
        <v>3</v>
      </c>
      <c r="F1617" s="2">
        <v>270.57</v>
      </c>
      <c r="G1617" s="2">
        <f>ROUND(Tabla324[[#This Row],[CANTIDAD]]*Tabla324[[#This Row],[P. U.]],2)</f>
        <v>811.71</v>
      </c>
      <c r="H1617" s="22">
        <v>3</v>
      </c>
      <c r="I1617" s="2">
        <v>207.81</v>
      </c>
      <c r="J1617" s="2">
        <f>ROUND(Tabla324[[#This Row],[CANTIDAD ]]*Tabla324[[#This Row],[P. U. ]],2)</f>
        <v>623.42999999999995</v>
      </c>
    </row>
    <row r="1618" spans="1:10">
      <c r="A1618" s="5" t="s">
        <v>6577</v>
      </c>
      <c r="B1618" s="5" t="s">
        <v>1476</v>
      </c>
      <c r="C1618" s="5" t="s">
        <v>4850</v>
      </c>
      <c r="D1618" s="1" t="s">
        <v>62</v>
      </c>
      <c r="E1618" s="3">
        <v>1</v>
      </c>
      <c r="F1618" s="2">
        <v>306.35000000000002</v>
      </c>
      <c r="G1618" s="2">
        <f>ROUND(Tabla324[[#This Row],[CANTIDAD]]*Tabla324[[#This Row],[P. U.]],2)</f>
        <v>306.35000000000002</v>
      </c>
      <c r="H1618" s="22">
        <v>1</v>
      </c>
      <c r="I1618" s="2">
        <v>235.28</v>
      </c>
      <c r="J1618" s="2">
        <f>ROUND(Tabla324[[#This Row],[CANTIDAD ]]*Tabla324[[#This Row],[P. U. ]],2)</f>
        <v>235.28</v>
      </c>
    </row>
    <row r="1619" spans="1:10" s="35" customFormat="1" ht="11.25" customHeight="1">
      <c r="A1619" s="34" t="s">
        <v>6580</v>
      </c>
      <c r="B1619" s="34"/>
      <c r="C1619" s="34" t="s">
        <v>4851</v>
      </c>
      <c r="D1619" s="35" t="s">
        <v>3472</v>
      </c>
      <c r="E1619" s="36"/>
      <c r="F1619" s="37"/>
      <c r="G1619" s="37">
        <f>SUM(G1620:G1623)</f>
        <v>88869.4</v>
      </c>
      <c r="H1619" s="38"/>
      <c r="I1619" s="37"/>
      <c r="J1619" s="37">
        <f t="shared" ref="J1619" si="91">SUM(J1620:J1623)</f>
        <v>68253.34</v>
      </c>
    </row>
    <row r="1620" spans="1:10">
      <c r="A1620" s="5" t="s">
        <v>6577</v>
      </c>
      <c r="B1620" s="5" t="s">
        <v>1477</v>
      </c>
      <c r="C1620" s="5" t="s">
        <v>4852</v>
      </c>
      <c r="D1620" s="1" t="s">
        <v>62</v>
      </c>
      <c r="E1620" s="3">
        <v>1</v>
      </c>
      <c r="F1620" s="2">
        <v>16795.72</v>
      </c>
      <c r="G1620" s="2">
        <f>ROUND(Tabla324[[#This Row],[CANTIDAD]]*Tabla324[[#This Row],[P. U.]],2)</f>
        <v>16795.72</v>
      </c>
      <c r="H1620" s="22">
        <v>1</v>
      </c>
      <c r="I1620" s="2">
        <v>12899.5</v>
      </c>
      <c r="J1620" s="2">
        <f>ROUND(Tabla324[[#This Row],[CANTIDAD ]]*Tabla324[[#This Row],[P. U. ]],2)</f>
        <v>12899.5</v>
      </c>
    </row>
    <row r="1621" spans="1:10">
      <c r="A1621" s="5" t="s">
        <v>6577</v>
      </c>
      <c r="B1621" s="5" t="s">
        <v>1478</v>
      </c>
      <c r="C1621" s="6" t="s">
        <v>4853</v>
      </c>
      <c r="D1621" s="1" t="s">
        <v>2</v>
      </c>
      <c r="E1621" s="3">
        <v>4.1399999999999997</v>
      </c>
      <c r="F1621" s="2">
        <v>3126.44</v>
      </c>
      <c r="G1621" s="2">
        <f>ROUND(Tabla324[[#This Row],[CANTIDAD]]*Tabla324[[#This Row],[P. U.]],2)</f>
        <v>12943.46</v>
      </c>
      <c r="H1621" s="22">
        <v>4.1399999999999997</v>
      </c>
      <c r="I1621" s="2">
        <v>2401.16</v>
      </c>
      <c r="J1621" s="2">
        <f>ROUND(Tabla324[[#This Row],[CANTIDAD ]]*Tabla324[[#This Row],[P. U. ]],2)</f>
        <v>9940.7999999999993</v>
      </c>
    </row>
    <row r="1622" spans="1:10">
      <c r="A1622" s="5" t="s">
        <v>6577</v>
      </c>
      <c r="B1622" s="5" t="s">
        <v>1479</v>
      </c>
      <c r="C1622" s="5" t="s">
        <v>4854</v>
      </c>
      <c r="D1622" s="1" t="s">
        <v>62</v>
      </c>
      <c r="E1622" s="3">
        <v>22</v>
      </c>
      <c r="F1622" s="2">
        <v>2316.06</v>
      </c>
      <c r="G1622" s="2">
        <f>ROUND(Tabla324[[#This Row],[CANTIDAD]]*Tabla324[[#This Row],[P. U.]],2)</f>
        <v>50953.32</v>
      </c>
      <c r="H1622" s="22">
        <v>22</v>
      </c>
      <c r="I1622" s="2">
        <v>1778.79</v>
      </c>
      <c r="J1622" s="2">
        <f>ROUND(Tabla324[[#This Row],[CANTIDAD ]]*Tabla324[[#This Row],[P. U. ]],2)</f>
        <v>39133.379999999997</v>
      </c>
    </row>
    <row r="1623" spans="1:10">
      <c r="A1623" s="5" t="s">
        <v>6577</v>
      </c>
      <c r="B1623" s="5" t="s">
        <v>1480</v>
      </c>
      <c r="C1623" s="5" t="s">
        <v>4855</v>
      </c>
      <c r="D1623" s="1" t="s">
        <v>2</v>
      </c>
      <c r="E1623" s="3">
        <v>51.71</v>
      </c>
      <c r="F1623" s="2">
        <v>158.13</v>
      </c>
      <c r="G1623" s="2">
        <f>ROUND(Tabla324[[#This Row],[CANTIDAD]]*Tabla324[[#This Row],[P. U.]],2)</f>
        <v>8176.9</v>
      </c>
      <c r="H1623" s="22">
        <v>51.71</v>
      </c>
      <c r="I1623" s="2">
        <v>121.44</v>
      </c>
      <c r="J1623" s="2">
        <f>ROUND(Tabla324[[#This Row],[CANTIDAD ]]*Tabla324[[#This Row],[P. U. ]],2)</f>
        <v>6279.66</v>
      </c>
    </row>
    <row r="1624" spans="1:10" s="30" customFormat="1" ht="11.25" customHeight="1">
      <c r="A1624" s="29" t="s">
        <v>6579</v>
      </c>
      <c r="B1624" s="29">
        <v>3.5</v>
      </c>
      <c r="C1624" s="29" t="s">
        <v>4856</v>
      </c>
      <c r="D1624" s="30" t="s">
        <v>3472</v>
      </c>
      <c r="E1624" s="31"/>
      <c r="F1624" s="32"/>
      <c r="G1624" s="32">
        <f>G1625+G1633</f>
        <v>399835.54</v>
      </c>
      <c r="H1624" s="33"/>
      <c r="I1624" s="32"/>
      <c r="J1624" s="32">
        <f t="shared" ref="J1624" si="92">J1625+J1633</f>
        <v>307083.03000000003</v>
      </c>
    </row>
    <row r="1625" spans="1:10" s="35" customFormat="1" ht="11.25" customHeight="1">
      <c r="A1625" s="34" t="s">
        <v>6580</v>
      </c>
      <c r="B1625" s="34"/>
      <c r="C1625" s="34" t="s">
        <v>4856</v>
      </c>
      <c r="D1625" s="35" t="s">
        <v>3472</v>
      </c>
      <c r="E1625" s="36"/>
      <c r="F1625" s="37"/>
      <c r="G1625" s="37">
        <f>SUM(G1626:G1632)</f>
        <v>392013.33999999997</v>
      </c>
      <c r="H1625" s="38"/>
      <c r="I1625" s="37"/>
      <c r="J1625" s="37">
        <f t="shared" ref="J1625" si="93">SUM(J1626:J1632)</f>
        <v>301075.15000000002</v>
      </c>
    </row>
    <row r="1626" spans="1:10">
      <c r="A1626" s="5" t="s">
        <v>6577</v>
      </c>
      <c r="B1626" s="5" t="s">
        <v>1481</v>
      </c>
      <c r="C1626" s="5" t="s">
        <v>4857</v>
      </c>
      <c r="D1626" s="1" t="s">
        <v>62</v>
      </c>
      <c r="E1626" s="3">
        <v>180</v>
      </c>
      <c r="F1626" s="2">
        <v>287.32</v>
      </c>
      <c r="G1626" s="2">
        <f>ROUND(Tabla324[[#This Row],[CANTIDAD]]*Tabla324[[#This Row],[P. U.]],2)</f>
        <v>51717.599999999999</v>
      </c>
      <c r="H1626" s="22">
        <v>180</v>
      </c>
      <c r="I1626" s="2">
        <v>220.67</v>
      </c>
      <c r="J1626" s="2">
        <f>ROUND(Tabla324[[#This Row],[CANTIDAD ]]*Tabla324[[#This Row],[P. U. ]],2)</f>
        <v>39720.6</v>
      </c>
    </row>
    <row r="1627" spans="1:10">
      <c r="A1627" s="5" t="s">
        <v>6577</v>
      </c>
      <c r="B1627" s="5" t="s">
        <v>1482</v>
      </c>
      <c r="C1627" s="5" t="s">
        <v>4858</v>
      </c>
      <c r="D1627" s="1" t="s">
        <v>62</v>
      </c>
      <c r="E1627" s="3">
        <v>527</v>
      </c>
      <c r="F1627" s="2">
        <v>229.52</v>
      </c>
      <c r="G1627" s="2">
        <f>ROUND(Tabla324[[#This Row],[CANTIDAD]]*Tabla324[[#This Row],[P. U.]],2)</f>
        <v>120957.04</v>
      </c>
      <c r="H1627" s="22">
        <v>527</v>
      </c>
      <c r="I1627" s="2">
        <v>176.28</v>
      </c>
      <c r="J1627" s="2">
        <f>ROUND(Tabla324[[#This Row],[CANTIDAD ]]*Tabla324[[#This Row],[P. U. ]],2)</f>
        <v>92899.56</v>
      </c>
    </row>
    <row r="1628" spans="1:10">
      <c r="A1628" s="5" t="s">
        <v>6577</v>
      </c>
      <c r="B1628" s="5" t="s">
        <v>1483</v>
      </c>
      <c r="C1628" s="5" t="s">
        <v>4859</v>
      </c>
      <c r="D1628" s="1" t="s">
        <v>62</v>
      </c>
      <c r="E1628" s="3">
        <v>113</v>
      </c>
      <c r="F1628" s="2">
        <v>168.17</v>
      </c>
      <c r="G1628" s="2">
        <f>ROUND(Tabla324[[#This Row],[CANTIDAD]]*Tabla324[[#This Row],[P. U.]],2)</f>
        <v>19003.21</v>
      </c>
      <c r="H1628" s="22">
        <v>113</v>
      </c>
      <c r="I1628" s="2">
        <v>129.15</v>
      </c>
      <c r="J1628" s="2">
        <f>ROUND(Tabla324[[#This Row],[CANTIDAD ]]*Tabla324[[#This Row],[P. U. ]],2)</f>
        <v>14593.95</v>
      </c>
    </row>
    <row r="1629" spans="1:10">
      <c r="A1629" s="5" t="s">
        <v>6577</v>
      </c>
      <c r="B1629" s="5" t="s">
        <v>1484</v>
      </c>
      <c r="C1629" s="5" t="s">
        <v>4860</v>
      </c>
      <c r="D1629" s="1" t="s">
        <v>62</v>
      </c>
      <c r="E1629" s="3">
        <v>84</v>
      </c>
      <c r="F1629" s="2">
        <v>412.61</v>
      </c>
      <c r="G1629" s="2">
        <f>ROUND(Tabla324[[#This Row],[CANTIDAD]]*Tabla324[[#This Row],[P. U.]],2)</f>
        <v>34659.24</v>
      </c>
      <c r="H1629" s="22">
        <v>84</v>
      </c>
      <c r="I1629" s="2">
        <v>316.89</v>
      </c>
      <c r="J1629" s="2">
        <f>ROUND(Tabla324[[#This Row],[CANTIDAD ]]*Tabla324[[#This Row],[P. U. ]],2)</f>
        <v>26618.76</v>
      </c>
    </row>
    <row r="1630" spans="1:10">
      <c r="A1630" s="5" t="s">
        <v>6577</v>
      </c>
      <c r="B1630" s="5" t="s">
        <v>1485</v>
      </c>
      <c r="C1630" s="5" t="s">
        <v>4861</v>
      </c>
      <c r="D1630" s="1" t="s">
        <v>62</v>
      </c>
      <c r="E1630" s="3">
        <v>13</v>
      </c>
      <c r="F1630" s="2">
        <v>545.03</v>
      </c>
      <c r="G1630" s="2">
        <f>ROUND(Tabla324[[#This Row],[CANTIDAD]]*Tabla324[[#This Row],[P. U.]],2)</f>
        <v>7085.39</v>
      </c>
      <c r="H1630" s="22">
        <v>13</v>
      </c>
      <c r="I1630" s="2">
        <v>418.6</v>
      </c>
      <c r="J1630" s="2">
        <f>ROUND(Tabla324[[#This Row],[CANTIDAD ]]*Tabla324[[#This Row],[P. U. ]],2)</f>
        <v>5441.8</v>
      </c>
    </row>
    <row r="1631" spans="1:10">
      <c r="A1631" s="5" t="s">
        <v>6577</v>
      </c>
      <c r="B1631" s="5" t="s">
        <v>1486</v>
      </c>
      <c r="C1631" s="5" t="s">
        <v>4862</v>
      </c>
      <c r="D1631" s="1" t="s">
        <v>62</v>
      </c>
      <c r="E1631" s="3">
        <v>94</v>
      </c>
      <c r="F1631" s="2">
        <v>706.3</v>
      </c>
      <c r="G1631" s="2">
        <f>ROUND(Tabla324[[#This Row],[CANTIDAD]]*Tabla324[[#This Row],[P. U.]],2)</f>
        <v>66392.2</v>
      </c>
      <c r="H1631" s="22">
        <v>94</v>
      </c>
      <c r="I1631" s="2">
        <v>542.45000000000005</v>
      </c>
      <c r="J1631" s="2">
        <f>ROUND(Tabla324[[#This Row],[CANTIDAD ]]*Tabla324[[#This Row],[P. U. ]],2)</f>
        <v>50990.3</v>
      </c>
    </row>
    <row r="1632" spans="1:10">
      <c r="A1632" s="5" t="s">
        <v>6577</v>
      </c>
      <c r="B1632" s="5" t="s">
        <v>1487</v>
      </c>
      <c r="C1632" s="5" t="s">
        <v>4863</v>
      </c>
      <c r="D1632" s="1" t="s">
        <v>62</v>
      </c>
      <c r="E1632" s="3">
        <v>89</v>
      </c>
      <c r="F1632" s="2">
        <v>1035.94</v>
      </c>
      <c r="G1632" s="2">
        <f>ROUND(Tabla324[[#This Row],[CANTIDAD]]*Tabla324[[#This Row],[P. U.]],2)</f>
        <v>92198.66</v>
      </c>
      <c r="H1632" s="22">
        <v>89</v>
      </c>
      <c r="I1632" s="2">
        <v>795.62</v>
      </c>
      <c r="J1632" s="2">
        <f>ROUND(Tabla324[[#This Row],[CANTIDAD ]]*Tabla324[[#This Row],[P. U. ]],2)</f>
        <v>70810.179999999993</v>
      </c>
    </row>
    <row r="1633" spans="1:10" s="35" customFormat="1" ht="11.25" customHeight="1">
      <c r="A1633" s="34" t="s">
        <v>6580</v>
      </c>
      <c r="B1633" s="34"/>
      <c r="C1633" s="34" t="s">
        <v>4864</v>
      </c>
      <c r="D1633" s="35" t="s">
        <v>3472</v>
      </c>
      <c r="E1633" s="36"/>
      <c r="F1633" s="37"/>
      <c r="G1633" s="37">
        <f>SUM(G1634:G1639)</f>
        <v>7822.2</v>
      </c>
      <c r="H1633" s="38"/>
      <c r="I1633" s="37"/>
      <c r="J1633" s="37">
        <f t="shared" ref="J1633" si="94">SUM(J1634:J1639)</f>
        <v>6007.880000000001</v>
      </c>
    </row>
    <row r="1634" spans="1:10">
      <c r="A1634" s="5" t="s">
        <v>6577</v>
      </c>
      <c r="B1634" s="5" t="s">
        <v>1488</v>
      </c>
      <c r="C1634" s="6" t="s">
        <v>4865</v>
      </c>
      <c r="D1634" s="1" t="s">
        <v>62</v>
      </c>
      <c r="E1634" s="3">
        <v>42</v>
      </c>
      <c r="F1634" s="2">
        <v>62.43</v>
      </c>
      <c r="G1634" s="2">
        <f>ROUND(Tabla324[[#This Row],[CANTIDAD]]*Tabla324[[#This Row],[P. U.]],2)</f>
        <v>2622.06</v>
      </c>
      <c r="H1634" s="22">
        <v>42</v>
      </c>
      <c r="I1634" s="2">
        <v>47.95</v>
      </c>
      <c r="J1634" s="2">
        <f>ROUND(Tabla324[[#This Row],[CANTIDAD ]]*Tabla324[[#This Row],[P. U. ]],2)</f>
        <v>2013.9</v>
      </c>
    </row>
    <row r="1635" spans="1:10">
      <c r="A1635" s="5" t="s">
        <v>6577</v>
      </c>
      <c r="B1635" s="5" t="s">
        <v>1489</v>
      </c>
      <c r="C1635" s="5" t="s">
        <v>4866</v>
      </c>
      <c r="D1635" s="1" t="s">
        <v>62</v>
      </c>
      <c r="E1635" s="3">
        <v>20</v>
      </c>
      <c r="F1635" s="2">
        <v>86.85</v>
      </c>
      <c r="G1635" s="2">
        <f>ROUND(Tabla324[[#This Row],[CANTIDAD]]*Tabla324[[#This Row],[P. U.]],2)</f>
        <v>1737</v>
      </c>
      <c r="H1635" s="22">
        <v>20</v>
      </c>
      <c r="I1635" s="2">
        <v>66.709999999999994</v>
      </c>
      <c r="J1635" s="2">
        <f>ROUND(Tabla324[[#This Row],[CANTIDAD ]]*Tabla324[[#This Row],[P. U. ]],2)</f>
        <v>1334.2</v>
      </c>
    </row>
    <row r="1636" spans="1:10">
      <c r="A1636" s="5" t="s">
        <v>6577</v>
      </c>
      <c r="B1636" s="5" t="s">
        <v>1490</v>
      </c>
      <c r="C1636" s="5" t="s">
        <v>4867</v>
      </c>
      <c r="D1636" s="1" t="s">
        <v>62</v>
      </c>
      <c r="E1636" s="3">
        <v>21</v>
      </c>
      <c r="F1636" s="2">
        <v>89.55</v>
      </c>
      <c r="G1636" s="2">
        <f>ROUND(Tabla324[[#This Row],[CANTIDAD]]*Tabla324[[#This Row],[P. U.]],2)</f>
        <v>1880.55</v>
      </c>
      <c r="H1636" s="22">
        <v>21</v>
      </c>
      <c r="I1636" s="2">
        <v>68.78</v>
      </c>
      <c r="J1636" s="2">
        <f>ROUND(Tabla324[[#This Row],[CANTIDAD ]]*Tabla324[[#This Row],[P. U. ]],2)</f>
        <v>1444.38</v>
      </c>
    </row>
    <row r="1637" spans="1:10">
      <c r="A1637" s="5" t="s">
        <v>6577</v>
      </c>
      <c r="B1637" s="5" t="s">
        <v>1491</v>
      </c>
      <c r="C1637" s="5" t="s">
        <v>4868</v>
      </c>
      <c r="D1637" s="1" t="s">
        <v>62</v>
      </c>
      <c r="E1637" s="3">
        <v>8</v>
      </c>
      <c r="F1637" s="2">
        <v>106.76</v>
      </c>
      <c r="G1637" s="2">
        <f>ROUND(Tabla324[[#This Row],[CANTIDAD]]*Tabla324[[#This Row],[P. U.]],2)</f>
        <v>854.08</v>
      </c>
      <c r="H1637" s="22">
        <v>8</v>
      </c>
      <c r="I1637" s="2">
        <v>81.99</v>
      </c>
      <c r="J1637" s="2">
        <f>ROUND(Tabla324[[#This Row],[CANTIDAD ]]*Tabla324[[#This Row],[P. U. ]],2)</f>
        <v>655.92</v>
      </c>
    </row>
    <row r="1638" spans="1:10">
      <c r="A1638" s="5" t="s">
        <v>6577</v>
      </c>
      <c r="B1638" s="5" t="s">
        <v>1492</v>
      </c>
      <c r="C1638" s="5" t="s">
        <v>4869</v>
      </c>
      <c r="D1638" s="1" t="s">
        <v>62</v>
      </c>
      <c r="E1638" s="3">
        <v>3</v>
      </c>
      <c r="F1638" s="2">
        <v>181.4</v>
      </c>
      <c r="G1638" s="2">
        <f>ROUND(Tabla324[[#This Row],[CANTIDAD]]*Tabla324[[#This Row],[P. U.]],2)</f>
        <v>544.20000000000005</v>
      </c>
      <c r="H1638" s="22">
        <v>3</v>
      </c>
      <c r="I1638" s="2">
        <v>139.31</v>
      </c>
      <c r="J1638" s="2">
        <f>ROUND(Tabla324[[#This Row],[CANTIDAD ]]*Tabla324[[#This Row],[P. U. ]],2)</f>
        <v>417.93</v>
      </c>
    </row>
    <row r="1639" spans="1:10">
      <c r="A1639" s="5" t="s">
        <v>6577</v>
      </c>
      <c r="B1639" s="5" t="s">
        <v>1493</v>
      </c>
      <c r="C1639" s="5" t="s">
        <v>4870</v>
      </c>
      <c r="D1639" s="1" t="s">
        <v>62</v>
      </c>
      <c r="E1639" s="3">
        <v>1</v>
      </c>
      <c r="F1639" s="2">
        <v>184.31</v>
      </c>
      <c r="G1639" s="2">
        <f>ROUND(Tabla324[[#This Row],[CANTIDAD]]*Tabla324[[#This Row],[P. U.]],2)</f>
        <v>184.31</v>
      </c>
      <c r="H1639" s="22">
        <v>1</v>
      </c>
      <c r="I1639" s="2">
        <v>141.55000000000001</v>
      </c>
      <c r="J1639" s="2">
        <f>ROUND(Tabla324[[#This Row],[CANTIDAD ]]*Tabla324[[#This Row],[P. U. ]],2)</f>
        <v>141.55000000000001</v>
      </c>
    </row>
    <row r="1640" spans="1:10" s="30" customFormat="1" ht="11.25" customHeight="1">
      <c r="A1640" s="29" t="s">
        <v>6579</v>
      </c>
      <c r="B1640" s="29">
        <v>3.6</v>
      </c>
      <c r="C1640" s="29" t="s">
        <v>4871</v>
      </c>
      <c r="D1640" s="30" t="s">
        <v>3472</v>
      </c>
      <c r="E1640" s="31"/>
      <c r="F1640" s="32"/>
      <c r="G1640" s="32">
        <f>G1641+G1657+G1693</f>
        <v>11048975.710000001</v>
      </c>
      <c r="H1640" s="33"/>
      <c r="I1640" s="32"/>
      <c r="J1640" s="32">
        <f t="shared" ref="J1640" si="95">J1641+J1657+J1693</f>
        <v>8485922.1100000013</v>
      </c>
    </row>
    <row r="1641" spans="1:10" s="35" customFormat="1" ht="11.25" customHeight="1">
      <c r="A1641" s="34" t="s">
        <v>6580</v>
      </c>
      <c r="B1641" s="34"/>
      <c r="C1641" s="34" t="s">
        <v>4872</v>
      </c>
      <c r="D1641" s="35" t="s">
        <v>3472</v>
      </c>
      <c r="E1641" s="36"/>
      <c r="F1641" s="37"/>
      <c r="G1641" s="37">
        <f>SUM(G1642:G1656)</f>
        <v>729226.57999999984</v>
      </c>
      <c r="H1641" s="38"/>
      <c r="I1641" s="37"/>
      <c r="J1641" s="37">
        <f t="shared" ref="J1641" si="96">SUM(J1642:J1656)</f>
        <v>560058.76000000013</v>
      </c>
    </row>
    <row r="1642" spans="1:10">
      <c r="A1642" s="5" t="s">
        <v>6577</v>
      </c>
      <c r="B1642" s="5" t="s">
        <v>1494</v>
      </c>
      <c r="C1642" s="6" t="s">
        <v>4873</v>
      </c>
      <c r="D1642" s="1" t="s">
        <v>79</v>
      </c>
      <c r="E1642" s="3">
        <v>77.11</v>
      </c>
      <c r="F1642" s="2">
        <v>577.91999999999996</v>
      </c>
      <c r="G1642" s="2">
        <f>ROUND(Tabla324[[#This Row],[CANTIDAD]]*Tabla324[[#This Row],[P. U.]],2)</f>
        <v>44563.41</v>
      </c>
      <c r="H1642" s="22">
        <v>77.11</v>
      </c>
      <c r="I1642" s="2">
        <v>443.86</v>
      </c>
      <c r="J1642" s="2">
        <f>ROUND(Tabla324[[#This Row],[CANTIDAD ]]*Tabla324[[#This Row],[P. U. ]],2)</f>
        <v>34226.04</v>
      </c>
    </row>
    <row r="1643" spans="1:10">
      <c r="A1643" s="5" t="s">
        <v>6577</v>
      </c>
      <c r="B1643" s="5" t="s">
        <v>1495</v>
      </c>
      <c r="C1643" s="5" t="s">
        <v>4874</v>
      </c>
      <c r="D1643" s="1" t="s">
        <v>79</v>
      </c>
      <c r="E1643" s="3">
        <v>317.89999999999998</v>
      </c>
      <c r="F1643" s="2">
        <v>489.76</v>
      </c>
      <c r="G1643" s="2">
        <f>ROUND(Tabla324[[#This Row],[CANTIDAD]]*Tabla324[[#This Row],[P. U.]],2)</f>
        <v>155694.70000000001</v>
      </c>
      <c r="H1643" s="22">
        <v>317.89999999999998</v>
      </c>
      <c r="I1643" s="2">
        <v>376.14</v>
      </c>
      <c r="J1643" s="2">
        <f>ROUND(Tabla324[[#This Row],[CANTIDAD ]]*Tabla324[[#This Row],[P. U. ]],2)</f>
        <v>119574.91</v>
      </c>
    </row>
    <row r="1644" spans="1:10">
      <c r="A1644" s="5" t="s">
        <v>6577</v>
      </c>
      <c r="B1644" s="5" t="s">
        <v>1496</v>
      </c>
      <c r="C1644" s="5" t="s">
        <v>4875</v>
      </c>
      <c r="D1644" s="1" t="s">
        <v>79</v>
      </c>
      <c r="E1644" s="3">
        <v>1210.3</v>
      </c>
      <c r="F1644" s="2">
        <v>408.02</v>
      </c>
      <c r="G1644" s="2">
        <f>ROUND(Tabla324[[#This Row],[CANTIDAD]]*Tabla324[[#This Row],[P. U.]],2)</f>
        <v>493826.61</v>
      </c>
      <c r="H1644" s="22">
        <v>1210.3</v>
      </c>
      <c r="I1644" s="2">
        <v>313.37</v>
      </c>
      <c r="J1644" s="2">
        <f>ROUND(Tabla324[[#This Row],[CANTIDAD ]]*Tabla324[[#This Row],[P. U. ]],2)</f>
        <v>379271.71</v>
      </c>
    </row>
    <row r="1645" spans="1:10">
      <c r="A1645" s="5" t="s">
        <v>6577</v>
      </c>
      <c r="B1645" s="5" t="s">
        <v>1497</v>
      </c>
      <c r="C1645" s="6" t="s">
        <v>4876</v>
      </c>
      <c r="D1645" s="1" t="s">
        <v>62</v>
      </c>
      <c r="E1645" s="3">
        <v>4</v>
      </c>
      <c r="F1645" s="2">
        <v>348.93</v>
      </c>
      <c r="G1645" s="2">
        <f>ROUND(Tabla324[[#This Row],[CANTIDAD]]*Tabla324[[#This Row],[P. U.]],2)</f>
        <v>1395.72</v>
      </c>
      <c r="H1645" s="22">
        <v>4</v>
      </c>
      <c r="I1645" s="2">
        <v>267.98</v>
      </c>
      <c r="J1645" s="2">
        <f>ROUND(Tabla324[[#This Row],[CANTIDAD ]]*Tabla324[[#This Row],[P. U. ]],2)</f>
        <v>1071.92</v>
      </c>
    </row>
    <row r="1646" spans="1:10">
      <c r="A1646" s="5" t="s">
        <v>6577</v>
      </c>
      <c r="B1646" s="5" t="s">
        <v>1498</v>
      </c>
      <c r="C1646" s="5" t="s">
        <v>4877</v>
      </c>
      <c r="D1646" s="1" t="s">
        <v>62</v>
      </c>
      <c r="E1646" s="3">
        <v>3</v>
      </c>
      <c r="F1646" s="2">
        <v>213.86</v>
      </c>
      <c r="G1646" s="2">
        <f>ROUND(Tabla324[[#This Row],[CANTIDAD]]*Tabla324[[#This Row],[P. U.]],2)</f>
        <v>641.58000000000004</v>
      </c>
      <c r="H1646" s="22">
        <v>3</v>
      </c>
      <c r="I1646" s="2">
        <v>164.25</v>
      </c>
      <c r="J1646" s="2">
        <f>ROUND(Tabla324[[#This Row],[CANTIDAD ]]*Tabla324[[#This Row],[P. U. ]],2)</f>
        <v>492.75</v>
      </c>
    </row>
    <row r="1647" spans="1:10">
      <c r="A1647" s="5" t="s">
        <v>6577</v>
      </c>
      <c r="B1647" s="5" t="s">
        <v>1499</v>
      </c>
      <c r="C1647" s="6" t="s">
        <v>4878</v>
      </c>
      <c r="D1647" s="1" t="s">
        <v>62</v>
      </c>
      <c r="E1647" s="3">
        <v>2</v>
      </c>
      <c r="F1647" s="2">
        <v>479.87</v>
      </c>
      <c r="G1647" s="2">
        <f>ROUND(Tabla324[[#This Row],[CANTIDAD]]*Tabla324[[#This Row],[P. U.]],2)</f>
        <v>959.74</v>
      </c>
      <c r="H1647" s="22">
        <v>2</v>
      </c>
      <c r="I1647" s="2">
        <v>368.55</v>
      </c>
      <c r="J1647" s="2">
        <f>ROUND(Tabla324[[#This Row],[CANTIDAD ]]*Tabla324[[#This Row],[P. U. ]],2)</f>
        <v>737.1</v>
      </c>
    </row>
    <row r="1648" spans="1:10">
      <c r="A1648" s="5" t="s">
        <v>6577</v>
      </c>
      <c r="B1648" s="5" t="s">
        <v>1500</v>
      </c>
      <c r="C1648" s="6" t="s">
        <v>4879</v>
      </c>
      <c r="D1648" s="1" t="s">
        <v>62</v>
      </c>
      <c r="E1648" s="3">
        <v>2</v>
      </c>
      <c r="F1648" s="2">
        <v>549.12</v>
      </c>
      <c r="G1648" s="2">
        <f>ROUND(Tabla324[[#This Row],[CANTIDAD]]*Tabla324[[#This Row],[P. U.]],2)</f>
        <v>1098.24</v>
      </c>
      <c r="H1648" s="22">
        <v>2</v>
      </c>
      <c r="I1648" s="2">
        <v>421.74</v>
      </c>
      <c r="J1648" s="2">
        <f>ROUND(Tabla324[[#This Row],[CANTIDAD ]]*Tabla324[[#This Row],[P. U. ]],2)</f>
        <v>843.48</v>
      </c>
    </row>
    <row r="1649" spans="1:10">
      <c r="A1649" s="5" t="s">
        <v>6577</v>
      </c>
      <c r="B1649" s="5" t="s">
        <v>1501</v>
      </c>
      <c r="C1649" s="5" t="s">
        <v>4880</v>
      </c>
      <c r="D1649" s="1" t="s">
        <v>62</v>
      </c>
      <c r="E1649" s="3">
        <v>2</v>
      </c>
      <c r="F1649" s="2">
        <v>626.54</v>
      </c>
      <c r="G1649" s="2">
        <f>ROUND(Tabla324[[#This Row],[CANTIDAD]]*Tabla324[[#This Row],[P. U.]],2)</f>
        <v>1253.08</v>
      </c>
      <c r="H1649" s="22">
        <v>2</v>
      </c>
      <c r="I1649" s="2">
        <v>481.18</v>
      </c>
      <c r="J1649" s="2">
        <f>ROUND(Tabla324[[#This Row],[CANTIDAD ]]*Tabla324[[#This Row],[P. U. ]],2)</f>
        <v>962.36</v>
      </c>
    </row>
    <row r="1650" spans="1:10">
      <c r="A1650" s="5" t="s">
        <v>6577</v>
      </c>
      <c r="B1650" s="5" t="s">
        <v>1502</v>
      </c>
      <c r="C1650" s="5" t="s">
        <v>4881</v>
      </c>
      <c r="D1650" s="1" t="s">
        <v>62</v>
      </c>
      <c r="E1650" s="3">
        <v>2</v>
      </c>
      <c r="F1650" s="2">
        <v>1017.33</v>
      </c>
      <c r="G1650" s="2">
        <f>ROUND(Tabla324[[#This Row],[CANTIDAD]]*Tabla324[[#This Row],[P. U.]],2)</f>
        <v>2034.66</v>
      </c>
      <c r="H1650" s="22">
        <v>2</v>
      </c>
      <c r="I1650" s="2">
        <v>781.33</v>
      </c>
      <c r="J1650" s="2">
        <f>ROUND(Tabla324[[#This Row],[CANTIDAD ]]*Tabla324[[#This Row],[P. U. ]],2)</f>
        <v>1562.66</v>
      </c>
    </row>
    <row r="1651" spans="1:10">
      <c r="A1651" s="5" t="s">
        <v>6577</v>
      </c>
      <c r="B1651" s="5" t="s">
        <v>1503</v>
      </c>
      <c r="C1651" s="6" t="s">
        <v>4882</v>
      </c>
      <c r="D1651" s="1" t="s">
        <v>62</v>
      </c>
      <c r="E1651" s="3">
        <v>3</v>
      </c>
      <c r="F1651" s="2">
        <v>684.15</v>
      </c>
      <c r="G1651" s="2">
        <f>ROUND(Tabla324[[#This Row],[CANTIDAD]]*Tabla324[[#This Row],[P. U.]],2)</f>
        <v>2052.4499999999998</v>
      </c>
      <c r="H1651" s="22">
        <v>3</v>
      </c>
      <c r="I1651" s="2">
        <v>525.44000000000005</v>
      </c>
      <c r="J1651" s="2">
        <f>ROUND(Tabla324[[#This Row],[CANTIDAD ]]*Tabla324[[#This Row],[P. U. ]],2)</f>
        <v>1576.32</v>
      </c>
    </row>
    <row r="1652" spans="1:10">
      <c r="A1652" s="5" t="s">
        <v>6577</v>
      </c>
      <c r="B1652" s="5" t="s">
        <v>1504</v>
      </c>
      <c r="C1652" s="5" t="s">
        <v>4883</v>
      </c>
      <c r="D1652" s="1" t="s">
        <v>62</v>
      </c>
      <c r="E1652" s="3">
        <v>1</v>
      </c>
      <c r="F1652" s="2">
        <v>675.99</v>
      </c>
      <c r="G1652" s="2">
        <f>ROUND(Tabla324[[#This Row],[CANTIDAD]]*Tabla324[[#This Row],[P. U.]],2)</f>
        <v>675.99</v>
      </c>
      <c r="H1652" s="22">
        <v>1</v>
      </c>
      <c r="I1652" s="2">
        <v>519.16999999999996</v>
      </c>
      <c r="J1652" s="2">
        <f>ROUND(Tabla324[[#This Row],[CANTIDAD ]]*Tabla324[[#This Row],[P. U. ]],2)</f>
        <v>519.16999999999996</v>
      </c>
    </row>
    <row r="1653" spans="1:10">
      <c r="A1653" s="5" t="s">
        <v>6577</v>
      </c>
      <c r="B1653" s="5" t="s">
        <v>1505</v>
      </c>
      <c r="C1653" s="6" t="s">
        <v>4884</v>
      </c>
      <c r="D1653" s="1" t="s">
        <v>62</v>
      </c>
      <c r="E1653" s="3">
        <v>2</v>
      </c>
      <c r="F1653" s="2">
        <v>334.99</v>
      </c>
      <c r="G1653" s="2">
        <f>ROUND(Tabla324[[#This Row],[CANTIDAD]]*Tabla324[[#This Row],[P. U.]],2)</f>
        <v>669.98</v>
      </c>
      <c r="H1653" s="22">
        <v>2</v>
      </c>
      <c r="I1653" s="2">
        <v>257.27</v>
      </c>
      <c r="J1653" s="2">
        <f>ROUND(Tabla324[[#This Row],[CANTIDAD ]]*Tabla324[[#This Row],[P. U. ]],2)</f>
        <v>514.54</v>
      </c>
    </row>
    <row r="1654" spans="1:10">
      <c r="A1654" s="5" t="s">
        <v>6577</v>
      </c>
      <c r="B1654" s="5" t="s">
        <v>1506</v>
      </c>
      <c r="C1654" s="5" t="s">
        <v>4885</v>
      </c>
      <c r="D1654" s="1" t="s">
        <v>62</v>
      </c>
      <c r="E1654" s="3">
        <v>21</v>
      </c>
      <c r="F1654" s="2">
        <v>285.33</v>
      </c>
      <c r="G1654" s="2">
        <f>ROUND(Tabla324[[#This Row],[CANTIDAD]]*Tabla324[[#This Row],[P. U.]],2)</f>
        <v>5991.93</v>
      </c>
      <c r="H1654" s="22">
        <v>21</v>
      </c>
      <c r="I1654" s="2">
        <v>219.13</v>
      </c>
      <c r="J1654" s="2">
        <f>ROUND(Tabla324[[#This Row],[CANTIDAD ]]*Tabla324[[#This Row],[P. U. ]],2)</f>
        <v>4601.7299999999996</v>
      </c>
    </row>
    <row r="1655" spans="1:10">
      <c r="A1655" s="5" t="s">
        <v>6577</v>
      </c>
      <c r="B1655" s="5" t="s">
        <v>1507</v>
      </c>
      <c r="C1655" s="5" t="s">
        <v>4886</v>
      </c>
      <c r="D1655" s="1" t="s">
        <v>62</v>
      </c>
      <c r="E1655" s="3">
        <v>4</v>
      </c>
      <c r="F1655" s="2">
        <v>259.95</v>
      </c>
      <c r="G1655" s="2">
        <f>ROUND(Tabla324[[#This Row],[CANTIDAD]]*Tabla324[[#This Row],[P. U.]],2)</f>
        <v>1039.8</v>
      </c>
      <c r="H1655" s="22">
        <v>4</v>
      </c>
      <c r="I1655" s="2">
        <v>199.64</v>
      </c>
      <c r="J1655" s="2">
        <f>ROUND(Tabla324[[#This Row],[CANTIDAD ]]*Tabla324[[#This Row],[P. U. ]],2)</f>
        <v>798.56</v>
      </c>
    </row>
    <row r="1656" spans="1:10">
      <c r="A1656" s="5" t="s">
        <v>6577</v>
      </c>
      <c r="B1656" s="5" t="s">
        <v>1508</v>
      </c>
      <c r="C1656" s="6" t="s">
        <v>4887</v>
      </c>
      <c r="D1656" s="1" t="s">
        <v>62</v>
      </c>
      <c r="E1656" s="3">
        <v>279</v>
      </c>
      <c r="F1656" s="2">
        <v>62.11</v>
      </c>
      <c r="G1656" s="2">
        <f>ROUND(Tabla324[[#This Row],[CANTIDAD]]*Tabla324[[#This Row],[P. U.]],2)</f>
        <v>17328.689999999999</v>
      </c>
      <c r="H1656" s="22">
        <v>279</v>
      </c>
      <c r="I1656" s="2">
        <v>47.69</v>
      </c>
      <c r="J1656" s="2">
        <f>ROUND(Tabla324[[#This Row],[CANTIDAD ]]*Tabla324[[#This Row],[P. U. ]],2)</f>
        <v>13305.51</v>
      </c>
    </row>
    <row r="1657" spans="1:10" s="35" customFormat="1" ht="11.25" customHeight="1">
      <c r="A1657" s="34" t="s">
        <v>6580</v>
      </c>
      <c r="B1657" s="34"/>
      <c r="C1657" s="34" t="s">
        <v>4888</v>
      </c>
      <c r="D1657" s="35" t="s">
        <v>3472</v>
      </c>
      <c r="E1657" s="36"/>
      <c r="F1657" s="37"/>
      <c r="G1657" s="37">
        <f>SUM(G1658:G1690)+G1691</f>
        <v>9402369.8400000017</v>
      </c>
      <c r="H1657" s="38"/>
      <c r="I1657" s="37"/>
      <c r="J1657" s="37">
        <f t="shared" ref="J1657" si="97">SUM(J1658:J1690)+J1691</f>
        <v>7221258.8900000015</v>
      </c>
    </row>
    <row r="1658" spans="1:10">
      <c r="A1658" s="5" t="s">
        <v>6577</v>
      </c>
      <c r="B1658" s="7" t="s">
        <v>6670</v>
      </c>
      <c r="C1658" s="6" t="s">
        <v>4889</v>
      </c>
      <c r="D1658" s="1" t="s">
        <v>62</v>
      </c>
      <c r="E1658" s="3">
        <v>37</v>
      </c>
      <c r="F1658" s="2">
        <v>1064.71</v>
      </c>
      <c r="G1658" s="2">
        <f>ROUND(Tabla324[[#This Row],[CANTIDAD]]*Tabla324[[#This Row],[P. U.]],2)</f>
        <v>39394.269999999997</v>
      </c>
      <c r="H1658" s="22">
        <v>37</v>
      </c>
      <c r="I1658" s="2">
        <v>817.72</v>
      </c>
      <c r="J1658" s="2">
        <f>ROUND(Tabla324[[#This Row],[CANTIDAD ]]*Tabla324[[#This Row],[P. U. ]],2)</f>
        <v>30255.64</v>
      </c>
    </row>
    <row r="1659" spans="1:10">
      <c r="A1659" s="5" t="s">
        <v>6577</v>
      </c>
      <c r="B1659" s="5" t="s">
        <v>1509</v>
      </c>
      <c r="C1659" s="6" t="s">
        <v>4890</v>
      </c>
      <c r="D1659" s="1" t="s">
        <v>62</v>
      </c>
      <c r="E1659" s="3">
        <v>34</v>
      </c>
      <c r="F1659" s="2">
        <v>2051.4</v>
      </c>
      <c r="G1659" s="2">
        <f>ROUND(Tabla324[[#This Row],[CANTIDAD]]*Tabla324[[#This Row],[P. U.]],2)</f>
        <v>69747.600000000006</v>
      </c>
      <c r="H1659" s="22">
        <v>34</v>
      </c>
      <c r="I1659" s="2">
        <v>1575.52</v>
      </c>
      <c r="J1659" s="2">
        <f>ROUND(Tabla324[[#This Row],[CANTIDAD ]]*Tabla324[[#This Row],[P. U. ]],2)</f>
        <v>53567.68</v>
      </c>
    </row>
    <row r="1660" spans="1:10">
      <c r="A1660" s="5" t="s">
        <v>6577</v>
      </c>
      <c r="B1660" s="5" t="s">
        <v>1510</v>
      </c>
      <c r="C1660" s="6" t="s">
        <v>4891</v>
      </c>
      <c r="D1660" s="1" t="s">
        <v>62</v>
      </c>
      <c r="E1660" s="3">
        <v>97</v>
      </c>
      <c r="F1660" s="2">
        <v>982.67</v>
      </c>
      <c r="G1660" s="2">
        <f>ROUND(Tabla324[[#This Row],[CANTIDAD]]*Tabla324[[#This Row],[P. U.]],2)</f>
        <v>95318.99</v>
      </c>
      <c r="H1660" s="22">
        <v>97</v>
      </c>
      <c r="I1660" s="2">
        <v>754.72</v>
      </c>
      <c r="J1660" s="2">
        <f>ROUND(Tabla324[[#This Row],[CANTIDAD ]]*Tabla324[[#This Row],[P. U. ]],2)</f>
        <v>73207.839999999997</v>
      </c>
    </row>
    <row r="1661" spans="1:10">
      <c r="A1661" s="5" t="s">
        <v>6577</v>
      </c>
      <c r="B1661" s="5" t="s">
        <v>1511</v>
      </c>
      <c r="C1661" s="6" t="s">
        <v>4892</v>
      </c>
      <c r="D1661" s="1" t="s">
        <v>62</v>
      </c>
      <c r="E1661" s="3">
        <v>28</v>
      </c>
      <c r="F1661" s="2">
        <v>1865.07</v>
      </c>
      <c r="G1661" s="2">
        <f>ROUND(Tabla324[[#This Row],[CANTIDAD]]*Tabla324[[#This Row],[P. U.]],2)</f>
        <v>52221.96</v>
      </c>
      <c r="H1661" s="22">
        <v>28</v>
      </c>
      <c r="I1661" s="2">
        <v>1432.42</v>
      </c>
      <c r="J1661" s="2">
        <f>ROUND(Tabla324[[#This Row],[CANTIDAD ]]*Tabla324[[#This Row],[P. U. ]],2)</f>
        <v>40107.760000000002</v>
      </c>
    </row>
    <row r="1662" spans="1:10">
      <c r="A1662" s="5" t="s">
        <v>6577</v>
      </c>
      <c r="B1662" s="5" t="s">
        <v>1512</v>
      </c>
      <c r="C1662" s="6" t="s">
        <v>4893</v>
      </c>
      <c r="D1662" s="1" t="s">
        <v>62</v>
      </c>
      <c r="E1662" s="3">
        <v>8</v>
      </c>
      <c r="F1662" s="2">
        <v>1181.9000000000001</v>
      </c>
      <c r="G1662" s="2">
        <f>ROUND(Tabla324[[#This Row],[CANTIDAD]]*Tabla324[[#This Row],[P. U.]],2)</f>
        <v>9455.2000000000007</v>
      </c>
      <c r="H1662" s="22">
        <v>8</v>
      </c>
      <c r="I1662" s="2">
        <v>907.72</v>
      </c>
      <c r="J1662" s="2">
        <f>ROUND(Tabla324[[#This Row],[CANTIDAD ]]*Tabla324[[#This Row],[P. U. ]],2)</f>
        <v>7261.76</v>
      </c>
    </row>
    <row r="1663" spans="1:10">
      <c r="A1663" s="5" t="s">
        <v>6577</v>
      </c>
      <c r="B1663" s="5" t="s">
        <v>1513</v>
      </c>
      <c r="C1663" s="6" t="s">
        <v>4894</v>
      </c>
      <c r="D1663" s="1" t="s">
        <v>62</v>
      </c>
      <c r="E1663" s="3">
        <v>480</v>
      </c>
      <c r="F1663" s="2">
        <v>1281.5</v>
      </c>
      <c r="G1663" s="2">
        <f>ROUND(Tabla324[[#This Row],[CANTIDAD]]*Tabla324[[#This Row],[P. U.]],2)</f>
        <v>615120</v>
      </c>
      <c r="H1663" s="22">
        <v>480</v>
      </c>
      <c r="I1663" s="2">
        <v>984.22</v>
      </c>
      <c r="J1663" s="2">
        <f>ROUND(Tabla324[[#This Row],[CANTIDAD ]]*Tabla324[[#This Row],[P. U. ]],2)</f>
        <v>472425.6</v>
      </c>
    </row>
    <row r="1664" spans="1:10">
      <c r="A1664" s="5" t="s">
        <v>6577</v>
      </c>
      <c r="B1664" s="5" t="s">
        <v>1514</v>
      </c>
      <c r="C1664" s="6" t="s">
        <v>4895</v>
      </c>
      <c r="D1664" s="1" t="s">
        <v>62</v>
      </c>
      <c r="E1664" s="3">
        <v>168</v>
      </c>
      <c r="F1664" s="2">
        <v>1259.83</v>
      </c>
      <c r="G1664" s="2">
        <f>ROUND(Tabla324[[#This Row],[CANTIDAD]]*Tabla324[[#This Row],[P. U.]],2)</f>
        <v>211651.44</v>
      </c>
      <c r="H1664" s="22">
        <v>168</v>
      </c>
      <c r="I1664" s="2">
        <v>967.57</v>
      </c>
      <c r="J1664" s="2">
        <f>ROUND(Tabla324[[#This Row],[CANTIDAD ]]*Tabla324[[#This Row],[P. U. ]],2)</f>
        <v>162551.76</v>
      </c>
    </row>
    <row r="1665" spans="1:10">
      <c r="A1665" s="5" t="s">
        <v>6577</v>
      </c>
      <c r="B1665" s="5" t="s">
        <v>1515</v>
      </c>
      <c r="C1665" s="6" t="s">
        <v>4896</v>
      </c>
      <c r="D1665" s="1" t="s">
        <v>62</v>
      </c>
      <c r="E1665" s="3">
        <v>53</v>
      </c>
      <c r="F1665" s="2">
        <v>803.4</v>
      </c>
      <c r="G1665" s="2">
        <f>ROUND(Tabla324[[#This Row],[CANTIDAD]]*Tabla324[[#This Row],[P. U.]],2)</f>
        <v>42580.2</v>
      </c>
      <c r="H1665" s="22">
        <v>53</v>
      </c>
      <c r="I1665" s="2">
        <v>617.02</v>
      </c>
      <c r="J1665" s="2">
        <f>ROUND(Tabla324[[#This Row],[CANTIDAD ]]*Tabla324[[#This Row],[P. U. ]],2)</f>
        <v>32702.06</v>
      </c>
    </row>
    <row r="1666" spans="1:10">
      <c r="A1666" s="5" t="s">
        <v>6577</v>
      </c>
      <c r="B1666" s="5" t="s">
        <v>1516</v>
      </c>
      <c r="C1666" s="6" t="s">
        <v>4897</v>
      </c>
      <c r="D1666" s="1" t="s">
        <v>62</v>
      </c>
      <c r="E1666" s="3">
        <v>133</v>
      </c>
      <c r="F1666" s="2">
        <v>771.75</v>
      </c>
      <c r="G1666" s="2">
        <f>ROUND(Tabla324[[#This Row],[CANTIDAD]]*Tabla324[[#This Row],[P. U.]],2)</f>
        <v>102642.75</v>
      </c>
      <c r="H1666" s="22">
        <v>133</v>
      </c>
      <c r="I1666" s="2">
        <v>592.72</v>
      </c>
      <c r="J1666" s="2">
        <f>ROUND(Tabla324[[#This Row],[CANTIDAD ]]*Tabla324[[#This Row],[P. U. ]],2)</f>
        <v>78831.759999999995</v>
      </c>
    </row>
    <row r="1667" spans="1:10">
      <c r="A1667" s="5" t="s">
        <v>6577</v>
      </c>
      <c r="B1667" s="5" t="s">
        <v>1517</v>
      </c>
      <c r="C1667" s="6" t="s">
        <v>4898</v>
      </c>
      <c r="D1667" s="1" t="s">
        <v>62</v>
      </c>
      <c r="E1667" s="3">
        <v>81</v>
      </c>
      <c r="F1667" s="2">
        <v>873.7</v>
      </c>
      <c r="G1667" s="2">
        <f>ROUND(Tabla324[[#This Row],[CANTIDAD]]*Tabla324[[#This Row],[P. U.]],2)</f>
        <v>70769.7</v>
      </c>
      <c r="H1667" s="22">
        <v>81</v>
      </c>
      <c r="I1667" s="2">
        <v>671.02</v>
      </c>
      <c r="J1667" s="2">
        <f>ROUND(Tabla324[[#This Row],[CANTIDAD ]]*Tabla324[[#This Row],[P. U. ]],2)</f>
        <v>54352.62</v>
      </c>
    </row>
    <row r="1668" spans="1:10">
      <c r="A1668" s="5" t="s">
        <v>6577</v>
      </c>
      <c r="B1668" s="5" t="s">
        <v>1518</v>
      </c>
      <c r="C1668" s="6" t="s">
        <v>4899</v>
      </c>
      <c r="D1668" s="1" t="s">
        <v>62</v>
      </c>
      <c r="E1668" s="3">
        <v>81</v>
      </c>
      <c r="F1668" s="2">
        <v>269.52999999999997</v>
      </c>
      <c r="G1668" s="2">
        <f>ROUND(Tabla324[[#This Row],[CANTIDAD]]*Tabla324[[#This Row],[P. U.]],2)</f>
        <v>21831.93</v>
      </c>
      <c r="H1668" s="22">
        <v>81</v>
      </c>
      <c r="I1668" s="2">
        <v>207</v>
      </c>
      <c r="J1668" s="2">
        <f>ROUND(Tabla324[[#This Row],[CANTIDAD ]]*Tabla324[[#This Row],[P. U. ]],2)</f>
        <v>16767</v>
      </c>
    </row>
    <row r="1669" spans="1:10">
      <c r="A1669" s="5" t="s">
        <v>6577</v>
      </c>
      <c r="B1669" s="5" t="s">
        <v>1519</v>
      </c>
      <c r="C1669" s="6" t="s">
        <v>4900</v>
      </c>
      <c r="D1669" s="1" t="s">
        <v>62</v>
      </c>
      <c r="E1669" s="3">
        <v>109</v>
      </c>
      <c r="F1669" s="2">
        <v>1832.26</v>
      </c>
      <c r="G1669" s="2">
        <f>ROUND(Tabla324[[#This Row],[CANTIDAD]]*Tabla324[[#This Row],[P. U.]],2)</f>
        <v>199716.34</v>
      </c>
      <c r="H1669" s="22">
        <v>109</v>
      </c>
      <c r="I1669" s="2">
        <v>1407.22</v>
      </c>
      <c r="J1669" s="2">
        <f>ROUND(Tabla324[[#This Row],[CANTIDAD ]]*Tabla324[[#This Row],[P. U. ]],2)</f>
        <v>153386.98000000001</v>
      </c>
    </row>
    <row r="1670" spans="1:10">
      <c r="A1670" s="5" t="s">
        <v>6577</v>
      </c>
      <c r="B1670" s="5" t="s">
        <v>1520</v>
      </c>
      <c r="C1670" s="6" t="s">
        <v>4901</v>
      </c>
      <c r="D1670" s="1" t="s">
        <v>62</v>
      </c>
      <c r="E1670" s="3">
        <v>43</v>
      </c>
      <c r="F1670" s="2">
        <v>1794.76</v>
      </c>
      <c r="G1670" s="2">
        <f>ROUND(Tabla324[[#This Row],[CANTIDAD]]*Tabla324[[#This Row],[P. U.]],2)</f>
        <v>77174.679999999993</v>
      </c>
      <c r="H1670" s="22">
        <v>43</v>
      </c>
      <c r="I1670" s="2">
        <v>1378.42</v>
      </c>
      <c r="J1670" s="2">
        <f>ROUND(Tabla324[[#This Row],[CANTIDAD ]]*Tabla324[[#This Row],[P. U. ]],2)</f>
        <v>59272.06</v>
      </c>
    </row>
    <row r="1671" spans="1:10">
      <c r="A1671" s="5" t="s">
        <v>6577</v>
      </c>
      <c r="B1671" s="5" t="s">
        <v>1521</v>
      </c>
      <c r="C1671" s="6" t="s">
        <v>4902</v>
      </c>
      <c r="D1671" s="1" t="s">
        <v>62</v>
      </c>
      <c r="E1671" s="3">
        <v>25</v>
      </c>
      <c r="F1671" s="2">
        <v>979.17</v>
      </c>
      <c r="G1671" s="2">
        <f>ROUND(Tabla324[[#This Row],[CANTIDAD]]*Tabla324[[#This Row],[P. U.]],2)</f>
        <v>24479.25</v>
      </c>
      <c r="H1671" s="22">
        <v>25</v>
      </c>
      <c r="I1671" s="2">
        <v>752.02</v>
      </c>
      <c r="J1671" s="2">
        <f>ROUND(Tabla324[[#This Row],[CANTIDAD ]]*Tabla324[[#This Row],[P. U. ]],2)</f>
        <v>18800.5</v>
      </c>
    </row>
    <row r="1672" spans="1:10">
      <c r="A1672" s="5" t="s">
        <v>6577</v>
      </c>
      <c r="B1672" s="5" t="s">
        <v>1522</v>
      </c>
      <c r="C1672" s="6" t="s">
        <v>4903</v>
      </c>
      <c r="D1672" s="1" t="s">
        <v>62</v>
      </c>
      <c r="E1672" s="3">
        <v>4</v>
      </c>
      <c r="F1672" s="2">
        <v>1033.08</v>
      </c>
      <c r="G1672" s="2">
        <f>ROUND(Tabla324[[#This Row],[CANTIDAD]]*Tabla324[[#This Row],[P. U.]],2)</f>
        <v>4132.32</v>
      </c>
      <c r="H1672" s="22">
        <v>4</v>
      </c>
      <c r="I1672" s="2">
        <v>793.42</v>
      </c>
      <c r="J1672" s="2">
        <f>ROUND(Tabla324[[#This Row],[CANTIDAD ]]*Tabla324[[#This Row],[P. U. ]],2)</f>
        <v>3173.68</v>
      </c>
    </row>
    <row r="1673" spans="1:10">
      <c r="A1673" s="5" t="s">
        <v>6577</v>
      </c>
      <c r="B1673" s="5" t="s">
        <v>1523</v>
      </c>
      <c r="C1673" s="6" t="s">
        <v>4904</v>
      </c>
      <c r="D1673" s="1" t="s">
        <v>62</v>
      </c>
      <c r="E1673" s="3">
        <v>4</v>
      </c>
      <c r="F1673" s="2">
        <v>269.52999999999997</v>
      </c>
      <c r="G1673" s="2">
        <f>ROUND(Tabla324[[#This Row],[CANTIDAD]]*Tabla324[[#This Row],[P. U.]],2)</f>
        <v>1078.1199999999999</v>
      </c>
      <c r="H1673" s="22">
        <v>4</v>
      </c>
      <c r="I1673" s="2">
        <v>207</v>
      </c>
      <c r="J1673" s="2">
        <f>ROUND(Tabla324[[#This Row],[CANTIDAD ]]*Tabla324[[#This Row],[P. U. ]],2)</f>
        <v>828</v>
      </c>
    </row>
    <row r="1674" spans="1:10">
      <c r="A1674" s="5" t="s">
        <v>6577</v>
      </c>
      <c r="B1674" s="5" t="s">
        <v>1524</v>
      </c>
      <c r="C1674" s="6" t="s">
        <v>4905</v>
      </c>
      <c r="D1674" s="1" t="s">
        <v>62</v>
      </c>
      <c r="E1674" s="3">
        <v>14</v>
      </c>
      <c r="F1674" s="2">
        <v>2067.8000000000002</v>
      </c>
      <c r="G1674" s="2">
        <f>ROUND(Tabla324[[#This Row],[CANTIDAD]]*Tabla324[[#This Row],[P. U.]],2)</f>
        <v>28949.200000000001</v>
      </c>
      <c r="H1674" s="22">
        <v>14</v>
      </c>
      <c r="I1674" s="2">
        <v>1588.12</v>
      </c>
      <c r="J1674" s="2">
        <f>ROUND(Tabla324[[#This Row],[CANTIDAD ]]*Tabla324[[#This Row],[P. U. ]],2)</f>
        <v>22233.68</v>
      </c>
    </row>
    <row r="1675" spans="1:10">
      <c r="A1675" s="5" t="s">
        <v>6577</v>
      </c>
      <c r="B1675" s="5" t="s">
        <v>1525</v>
      </c>
      <c r="C1675" s="6" t="s">
        <v>4906</v>
      </c>
      <c r="D1675" s="1" t="s">
        <v>62</v>
      </c>
      <c r="E1675" s="3">
        <v>856</v>
      </c>
      <c r="F1675" s="2">
        <v>2080.69</v>
      </c>
      <c r="G1675" s="2">
        <f>ROUND(Tabla324[[#This Row],[CANTIDAD]]*Tabla324[[#This Row],[P. U.]],2)</f>
        <v>1781070.64</v>
      </c>
      <c r="H1675" s="22">
        <v>856</v>
      </c>
      <c r="I1675" s="2">
        <v>1598.02</v>
      </c>
      <c r="J1675" s="2">
        <f>ROUND(Tabla324[[#This Row],[CANTIDAD ]]*Tabla324[[#This Row],[P. U. ]],2)</f>
        <v>1367905.12</v>
      </c>
    </row>
    <row r="1676" spans="1:10">
      <c r="A1676" s="5" t="s">
        <v>6577</v>
      </c>
      <c r="B1676" s="5" t="s">
        <v>1526</v>
      </c>
      <c r="C1676" s="6" t="s">
        <v>4907</v>
      </c>
      <c r="D1676" s="1" t="s">
        <v>62</v>
      </c>
      <c r="E1676" s="3">
        <v>173</v>
      </c>
      <c r="F1676" s="2">
        <v>1466.65</v>
      </c>
      <c r="G1676" s="2">
        <f>ROUND(Tabla324[[#This Row],[CANTIDAD]]*Tabla324[[#This Row],[P. U.]],2)</f>
        <v>253730.45</v>
      </c>
      <c r="H1676" s="22">
        <v>173</v>
      </c>
      <c r="I1676" s="2">
        <v>1126.42</v>
      </c>
      <c r="J1676" s="2">
        <f>ROUND(Tabla324[[#This Row],[CANTIDAD ]]*Tabla324[[#This Row],[P. U. ]],2)</f>
        <v>194870.66</v>
      </c>
    </row>
    <row r="1677" spans="1:10">
      <c r="A1677" s="5" t="s">
        <v>6577</v>
      </c>
      <c r="B1677" s="5" t="s">
        <v>1527</v>
      </c>
      <c r="C1677" s="6" t="s">
        <v>4908</v>
      </c>
      <c r="D1677" s="1" t="s">
        <v>62</v>
      </c>
      <c r="E1677" s="3">
        <v>120</v>
      </c>
      <c r="F1677" s="2">
        <v>1498.3</v>
      </c>
      <c r="G1677" s="2">
        <f>ROUND(Tabla324[[#This Row],[CANTIDAD]]*Tabla324[[#This Row],[P. U.]],2)</f>
        <v>179796</v>
      </c>
      <c r="H1677" s="22">
        <v>120</v>
      </c>
      <c r="I1677" s="2">
        <v>1150.72</v>
      </c>
      <c r="J1677" s="2">
        <f>ROUND(Tabla324[[#This Row],[CANTIDAD ]]*Tabla324[[#This Row],[P. U. ]],2)</f>
        <v>138086.39999999999</v>
      </c>
    </row>
    <row r="1678" spans="1:10">
      <c r="A1678" s="5" t="s">
        <v>6577</v>
      </c>
      <c r="B1678" s="5" t="s">
        <v>1528</v>
      </c>
      <c r="C1678" s="6" t="s">
        <v>4909</v>
      </c>
      <c r="D1678" s="1" t="s">
        <v>62</v>
      </c>
      <c r="E1678" s="3">
        <v>28</v>
      </c>
      <c r="F1678" s="2">
        <v>4471.83</v>
      </c>
      <c r="G1678" s="2">
        <f>ROUND(Tabla324[[#This Row],[CANTIDAD]]*Tabla324[[#This Row],[P. U.]],2)</f>
        <v>125211.24</v>
      </c>
      <c r="H1678" s="22">
        <v>28</v>
      </c>
      <c r="I1678" s="2">
        <v>3434.47</v>
      </c>
      <c r="J1678" s="2">
        <f>ROUND(Tabla324[[#This Row],[CANTIDAD ]]*Tabla324[[#This Row],[P. U. ]],2)</f>
        <v>96165.16</v>
      </c>
    </row>
    <row r="1679" spans="1:10">
      <c r="A1679" s="5" t="s">
        <v>6577</v>
      </c>
      <c r="B1679" s="5" t="s">
        <v>1529</v>
      </c>
      <c r="C1679" s="6" t="s">
        <v>4910</v>
      </c>
      <c r="D1679" s="1" t="s">
        <v>62</v>
      </c>
      <c r="E1679" s="3">
        <v>25</v>
      </c>
      <c r="F1679" s="2">
        <v>4407.9799999999996</v>
      </c>
      <c r="G1679" s="2">
        <f>ROUND(Tabla324[[#This Row],[CANTIDAD]]*Tabla324[[#This Row],[P. U.]],2)</f>
        <v>110199.5</v>
      </c>
      <c r="H1679" s="22">
        <v>25</v>
      </c>
      <c r="I1679" s="2">
        <v>3385.42</v>
      </c>
      <c r="J1679" s="2">
        <f>ROUND(Tabla324[[#This Row],[CANTIDAD ]]*Tabla324[[#This Row],[P. U. ]],2)</f>
        <v>84635.5</v>
      </c>
    </row>
    <row r="1680" spans="1:10">
      <c r="A1680" s="5" t="s">
        <v>6577</v>
      </c>
      <c r="B1680" s="5" t="s">
        <v>1530</v>
      </c>
      <c r="C1680" s="6" t="s">
        <v>4911</v>
      </c>
      <c r="D1680" s="1" t="s">
        <v>62</v>
      </c>
      <c r="E1680" s="3">
        <v>15</v>
      </c>
      <c r="F1680" s="2">
        <v>4440.1899999999996</v>
      </c>
      <c r="G1680" s="2">
        <f>ROUND(Tabla324[[#This Row],[CANTIDAD]]*Tabla324[[#This Row],[P. U.]],2)</f>
        <v>66602.850000000006</v>
      </c>
      <c r="H1680" s="22">
        <v>15</v>
      </c>
      <c r="I1680" s="2">
        <v>3410.17</v>
      </c>
      <c r="J1680" s="2">
        <f>ROUND(Tabla324[[#This Row],[CANTIDAD ]]*Tabla324[[#This Row],[P. U. ]],2)</f>
        <v>51152.55</v>
      </c>
    </row>
    <row r="1681" spans="1:10">
      <c r="A1681" s="5" t="s">
        <v>6577</v>
      </c>
      <c r="B1681" s="5" t="s">
        <v>1531</v>
      </c>
      <c r="C1681" s="6" t="s">
        <v>4912</v>
      </c>
      <c r="D1681" s="1" t="s">
        <v>62</v>
      </c>
      <c r="E1681" s="3">
        <v>511</v>
      </c>
      <c r="F1681" s="2">
        <v>2858.8</v>
      </c>
      <c r="G1681" s="2">
        <f>ROUND(Tabla324[[#This Row],[CANTIDAD]]*Tabla324[[#This Row],[P. U.]],2)</f>
        <v>1460846.8</v>
      </c>
      <c r="H1681" s="22">
        <v>511</v>
      </c>
      <c r="I1681" s="2">
        <v>2195.62</v>
      </c>
      <c r="J1681" s="2">
        <f>ROUND(Tabla324[[#This Row],[CANTIDAD ]]*Tabla324[[#This Row],[P. U. ]],2)</f>
        <v>1121961.82</v>
      </c>
    </row>
    <row r="1682" spans="1:10">
      <c r="A1682" s="5" t="s">
        <v>6577</v>
      </c>
      <c r="B1682" s="5" t="s">
        <v>1532</v>
      </c>
      <c r="C1682" s="6" t="s">
        <v>4913</v>
      </c>
      <c r="D1682" s="1" t="s">
        <v>62</v>
      </c>
      <c r="E1682" s="3">
        <v>56</v>
      </c>
      <c r="F1682" s="2">
        <v>1981.08</v>
      </c>
      <c r="G1682" s="2">
        <f>ROUND(Tabla324[[#This Row],[CANTIDAD]]*Tabla324[[#This Row],[P. U.]],2)</f>
        <v>110940.48</v>
      </c>
      <c r="H1682" s="22">
        <v>56</v>
      </c>
      <c r="I1682" s="2">
        <v>1521.52</v>
      </c>
      <c r="J1682" s="2">
        <f>ROUND(Tabla324[[#This Row],[CANTIDAD ]]*Tabla324[[#This Row],[P. U. ]],2)</f>
        <v>85205.119999999995</v>
      </c>
    </row>
    <row r="1683" spans="1:10">
      <c r="A1683" s="5" t="s">
        <v>6577</v>
      </c>
      <c r="B1683" s="5" t="s">
        <v>1533</v>
      </c>
      <c r="C1683" s="6" t="s">
        <v>4914</v>
      </c>
      <c r="D1683" s="1" t="s">
        <v>62</v>
      </c>
      <c r="E1683" s="3">
        <v>28</v>
      </c>
      <c r="F1683" s="2">
        <v>982.67</v>
      </c>
      <c r="G1683" s="2">
        <f>ROUND(Tabla324[[#This Row],[CANTIDAD]]*Tabla324[[#This Row],[P. U.]],2)</f>
        <v>27514.76</v>
      </c>
      <c r="H1683" s="22">
        <v>28</v>
      </c>
      <c r="I1683" s="2">
        <v>754.72</v>
      </c>
      <c r="J1683" s="2">
        <f>ROUND(Tabla324[[#This Row],[CANTIDAD ]]*Tabla324[[#This Row],[P. U. ]],2)</f>
        <v>21132.16</v>
      </c>
    </row>
    <row r="1684" spans="1:10">
      <c r="A1684" s="5" t="s">
        <v>6577</v>
      </c>
      <c r="B1684" s="5" t="s">
        <v>1534</v>
      </c>
      <c r="C1684" s="6" t="s">
        <v>4915</v>
      </c>
      <c r="D1684" s="1" t="s">
        <v>62</v>
      </c>
      <c r="E1684" s="3">
        <v>8</v>
      </c>
      <c r="F1684" s="2">
        <v>1090.5</v>
      </c>
      <c r="G1684" s="2">
        <f>ROUND(Tabla324[[#This Row],[CANTIDAD]]*Tabla324[[#This Row],[P. U.]],2)</f>
        <v>8724</v>
      </c>
      <c r="H1684" s="22">
        <v>8</v>
      </c>
      <c r="I1684" s="2">
        <v>837.52</v>
      </c>
      <c r="J1684" s="2">
        <f>ROUND(Tabla324[[#This Row],[CANTIDAD ]]*Tabla324[[#This Row],[P. U. ]],2)</f>
        <v>6700.16</v>
      </c>
    </row>
    <row r="1685" spans="1:10">
      <c r="A1685" s="5" t="s">
        <v>6577</v>
      </c>
      <c r="B1685" s="5" t="s">
        <v>1535</v>
      </c>
      <c r="C1685" s="6" t="s">
        <v>4916</v>
      </c>
      <c r="D1685" s="1" t="s">
        <v>62</v>
      </c>
      <c r="E1685" s="3">
        <v>10</v>
      </c>
      <c r="F1685" s="2">
        <v>1840.47</v>
      </c>
      <c r="G1685" s="2">
        <f>ROUND(Tabla324[[#This Row],[CANTIDAD]]*Tabla324[[#This Row],[P. U.]],2)</f>
        <v>18404.7</v>
      </c>
      <c r="H1685" s="22">
        <v>10</v>
      </c>
      <c r="I1685" s="2">
        <v>1413.52</v>
      </c>
      <c r="J1685" s="2">
        <f>ROUND(Tabla324[[#This Row],[CANTIDAD ]]*Tabla324[[#This Row],[P. U. ]],2)</f>
        <v>14135.2</v>
      </c>
    </row>
    <row r="1686" spans="1:10">
      <c r="A1686" s="5" t="s">
        <v>6577</v>
      </c>
      <c r="B1686" s="5" t="s">
        <v>1536</v>
      </c>
      <c r="C1686" s="5" t="s">
        <v>4917</v>
      </c>
      <c r="D1686" s="1" t="s">
        <v>62</v>
      </c>
      <c r="E1686" s="3">
        <v>321</v>
      </c>
      <c r="F1686" s="2">
        <v>2390.1</v>
      </c>
      <c r="G1686" s="2">
        <f>ROUND(Tabla324[[#This Row],[CANTIDAD]]*Tabla324[[#This Row],[P. U.]],2)</f>
        <v>767222.1</v>
      </c>
      <c r="H1686" s="22">
        <v>321</v>
      </c>
      <c r="I1686" s="2">
        <v>1835.65</v>
      </c>
      <c r="J1686" s="2">
        <f>ROUND(Tabla324[[#This Row],[CANTIDAD ]]*Tabla324[[#This Row],[P. U. ]],2)</f>
        <v>589243.65</v>
      </c>
    </row>
    <row r="1687" spans="1:10">
      <c r="A1687" s="5" t="s">
        <v>6577</v>
      </c>
      <c r="B1687" s="5" t="s">
        <v>1537</v>
      </c>
      <c r="C1687" s="5" t="s">
        <v>4918</v>
      </c>
      <c r="D1687" s="1" t="s">
        <v>62</v>
      </c>
      <c r="E1687" s="3">
        <v>427</v>
      </c>
      <c r="F1687" s="2">
        <v>1842.71</v>
      </c>
      <c r="G1687" s="2">
        <f>ROUND(Tabla324[[#This Row],[CANTIDAD]]*Tabla324[[#This Row],[P. U.]],2)</f>
        <v>786837.17</v>
      </c>
      <c r="H1687" s="22">
        <v>427</v>
      </c>
      <c r="I1687" s="2">
        <v>1415.24</v>
      </c>
      <c r="J1687" s="2">
        <f>ROUND(Tabla324[[#This Row],[CANTIDAD ]]*Tabla324[[#This Row],[P. U. ]],2)</f>
        <v>604307.48</v>
      </c>
    </row>
    <row r="1688" spans="1:10">
      <c r="A1688" s="5" t="s">
        <v>6577</v>
      </c>
      <c r="B1688" s="5" t="s">
        <v>1538</v>
      </c>
      <c r="C1688" s="5" t="s">
        <v>4919</v>
      </c>
      <c r="D1688" s="1" t="s">
        <v>62</v>
      </c>
      <c r="E1688" s="3">
        <v>187</v>
      </c>
      <c r="F1688" s="2">
        <v>754.2</v>
      </c>
      <c r="G1688" s="2">
        <f>ROUND(Tabla324[[#This Row],[CANTIDAD]]*Tabla324[[#This Row],[P. U.]],2)</f>
        <v>141035.4</v>
      </c>
      <c r="H1688" s="22">
        <v>187</v>
      </c>
      <c r="I1688" s="2">
        <v>579.24</v>
      </c>
      <c r="J1688" s="2">
        <f>ROUND(Tabla324[[#This Row],[CANTIDAD ]]*Tabla324[[#This Row],[P. U. ]],2)</f>
        <v>108317.88</v>
      </c>
    </row>
    <row r="1689" spans="1:10">
      <c r="A1689" s="5" t="s">
        <v>6577</v>
      </c>
      <c r="B1689" s="5" t="s">
        <v>1539</v>
      </c>
      <c r="C1689" s="5" t="s">
        <v>4920</v>
      </c>
      <c r="D1689" s="1" t="s">
        <v>62</v>
      </c>
      <c r="E1689" s="3">
        <v>1020</v>
      </c>
      <c r="F1689" s="2">
        <v>887.55</v>
      </c>
      <c r="G1689" s="2">
        <f>ROUND(Tabla324[[#This Row],[CANTIDAD]]*Tabla324[[#This Row],[P. U.]],2)</f>
        <v>905301</v>
      </c>
      <c r="H1689" s="22">
        <v>1020</v>
      </c>
      <c r="I1689" s="2">
        <v>681.65</v>
      </c>
      <c r="J1689" s="2">
        <f>ROUND(Tabla324[[#This Row],[CANTIDAD ]]*Tabla324[[#This Row],[P. U. ]],2)</f>
        <v>695283</v>
      </c>
    </row>
    <row r="1690" spans="1:10">
      <c r="A1690" s="5" t="s">
        <v>6577</v>
      </c>
      <c r="B1690" s="5" t="s">
        <v>1540</v>
      </c>
      <c r="C1690" s="5" t="s">
        <v>4921</v>
      </c>
      <c r="D1690" s="1" t="s">
        <v>62</v>
      </c>
      <c r="E1690" s="3">
        <v>45</v>
      </c>
      <c r="F1690" s="2">
        <v>615.04</v>
      </c>
      <c r="G1690" s="2">
        <f>ROUND(Tabla324[[#This Row],[CANTIDAD]]*Tabla324[[#This Row],[P. U.]],2)</f>
        <v>27676.799999999999</v>
      </c>
      <c r="H1690" s="22">
        <v>45</v>
      </c>
      <c r="I1690" s="2">
        <v>472.37</v>
      </c>
      <c r="J1690" s="2">
        <f>ROUND(Tabla324[[#This Row],[CANTIDAD ]]*Tabla324[[#This Row],[P. U. ]],2)</f>
        <v>21256.65</v>
      </c>
    </row>
    <row r="1691" spans="1:10" s="9" customFormat="1" ht="11.25" customHeight="1">
      <c r="A1691" s="8" t="s">
        <v>6581</v>
      </c>
      <c r="B1691" s="8" t="s">
        <v>1541</v>
      </c>
      <c r="C1691" s="8" t="s">
        <v>4922</v>
      </c>
      <c r="D1691" s="9" t="s">
        <v>3472</v>
      </c>
      <c r="E1691" s="10"/>
      <c r="F1691" s="11"/>
      <c r="G1691" s="11">
        <f>SUM(G1692)</f>
        <v>964992</v>
      </c>
      <c r="H1691" s="23"/>
      <c r="I1691" s="11"/>
      <c r="J1691" s="11">
        <f t="shared" ref="J1691" si="98">SUM(J1692)</f>
        <v>741174</v>
      </c>
    </row>
    <row r="1692" spans="1:10">
      <c r="A1692" s="5" t="s">
        <v>6577</v>
      </c>
      <c r="B1692" s="5" t="s">
        <v>1542</v>
      </c>
      <c r="C1692" s="5" t="s">
        <v>4923</v>
      </c>
      <c r="D1692" s="1" t="s">
        <v>62</v>
      </c>
      <c r="E1692" s="3">
        <v>4200</v>
      </c>
      <c r="F1692" s="2">
        <v>229.76</v>
      </c>
      <c r="G1692" s="2">
        <f>ROUND(Tabla324[[#This Row],[CANTIDAD]]*Tabla324[[#This Row],[P. U.]],2)</f>
        <v>964992</v>
      </c>
      <c r="H1692" s="22">
        <v>4200</v>
      </c>
      <c r="I1692" s="2">
        <v>176.47</v>
      </c>
      <c r="J1692" s="2">
        <f>ROUND(Tabla324[[#This Row],[CANTIDAD ]]*Tabla324[[#This Row],[P. U. ]],2)</f>
        <v>741174</v>
      </c>
    </row>
    <row r="1693" spans="1:10" s="35" customFormat="1" ht="11.25" customHeight="1">
      <c r="A1693" s="34" t="s">
        <v>6580</v>
      </c>
      <c r="B1693" s="34"/>
      <c r="C1693" s="34" t="s">
        <v>4924</v>
      </c>
      <c r="D1693" s="35" t="s">
        <v>3472</v>
      </c>
      <c r="E1693" s="36"/>
      <c r="F1693" s="37"/>
      <c r="G1693" s="37">
        <f>SUM(G1694:G1715)</f>
        <v>917379.2899999998</v>
      </c>
      <c r="H1693" s="38"/>
      <c r="I1693" s="37"/>
      <c r="J1693" s="37">
        <f t="shared" ref="J1693" si="99">SUM(J1694:J1715)</f>
        <v>704604.46</v>
      </c>
    </row>
    <row r="1694" spans="1:10">
      <c r="A1694" s="5" t="s">
        <v>6577</v>
      </c>
      <c r="B1694" s="5" t="s">
        <v>1543</v>
      </c>
      <c r="C1694" s="6" t="s">
        <v>4925</v>
      </c>
      <c r="D1694" s="1" t="s">
        <v>62</v>
      </c>
      <c r="E1694" s="3">
        <v>968</v>
      </c>
      <c r="F1694" s="2">
        <v>149.22999999999999</v>
      </c>
      <c r="G1694" s="2">
        <f>ROUND(Tabla324[[#This Row],[CANTIDAD]]*Tabla324[[#This Row],[P. U.]],2)</f>
        <v>144454.64000000001</v>
      </c>
      <c r="H1694" s="22">
        <v>968</v>
      </c>
      <c r="I1694" s="2">
        <v>114.62</v>
      </c>
      <c r="J1694" s="2">
        <f>ROUND(Tabla324[[#This Row],[CANTIDAD ]]*Tabla324[[#This Row],[P. U. ]],2)</f>
        <v>110952.16</v>
      </c>
    </row>
    <row r="1695" spans="1:10">
      <c r="A1695" s="5" t="s">
        <v>6577</v>
      </c>
      <c r="B1695" s="5" t="s">
        <v>1544</v>
      </c>
      <c r="C1695" s="6" t="s">
        <v>4926</v>
      </c>
      <c r="D1695" s="1" t="s">
        <v>62</v>
      </c>
      <c r="E1695" s="3">
        <v>140</v>
      </c>
      <c r="F1695" s="2">
        <v>149.22999999999999</v>
      </c>
      <c r="G1695" s="2">
        <f>ROUND(Tabla324[[#This Row],[CANTIDAD]]*Tabla324[[#This Row],[P. U.]],2)</f>
        <v>20892.2</v>
      </c>
      <c r="H1695" s="22">
        <v>140</v>
      </c>
      <c r="I1695" s="2">
        <v>114.62</v>
      </c>
      <c r="J1695" s="2">
        <f>ROUND(Tabla324[[#This Row],[CANTIDAD ]]*Tabla324[[#This Row],[P. U. ]],2)</f>
        <v>16046.8</v>
      </c>
    </row>
    <row r="1696" spans="1:10">
      <c r="A1696" s="5" t="s">
        <v>6577</v>
      </c>
      <c r="B1696" s="5" t="s">
        <v>1545</v>
      </c>
      <c r="C1696" s="5" t="s">
        <v>4927</v>
      </c>
      <c r="D1696" s="1" t="s">
        <v>62</v>
      </c>
      <c r="E1696" s="3">
        <v>136</v>
      </c>
      <c r="F1696" s="2">
        <v>149.22999999999999</v>
      </c>
      <c r="G1696" s="2">
        <f>ROUND(Tabla324[[#This Row],[CANTIDAD]]*Tabla324[[#This Row],[P. U.]],2)</f>
        <v>20295.28</v>
      </c>
      <c r="H1696" s="22">
        <v>136</v>
      </c>
      <c r="I1696" s="2">
        <v>114.62</v>
      </c>
      <c r="J1696" s="2">
        <f>ROUND(Tabla324[[#This Row],[CANTIDAD ]]*Tabla324[[#This Row],[P. U. ]],2)</f>
        <v>15588.32</v>
      </c>
    </row>
    <row r="1697" spans="1:10">
      <c r="A1697" s="5" t="s">
        <v>6577</v>
      </c>
      <c r="B1697" s="5" t="s">
        <v>1546</v>
      </c>
      <c r="C1697" s="6" t="s">
        <v>4926</v>
      </c>
      <c r="D1697" s="1" t="s">
        <v>62</v>
      </c>
      <c r="E1697" s="3">
        <v>384</v>
      </c>
      <c r="F1697" s="2">
        <v>149.22999999999999</v>
      </c>
      <c r="G1697" s="2">
        <f>ROUND(Tabla324[[#This Row],[CANTIDAD]]*Tabla324[[#This Row],[P. U.]],2)</f>
        <v>57304.32</v>
      </c>
      <c r="H1697" s="22">
        <v>384</v>
      </c>
      <c r="I1697" s="2">
        <v>114.62</v>
      </c>
      <c r="J1697" s="2">
        <f>ROUND(Tabla324[[#This Row],[CANTIDAD ]]*Tabla324[[#This Row],[P. U. ]],2)</f>
        <v>44014.080000000002</v>
      </c>
    </row>
    <row r="1698" spans="1:10">
      <c r="A1698" s="5" t="s">
        <v>6577</v>
      </c>
      <c r="B1698" s="5" t="s">
        <v>1547</v>
      </c>
      <c r="C1698" s="5" t="s">
        <v>4928</v>
      </c>
      <c r="D1698" s="1" t="s">
        <v>62</v>
      </c>
      <c r="E1698" s="3">
        <v>92</v>
      </c>
      <c r="F1698" s="2">
        <v>149.22999999999999</v>
      </c>
      <c r="G1698" s="2">
        <f>ROUND(Tabla324[[#This Row],[CANTIDAD]]*Tabla324[[#This Row],[P. U.]],2)</f>
        <v>13729.16</v>
      </c>
      <c r="H1698" s="22">
        <v>92</v>
      </c>
      <c r="I1698" s="2">
        <v>114.62</v>
      </c>
      <c r="J1698" s="2">
        <f>ROUND(Tabla324[[#This Row],[CANTIDAD ]]*Tabla324[[#This Row],[P. U. ]],2)</f>
        <v>10545.04</v>
      </c>
    </row>
    <row r="1699" spans="1:10">
      <c r="A1699" s="5" t="s">
        <v>6577</v>
      </c>
      <c r="B1699" s="5" t="s">
        <v>1548</v>
      </c>
      <c r="C1699" s="6" t="s">
        <v>4929</v>
      </c>
      <c r="D1699" s="1" t="s">
        <v>62</v>
      </c>
      <c r="E1699" s="3">
        <v>1455</v>
      </c>
      <c r="F1699" s="2">
        <v>149.22999999999999</v>
      </c>
      <c r="G1699" s="2">
        <f>ROUND(Tabla324[[#This Row],[CANTIDAD]]*Tabla324[[#This Row],[P. U.]],2)</f>
        <v>217129.65</v>
      </c>
      <c r="H1699" s="22">
        <v>1455</v>
      </c>
      <c r="I1699" s="2">
        <v>114.62</v>
      </c>
      <c r="J1699" s="2">
        <f>ROUND(Tabla324[[#This Row],[CANTIDAD ]]*Tabla324[[#This Row],[P. U. ]],2)</f>
        <v>166772.1</v>
      </c>
    </row>
    <row r="1700" spans="1:10">
      <c r="A1700" s="5" t="s">
        <v>6577</v>
      </c>
      <c r="B1700" s="5" t="s">
        <v>1549</v>
      </c>
      <c r="C1700" s="6" t="s">
        <v>4930</v>
      </c>
      <c r="D1700" s="1" t="s">
        <v>62</v>
      </c>
      <c r="E1700" s="3">
        <v>99</v>
      </c>
      <c r="F1700" s="2">
        <v>149.22999999999999</v>
      </c>
      <c r="G1700" s="2">
        <f>ROUND(Tabla324[[#This Row],[CANTIDAD]]*Tabla324[[#This Row],[P. U.]],2)</f>
        <v>14773.77</v>
      </c>
      <c r="H1700" s="22">
        <v>99</v>
      </c>
      <c r="I1700" s="2">
        <v>114.62</v>
      </c>
      <c r="J1700" s="2">
        <f>ROUND(Tabla324[[#This Row],[CANTIDAD ]]*Tabla324[[#This Row],[P. U. ]],2)</f>
        <v>11347.38</v>
      </c>
    </row>
    <row r="1701" spans="1:10">
      <c r="A1701" s="5" t="s">
        <v>6577</v>
      </c>
      <c r="B1701" s="5" t="s">
        <v>1550</v>
      </c>
      <c r="C1701" s="5" t="s">
        <v>4931</v>
      </c>
      <c r="D1701" s="1" t="s">
        <v>62</v>
      </c>
      <c r="E1701" s="3">
        <v>458</v>
      </c>
      <c r="F1701" s="2">
        <v>278.39999999999998</v>
      </c>
      <c r="G1701" s="2">
        <f>ROUND(Tabla324[[#This Row],[CANTIDAD]]*Tabla324[[#This Row],[P. U.]],2)</f>
        <v>127507.2</v>
      </c>
      <c r="H1701" s="22">
        <v>458</v>
      </c>
      <c r="I1701" s="2">
        <v>213.82</v>
      </c>
      <c r="J1701" s="2">
        <f>ROUND(Tabla324[[#This Row],[CANTIDAD ]]*Tabla324[[#This Row],[P. U. ]],2)</f>
        <v>97929.56</v>
      </c>
    </row>
    <row r="1702" spans="1:10">
      <c r="A1702" s="5" t="s">
        <v>6577</v>
      </c>
      <c r="B1702" s="5" t="s">
        <v>1551</v>
      </c>
      <c r="C1702" s="5" t="s">
        <v>4932</v>
      </c>
      <c r="D1702" s="1" t="s">
        <v>62</v>
      </c>
      <c r="E1702" s="3">
        <v>69</v>
      </c>
      <c r="F1702" s="2">
        <v>149.22999999999999</v>
      </c>
      <c r="G1702" s="2">
        <f>ROUND(Tabla324[[#This Row],[CANTIDAD]]*Tabla324[[#This Row],[P. U.]],2)</f>
        <v>10296.870000000001</v>
      </c>
      <c r="H1702" s="22">
        <v>69</v>
      </c>
      <c r="I1702" s="2">
        <v>114.62</v>
      </c>
      <c r="J1702" s="2">
        <f>ROUND(Tabla324[[#This Row],[CANTIDAD ]]*Tabla324[[#This Row],[P. U. ]],2)</f>
        <v>7908.78</v>
      </c>
    </row>
    <row r="1703" spans="1:10">
      <c r="A1703" s="5" t="s">
        <v>6577</v>
      </c>
      <c r="B1703" s="5" t="s">
        <v>1552</v>
      </c>
      <c r="C1703" s="6" t="s">
        <v>4933</v>
      </c>
      <c r="D1703" s="1" t="s">
        <v>62</v>
      </c>
      <c r="E1703" s="3">
        <v>68</v>
      </c>
      <c r="F1703" s="2">
        <v>149.22999999999999</v>
      </c>
      <c r="G1703" s="2">
        <f>ROUND(Tabla324[[#This Row],[CANTIDAD]]*Tabla324[[#This Row],[P. U.]],2)</f>
        <v>10147.64</v>
      </c>
      <c r="H1703" s="22">
        <v>68</v>
      </c>
      <c r="I1703" s="2">
        <v>114.62</v>
      </c>
      <c r="J1703" s="2">
        <f>ROUND(Tabla324[[#This Row],[CANTIDAD ]]*Tabla324[[#This Row],[P. U. ]],2)</f>
        <v>7794.16</v>
      </c>
    </row>
    <row r="1704" spans="1:10">
      <c r="A1704" s="5" t="s">
        <v>6577</v>
      </c>
      <c r="B1704" s="5" t="s">
        <v>1553</v>
      </c>
      <c r="C1704" s="6" t="s">
        <v>4934</v>
      </c>
      <c r="D1704" s="1" t="s">
        <v>62</v>
      </c>
      <c r="E1704" s="3">
        <v>68</v>
      </c>
      <c r="F1704" s="2">
        <v>149.22999999999999</v>
      </c>
      <c r="G1704" s="2">
        <f>ROUND(Tabla324[[#This Row],[CANTIDAD]]*Tabla324[[#This Row],[P. U.]],2)</f>
        <v>10147.64</v>
      </c>
      <c r="H1704" s="22">
        <v>68</v>
      </c>
      <c r="I1704" s="2">
        <v>114.62</v>
      </c>
      <c r="J1704" s="2">
        <f>ROUND(Tabla324[[#This Row],[CANTIDAD ]]*Tabla324[[#This Row],[P. U. ]],2)</f>
        <v>7794.16</v>
      </c>
    </row>
    <row r="1705" spans="1:10">
      <c r="A1705" s="5" t="s">
        <v>6577</v>
      </c>
      <c r="B1705" s="5" t="s">
        <v>1554</v>
      </c>
      <c r="C1705" s="6" t="s">
        <v>4935</v>
      </c>
      <c r="D1705" s="1" t="s">
        <v>62</v>
      </c>
      <c r="E1705" s="3">
        <v>473</v>
      </c>
      <c r="F1705" s="2">
        <v>147.96</v>
      </c>
      <c r="G1705" s="2">
        <f>ROUND(Tabla324[[#This Row],[CANTIDAD]]*Tabla324[[#This Row],[P. U.]],2)</f>
        <v>69985.08</v>
      </c>
      <c r="H1705" s="22">
        <v>473</v>
      </c>
      <c r="I1705" s="2">
        <v>113.63</v>
      </c>
      <c r="J1705" s="2">
        <f>ROUND(Tabla324[[#This Row],[CANTIDAD ]]*Tabla324[[#This Row],[P. U. ]],2)</f>
        <v>53746.99</v>
      </c>
    </row>
    <row r="1706" spans="1:10">
      <c r="A1706" s="5" t="s">
        <v>6577</v>
      </c>
      <c r="B1706" s="5" t="s">
        <v>1555</v>
      </c>
      <c r="C1706" s="6" t="s">
        <v>4936</v>
      </c>
      <c r="D1706" s="1" t="s">
        <v>62</v>
      </c>
      <c r="E1706" s="3">
        <v>77</v>
      </c>
      <c r="F1706" s="2">
        <v>149.22999999999999</v>
      </c>
      <c r="G1706" s="2">
        <f>ROUND(Tabla324[[#This Row],[CANTIDAD]]*Tabla324[[#This Row],[P. U.]],2)</f>
        <v>11490.71</v>
      </c>
      <c r="H1706" s="22">
        <v>77</v>
      </c>
      <c r="I1706" s="2">
        <v>114.62</v>
      </c>
      <c r="J1706" s="2">
        <f>ROUND(Tabla324[[#This Row],[CANTIDAD ]]*Tabla324[[#This Row],[P. U. ]],2)</f>
        <v>8825.74</v>
      </c>
    </row>
    <row r="1707" spans="1:10">
      <c r="A1707" s="5" t="s">
        <v>6577</v>
      </c>
      <c r="B1707" s="5" t="s">
        <v>1556</v>
      </c>
      <c r="C1707" s="6" t="s">
        <v>4937</v>
      </c>
      <c r="D1707" s="1" t="s">
        <v>62</v>
      </c>
      <c r="E1707" s="3">
        <v>13</v>
      </c>
      <c r="F1707" s="2">
        <v>328.44</v>
      </c>
      <c r="G1707" s="2">
        <f>ROUND(Tabla324[[#This Row],[CANTIDAD]]*Tabla324[[#This Row],[P. U.]],2)</f>
        <v>4269.72</v>
      </c>
      <c r="H1707" s="22">
        <v>13</v>
      </c>
      <c r="I1707" s="2">
        <v>252.25</v>
      </c>
      <c r="J1707" s="2">
        <f>ROUND(Tabla324[[#This Row],[CANTIDAD ]]*Tabla324[[#This Row],[P. U. ]],2)</f>
        <v>3279.25</v>
      </c>
    </row>
    <row r="1708" spans="1:10">
      <c r="A1708" s="5" t="s">
        <v>6577</v>
      </c>
      <c r="B1708" s="5" t="s">
        <v>1557</v>
      </c>
      <c r="C1708" s="5" t="s">
        <v>4938</v>
      </c>
      <c r="D1708" s="1" t="s">
        <v>62</v>
      </c>
      <c r="E1708" s="3">
        <v>4</v>
      </c>
      <c r="F1708" s="2">
        <v>149.22999999999999</v>
      </c>
      <c r="G1708" s="2">
        <f>ROUND(Tabla324[[#This Row],[CANTIDAD]]*Tabla324[[#This Row],[P. U.]],2)</f>
        <v>596.91999999999996</v>
      </c>
      <c r="H1708" s="22">
        <v>4</v>
      </c>
      <c r="I1708" s="2">
        <v>114.62</v>
      </c>
      <c r="J1708" s="2">
        <f>ROUND(Tabla324[[#This Row],[CANTIDAD ]]*Tabla324[[#This Row],[P. U. ]],2)</f>
        <v>458.48</v>
      </c>
    </row>
    <row r="1709" spans="1:10">
      <c r="A1709" s="5" t="s">
        <v>6577</v>
      </c>
      <c r="B1709" s="5" t="s">
        <v>1558</v>
      </c>
      <c r="C1709" s="6" t="s">
        <v>4939</v>
      </c>
      <c r="D1709" s="1" t="s">
        <v>62</v>
      </c>
      <c r="E1709" s="3">
        <v>1023</v>
      </c>
      <c r="F1709" s="2">
        <v>77.62</v>
      </c>
      <c r="G1709" s="2">
        <f>ROUND(Tabla324[[#This Row],[CANTIDAD]]*Tabla324[[#This Row],[P. U.]],2)</f>
        <v>79405.259999999995</v>
      </c>
      <c r="H1709" s="22">
        <v>1023</v>
      </c>
      <c r="I1709" s="2">
        <v>59.62</v>
      </c>
      <c r="J1709" s="2">
        <f>ROUND(Tabla324[[#This Row],[CANTIDAD ]]*Tabla324[[#This Row],[P. U. ]],2)</f>
        <v>60991.26</v>
      </c>
    </row>
    <row r="1710" spans="1:10">
      <c r="A1710" s="5" t="s">
        <v>6577</v>
      </c>
      <c r="B1710" s="5" t="s">
        <v>1559</v>
      </c>
      <c r="C1710" s="5" t="s">
        <v>4940</v>
      </c>
      <c r="D1710" s="1" t="s">
        <v>62</v>
      </c>
      <c r="E1710" s="3">
        <v>197</v>
      </c>
      <c r="F1710" s="2">
        <v>81.709999999999994</v>
      </c>
      <c r="G1710" s="2">
        <f>ROUND(Tabla324[[#This Row],[CANTIDAD]]*Tabla324[[#This Row],[P. U.]],2)</f>
        <v>16096.87</v>
      </c>
      <c r="H1710" s="22">
        <v>197</v>
      </c>
      <c r="I1710" s="2">
        <v>62.77</v>
      </c>
      <c r="J1710" s="2">
        <f>ROUND(Tabla324[[#This Row],[CANTIDAD ]]*Tabla324[[#This Row],[P. U. ]],2)</f>
        <v>12365.69</v>
      </c>
    </row>
    <row r="1711" spans="1:10">
      <c r="A1711" s="5" t="s">
        <v>6577</v>
      </c>
      <c r="B1711" s="5" t="s">
        <v>1560</v>
      </c>
      <c r="C1711" s="5" t="s">
        <v>4941</v>
      </c>
      <c r="D1711" s="1" t="s">
        <v>62</v>
      </c>
      <c r="E1711" s="3">
        <v>68</v>
      </c>
      <c r="F1711" s="2">
        <v>84.2</v>
      </c>
      <c r="G1711" s="2">
        <f>ROUND(Tabla324[[#This Row],[CANTIDAD]]*Tabla324[[#This Row],[P. U.]],2)</f>
        <v>5725.6</v>
      </c>
      <c r="H1711" s="22">
        <v>68</v>
      </c>
      <c r="I1711" s="2">
        <v>64.67</v>
      </c>
      <c r="J1711" s="2">
        <f>ROUND(Tabla324[[#This Row],[CANTIDAD ]]*Tabla324[[#This Row],[P. U. ]],2)</f>
        <v>4397.5600000000004</v>
      </c>
    </row>
    <row r="1712" spans="1:10">
      <c r="A1712" s="5" t="s">
        <v>6577</v>
      </c>
      <c r="B1712" s="5" t="s">
        <v>1561</v>
      </c>
      <c r="C1712" s="5" t="s">
        <v>4942</v>
      </c>
      <c r="D1712" s="1" t="s">
        <v>62</v>
      </c>
      <c r="E1712" s="3">
        <v>55</v>
      </c>
      <c r="F1712" s="2">
        <v>77.62</v>
      </c>
      <c r="G1712" s="2">
        <f>ROUND(Tabla324[[#This Row],[CANTIDAD]]*Tabla324[[#This Row],[P. U.]],2)</f>
        <v>4269.1000000000004</v>
      </c>
      <c r="H1712" s="22">
        <v>55</v>
      </c>
      <c r="I1712" s="2">
        <v>59.62</v>
      </c>
      <c r="J1712" s="2">
        <f>ROUND(Tabla324[[#This Row],[CANTIDAD ]]*Tabla324[[#This Row],[P. U. ]],2)</f>
        <v>3279.1</v>
      </c>
    </row>
    <row r="1713" spans="1:10">
      <c r="A1713" s="5" t="s">
        <v>6577</v>
      </c>
      <c r="B1713" s="5" t="s">
        <v>1562</v>
      </c>
      <c r="C1713" s="5" t="s">
        <v>4943</v>
      </c>
      <c r="D1713" s="1" t="s">
        <v>62</v>
      </c>
      <c r="E1713" s="3">
        <v>58</v>
      </c>
      <c r="F1713" s="2">
        <v>106.31</v>
      </c>
      <c r="G1713" s="2">
        <f>ROUND(Tabla324[[#This Row],[CANTIDAD]]*Tabla324[[#This Row],[P. U.]],2)</f>
        <v>6165.98</v>
      </c>
      <c r="H1713" s="22">
        <v>58</v>
      </c>
      <c r="I1713" s="2">
        <v>81.650000000000006</v>
      </c>
      <c r="J1713" s="2">
        <f>ROUND(Tabla324[[#This Row],[CANTIDAD ]]*Tabla324[[#This Row],[P. U. ]],2)</f>
        <v>4735.7</v>
      </c>
    </row>
    <row r="1714" spans="1:10">
      <c r="A1714" s="5" t="s">
        <v>6577</v>
      </c>
      <c r="B1714" s="5" t="s">
        <v>1563</v>
      </c>
      <c r="C1714" s="5" t="s">
        <v>4944</v>
      </c>
      <c r="D1714" s="1" t="s">
        <v>62</v>
      </c>
      <c r="E1714" s="3">
        <v>32</v>
      </c>
      <c r="F1714" s="2">
        <v>370.94</v>
      </c>
      <c r="G1714" s="2">
        <f>ROUND(Tabla324[[#This Row],[CANTIDAD]]*Tabla324[[#This Row],[P. U.]],2)</f>
        <v>11870.08</v>
      </c>
      <c r="H1714" s="22">
        <v>32</v>
      </c>
      <c r="I1714" s="2">
        <v>284.89999999999998</v>
      </c>
      <c r="J1714" s="2">
        <f>ROUND(Tabla324[[#This Row],[CANTIDAD ]]*Tabla324[[#This Row],[P. U. ]],2)</f>
        <v>9116.7999999999993</v>
      </c>
    </row>
    <row r="1715" spans="1:10">
      <c r="A1715" s="5" t="s">
        <v>6577</v>
      </c>
      <c r="B1715" s="5" t="s">
        <v>1564</v>
      </c>
      <c r="C1715" s="6" t="s">
        <v>4945</v>
      </c>
      <c r="D1715" s="1" t="s">
        <v>62</v>
      </c>
      <c r="E1715" s="3">
        <v>55</v>
      </c>
      <c r="F1715" s="2">
        <v>1105.92</v>
      </c>
      <c r="G1715" s="2">
        <f>ROUND(Tabla324[[#This Row],[CANTIDAD]]*Tabla324[[#This Row],[P. U.]],2)</f>
        <v>60825.599999999999</v>
      </c>
      <c r="H1715" s="22">
        <v>55</v>
      </c>
      <c r="I1715" s="2">
        <v>849.37</v>
      </c>
      <c r="J1715" s="2">
        <f>ROUND(Tabla324[[#This Row],[CANTIDAD ]]*Tabla324[[#This Row],[P. U. ]],2)</f>
        <v>46715.35</v>
      </c>
    </row>
    <row r="1716" spans="1:10" s="30" customFormat="1" ht="11.25" customHeight="1">
      <c r="A1716" s="29" t="s">
        <v>6579</v>
      </c>
      <c r="B1716" s="29">
        <v>3.7</v>
      </c>
      <c r="C1716" s="29" t="s">
        <v>4946</v>
      </c>
      <c r="D1716" s="30" t="s">
        <v>3472</v>
      </c>
      <c r="E1716" s="31"/>
      <c r="F1716" s="32"/>
      <c r="G1716" s="32">
        <f>SUM(G1717:G1725)</f>
        <v>319854.23</v>
      </c>
      <c r="H1716" s="33"/>
      <c r="I1716" s="32"/>
      <c r="J1716" s="32">
        <f t="shared" ref="J1716" si="100">SUM(J1717:J1725)</f>
        <v>245655.32</v>
      </c>
    </row>
    <row r="1717" spans="1:10">
      <c r="A1717" s="5" t="s">
        <v>6577</v>
      </c>
      <c r="B1717" s="5" t="s">
        <v>1565</v>
      </c>
      <c r="C1717" s="6" t="s">
        <v>4947</v>
      </c>
      <c r="D1717" s="1" t="s">
        <v>62</v>
      </c>
      <c r="E1717" s="3">
        <v>15</v>
      </c>
      <c r="F1717" s="2">
        <v>3164.69</v>
      </c>
      <c r="G1717" s="2">
        <f>ROUND(Tabla324[[#This Row],[CANTIDAD]]*Tabla324[[#This Row],[P. U.]],2)</f>
        <v>47470.35</v>
      </c>
      <c r="H1717" s="22">
        <v>15</v>
      </c>
      <c r="I1717" s="2">
        <v>2430.5500000000002</v>
      </c>
      <c r="J1717" s="2">
        <f>ROUND(Tabla324[[#This Row],[CANTIDAD ]]*Tabla324[[#This Row],[P. U. ]],2)</f>
        <v>36458.25</v>
      </c>
    </row>
    <row r="1718" spans="1:10">
      <c r="A1718" s="5" t="s">
        <v>6577</v>
      </c>
      <c r="B1718" s="5" t="s">
        <v>1566</v>
      </c>
      <c r="C1718" s="5" t="s">
        <v>4948</v>
      </c>
      <c r="D1718" s="1" t="s">
        <v>62</v>
      </c>
      <c r="E1718" s="3">
        <v>11</v>
      </c>
      <c r="F1718" s="2">
        <v>1329.46</v>
      </c>
      <c r="G1718" s="2">
        <f>ROUND(Tabla324[[#This Row],[CANTIDAD]]*Tabla324[[#This Row],[P. U.]],2)</f>
        <v>14624.06</v>
      </c>
      <c r="H1718" s="22">
        <v>11</v>
      </c>
      <c r="I1718" s="2">
        <v>1021.05</v>
      </c>
      <c r="J1718" s="2">
        <f>ROUND(Tabla324[[#This Row],[CANTIDAD ]]*Tabla324[[#This Row],[P. U. ]],2)</f>
        <v>11231.55</v>
      </c>
    </row>
    <row r="1719" spans="1:10">
      <c r="A1719" s="5" t="s">
        <v>6577</v>
      </c>
      <c r="B1719" s="5" t="s">
        <v>1567</v>
      </c>
      <c r="C1719" s="6" t="s">
        <v>6590</v>
      </c>
      <c r="D1719" s="1" t="s">
        <v>62</v>
      </c>
      <c r="E1719" s="3">
        <v>11</v>
      </c>
      <c r="F1719" s="2">
        <v>10211.33</v>
      </c>
      <c r="G1719" s="2">
        <f>ROUND(Tabla324[[#This Row],[CANTIDAD]]*Tabla324[[#This Row],[P. U.]],2)</f>
        <v>112324.63</v>
      </c>
      <c r="H1719" s="22">
        <v>11</v>
      </c>
      <c r="I1719" s="2">
        <v>7842.54</v>
      </c>
      <c r="J1719" s="2">
        <f>ROUND(Tabla324[[#This Row],[CANTIDAD ]]*Tabla324[[#This Row],[P. U. ]],2)</f>
        <v>86267.94</v>
      </c>
    </row>
    <row r="1720" spans="1:10">
      <c r="A1720" s="5" t="s">
        <v>6577</v>
      </c>
      <c r="B1720" s="5" t="s">
        <v>1568</v>
      </c>
      <c r="C1720" s="6" t="s">
        <v>6591</v>
      </c>
      <c r="D1720" s="1" t="s">
        <v>62</v>
      </c>
      <c r="E1720" s="3">
        <v>1</v>
      </c>
      <c r="F1720" s="2">
        <v>11035.72</v>
      </c>
      <c r="G1720" s="2">
        <f>ROUND(Tabla324[[#This Row],[CANTIDAD]]*Tabla324[[#This Row],[P. U.]],2)</f>
        <v>11035.72</v>
      </c>
      <c r="H1720" s="22">
        <v>1</v>
      </c>
      <c r="I1720" s="2">
        <v>8475.69</v>
      </c>
      <c r="J1720" s="2">
        <f>ROUND(Tabla324[[#This Row],[CANTIDAD ]]*Tabla324[[#This Row],[P. U. ]],2)</f>
        <v>8475.69</v>
      </c>
    </row>
    <row r="1721" spans="1:10">
      <c r="A1721" s="5" t="s">
        <v>6577</v>
      </c>
      <c r="B1721" s="5" t="s">
        <v>1569</v>
      </c>
      <c r="C1721" s="6" t="s">
        <v>6592</v>
      </c>
      <c r="D1721" s="1" t="s">
        <v>62</v>
      </c>
      <c r="E1721" s="3">
        <v>2</v>
      </c>
      <c r="F1721" s="2">
        <v>11035.72</v>
      </c>
      <c r="G1721" s="2">
        <f>ROUND(Tabla324[[#This Row],[CANTIDAD]]*Tabla324[[#This Row],[P. U.]],2)</f>
        <v>22071.439999999999</v>
      </c>
      <c r="H1721" s="22">
        <v>2</v>
      </c>
      <c r="I1721" s="2">
        <v>8475.69</v>
      </c>
      <c r="J1721" s="2">
        <f>ROUND(Tabla324[[#This Row],[CANTIDAD ]]*Tabla324[[#This Row],[P. U. ]],2)</f>
        <v>16951.38</v>
      </c>
    </row>
    <row r="1722" spans="1:10">
      <c r="A1722" s="5" t="s">
        <v>6577</v>
      </c>
      <c r="B1722" s="5" t="s">
        <v>1570</v>
      </c>
      <c r="C1722" s="5" t="s">
        <v>6593</v>
      </c>
      <c r="D1722" s="1" t="s">
        <v>62</v>
      </c>
      <c r="E1722" s="3">
        <v>2</v>
      </c>
      <c r="F1722" s="2">
        <v>11035.72</v>
      </c>
      <c r="G1722" s="2">
        <f>ROUND(Tabla324[[#This Row],[CANTIDAD]]*Tabla324[[#This Row],[P. U.]],2)</f>
        <v>22071.439999999999</v>
      </c>
      <c r="H1722" s="22">
        <v>2</v>
      </c>
      <c r="I1722" s="2">
        <v>8475.69</v>
      </c>
      <c r="J1722" s="2">
        <f>ROUND(Tabla324[[#This Row],[CANTIDAD ]]*Tabla324[[#This Row],[P. U. ]],2)</f>
        <v>16951.38</v>
      </c>
    </row>
    <row r="1723" spans="1:10">
      <c r="A1723" s="5" t="s">
        <v>6577</v>
      </c>
      <c r="B1723" s="5" t="s">
        <v>1571</v>
      </c>
      <c r="C1723" s="6" t="s">
        <v>6594</v>
      </c>
      <c r="D1723" s="1" t="s">
        <v>62</v>
      </c>
      <c r="E1723" s="3">
        <v>1</v>
      </c>
      <c r="F1723" s="2">
        <v>11035.72</v>
      </c>
      <c r="G1723" s="2">
        <f>ROUND(Tabla324[[#This Row],[CANTIDAD]]*Tabla324[[#This Row],[P. U.]],2)</f>
        <v>11035.72</v>
      </c>
      <c r="H1723" s="22">
        <v>1</v>
      </c>
      <c r="I1723" s="2">
        <v>8475.69</v>
      </c>
      <c r="J1723" s="2">
        <f>ROUND(Tabla324[[#This Row],[CANTIDAD ]]*Tabla324[[#This Row],[P. U. ]],2)</f>
        <v>8475.69</v>
      </c>
    </row>
    <row r="1724" spans="1:10">
      <c r="A1724" s="5" t="s">
        <v>6577</v>
      </c>
      <c r="B1724" s="5" t="s">
        <v>1572</v>
      </c>
      <c r="C1724" s="5" t="s">
        <v>6595</v>
      </c>
      <c r="D1724" s="1" t="s">
        <v>62</v>
      </c>
      <c r="E1724" s="3">
        <v>1</v>
      </c>
      <c r="F1724" s="2">
        <v>15489.09</v>
      </c>
      <c r="G1724" s="2">
        <f>ROUND(Tabla324[[#This Row],[CANTIDAD]]*Tabla324[[#This Row],[P. U.]],2)</f>
        <v>15489.09</v>
      </c>
      <c r="H1724" s="22">
        <v>1</v>
      </c>
      <c r="I1724" s="2">
        <v>11895.98</v>
      </c>
      <c r="J1724" s="2">
        <f>ROUND(Tabla324[[#This Row],[CANTIDAD ]]*Tabla324[[#This Row],[P. U. ]],2)</f>
        <v>11895.98</v>
      </c>
    </row>
    <row r="1725" spans="1:10">
      <c r="A1725" s="5" t="s">
        <v>6577</v>
      </c>
      <c r="B1725" s="5" t="s">
        <v>1573</v>
      </c>
      <c r="C1725" s="6" t="s">
        <v>6596</v>
      </c>
      <c r="D1725" s="1" t="s">
        <v>62</v>
      </c>
      <c r="E1725" s="3">
        <v>2</v>
      </c>
      <c r="F1725" s="2">
        <v>31865.89</v>
      </c>
      <c r="G1725" s="2">
        <f>ROUND(Tabla324[[#This Row],[CANTIDAD]]*Tabla324[[#This Row],[P. U.]],2)</f>
        <v>63731.78</v>
      </c>
      <c r="H1725" s="22">
        <v>2</v>
      </c>
      <c r="I1725" s="2">
        <v>24473.73</v>
      </c>
      <c r="J1725" s="2">
        <f>ROUND(Tabla324[[#This Row],[CANTIDAD ]]*Tabla324[[#This Row],[P. U. ]],2)</f>
        <v>48947.46</v>
      </c>
    </row>
    <row r="1726" spans="1:10" s="30" customFormat="1" ht="11.25" customHeight="1">
      <c r="A1726" s="29" t="s">
        <v>6579</v>
      </c>
      <c r="B1726" s="29">
        <v>3.8</v>
      </c>
      <c r="C1726" s="29" t="s">
        <v>4415</v>
      </c>
      <c r="D1726" s="30" t="s">
        <v>3472</v>
      </c>
      <c r="E1726" s="31"/>
      <c r="F1726" s="32"/>
      <c r="G1726" s="32">
        <f>SUM(G1727:G1753)</f>
        <v>2477924.6999999997</v>
      </c>
      <c r="H1726" s="33"/>
      <c r="I1726" s="32"/>
      <c r="J1726" s="32">
        <f t="shared" ref="J1726" si="101">SUM(J1727:J1753)</f>
        <v>1903125.6099999999</v>
      </c>
    </row>
    <row r="1727" spans="1:10">
      <c r="A1727" s="5" t="s">
        <v>6577</v>
      </c>
      <c r="B1727" s="5" t="s">
        <v>1574</v>
      </c>
      <c r="C1727" s="6" t="s">
        <v>4949</v>
      </c>
      <c r="D1727" s="1" t="s">
        <v>62</v>
      </c>
      <c r="E1727" s="3">
        <v>3497</v>
      </c>
      <c r="F1727" s="2">
        <v>131.16</v>
      </c>
      <c r="G1727" s="2">
        <f>ROUND(Tabla324[[#This Row],[CANTIDAD]]*Tabla324[[#This Row],[P. U.]],2)</f>
        <v>458666.52</v>
      </c>
      <c r="H1727" s="22">
        <v>3497</v>
      </c>
      <c r="I1727" s="2">
        <v>100.73</v>
      </c>
      <c r="J1727" s="2">
        <f>ROUND(Tabla324[[#This Row],[CANTIDAD ]]*Tabla324[[#This Row],[P. U. ]],2)</f>
        <v>352252.81</v>
      </c>
    </row>
    <row r="1728" spans="1:10">
      <c r="A1728" s="5" t="s">
        <v>6577</v>
      </c>
      <c r="B1728" s="5" t="s">
        <v>1575</v>
      </c>
      <c r="C1728" s="5" t="s">
        <v>4950</v>
      </c>
      <c r="D1728" s="1" t="s">
        <v>62</v>
      </c>
      <c r="E1728" s="3">
        <v>8586</v>
      </c>
      <c r="F1728" s="2">
        <v>134.77000000000001</v>
      </c>
      <c r="G1728" s="2">
        <f>ROUND(Tabla324[[#This Row],[CANTIDAD]]*Tabla324[[#This Row],[P. U.]],2)</f>
        <v>1157135.22</v>
      </c>
      <c r="H1728" s="22">
        <v>8586</v>
      </c>
      <c r="I1728" s="2">
        <v>103.51</v>
      </c>
      <c r="J1728" s="2">
        <f>ROUND(Tabla324[[#This Row],[CANTIDAD ]]*Tabla324[[#This Row],[P. U. ]],2)</f>
        <v>888736.86</v>
      </c>
    </row>
    <row r="1729" spans="1:10">
      <c r="A1729" s="5" t="s">
        <v>6577</v>
      </c>
      <c r="B1729" s="5" t="s">
        <v>1576</v>
      </c>
      <c r="C1729" s="6" t="s">
        <v>4951</v>
      </c>
      <c r="D1729" s="1" t="s">
        <v>62</v>
      </c>
      <c r="E1729" s="3">
        <v>580</v>
      </c>
      <c r="F1729" s="2">
        <v>438.17</v>
      </c>
      <c r="G1729" s="2">
        <f>ROUND(Tabla324[[#This Row],[CANTIDAD]]*Tabla324[[#This Row],[P. U.]],2)</f>
        <v>254138.6</v>
      </c>
      <c r="H1729" s="22">
        <v>580</v>
      </c>
      <c r="I1729" s="2">
        <v>336.53</v>
      </c>
      <c r="J1729" s="2">
        <f>ROUND(Tabla324[[#This Row],[CANTIDAD ]]*Tabla324[[#This Row],[P. U. ]],2)</f>
        <v>195187.4</v>
      </c>
    </row>
    <row r="1730" spans="1:10">
      <c r="A1730" s="5" t="s">
        <v>6577</v>
      </c>
      <c r="B1730" s="5" t="s">
        <v>1577</v>
      </c>
      <c r="C1730" s="5" t="s">
        <v>4952</v>
      </c>
      <c r="D1730" s="1" t="s">
        <v>62</v>
      </c>
      <c r="E1730" s="3">
        <v>211</v>
      </c>
      <c r="F1730" s="2">
        <v>468.5</v>
      </c>
      <c r="G1730" s="2">
        <f>ROUND(Tabla324[[#This Row],[CANTIDAD]]*Tabla324[[#This Row],[P. U.]],2)</f>
        <v>98853.5</v>
      </c>
      <c r="H1730" s="22">
        <v>211</v>
      </c>
      <c r="I1730" s="2">
        <v>359.81</v>
      </c>
      <c r="J1730" s="2">
        <f>ROUND(Tabla324[[#This Row],[CANTIDAD ]]*Tabla324[[#This Row],[P. U. ]],2)</f>
        <v>75919.91</v>
      </c>
    </row>
    <row r="1731" spans="1:10">
      <c r="A1731" s="5" t="s">
        <v>6577</v>
      </c>
      <c r="B1731" s="5" t="s">
        <v>1578</v>
      </c>
      <c r="C1731" s="5" t="s">
        <v>4953</v>
      </c>
      <c r="D1731" s="1" t="s">
        <v>62</v>
      </c>
      <c r="E1731" s="3">
        <v>112</v>
      </c>
      <c r="F1731" s="2">
        <v>504.89</v>
      </c>
      <c r="G1731" s="2">
        <f>ROUND(Tabla324[[#This Row],[CANTIDAD]]*Tabla324[[#This Row],[P. U.]],2)</f>
        <v>56547.68</v>
      </c>
      <c r="H1731" s="22">
        <v>112</v>
      </c>
      <c r="I1731" s="2">
        <v>387.76</v>
      </c>
      <c r="J1731" s="2">
        <f>ROUND(Tabla324[[#This Row],[CANTIDAD ]]*Tabla324[[#This Row],[P. U. ]],2)</f>
        <v>43429.120000000003</v>
      </c>
    </row>
    <row r="1732" spans="1:10">
      <c r="A1732" s="5" t="s">
        <v>6577</v>
      </c>
      <c r="B1732" s="5" t="s">
        <v>1579</v>
      </c>
      <c r="C1732" s="5" t="s">
        <v>4954</v>
      </c>
      <c r="D1732" s="1" t="s">
        <v>62</v>
      </c>
      <c r="E1732" s="3">
        <v>8</v>
      </c>
      <c r="F1732" s="2">
        <v>545.04</v>
      </c>
      <c r="G1732" s="2">
        <f>ROUND(Tabla324[[#This Row],[CANTIDAD]]*Tabla324[[#This Row],[P. U.]],2)</f>
        <v>4360.32</v>
      </c>
      <c r="H1732" s="22">
        <v>8</v>
      </c>
      <c r="I1732" s="2">
        <v>418.61</v>
      </c>
      <c r="J1732" s="2">
        <f>ROUND(Tabla324[[#This Row],[CANTIDAD ]]*Tabla324[[#This Row],[P. U. ]],2)</f>
        <v>3348.88</v>
      </c>
    </row>
    <row r="1733" spans="1:10">
      <c r="A1733" s="5" t="s">
        <v>6577</v>
      </c>
      <c r="B1733" s="5" t="s">
        <v>1580</v>
      </c>
      <c r="C1733" s="5" t="s">
        <v>4955</v>
      </c>
      <c r="D1733" s="1" t="s">
        <v>62</v>
      </c>
      <c r="E1733" s="3">
        <v>8</v>
      </c>
      <c r="F1733" s="2">
        <v>605.66</v>
      </c>
      <c r="G1733" s="2">
        <f>ROUND(Tabla324[[#This Row],[CANTIDAD]]*Tabla324[[#This Row],[P. U.]],2)</f>
        <v>4845.28</v>
      </c>
      <c r="H1733" s="22">
        <v>8</v>
      </c>
      <c r="I1733" s="2">
        <v>465.15</v>
      </c>
      <c r="J1733" s="2">
        <f>ROUND(Tabla324[[#This Row],[CANTIDAD ]]*Tabla324[[#This Row],[P. U. ]],2)</f>
        <v>3721.2</v>
      </c>
    </row>
    <row r="1734" spans="1:10">
      <c r="A1734" s="5" t="s">
        <v>6577</v>
      </c>
      <c r="B1734" s="5" t="s">
        <v>1581</v>
      </c>
      <c r="C1734" s="5" t="s">
        <v>4956</v>
      </c>
      <c r="D1734" s="1" t="s">
        <v>62</v>
      </c>
      <c r="E1734" s="3">
        <v>120</v>
      </c>
      <c r="F1734" s="2">
        <v>438.17</v>
      </c>
      <c r="G1734" s="2">
        <f>ROUND(Tabla324[[#This Row],[CANTIDAD]]*Tabla324[[#This Row],[P. U.]],2)</f>
        <v>52580.4</v>
      </c>
      <c r="H1734" s="22">
        <v>120</v>
      </c>
      <c r="I1734" s="2">
        <v>336.53</v>
      </c>
      <c r="J1734" s="2">
        <f>ROUND(Tabla324[[#This Row],[CANTIDAD ]]*Tabla324[[#This Row],[P. U. ]],2)</f>
        <v>40383.599999999999</v>
      </c>
    </row>
    <row r="1735" spans="1:10">
      <c r="A1735" s="5" t="s">
        <v>6577</v>
      </c>
      <c r="B1735" s="5" t="s">
        <v>1582</v>
      </c>
      <c r="C1735" s="5" t="s">
        <v>4957</v>
      </c>
      <c r="D1735" s="1" t="s">
        <v>62</v>
      </c>
      <c r="E1735" s="3">
        <v>121</v>
      </c>
      <c r="F1735" s="2">
        <v>468.5</v>
      </c>
      <c r="G1735" s="2">
        <f>ROUND(Tabla324[[#This Row],[CANTIDAD]]*Tabla324[[#This Row],[P. U.]],2)</f>
        <v>56688.5</v>
      </c>
      <c r="H1735" s="22">
        <v>121</v>
      </c>
      <c r="I1735" s="2">
        <v>359.81</v>
      </c>
      <c r="J1735" s="2">
        <f>ROUND(Tabla324[[#This Row],[CANTIDAD ]]*Tabla324[[#This Row],[P. U. ]],2)</f>
        <v>43537.01</v>
      </c>
    </row>
    <row r="1736" spans="1:10">
      <c r="A1736" s="5" t="s">
        <v>6577</v>
      </c>
      <c r="B1736" s="5" t="s">
        <v>1583</v>
      </c>
      <c r="C1736" s="5" t="s">
        <v>4958</v>
      </c>
      <c r="D1736" s="1" t="s">
        <v>62</v>
      </c>
      <c r="E1736" s="3">
        <v>59</v>
      </c>
      <c r="F1736" s="2">
        <v>500.65</v>
      </c>
      <c r="G1736" s="2">
        <f>ROUND(Tabla324[[#This Row],[CANTIDAD]]*Tabla324[[#This Row],[P. U.]],2)</f>
        <v>29538.35</v>
      </c>
      <c r="H1736" s="22">
        <v>59</v>
      </c>
      <c r="I1736" s="2">
        <v>384.51</v>
      </c>
      <c r="J1736" s="2">
        <f>ROUND(Tabla324[[#This Row],[CANTIDAD ]]*Tabla324[[#This Row],[P. U. ]],2)</f>
        <v>22686.09</v>
      </c>
    </row>
    <row r="1737" spans="1:10">
      <c r="A1737" s="5" t="s">
        <v>6577</v>
      </c>
      <c r="B1737" s="5" t="s">
        <v>1584</v>
      </c>
      <c r="C1737" s="5" t="s">
        <v>4959</v>
      </c>
      <c r="D1737" s="1" t="s">
        <v>62</v>
      </c>
      <c r="E1737" s="3">
        <v>108</v>
      </c>
      <c r="F1737" s="2">
        <v>545.04</v>
      </c>
      <c r="G1737" s="2">
        <f>ROUND(Tabla324[[#This Row],[CANTIDAD]]*Tabla324[[#This Row],[P. U.]],2)</f>
        <v>58864.32</v>
      </c>
      <c r="H1737" s="22">
        <v>108</v>
      </c>
      <c r="I1737" s="2">
        <v>418.61</v>
      </c>
      <c r="J1737" s="2">
        <f>ROUND(Tabla324[[#This Row],[CANTIDAD ]]*Tabla324[[#This Row],[P. U. ]],2)</f>
        <v>45209.88</v>
      </c>
    </row>
    <row r="1738" spans="1:10">
      <c r="A1738" s="5" t="s">
        <v>6577</v>
      </c>
      <c r="B1738" s="5" t="s">
        <v>1585</v>
      </c>
      <c r="C1738" s="5" t="s">
        <v>4960</v>
      </c>
      <c r="D1738" s="1" t="s">
        <v>62</v>
      </c>
      <c r="E1738" s="3">
        <v>56</v>
      </c>
      <c r="F1738" s="2">
        <v>605.66</v>
      </c>
      <c r="G1738" s="2">
        <f>ROUND(Tabla324[[#This Row],[CANTIDAD]]*Tabla324[[#This Row],[P. U.]],2)</f>
        <v>33916.959999999999</v>
      </c>
      <c r="H1738" s="22">
        <v>56</v>
      </c>
      <c r="I1738" s="2">
        <v>465.15</v>
      </c>
      <c r="J1738" s="2">
        <f>ROUND(Tabla324[[#This Row],[CANTIDAD ]]*Tabla324[[#This Row],[P. U. ]],2)</f>
        <v>26048.400000000001</v>
      </c>
    </row>
    <row r="1739" spans="1:10">
      <c r="A1739" s="5" t="s">
        <v>6577</v>
      </c>
      <c r="B1739" s="5" t="s">
        <v>1586</v>
      </c>
      <c r="C1739" s="6" t="s">
        <v>4961</v>
      </c>
      <c r="D1739" s="1" t="s">
        <v>62</v>
      </c>
      <c r="E1739" s="3">
        <v>5658</v>
      </c>
      <c r="F1739" s="2">
        <v>14.46</v>
      </c>
      <c r="G1739" s="2">
        <f>ROUND(Tabla324[[#This Row],[CANTIDAD]]*Tabla324[[#This Row],[P. U.]],2)</f>
        <v>81814.679999999993</v>
      </c>
      <c r="H1739" s="22">
        <v>5658</v>
      </c>
      <c r="I1739" s="2">
        <v>11.1</v>
      </c>
      <c r="J1739" s="2">
        <f>ROUND(Tabla324[[#This Row],[CANTIDAD ]]*Tabla324[[#This Row],[P. U. ]],2)</f>
        <v>62803.8</v>
      </c>
    </row>
    <row r="1740" spans="1:10">
      <c r="A1740" s="5" t="s">
        <v>6577</v>
      </c>
      <c r="B1740" s="5" t="s">
        <v>1587</v>
      </c>
      <c r="C1740" s="5" t="s">
        <v>4962</v>
      </c>
      <c r="D1740" s="1" t="s">
        <v>62</v>
      </c>
      <c r="E1740" s="3">
        <v>2391</v>
      </c>
      <c r="F1740" s="2">
        <v>16.07</v>
      </c>
      <c r="G1740" s="2">
        <f>ROUND(Tabla324[[#This Row],[CANTIDAD]]*Tabla324[[#This Row],[P. U.]],2)</f>
        <v>38423.370000000003</v>
      </c>
      <c r="H1740" s="22">
        <v>2391</v>
      </c>
      <c r="I1740" s="2">
        <v>12.35</v>
      </c>
      <c r="J1740" s="2">
        <f>ROUND(Tabla324[[#This Row],[CANTIDAD ]]*Tabla324[[#This Row],[P. U. ]],2)</f>
        <v>29528.85</v>
      </c>
    </row>
    <row r="1741" spans="1:10">
      <c r="A1741" s="5" t="s">
        <v>6577</v>
      </c>
      <c r="B1741" s="5" t="s">
        <v>1588</v>
      </c>
      <c r="C1741" s="5" t="s">
        <v>4963</v>
      </c>
      <c r="D1741" s="1" t="s">
        <v>62</v>
      </c>
      <c r="E1741" s="3">
        <v>661</v>
      </c>
      <c r="F1741" s="2">
        <v>17.87</v>
      </c>
      <c r="G1741" s="2">
        <f>ROUND(Tabla324[[#This Row],[CANTIDAD]]*Tabla324[[#This Row],[P. U.]],2)</f>
        <v>11812.07</v>
      </c>
      <c r="H1741" s="22">
        <v>661</v>
      </c>
      <c r="I1741" s="2">
        <v>13.73</v>
      </c>
      <c r="J1741" s="2">
        <f>ROUND(Tabla324[[#This Row],[CANTIDAD ]]*Tabla324[[#This Row],[P. U. ]],2)</f>
        <v>9075.5300000000007</v>
      </c>
    </row>
    <row r="1742" spans="1:10">
      <c r="A1742" s="5" t="s">
        <v>6577</v>
      </c>
      <c r="B1742" s="5" t="s">
        <v>1589</v>
      </c>
      <c r="C1742" s="5" t="s">
        <v>4964</v>
      </c>
      <c r="D1742" s="1" t="s">
        <v>62</v>
      </c>
      <c r="E1742" s="3">
        <v>124</v>
      </c>
      <c r="F1742" s="2">
        <v>20.91</v>
      </c>
      <c r="G1742" s="2">
        <f>ROUND(Tabla324[[#This Row],[CANTIDAD]]*Tabla324[[#This Row],[P. U.]],2)</f>
        <v>2592.84</v>
      </c>
      <c r="H1742" s="22">
        <v>124</v>
      </c>
      <c r="I1742" s="2">
        <v>16.07</v>
      </c>
      <c r="J1742" s="2">
        <f>ROUND(Tabla324[[#This Row],[CANTIDAD ]]*Tabla324[[#This Row],[P. U. ]],2)</f>
        <v>1992.68</v>
      </c>
    </row>
    <row r="1743" spans="1:10">
      <c r="A1743" s="5" t="s">
        <v>6577</v>
      </c>
      <c r="B1743" s="5" t="s">
        <v>1590</v>
      </c>
      <c r="C1743" s="5" t="s">
        <v>4965</v>
      </c>
      <c r="D1743" s="1" t="s">
        <v>62</v>
      </c>
      <c r="E1743" s="3">
        <v>21</v>
      </c>
      <c r="F1743" s="2">
        <v>24.39</v>
      </c>
      <c r="G1743" s="2">
        <f>ROUND(Tabla324[[#This Row],[CANTIDAD]]*Tabla324[[#This Row],[P. U.]],2)</f>
        <v>512.19000000000005</v>
      </c>
      <c r="H1743" s="22">
        <v>21</v>
      </c>
      <c r="I1743" s="2">
        <v>18.73</v>
      </c>
      <c r="J1743" s="2">
        <f>ROUND(Tabla324[[#This Row],[CANTIDAD ]]*Tabla324[[#This Row],[P. U. ]],2)</f>
        <v>393.33</v>
      </c>
    </row>
    <row r="1744" spans="1:10">
      <c r="A1744" s="5" t="s">
        <v>6577</v>
      </c>
      <c r="B1744" s="5" t="s">
        <v>1591</v>
      </c>
      <c r="C1744" s="5" t="s">
        <v>4966</v>
      </c>
      <c r="D1744" s="1" t="s">
        <v>62</v>
      </c>
      <c r="E1744" s="3">
        <v>43</v>
      </c>
      <c r="F1744" s="2">
        <v>29.47</v>
      </c>
      <c r="G1744" s="2">
        <f>ROUND(Tabla324[[#This Row],[CANTIDAD]]*Tabla324[[#This Row],[P. U.]],2)</f>
        <v>1267.21</v>
      </c>
      <c r="H1744" s="22">
        <v>43</v>
      </c>
      <c r="I1744" s="2">
        <v>22.64</v>
      </c>
      <c r="J1744" s="2">
        <f>ROUND(Tabla324[[#This Row],[CANTIDAD ]]*Tabla324[[#This Row],[P. U. ]],2)</f>
        <v>973.52</v>
      </c>
    </row>
    <row r="1745" spans="1:10">
      <c r="A1745" s="5" t="s">
        <v>6577</v>
      </c>
      <c r="B1745" s="5" t="s">
        <v>1592</v>
      </c>
      <c r="C1745" s="6" t="s">
        <v>4967</v>
      </c>
      <c r="D1745" s="1" t="s">
        <v>62</v>
      </c>
      <c r="E1745" s="3">
        <v>998</v>
      </c>
      <c r="F1745" s="2">
        <v>18.29</v>
      </c>
      <c r="G1745" s="2">
        <f>ROUND(Tabla324[[#This Row],[CANTIDAD]]*Tabla324[[#This Row],[P. U.]],2)</f>
        <v>18253.419999999998</v>
      </c>
      <c r="H1745" s="22">
        <v>998</v>
      </c>
      <c r="I1745" s="2">
        <v>14.06</v>
      </c>
      <c r="J1745" s="2">
        <f>ROUND(Tabla324[[#This Row],[CANTIDAD ]]*Tabla324[[#This Row],[P. U. ]],2)</f>
        <v>14031.88</v>
      </c>
    </row>
    <row r="1746" spans="1:10">
      <c r="A1746" s="5" t="s">
        <v>6577</v>
      </c>
      <c r="B1746" s="5" t="s">
        <v>1593</v>
      </c>
      <c r="C1746" s="5" t="s">
        <v>4968</v>
      </c>
      <c r="D1746" s="1" t="s">
        <v>62</v>
      </c>
      <c r="E1746" s="3">
        <v>656</v>
      </c>
      <c r="F1746" s="2">
        <v>19.61</v>
      </c>
      <c r="G1746" s="2">
        <f>ROUND(Tabla324[[#This Row],[CANTIDAD]]*Tabla324[[#This Row],[P. U.]],2)</f>
        <v>12864.16</v>
      </c>
      <c r="H1746" s="22">
        <v>656</v>
      </c>
      <c r="I1746" s="2">
        <v>15.06</v>
      </c>
      <c r="J1746" s="2">
        <f>ROUND(Tabla324[[#This Row],[CANTIDAD ]]*Tabla324[[#This Row],[P. U. ]],2)</f>
        <v>9879.36</v>
      </c>
    </row>
    <row r="1747" spans="1:10">
      <c r="A1747" s="5" t="s">
        <v>6577</v>
      </c>
      <c r="B1747" s="5" t="s">
        <v>1594</v>
      </c>
      <c r="C1747" s="5" t="s">
        <v>4969</v>
      </c>
      <c r="D1747" s="1" t="s">
        <v>62</v>
      </c>
      <c r="E1747" s="3">
        <v>775</v>
      </c>
      <c r="F1747" s="2">
        <v>22.51</v>
      </c>
      <c r="G1747" s="2">
        <f>ROUND(Tabla324[[#This Row],[CANTIDAD]]*Tabla324[[#This Row],[P. U.]],2)</f>
        <v>17445.25</v>
      </c>
      <c r="H1747" s="22">
        <v>775</v>
      </c>
      <c r="I1747" s="2">
        <v>17.29</v>
      </c>
      <c r="J1747" s="2">
        <f>ROUND(Tabla324[[#This Row],[CANTIDAD ]]*Tabla324[[#This Row],[P. U. ]],2)</f>
        <v>13399.75</v>
      </c>
    </row>
    <row r="1748" spans="1:10">
      <c r="A1748" s="5" t="s">
        <v>6577</v>
      </c>
      <c r="B1748" s="5" t="s">
        <v>1595</v>
      </c>
      <c r="C1748" s="5" t="s">
        <v>4970</v>
      </c>
      <c r="D1748" s="1" t="s">
        <v>62</v>
      </c>
      <c r="E1748" s="3">
        <v>569</v>
      </c>
      <c r="F1748" s="2">
        <v>25.56</v>
      </c>
      <c r="G1748" s="2">
        <f>ROUND(Tabla324[[#This Row],[CANTIDAD]]*Tabla324[[#This Row],[P. U.]],2)</f>
        <v>14543.64</v>
      </c>
      <c r="H1748" s="22">
        <v>569</v>
      </c>
      <c r="I1748" s="2">
        <v>19.63</v>
      </c>
      <c r="J1748" s="2">
        <f>ROUND(Tabla324[[#This Row],[CANTIDAD ]]*Tabla324[[#This Row],[P. U. ]],2)</f>
        <v>11169.47</v>
      </c>
    </row>
    <row r="1749" spans="1:10">
      <c r="A1749" s="5" t="s">
        <v>6577</v>
      </c>
      <c r="B1749" s="5" t="s">
        <v>1596</v>
      </c>
      <c r="C1749" s="5" t="s">
        <v>4971</v>
      </c>
      <c r="D1749" s="1" t="s">
        <v>62</v>
      </c>
      <c r="E1749" s="3">
        <v>247</v>
      </c>
      <c r="F1749" s="2">
        <v>29.53</v>
      </c>
      <c r="G1749" s="2">
        <f>ROUND(Tabla324[[#This Row],[CANTIDAD]]*Tabla324[[#This Row],[P. U.]],2)</f>
        <v>7293.91</v>
      </c>
      <c r="H1749" s="22">
        <v>247</v>
      </c>
      <c r="I1749" s="2">
        <v>22.68</v>
      </c>
      <c r="J1749" s="2">
        <f>ROUND(Tabla324[[#This Row],[CANTIDAD ]]*Tabla324[[#This Row],[P. U. ]],2)</f>
        <v>5601.96</v>
      </c>
    </row>
    <row r="1750" spans="1:10">
      <c r="A1750" s="5" t="s">
        <v>6577</v>
      </c>
      <c r="B1750" s="5" t="s">
        <v>1597</v>
      </c>
      <c r="C1750" s="5" t="s">
        <v>4972</v>
      </c>
      <c r="D1750" s="1" t="s">
        <v>62</v>
      </c>
      <c r="E1750" s="3">
        <v>81</v>
      </c>
      <c r="F1750" s="2">
        <v>34.75</v>
      </c>
      <c r="G1750" s="2">
        <f>ROUND(Tabla324[[#This Row],[CANTIDAD]]*Tabla324[[#This Row],[P. U.]],2)</f>
        <v>2814.75</v>
      </c>
      <c r="H1750" s="22">
        <v>81</v>
      </c>
      <c r="I1750" s="2">
        <v>26.69</v>
      </c>
      <c r="J1750" s="2">
        <f>ROUND(Tabla324[[#This Row],[CANTIDAD ]]*Tabla324[[#This Row],[P. U. ]],2)</f>
        <v>2161.89</v>
      </c>
    </row>
    <row r="1751" spans="1:10">
      <c r="A1751" s="5" t="s">
        <v>6577</v>
      </c>
      <c r="B1751" s="5" t="s">
        <v>1598</v>
      </c>
      <c r="C1751" s="5" t="s">
        <v>4973</v>
      </c>
      <c r="D1751" s="1" t="s">
        <v>62</v>
      </c>
      <c r="E1751" s="3">
        <v>45</v>
      </c>
      <c r="F1751" s="2">
        <v>38.840000000000003</v>
      </c>
      <c r="G1751" s="2">
        <f>ROUND(Tabla324[[#This Row],[CANTIDAD]]*Tabla324[[#This Row],[P. U.]],2)</f>
        <v>1747.8</v>
      </c>
      <c r="H1751" s="22">
        <v>45</v>
      </c>
      <c r="I1751" s="2">
        <v>29.83</v>
      </c>
      <c r="J1751" s="2">
        <f>ROUND(Tabla324[[#This Row],[CANTIDAD ]]*Tabla324[[#This Row],[P. U. ]],2)</f>
        <v>1342.35</v>
      </c>
    </row>
    <row r="1752" spans="1:10">
      <c r="A1752" s="5" t="s">
        <v>6577</v>
      </c>
      <c r="B1752" s="5" t="s">
        <v>1599</v>
      </c>
      <c r="C1752" s="5" t="s">
        <v>4974</v>
      </c>
      <c r="D1752" s="1" t="s">
        <v>62</v>
      </c>
      <c r="E1752" s="3">
        <v>4</v>
      </c>
      <c r="F1752" s="2">
        <v>45.69</v>
      </c>
      <c r="G1752" s="2">
        <f>ROUND(Tabla324[[#This Row],[CANTIDAD]]*Tabla324[[#This Row],[P. U.]],2)</f>
        <v>182.76</v>
      </c>
      <c r="H1752" s="22">
        <v>4</v>
      </c>
      <c r="I1752" s="2">
        <v>35.090000000000003</v>
      </c>
      <c r="J1752" s="2">
        <f>ROUND(Tabla324[[#This Row],[CANTIDAD ]]*Tabla324[[#This Row],[P. U. ]],2)</f>
        <v>140.36000000000001</v>
      </c>
    </row>
    <row r="1753" spans="1:10">
      <c r="A1753" s="5" t="s">
        <v>6577</v>
      </c>
      <c r="B1753" s="5" t="s">
        <v>1600</v>
      </c>
      <c r="C1753" s="5" t="s">
        <v>4975</v>
      </c>
      <c r="D1753" s="1" t="s">
        <v>62</v>
      </c>
      <c r="E1753" s="3">
        <v>4</v>
      </c>
      <c r="F1753" s="2">
        <v>55.25</v>
      </c>
      <c r="G1753" s="2">
        <f>ROUND(Tabla324[[#This Row],[CANTIDAD]]*Tabla324[[#This Row],[P. U.]],2)</f>
        <v>221</v>
      </c>
      <c r="H1753" s="22">
        <v>4</v>
      </c>
      <c r="I1753" s="2">
        <v>42.43</v>
      </c>
      <c r="J1753" s="2">
        <f>ROUND(Tabla324[[#This Row],[CANTIDAD ]]*Tabla324[[#This Row],[P. U. ]],2)</f>
        <v>169.72</v>
      </c>
    </row>
    <row r="1754" spans="1:10" s="30" customFormat="1" ht="11.25" customHeight="1">
      <c r="A1754" s="29" t="s">
        <v>6579</v>
      </c>
      <c r="B1754" s="29">
        <v>3.9</v>
      </c>
      <c r="C1754" s="29" t="s">
        <v>4446</v>
      </c>
      <c r="D1754" s="30" t="s">
        <v>3472</v>
      </c>
      <c r="E1754" s="31"/>
      <c r="F1754" s="32"/>
      <c r="G1754" s="32">
        <f>G1755+G1811+G1867</f>
        <v>29730986.829999998</v>
      </c>
      <c r="H1754" s="33"/>
      <c r="I1754" s="32"/>
      <c r="J1754" s="32">
        <f t="shared" ref="J1754" si="102">J1755+J1811+J1867</f>
        <v>22834080.930000003</v>
      </c>
    </row>
    <row r="1755" spans="1:10" s="35" customFormat="1" ht="11.25" customHeight="1">
      <c r="A1755" s="34" t="s">
        <v>6580</v>
      </c>
      <c r="B1755" s="34" t="s">
        <v>1601</v>
      </c>
      <c r="C1755" s="34" t="s">
        <v>4310</v>
      </c>
      <c r="D1755" s="35" t="s">
        <v>3472</v>
      </c>
      <c r="E1755" s="36"/>
      <c r="F1755" s="37"/>
      <c r="G1755" s="37">
        <f>G1756+G1762+G1772+G1778+G1786+G1791+G1794+G1798+G1802+G1806</f>
        <v>14772677</v>
      </c>
      <c r="H1755" s="38"/>
      <c r="I1755" s="37"/>
      <c r="J1755" s="37">
        <f t="shared" ref="J1755" si="103">J1756+J1762+J1772+J1778+J1786+J1791+J1794+J1798+J1802+J1806</f>
        <v>11345754.990000002</v>
      </c>
    </row>
    <row r="1756" spans="1:10" s="9" customFormat="1" ht="11.25" customHeight="1">
      <c r="A1756" s="8" t="s">
        <v>6581</v>
      </c>
      <c r="B1756" s="8"/>
      <c r="C1756" s="8" t="s">
        <v>4976</v>
      </c>
      <c r="D1756" s="9" t="s">
        <v>3472</v>
      </c>
      <c r="E1756" s="10"/>
      <c r="F1756" s="11"/>
      <c r="G1756" s="11">
        <f>SUM(G1757:G1761)</f>
        <v>728967.84</v>
      </c>
      <c r="H1756" s="23"/>
      <c r="I1756" s="11"/>
      <c r="J1756" s="11">
        <f t="shared" ref="J1756" si="104">SUM(J1757:J1761)</f>
        <v>559864.06000000006</v>
      </c>
    </row>
    <row r="1757" spans="1:10">
      <c r="A1757" s="5" t="s">
        <v>6577</v>
      </c>
      <c r="B1757" s="5" t="s">
        <v>1602</v>
      </c>
      <c r="C1757" s="6" t="s">
        <v>4977</v>
      </c>
      <c r="D1757" s="1" t="s">
        <v>62</v>
      </c>
      <c r="E1757" s="3">
        <v>1</v>
      </c>
      <c r="F1757" s="2">
        <v>363389.06</v>
      </c>
      <c r="G1757" s="2">
        <f>ROUND(Tabla324[[#This Row],[CANTIDAD]]*Tabla324[[#This Row],[P. U.]],2)</f>
        <v>363389.06</v>
      </c>
      <c r="H1757" s="22">
        <v>1</v>
      </c>
      <c r="I1757" s="2">
        <v>279091.14</v>
      </c>
      <c r="J1757" s="2">
        <f>ROUND(Tabla324[[#This Row],[CANTIDAD ]]*Tabla324[[#This Row],[P. U. ]],2)</f>
        <v>279091.14</v>
      </c>
    </row>
    <row r="1758" spans="1:10">
      <c r="A1758" s="5" t="s">
        <v>6577</v>
      </c>
      <c r="B1758" s="5" t="s">
        <v>1603</v>
      </c>
      <c r="C1758" s="5" t="s">
        <v>4978</v>
      </c>
      <c r="D1758" s="1" t="s">
        <v>62</v>
      </c>
      <c r="E1758" s="3">
        <v>1</v>
      </c>
      <c r="F1758" s="2">
        <v>54923.67</v>
      </c>
      <c r="G1758" s="2">
        <f>ROUND(Tabla324[[#This Row],[CANTIDAD]]*Tabla324[[#This Row],[P. U.]],2)</f>
        <v>54923.67</v>
      </c>
      <c r="H1758" s="22">
        <v>1</v>
      </c>
      <c r="I1758" s="2">
        <v>42182.65</v>
      </c>
      <c r="J1758" s="2">
        <f>ROUND(Tabla324[[#This Row],[CANTIDAD ]]*Tabla324[[#This Row],[P. U. ]],2)</f>
        <v>42182.65</v>
      </c>
    </row>
    <row r="1759" spans="1:10">
      <c r="A1759" s="5" t="s">
        <v>6577</v>
      </c>
      <c r="B1759" s="5" t="s">
        <v>1604</v>
      </c>
      <c r="C1759" s="5" t="s">
        <v>4979</v>
      </c>
      <c r="D1759" s="1" t="s">
        <v>62</v>
      </c>
      <c r="E1759" s="3">
        <v>1</v>
      </c>
      <c r="F1759" s="2">
        <v>112619.61</v>
      </c>
      <c r="G1759" s="2">
        <f>ROUND(Tabla324[[#This Row],[CANTIDAD]]*Tabla324[[#This Row],[P. U.]],2)</f>
        <v>112619.61</v>
      </c>
      <c r="H1759" s="22">
        <v>1</v>
      </c>
      <c r="I1759" s="2">
        <v>86494.45</v>
      </c>
      <c r="J1759" s="2">
        <f>ROUND(Tabla324[[#This Row],[CANTIDAD ]]*Tabla324[[#This Row],[P. U. ]],2)</f>
        <v>86494.45</v>
      </c>
    </row>
    <row r="1760" spans="1:10">
      <c r="A1760" s="5" t="s">
        <v>6577</v>
      </c>
      <c r="B1760" s="5" t="s">
        <v>1605</v>
      </c>
      <c r="C1760" s="5" t="s">
        <v>4980</v>
      </c>
      <c r="D1760" s="1" t="s">
        <v>62</v>
      </c>
      <c r="E1760" s="3">
        <v>1</v>
      </c>
      <c r="F1760" s="2">
        <v>85415.89</v>
      </c>
      <c r="G1760" s="2">
        <f>ROUND(Tabla324[[#This Row],[CANTIDAD]]*Tabla324[[#This Row],[P. U.]],2)</f>
        <v>85415.89</v>
      </c>
      <c r="H1760" s="22">
        <v>1</v>
      </c>
      <c r="I1760" s="2">
        <v>65601.37</v>
      </c>
      <c r="J1760" s="2">
        <f>ROUND(Tabla324[[#This Row],[CANTIDAD ]]*Tabla324[[#This Row],[P. U. ]],2)</f>
        <v>65601.37</v>
      </c>
    </row>
    <row r="1761" spans="1:10">
      <c r="A1761" s="5" t="s">
        <v>6577</v>
      </c>
      <c r="B1761" s="5" t="s">
        <v>1606</v>
      </c>
      <c r="C1761" s="5" t="s">
        <v>4981</v>
      </c>
      <c r="D1761" s="1" t="s">
        <v>62</v>
      </c>
      <c r="E1761" s="3">
        <v>1</v>
      </c>
      <c r="F1761" s="2">
        <v>112619.61</v>
      </c>
      <c r="G1761" s="2">
        <f>ROUND(Tabla324[[#This Row],[CANTIDAD]]*Tabla324[[#This Row],[P. U.]],2)</f>
        <v>112619.61</v>
      </c>
      <c r="H1761" s="22">
        <v>1</v>
      </c>
      <c r="I1761" s="2">
        <v>86494.45</v>
      </c>
      <c r="J1761" s="2">
        <f>ROUND(Tabla324[[#This Row],[CANTIDAD ]]*Tabla324[[#This Row],[P. U. ]],2)</f>
        <v>86494.45</v>
      </c>
    </row>
    <row r="1762" spans="1:10" s="9" customFormat="1" ht="11.25" customHeight="1">
      <c r="A1762" s="8" t="s">
        <v>6581</v>
      </c>
      <c r="B1762" s="8"/>
      <c r="C1762" s="8" t="s">
        <v>4982</v>
      </c>
      <c r="D1762" s="9" t="s">
        <v>3472</v>
      </c>
      <c r="E1762" s="10"/>
      <c r="F1762" s="11"/>
      <c r="G1762" s="11">
        <f>SUM(G1763:G1771)</f>
        <v>1909789.55</v>
      </c>
      <c r="H1762" s="23"/>
      <c r="I1762" s="11"/>
      <c r="J1762" s="11">
        <f t="shared" ref="J1762" si="105">SUM(J1763:J1771)</f>
        <v>1466762.26</v>
      </c>
    </row>
    <row r="1763" spans="1:10">
      <c r="A1763" s="5" t="s">
        <v>6577</v>
      </c>
      <c r="B1763" s="5" t="s">
        <v>1607</v>
      </c>
      <c r="C1763" s="5" t="s">
        <v>4983</v>
      </c>
      <c r="D1763" s="1" t="s">
        <v>62</v>
      </c>
      <c r="E1763" s="3">
        <v>1</v>
      </c>
      <c r="F1763" s="2">
        <v>488104.65</v>
      </c>
      <c r="G1763" s="2">
        <f>ROUND(Tabla324[[#This Row],[CANTIDAD]]*Tabla324[[#This Row],[P. U.]],2)</f>
        <v>488104.65</v>
      </c>
      <c r="H1763" s="22">
        <v>1</v>
      </c>
      <c r="I1763" s="2">
        <v>374875.59</v>
      </c>
      <c r="J1763" s="2">
        <f>ROUND(Tabla324[[#This Row],[CANTIDAD ]]*Tabla324[[#This Row],[P. U. ]],2)</f>
        <v>374875.59</v>
      </c>
    </row>
    <row r="1764" spans="1:10">
      <c r="A1764" s="5" t="s">
        <v>6577</v>
      </c>
      <c r="B1764" s="5" t="s">
        <v>1608</v>
      </c>
      <c r="C1764" s="5" t="s">
        <v>4984</v>
      </c>
      <c r="D1764" s="1" t="s">
        <v>62</v>
      </c>
      <c r="E1764" s="3">
        <v>1</v>
      </c>
      <c r="F1764" s="2">
        <v>289481.48</v>
      </c>
      <c r="G1764" s="2">
        <f>ROUND(Tabla324[[#This Row],[CANTIDAD]]*Tabla324[[#This Row],[P. U.]],2)</f>
        <v>289481.48</v>
      </c>
      <c r="H1764" s="22">
        <v>1</v>
      </c>
      <c r="I1764" s="2">
        <v>222328.43</v>
      </c>
      <c r="J1764" s="2">
        <f>ROUND(Tabla324[[#This Row],[CANTIDAD ]]*Tabla324[[#This Row],[P. U. ]],2)</f>
        <v>222328.43</v>
      </c>
    </row>
    <row r="1765" spans="1:10">
      <c r="A1765" s="5" t="s">
        <v>6577</v>
      </c>
      <c r="B1765" s="5" t="s">
        <v>1609</v>
      </c>
      <c r="C1765" s="5" t="s">
        <v>4985</v>
      </c>
      <c r="D1765" s="1" t="s">
        <v>62</v>
      </c>
      <c r="E1765" s="3">
        <v>1</v>
      </c>
      <c r="F1765" s="2">
        <v>90382.14</v>
      </c>
      <c r="G1765" s="2">
        <f>ROUND(Tabla324[[#This Row],[CANTIDAD]]*Tabla324[[#This Row],[P. U.]],2)</f>
        <v>90382.14</v>
      </c>
      <c r="H1765" s="22">
        <v>1</v>
      </c>
      <c r="I1765" s="2">
        <v>69415.570000000007</v>
      </c>
      <c r="J1765" s="2">
        <f>ROUND(Tabla324[[#This Row],[CANTIDAD ]]*Tabla324[[#This Row],[P. U. ]],2)</f>
        <v>69415.570000000007</v>
      </c>
    </row>
    <row r="1766" spans="1:10">
      <c r="A1766" s="5" t="s">
        <v>6577</v>
      </c>
      <c r="B1766" s="5" t="s">
        <v>1610</v>
      </c>
      <c r="C1766" s="5" t="s">
        <v>4986</v>
      </c>
      <c r="D1766" s="1" t="s">
        <v>62</v>
      </c>
      <c r="E1766" s="3">
        <v>1</v>
      </c>
      <c r="F1766" s="2">
        <v>393797.54</v>
      </c>
      <c r="G1766" s="2">
        <f>ROUND(Tabla324[[#This Row],[CANTIDAD]]*Tabla324[[#This Row],[P. U.]],2)</f>
        <v>393797.54</v>
      </c>
      <c r="H1766" s="22">
        <v>1</v>
      </c>
      <c r="I1766" s="2">
        <v>302445.56</v>
      </c>
      <c r="J1766" s="2">
        <f>ROUND(Tabla324[[#This Row],[CANTIDAD ]]*Tabla324[[#This Row],[P. U. ]],2)</f>
        <v>302445.56</v>
      </c>
    </row>
    <row r="1767" spans="1:10">
      <c r="A1767" s="5" t="s">
        <v>6577</v>
      </c>
      <c r="B1767" s="5" t="s">
        <v>1611</v>
      </c>
      <c r="C1767" s="5" t="s">
        <v>4987</v>
      </c>
      <c r="D1767" s="1" t="s">
        <v>62</v>
      </c>
      <c r="E1767" s="3">
        <v>1</v>
      </c>
      <c r="F1767" s="2">
        <v>271261.96000000002</v>
      </c>
      <c r="G1767" s="2">
        <f>ROUND(Tabla324[[#This Row],[CANTIDAD]]*Tabla324[[#This Row],[P. U.]],2)</f>
        <v>271261.96000000002</v>
      </c>
      <c r="H1767" s="22">
        <v>1</v>
      </c>
      <c r="I1767" s="2">
        <v>208335.41</v>
      </c>
      <c r="J1767" s="2">
        <f>ROUND(Tabla324[[#This Row],[CANTIDAD ]]*Tabla324[[#This Row],[P. U. ]],2)</f>
        <v>208335.41</v>
      </c>
    </row>
    <row r="1768" spans="1:10">
      <c r="A1768" s="5" t="s">
        <v>6577</v>
      </c>
      <c r="B1768" s="5" t="s">
        <v>1612</v>
      </c>
      <c r="C1768" s="5" t="s">
        <v>4988</v>
      </c>
      <c r="D1768" s="1" t="s">
        <v>62</v>
      </c>
      <c r="E1768" s="3">
        <v>1</v>
      </c>
      <c r="F1768" s="2">
        <v>143438.09</v>
      </c>
      <c r="G1768" s="2">
        <f>ROUND(Tabla324[[#This Row],[CANTIDAD]]*Tabla324[[#This Row],[P. U.]],2)</f>
        <v>143438.09</v>
      </c>
      <c r="H1768" s="22">
        <v>1</v>
      </c>
      <c r="I1768" s="2">
        <v>110163.75</v>
      </c>
      <c r="J1768" s="2">
        <f>ROUND(Tabla324[[#This Row],[CANTIDAD ]]*Tabla324[[#This Row],[P. U. ]],2)</f>
        <v>110163.75</v>
      </c>
    </row>
    <row r="1769" spans="1:10">
      <c r="A1769" s="5" t="s">
        <v>6577</v>
      </c>
      <c r="B1769" s="5" t="s">
        <v>1613</v>
      </c>
      <c r="C1769" s="5" t="s">
        <v>4989</v>
      </c>
      <c r="D1769" s="1" t="s">
        <v>62</v>
      </c>
      <c r="E1769" s="3">
        <v>1</v>
      </c>
      <c r="F1769" s="2">
        <v>87722.94</v>
      </c>
      <c r="G1769" s="2">
        <f>ROUND(Tabla324[[#This Row],[CANTIDAD]]*Tabla324[[#This Row],[P. U.]],2)</f>
        <v>87722.94</v>
      </c>
      <c r="H1769" s="22">
        <v>1</v>
      </c>
      <c r="I1769" s="2">
        <v>67373.23</v>
      </c>
      <c r="J1769" s="2">
        <f>ROUND(Tabla324[[#This Row],[CANTIDAD ]]*Tabla324[[#This Row],[P. U. ]],2)</f>
        <v>67373.23</v>
      </c>
    </row>
    <row r="1770" spans="1:10">
      <c r="A1770" s="5" t="s">
        <v>6577</v>
      </c>
      <c r="B1770" s="5" t="s">
        <v>1614</v>
      </c>
      <c r="C1770" s="5" t="s">
        <v>4990</v>
      </c>
      <c r="D1770" s="1" t="s">
        <v>62</v>
      </c>
      <c r="E1770" s="3">
        <v>1</v>
      </c>
      <c r="F1770" s="2">
        <v>69587.41</v>
      </c>
      <c r="G1770" s="2">
        <f>ROUND(Tabla324[[#This Row],[CANTIDAD]]*Tabla324[[#This Row],[P. U.]],2)</f>
        <v>69587.41</v>
      </c>
      <c r="H1770" s="22">
        <v>1</v>
      </c>
      <c r="I1770" s="2">
        <v>53444.73</v>
      </c>
      <c r="J1770" s="2">
        <f>ROUND(Tabla324[[#This Row],[CANTIDAD ]]*Tabla324[[#This Row],[P. U. ]],2)</f>
        <v>53444.73</v>
      </c>
    </row>
    <row r="1771" spans="1:10">
      <c r="A1771" s="5" t="s">
        <v>6577</v>
      </c>
      <c r="B1771" s="5" t="s">
        <v>1615</v>
      </c>
      <c r="C1771" s="5" t="s">
        <v>4991</v>
      </c>
      <c r="D1771" s="1" t="s">
        <v>62</v>
      </c>
      <c r="E1771" s="3">
        <v>1</v>
      </c>
      <c r="F1771" s="2">
        <v>76013.34</v>
      </c>
      <c r="G1771" s="2">
        <f>ROUND(Tabla324[[#This Row],[CANTIDAD]]*Tabla324[[#This Row],[P. U.]],2)</f>
        <v>76013.34</v>
      </c>
      <c r="H1771" s="22">
        <v>1</v>
      </c>
      <c r="I1771" s="2">
        <v>58379.99</v>
      </c>
      <c r="J1771" s="2">
        <f>ROUND(Tabla324[[#This Row],[CANTIDAD ]]*Tabla324[[#This Row],[P. U. ]],2)</f>
        <v>58379.99</v>
      </c>
    </row>
    <row r="1772" spans="1:10" s="9" customFormat="1" ht="11.25" customHeight="1">
      <c r="A1772" s="8" t="s">
        <v>6581</v>
      </c>
      <c r="B1772" s="8"/>
      <c r="C1772" s="8" t="s">
        <v>4992</v>
      </c>
      <c r="D1772" s="9" t="s">
        <v>3472</v>
      </c>
      <c r="E1772" s="10"/>
      <c r="F1772" s="11"/>
      <c r="G1772" s="11">
        <f>SUM(G1773:G1777)</f>
        <v>2864126.91</v>
      </c>
      <c r="H1772" s="23"/>
      <c r="I1772" s="11"/>
      <c r="J1772" s="11">
        <f t="shared" ref="J1772" si="106">SUM(J1773:J1777)</f>
        <v>2199715.2699999996</v>
      </c>
    </row>
    <row r="1773" spans="1:10">
      <c r="A1773" s="5" t="s">
        <v>6577</v>
      </c>
      <c r="B1773" s="5" t="s">
        <v>1616</v>
      </c>
      <c r="C1773" s="5" t="s">
        <v>4993</v>
      </c>
      <c r="D1773" s="1" t="s">
        <v>62</v>
      </c>
      <c r="E1773" s="3">
        <v>2</v>
      </c>
      <c r="F1773" s="2">
        <v>1192659.83</v>
      </c>
      <c r="G1773" s="2">
        <f>ROUND(Tabla324[[#This Row],[CANTIDAD]]*Tabla324[[#This Row],[P. U.]],2)</f>
        <v>2385319.66</v>
      </c>
      <c r="H1773" s="22">
        <v>2</v>
      </c>
      <c r="I1773" s="2">
        <v>915990.15</v>
      </c>
      <c r="J1773" s="2">
        <f>ROUND(Tabla324[[#This Row],[CANTIDAD ]]*Tabla324[[#This Row],[P. U. ]],2)</f>
        <v>1831980.3</v>
      </c>
    </row>
    <row r="1774" spans="1:10">
      <c r="A1774" s="5" t="s">
        <v>6577</v>
      </c>
      <c r="B1774" s="5" t="s">
        <v>1617</v>
      </c>
      <c r="C1774" s="6" t="s">
        <v>4994</v>
      </c>
      <c r="D1774" s="1" t="s">
        <v>62</v>
      </c>
      <c r="E1774" s="3">
        <v>1</v>
      </c>
      <c r="F1774" s="2">
        <v>99017.73</v>
      </c>
      <c r="G1774" s="2">
        <f>ROUND(Tabla324[[#This Row],[CANTIDAD]]*Tabla324[[#This Row],[P. U.]],2)</f>
        <v>99017.73</v>
      </c>
      <c r="H1774" s="22">
        <v>1</v>
      </c>
      <c r="I1774" s="2">
        <v>76047.89</v>
      </c>
      <c r="J1774" s="2">
        <f>ROUND(Tabla324[[#This Row],[CANTIDAD ]]*Tabla324[[#This Row],[P. U. ]],2)</f>
        <v>76047.89</v>
      </c>
    </row>
    <row r="1775" spans="1:10">
      <c r="A1775" s="5" t="s">
        <v>6577</v>
      </c>
      <c r="B1775" s="5" t="s">
        <v>1618</v>
      </c>
      <c r="C1775" s="6" t="s">
        <v>4995</v>
      </c>
      <c r="D1775" s="1" t="s">
        <v>62</v>
      </c>
      <c r="E1775" s="3">
        <v>1</v>
      </c>
      <c r="F1775" s="2">
        <v>99017.73</v>
      </c>
      <c r="G1775" s="2">
        <f>ROUND(Tabla324[[#This Row],[CANTIDAD]]*Tabla324[[#This Row],[P. U.]],2)</f>
        <v>99017.73</v>
      </c>
      <c r="H1775" s="22">
        <v>1</v>
      </c>
      <c r="I1775" s="2">
        <v>76047.89</v>
      </c>
      <c r="J1775" s="2">
        <f>ROUND(Tabla324[[#This Row],[CANTIDAD ]]*Tabla324[[#This Row],[P. U. ]],2)</f>
        <v>76047.89</v>
      </c>
    </row>
    <row r="1776" spans="1:10">
      <c r="A1776" s="5" t="s">
        <v>6577</v>
      </c>
      <c r="B1776" s="5" t="s">
        <v>1619</v>
      </c>
      <c r="C1776" s="6" t="s">
        <v>4996</v>
      </c>
      <c r="D1776" s="1" t="s">
        <v>62</v>
      </c>
      <c r="E1776" s="3">
        <v>1</v>
      </c>
      <c r="F1776" s="2">
        <v>264510.83</v>
      </c>
      <c r="G1776" s="2">
        <f>ROUND(Tabla324[[#This Row],[CANTIDAD]]*Tabla324[[#This Row],[P. U.]],2)</f>
        <v>264510.83</v>
      </c>
      <c r="H1776" s="22">
        <v>1</v>
      </c>
      <c r="I1776" s="2">
        <v>203150.39</v>
      </c>
      <c r="J1776" s="2">
        <f>ROUND(Tabla324[[#This Row],[CANTIDAD ]]*Tabla324[[#This Row],[P. U. ]],2)</f>
        <v>203150.39</v>
      </c>
    </row>
    <row r="1777" spans="1:10">
      <c r="A1777" s="5" t="s">
        <v>6577</v>
      </c>
      <c r="B1777" s="5" t="s">
        <v>1620</v>
      </c>
      <c r="C1777" s="5" t="s">
        <v>4997</v>
      </c>
      <c r="D1777" s="1" t="s">
        <v>62</v>
      </c>
      <c r="E1777" s="3">
        <v>2</v>
      </c>
      <c r="F1777" s="2">
        <v>8130.48</v>
      </c>
      <c r="G1777" s="2">
        <f>ROUND(Tabla324[[#This Row],[CANTIDAD]]*Tabla324[[#This Row],[P. U.]],2)</f>
        <v>16260.96</v>
      </c>
      <c r="H1777" s="22">
        <v>2</v>
      </c>
      <c r="I1777" s="2">
        <v>6244.4</v>
      </c>
      <c r="J1777" s="2">
        <f>ROUND(Tabla324[[#This Row],[CANTIDAD ]]*Tabla324[[#This Row],[P. U. ]],2)</f>
        <v>12488.8</v>
      </c>
    </row>
    <row r="1778" spans="1:10" s="9" customFormat="1" ht="11.25" customHeight="1">
      <c r="A1778" s="8" t="s">
        <v>6581</v>
      </c>
      <c r="B1778" s="8"/>
      <c r="C1778" s="8" t="s">
        <v>4998</v>
      </c>
      <c r="D1778" s="9" t="s">
        <v>3472</v>
      </c>
      <c r="E1778" s="10"/>
      <c r="F1778" s="11"/>
      <c r="G1778" s="11">
        <f>SUM(G1779:G1785)</f>
        <v>1318834.7100000002</v>
      </c>
      <c r="H1778" s="23"/>
      <c r="I1778" s="11"/>
      <c r="J1778" s="11">
        <f t="shared" ref="J1778" si="107">SUM(J1779:J1785)</f>
        <v>1012895.39</v>
      </c>
    </row>
    <row r="1779" spans="1:10">
      <c r="A1779" s="5" t="s">
        <v>6577</v>
      </c>
      <c r="B1779" s="5" t="s">
        <v>1621</v>
      </c>
      <c r="C1779" s="6" t="s">
        <v>4999</v>
      </c>
      <c r="D1779" s="1" t="s">
        <v>62</v>
      </c>
      <c r="E1779" s="3">
        <v>1</v>
      </c>
      <c r="F1779" s="2">
        <v>362041.42</v>
      </c>
      <c r="G1779" s="2">
        <f>ROUND(Tabla324[[#This Row],[CANTIDAD]]*Tabla324[[#This Row],[P. U.]],2)</f>
        <v>362041.42</v>
      </c>
      <c r="H1779" s="22">
        <v>1</v>
      </c>
      <c r="I1779" s="2">
        <v>278056.13</v>
      </c>
      <c r="J1779" s="2">
        <f>ROUND(Tabla324[[#This Row],[CANTIDAD ]]*Tabla324[[#This Row],[P. U. ]],2)</f>
        <v>278056.13</v>
      </c>
    </row>
    <row r="1780" spans="1:10">
      <c r="A1780" s="5" t="s">
        <v>6577</v>
      </c>
      <c r="B1780" s="5" t="s">
        <v>1622</v>
      </c>
      <c r="C1780" s="6" t="s">
        <v>5000</v>
      </c>
      <c r="D1780" s="1" t="s">
        <v>62</v>
      </c>
      <c r="E1780" s="3">
        <v>2</v>
      </c>
      <c r="F1780" s="2">
        <v>322579.7</v>
      </c>
      <c r="G1780" s="2">
        <f>ROUND(Tabla324[[#This Row],[CANTIDAD]]*Tabla324[[#This Row],[P. U.]],2)</f>
        <v>645159.4</v>
      </c>
      <c r="H1780" s="22">
        <v>2</v>
      </c>
      <c r="I1780" s="2">
        <v>247748.63</v>
      </c>
      <c r="J1780" s="2">
        <f>ROUND(Tabla324[[#This Row],[CANTIDAD ]]*Tabla324[[#This Row],[P. U. ]],2)</f>
        <v>495497.26</v>
      </c>
    </row>
    <row r="1781" spans="1:10">
      <c r="A1781" s="5" t="s">
        <v>6577</v>
      </c>
      <c r="B1781" s="5" t="s">
        <v>1623</v>
      </c>
      <c r="C1781" s="6" t="s">
        <v>5001</v>
      </c>
      <c r="D1781" s="1" t="s">
        <v>62</v>
      </c>
      <c r="E1781" s="3">
        <v>4</v>
      </c>
      <c r="F1781" s="2">
        <v>25407.83</v>
      </c>
      <c r="G1781" s="2">
        <f>ROUND(Tabla324[[#This Row],[CANTIDAD]]*Tabla324[[#This Row],[P. U.]],2)</f>
        <v>101631.32</v>
      </c>
      <c r="H1781" s="22">
        <v>4</v>
      </c>
      <c r="I1781" s="2">
        <v>19513.8</v>
      </c>
      <c r="J1781" s="2">
        <f>ROUND(Tabla324[[#This Row],[CANTIDAD ]]*Tabla324[[#This Row],[P. U. ]],2)</f>
        <v>78055.199999999997</v>
      </c>
    </row>
    <row r="1782" spans="1:10">
      <c r="A1782" s="5" t="s">
        <v>6577</v>
      </c>
      <c r="B1782" s="5" t="s">
        <v>1624</v>
      </c>
      <c r="C1782" s="6" t="s">
        <v>5002</v>
      </c>
      <c r="D1782" s="1" t="s">
        <v>62</v>
      </c>
      <c r="E1782" s="3">
        <v>6</v>
      </c>
      <c r="F1782" s="2">
        <v>21969.51</v>
      </c>
      <c r="G1782" s="2">
        <f>ROUND(Tabla324[[#This Row],[CANTIDAD]]*Tabla324[[#This Row],[P. U.]],2)</f>
        <v>131817.06</v>
      </c>
      <c r="H1782" s="22">
        <v>6</v>
      </c>
      <c r="I1782" s="2">
        <v>16873.09</v>
      </c>
      <c r="J1782" s="2">
        <f>ROUND(Tabla324[[#This Row],[CANTIDAD ]]*Tabla324[[#This Row],[P. U. ]],2)</f>
        <v>101238.54</v>
      </c>
    </row>
    <row r="1783" spans="1:10">
      <c r="A1783" s="5" t="s">
        <v>6577</v>
      </c>
      <c r="B1783" s="5" t="s">
        <v>1625</v>
      </c>
      <c r="C1783" s="6" t="s">
        <v>5003</v>
      </c>
      <c r="D1783" s="1" t="s">
        <v>62</v>
      </c>
      <c r="E1783" s="3">
        <v>1</v>
      </c>
      <c r="F1783" s="2">
        <v>15497.38</v>
      </c>
      <c r="G1783" s="2">
        <f>ROUND(Tabla324[[#This Row],[CANTIDAD]]*Tabla324[[#This Row],[P. U.]],2)</f>
        <v>15497.38</v>
      </c>
      <c r="H1783" s="22">
        <v>1</v>
      </c>
      <c r="I1783" s="2">
        <v>11902.35</v>
      </c>
      <c r="J1783" s="2">
        <f>ROUND(Tabla324[[#This Row],[CANTIDAD ]]*Tabla324[[#This Row],[P. U. ]],2)</f>
        <v>11902.35</v>
      </c>
    </row>
    <row r="1784" spans="1:10">
      <c r="A1784" s="5" t="s">
        <v>6577</v>
      </c>
      <c r="B1784" s="5" t="s">
        <v>1626</v>
      </c>
      <c r="C1784" s="6" t="s">
        <v>5004</v>
      </c>
      <c r="D1784" s="1" t="s">
        <v>62</v>
      </c>
      <c r="E1784" s="3">
        <v>4</v>
      </c>
      <c r="F1784" s="2">
        <v>13243.51</v>
      </c>
      <c r="G1784" s="2">
        <f>ROUND(Tabla324[[#This Row],[CANTIDAD]]*Tabla324[[#This Row],[P. U.]],2)</f>
        <v>52974.04</v>
      </c>
      <c r="H1784" s="22">
        <v>4</v>
      </c>
      <c r="I1784" s="2">
        <v>10171.32</v>
      </c>
      <c r="J1784" s="2">
        <f>ROUND(Tabla324[[#This Row],[CANTIDAD ]]*Tabla324[[#This Row],[P. U. ]],2)</f>
        <v>40685.279999999999</v>
      </c>
    </row>
    <row r="1785" spans="1:10">
      <c r="A1785" s="5" t="s">
        <v>6577</v>
      </c>
      <c r="B1785" s="5" t="s">
        <v>1627</v>
      </c>
      <c r="C1785" s="6" t="s">
        <v>5005</v>
      </c>
      <c r="D1785" s="1" t="s">
        <v>62</v>
      </c>
      <c r="E1785" s="3">
        <v>1</v>
      </c>
      <c r="F1785" s="2">
        <v>9714.09</v>
      </c>
      <c r="G1785" s="2">
        <f>ROUND(Tabla324[[#This Row],[CANTIDAD]]*Tabla324[[#This Row],[P. U.]],2)</f>
        <v>9714.09</v>
      </c>
      <c r="H1785" s="22">
        <v>1</v>
      </c>
      <c r="I1785" s="2">
        <v>7460.63</v>
      </c>
      <c r="J1785" s="2">
        <f>ROUND(Tabla324[[#This Row],[CANTIDAD ]]*Tabla324[[#This Row],[P. U. ]],2)</f>
        <v>7460.63</v>
      </c>
    </row>
    <row r="1786" spans="1:10" s="9" customFormat="1" ht="11.25" customHeight="1">
      <c r="A1786" s="8" t="s">
        <v>6581</v>
      </c>
      <c r="B1786" s="8"/>
      <c r="C1786" s="8" t="s">
        <v>5006</v>
      </c>
      <c r="D1786" s="9" t="s">
        <v>3472</v>
      </c>
      <c r="E1786" s="10"/>
      <c r="F1786" s="11"/>
      <c r="G1786" s="11">
        <f>SUM(G1787:G1790)</f>
        <v>1876130.75</v>
      </c>
      <c r="H1786" s="23"/>
      <c r="I1786" s="11"/>
      <c r="J1786" s="11">
        <f t="shared" ref="J1786" si="108">SUM(J1787:J1790)</f>
        <v>1440911.53</v>
      </c>
    </row>
    <row r="1787" spans="1:10">
      <c r="A1787" s="5" t="s">
        <v>6577</v>
      </c>
      <c r="B1787" s="5" t="s">
        <v>1628</v>
      </c>
      <c r="C1787" s="6" t="s">
        <v>5007</v>
      </c>
      <c r="D1787" s="1" t="s">
        <v>62</v>
      </c>
      <c r="E1787" s="3">
        <v>1</v>
      </c>
      <c r="F1787" s="2">
        <v>121439.45</v>
      </c>
      <c r="G1787" s="2">
        <f>ROUND(Tabla324[[#This Row],[CANTIDAD]]*Tabla324[[#This Row],[P. U.]],2)</f>
        <v>121439.45</v>
      </c>
      <c r="H1787" s="22">
        <v>1</v>
      </c>
      <c r="I1787" s="2">
        <v>93268.29</v>
      </c>
      <c r="J1787" s="2">
        <f>ROUND(Tabla324[[#This Row],[CANTIDAD ]]*Tabla324[[#This Row],[P. U. ]],2)</f>
        <v>93268.29</v>
      </c>
    </row>
    <row r="1788" spans="1:10">
      <c r="A1788" s="5" t="s">
        <v>6577</v>
      </c>
      <c r="B1788" s="5" t="s">
        <v>1629</v>
      </c>
      <c r="C1788" s="6" t="s">
        <v>5008</v>
      </c>
      <c r="D1788" s="1" t="s">
        <v>62</v>
      </c>
      <c r="E1788" s="3">
        <v>3</v>
      </c>
      <c r="F1788" s="2">
        <v>257682.27</v>
      </c>
      <c r="G1788" s="2">
        <f>ROUND(Tabla324[[#This Row],[CANTIDAD]]*Tabla324[[#This Row],[P. U.]],2)</f>
        <v>773046.81</v>
      </c>
      <c r="H1788" s="22">
        <v>3</v>
      </c>
      <c r="I1788" s="2">
        <v>197905.91</v>
      </c>
      <c r="J1788" s="2">
        <f>ROUND(Tabla324[[#This Row],[CANTIDAD ]]*Tabla324[[#This Row],[P. U. ]],2)</f>
        <v>593717.73</v>
      </c>
    </row>
    <row r="1789" spans="1:10">
      <c r="A1789" s="5" t="s">
        <v>6577</v>
      </c>
      <c r="B1789" s="5" t="s">
        <v>1630</v>
      </c>
      <c r="C1789" s="6" t="s">
        <v>5009</v>
      </c>
      <c r="D1789" s="1" t="s">
        <v>62</v>
      </c>
      <c r="E1789" s="3">
        <v>2</v>
      </c>
      <c r="F1789" s="2">
        <v>270066.68</v>
      </c>
      <c r="G1789" s="2">
        <f>ROUND(Tabla324[[#This Row],[CANTIDAD]]*Tabla324[[#This Row],[P. U.]],2)</f>
        <v>540133.36</v>
      </c>
      <c r="H1789" s="22">
        <v>2</v>
      </c>
      <c r="I1789" s="2">
        <v>207417.41</v>
      </c>
      <c r="J1789" s="2">
        <f>ROUND(Tabla324[[#This Row],[CANTIDAD ]]*Tabla324[[#This Row],[P. U. ]],2)</f>
        <v>414834.82</v>
      </c>
    </row>
    <row r="1790" spans="1:10">
      <c r="A1790" s="5" t="s">
        <v>6577</v>
      </c>
      <c r="B1790" s="5" t="s">
        <v>1631</v>
      </c>
      <c r="C1790" s="5" t="s">
        <v>5010</v>
      </c>
      <c r="D1790" s="1" t="s">
        <v>62</v>
      </c>
      <c r="E1790" s="3">
        <v>1</v>
      </c>
      <c r="F1790" s="2">
        <v>441511.13</v>
      </c>
      <c r="G1790" s="2">
        <f>ROUND(Tabla324[[#This Row],[CANTIDAD]]*Tabla324[[#This Row],[P. U.]],2)</f>
        <v>441511.13</v>
      </c>
      <c r="H1790" s="22">
        <v>1</v>
      </c>
      <c r="I1790" s="2">
        <v>339090.69</v>
      </c>
      <c r="J1790" s="2">
        <f>ROUND(Tabla324[[#This Row],[CANTIDAD ]]*Tabla324[[#This Row],[P. U. ]],2)</f>
        <v>339090.69</v>
      </c>
    </row>
    <row r="1791" spans="1:10" s="9" customFormat="1" ht="11.25" customHeight="1">
      <c r="A1791" s="8" t="s">
        <v>6581</v>
      </c>
      <c r="B1791" s="8"/>
      <c r="C1791" s="8" t="s">
        <v>5011</v>
      </c>
      <c r="D1791" s="9" t="s">
        <v>3472</v>
      </c>
      <c r="E1791" s="10"/>
      <c r="F1791" s="11"/>
      <c r="G1791" s="11">
        <f>SUM(G1792:G1793)</f>
        <v>90711.7</v>
      </c>
      <c r="H1791" s="23"/>
      <c r="I1791" s="11"/>
      <c r="J1791" s="11">
        <f t="shared" ref="J1791" si="109">SUM(J1792:J1793)</f>
        <v>69668.66</v>
      </c>
    </row>
    <row r="1792" spans="1:10">
      <c r="A1792" s="5" t="s">
        <v>6577</v>
      </c>
      <c r="B1792" s="5" t="s">
        <v>1632</v>
      </c>
      <c r="C1792" s="5" t="s">
        <v>5012</v>
      </c>
      <c r="D1792" s="1" t="s">
        <v>62</v>
      </c>
      <c r="E1792" s="3">
        <v>1</v>
      </c>
      <c r="F1792" s="2">
        <v>41137.67</v>
      </c>
      <c r="G1792" s="2">
        <f>ROUND(Tabla324[[#This Row],[CANTIDAD]]*Tabla324[[#This Row],[P. U.]],2)</f>
        <v>41137.67</v>
      </c>
      <c r="H1792" s="22">
        <v>1</v>
      </c>
      <c r="I1792" s="2">
        <v>31594.67</v>
      </c>
      <c r="J1792" s="2">
        <f>ROUND(Tabla324[[#This Row],[CANTIDAD ]]*Tabla324[[#This Row],[P. U. ]],2)</f>
        <v>31594.67</v>
      </c>
    </row>
    <row r="1793" spans="1:10">
      <c r="A1793" s="5" t="s">
        <v>6577</v>
      </c>
      <c r="B1793" s="5" t="s">
        <v>1633</v>
      </c>
      <c r="C1793" s="5" t="s">
        <v>5013</v>
      </c>
      <c r="D1793" s="1" t="s">
        <v>62</v>
      </c>
      <c r="E1793" s="3">
        <v>1</v>
      </c>
      <c r="F1793" s="2">
        <v>49574.03</v>
      </c>
      <c r="G1793" s="2">
        <f>ROUND(Tabla324[[#This Row],[CANTIDAD]]*Tabla324[[#This Row],[P. U.]],2)</f>
        <v>49574.03</v>
      </c>
      <c r="H1793" s="22">
        <v>1</v>
      </c>
      <c r="I1793" s="2">
        <v>38073.99</v>
      </c>
      <c r="J1793" s="2">
        <f>ROUND(Tabla324[[#This Row],[CANTIDAD ]]*Tabla324[[#This Row],[P. U. ]],2)</f>
        <v>38073.99</v>
      </c>
    </row>
    <row r="1794" spans="1:10" s="9" customFormat="1" ht="11.25" customHeight="1">
      <c r="A1794" s="8" t="s">
        <v>6581</v>
      </c>
      <c r="B1794" s="8"/>
      <c r="C1794" s="8" t="s">
        <v>5014</v>
      </c>
      <c r="D1794" s="9" t="s">
        <v>3472</v>
      </c>
      <c r="E1794" s="10"/>
      <c r="F1794" s="11"/>
      <c r="G1794" s="11">
        <f>SUM(G1795:G1797)</f>
        <v>915443.16999999993</v>
      </c>
      <c r="H1794" s="23"/>
      <c r="I1794" s="11"/>
      <c r="J1794" s="11">
        <f t="shared" ref="J1794" si="110">SUM(J1795:J1797)</f>
        <v>703081.41</v>
      </c>
    </row>
    <row r="1795" spans="1:10">
      <c r="A1795" s="5" t="s">
        <v>6577</v>
      </c>
      <c r="B1795" s="5" t="s">
        <v>1634</v>
      </c>
      <c r="C1795" s="6" t="s">
        <v>5015</v>
      </c>
      <c r="D1795" s="1" t="s">
        <v>62</v>
      </c>
      <c r="E1795" s="3">
        <v>1</v>
      </c>
      <c r="F1795" s="2">
        <v>323376.34999999998</v>
      </c>
      <c r="G1795" s="2">
        <f>ROUND(Tabla324[[#This Row],[CANTIDAD]]*Tabla324[[#This Row],[P. U.]],2)</f>
        <v>323376.34999999998</v>
      </c>
      <c r="H1795" s="22">
        <v>1</v>
      </c>
      <c r="I1795" s="2">
        <v>248360.47</v>
      </c>
      <c r="J1795" s="2">
        <f>ROUND(Tabla324[[#This Row],[CANTIDAD ]]*Tabla324[[#This Row],[P. U. ]],2)</f>
        <v>248360.47</v>
      </c>
    </row>
    <row r="1796" spans="1:10">
      <c r="A1796" s="5" t="s">
        <v>6577</v>
      </c>
      <c r="B1796" s="5" t="s">
        <v>1635</v>
      </c>
      <c r="C1796" s="6" t="s">
        <v>5016</v>
      </c>
      <c r="D1796" s="1" t="s">
        <v>62</v>
      </c>
      <c r="E1796" s="3">
        <v>1</v>
      </c>
      <c r="F1796" s="2">
        <v>296033.40999999997</v>
      </c>
      <c r="G1796" s="2">
        <f>ROUND(Tabla324[[#This Row],[CANTIDAD]]*Tabla324[[#This Row],[P. U.]],2)</f>
        <v>296033.40999999997</v>
      </c>
      <c r="H1796" s="22">
        <v>1</v>
      </c>
      <c r="I1796" s="2">
        <v>227360.47</v>
      </c>
      <c r="J1796" s="2">
        <f>ROUND(Tabla324[[#This Row],[CANTIDAD ]]*Tabla324[[#This Row],[P. U. ]],2)</f>
        <v>227360.47</v>
      </c>
    </row>
    <row r="1797" spans="1:10">
      <c r="A1797" s="5" t="s">
        <v>6577</v>
      </c>
      <c r="B1797" s="5" t="s">
        <v>1636</v>
      </c>
      <c r="C1797" s="6" t="s">
        <v>5017</v>
      </c>
      <c r="D1797" s="1" t="s">
        <v>62</v>
      </c>
      <c r="E1797" s="3">
        <v>1</v>
      </c>
      <c r="F1797" s="2">
        <v>296033.40999999997</v>
      </c>
      <c r="G1797" s="2">
        <f>ROUND(Tabla324[[#This Row],[CANTIDAD]]*Tabla324[[#This Row],[P. U.]],2)</f>
        <v>296033.40999999997</v>
      </c>
      <c r="H1797" s="22">
        <v>1</v>
      </c>
      <c r="I1797" s="2">
        <v>227360.47</v>
      </c>
      <c r="J1797" s="2">
        <f>ROUND(Tabla324[[#This Row],[CANTIDAD ]]*Tabla324[[#This Row],[P. U. ]],2)</f>
        <v>227360.47</v>
      </c>
    </row>
    <row r="1798" spans="1:10" s="9" customFormat="1" ht="11.25" customHeight="1">
      <c r="A1798" s="8" t="s">
        <v>6581</v>
      </c>
      <c r="B1798" s="8"/>
      <c r="C1798" s="8" t="s">
        <v>5018</v>
      </c>
      <c r="D1798" s="9" t="s">
        <v>3472</v>
      </c>
      <c r="E1798" s="10"/>
      <c r="F1798" s="11"/>
      <c r="G1798" s="11">
        <f>SUM(G1799:G1801)</f>
        <v>960414.82</v>
      </c>
      <c r="H1798" s="23"/>
      <c r="I1798" s="11"/>
      <c r="J1798" s="11">
        <f t="shared" ref="J1798" si="111">SUM(J1799:J1801)</f>
        <v>737620.56</v>
      </c>
    </row>
    <row r="1799" spans="1:10">
      <c r="A1799" s="5" t="s">
        <v>6577</v>
      </c>
      <c r="B1799" s="5" t="s">
        <v>1637</v>
      </c>
      <c r="C1799" s="6" t="s">
        <v>5019</v>
      </c>
      <c r="D1799" s="1" t="s">
        <v>62</v>
      </c>
      <c r="E1799" s="3">
        <v>10</v>
      </c>
      <c r="F1799" s="2">
        <v>43538.17</v>
      </c>
      <c r="G1799" s="2">
        <f>ROUND(Tabla324[[#This Row],[CANTIDAD]]*Tabla324[[#This Row],[P. U.]],2)</f>
        <v>435381.7</v>
      </c>
      <c r="H1799" s="22">
        <v>10</v>
      </c>
      <c r="I1799" s="2">
        <v>33438.31</v>
      </c>
      <c r="J1799" s="2">
        <f>ROUND(Tabla324[[#This Row],[CANTIDAD ]]*Tabla324[[#This Row],[P. U. ]],2)</f>
        <v>334383.09999999998</v>
      </c>
    </row>
    <row r="1800" spans="1:10">
      <c r="A1800" s="5" t="s">
        <v>6577</v>
      </c>
      <c r="B1800" s="5" t="s">
        <v>1638</v>
      </c>
      <c r="C1800" s="6" t="s">
        <v>5020</v>
      </c>
      <c r="D1800" s="1" t="s">
        <v>62</v>
      </c>
      <c r="E1800" s="3">
        <v>12</v>
      </c>
      <c r="F1800" s="2">
        <v>39387.68</v>
      </c>
      <c r="G1800" s="2">
        <f>ROUND(Tabla324[[#This Row],[CANTIDAD]]*Tabla324[[#This Row],[P. U.]],2)</f>
        <v>472652.16</v>
      </c>
      <c r="H1800" s="22">
        <v>12</v>
      </c>
      <c r="I1800" s="2">
        <v>30250.639999999999</v>
      </c>
      <c r="J1800" s="2">
        <f>ROUND(Tabla324[[#This Row],[CANTIDAD ]]*Tabla324[[#This Row],[P. U. ]],2)</f>
        <v>363007.68</v>
      </c>
    </row>
    <row r="1801" spans="1:10">
      <c r="A1801" s="5" t="s">
        <v>6577</v>
      </c>
      <c r="B1801" s="5" t="s">
        <v>1639</v>
      </c>
      <c r="C1801" s="5" t="s">
        <v>5021</v>
      </c>
      <c r="D1801" s="1" t="s">
        <v>153</v>
      </c>
      <c r="E1801" s="3">
        <v>1</v>
      </c>
      <c r="F1801" s="2">
        <v>52380.959999999999</v>
      </c>
      <c r="G1801" s="2">
        <f>ROUND(Tabla324[[#This Row],[CANTIDAD]]*Tabla324[[#This Row],[P. U.]],2)</f>
        <v>52380.959999999999</v>
      </c>
      <c r="H1801" s="22">
        <v>1</v>
      </c>
      <c r="I1801" s="2">
        <v>40229.78</v>
      </c>
      <c r="J1801" s="2">
        <f>ROUND(Tabla324[[#This Row],[CANTIDAD ]]*Tabla324[[#This Row],[P. U. ]],2)</f>
        <v>40229.78</v>
      </c>
    </row>
    <row r="1802" spans="1:10" s="9" customFormat="1" ht="11.25" customHeight="1">
      <c r="A1802" s="8" t="s">
        <v>6581</v>
      </c>
      <c r="B1802" s="8"/>
      <c r="C1802" s="8" t="s">
        <v>5022</v>
      </c>
      <c r="D1802" s="9" t="s">
        <v>3472</v>
      </c>
      <c r="E1802" s="10"/>
      <c r="F1802" s="11"/>
      <c r="G1802" s="11">
        <f>SUM(G1803:G1805)</f>
        <v>197577.45</v>
      </c>
      <c r="H1802" s="23"/>
      <c r="I1802" s="11"/>
      <c r="J1802" s="11">
        <f t="shared" ref="J1802" si="112">SUM(J1803:J1805)</f>
        <v>151743.65</v>
      </c>
    </row>
    <row r="1803" spans="1:10">
      <c r="A1803" s="5" t="s">
        <v>6577</v>
      </c>
      <c r="B1803" s="5" t="s">
        <v>1640</v>
      </c>
      <c r="C1803" s="5" t="s">
        <v>5023</v>
      </c>
      <c r="D1803" s="1" t="s">
        <v>153</v>
      </c>
      <c r="E1803" s="3">
        <v>43</v>
      </c>
      <c r="F1803" s="2">
        <v>4018.12</v>
      </c>
      <c r="G1803" s="2">
        <f>ROUND(Tabla324[[#This Row],[CANTIDAD]]*Tabla324[[#This Row],[P. U.]],2)</f>
        <v>172779.16</v>
      </c>
      <c r="H1803" s="22">
        <v>43</v>
      </c>
      <c r="I1803" s="2">
        <v>3086</v>
      </c>
      <c r="J1803" s="2">
        <f>ROUND(Tabla324[[#This Row],[CANTIDAD ]]*Tabla324[[#This Row],[P. U. ]],2)</f>
        <v>132698</v>
      </c>
    </row>
    <row r="1804" spans="1:10">
      <c r="A1804" s="5" t="s">
        <v>6577</v>
      </c>
      <c r="B1804" s="5" t="s">
        <v>1641</v>
      </c>
      <c r="C1804" s="6" t="s">
        <v>5024</v>
      </c>
      <c r="D1804" s="1" t="s">
        <v>153</v>
      </c>
      <c r="E1804" s="3">
        <v>3</v>
      </c>
      <c r="F1804" s="2">
        <v>1855.01</v>
      </c>
      <c r="G1804" s="2">
        <f>ROUND(Tabla324[[#This Row],[CANTIDAD]]*Tabla324[[#This Row],[P. U.]],2)</f>
        <v>5565.03</v>
      </c>
      <c r="H1804" s="22">
        <v>3</v>
      </c>
      <c r="I1804" s="2">
        <v>1424.69</v>
      </c>
      <c r="J1804" s="2">
        <f>ROUND(Tabla324[[#This Row],[CANTIDAD ]]*Tabla324[[#This Row],[P. U. ]],2)</f>
        <v>4274.07</v>
      </c>
    </row>
    <row r="1805" spans="1:10">
      <c r="A1805" s="5" t="s">
        <v>6577</v>
      </c>
      <c r="B1805" s="5" t="s">
        <v>1642</v>
      </c>
      <c r="C1805" s="6" t="s">
        <v>5025</v>
      </c>
      <c r="D1805" s="1" t="s">
        <v>62</v>
      </c>
      <c r="E1805" s="3">
        <v>2</v>
      </c>
      <c r="F1805" s="2">
        <v>9616.6299999999992</v>
      </c>
      <c r="G1805" s="2">
        <f>ROUND(Tabla324[[#This Row],[CANTIDAD]]*Tabla324[[#This Row],[P. U.]],2)</f>
        <v>19233.259999999998</v>
      </c>
      <c r="H1805" s="22">
        <v>2</v>
      </c>
      <c r="I1805" s="2">
        <v>7385.79</v>
      </c>
      <c r="J1805" s="2">
        <f>ROUND(Tabla324[[#This Row],[CANTIDAD ]]*Tabla324[[#This Row],[P. U. ]],2)</f>
        <v>14771.58</v>
      </c>
    </row>
    <row r="1806" spans="1:10" s="9" customFormat="1" ht="11.25" customHeight="1">
      <c r="A1806" s="8" t="s">
        <v>6581</v>
      </c>
      <c r="B1806" s="8"/>
      <c r="C1806" s="8" t="s">
        <v>5026</v>
      </c>
      <c r="D1806" s="9" t="s">
        <v>3472</v>
      </c>
      <c r="E1806" s="10"/>
      <c r="F1806" s="11"/>
      <c r="G1806" s="11">
        <f>SUM(G1807:G1810)</f>
        <v>3910680.0999999996</v>
      </c>
      <c r="H1806" s="23"/>
      <c r="I1806" s="11"/>
      <c r="J1806" s="11">
        <f t="shared" ref="J1806" si="113">SUM(J1807:J1810)</f>
        <v>3003492.2</v>
      </c>
    </row>
    <row r="1807" spans="1:10">
      <c r="A1807" s="5" t="s">
        <v>6577</v>
      </c>
      <c r="B1807" s="5" t="s">
        <v>1643</v>
      </c>
      <c r="C1807" s="5" t="s">
        <v>5027</v>
      </c>
      <c r="D1807" s="1" t="s">
        <v>62</v>
      </c>
      <c r="E1807" s="3">
        <v>2</v>
      </c>
      <c r="F1807" s="2">
        <v>455495.51</v>
      </c>
      <c r="G1807" s="2">
        <f>ROUND(Tabla324[[#This Row],[CANTIDAD]]*Tabla324[[#This Row],[P. U.]],2)</f>
        <v>910991.02</v>
      </c>
      <c r="H1807" s="22">
        <v>2</v>
      </c>
      <c r="I1807" s="2">
        <v>349831.01</v>
      </c>
      <c r="J1807" s="2">
        <f>ROUND(Tabla324[[#This Row],[CANTIDAD ]]*Tabla324[[#This Row],[P. U. ]],2)</f>
        <v>699662.02</v>
      </c>
    </row>
    <row r="1808" spans="1:10">
      <c r="A1808" s="5" t="s">
        <v>6577</v>
      </c>
      <c r="B1808" s="5" t="s">
        <v>1644</v>
      </c>
      <c r="C1808" s="5" t="s">
        <v>5028</v>
      </c>
      <c r="D1808" s="1" t="s">
        <v>62</v>
      </c>
      <c r="E1808" s="3">
        <v>2</v>
      </c>
      <c r="F1808" s="2">
        <v>683319.1</v>
      </c>
      <c r="G1808" s="2">
        <f>ROUND(Tabla324[[#This Row],[CANTIDAD]]*Tabla324[[#This Row],[P. U.]],2)</f>
        <v>1366638.2</v>
      </c>
      <c r="H1808" s="22">
        <v>2</v>
      </c>
      <c r="I1808" s="2">
        <v>524804.78</v>
      </c>
      <c r="J1808" s="2">
        <f>ROUND(Tabla324[[#This Row],[CANTIDAD ]]*Tabla324[[#This Row],[P. U. ]],2)</f>
        <v>1049609.56</v>
      </c>
    </row>
    <row r="1809" spans="1:10">
      <c r="A1809" s="5" t="s">
        <v>6577</v>
      </c>
      <c r="B1809" s="5" t="s">
        <v>1645</v>
      </c>
      <c r="C1809" s="5" t="s">
        <v>5029</v>
      </c>
      <c r="D1809" s="1" t="s">
        <v>62</v>
      </c>
      <c r="E1809" s="3">
        <v>2</v>
      </c>
      <c r="F1809" s="2">
        <v>700184.92</v>
      </c>
      <c r="G1809" s="2">
        <f>ROUND(Tabla324[[#This Row],[CANTIDAD]]*Tabla324[[#This Row],[P. U.]],2)</f>
        <v>1400369.84</v>
      </c>
      <c r="H1809" s="22">
        <v>2</v>
      </c>
      <c r="I1809" s="2">
        <v>537758.12</v>
      </c>
      <c r="J1809" s="2">
        <f>ROUND(Tabla324[[#This Row],[CANTIDAD ]]*Tabla324[[#This Row],[P. U. ]],2)</f>
        <v>1075516.24</v>
      </c>
    </row>
    <row r="1810" spans="1:10">
      <c r="A1810" s="5" t="s">
        <v>6577</v>
      </c>
      <c r="B1810" s="5" t="s">
        <v>1646</v>
      </c>
      <c r="C1810" s="5" t="s">
        <v>5030</v>
      </c>
      <c r="D1810" s="1" t="s">
        <v>62</v>
      </c>
      <c r="E1810" s="3">
        <v>1</v>
      </c>
      <c r="F1810" s="2">
        <v>232681.04</v>
      </c>
      <c r="G1810" s="2">
        <f>ROUND(Tabla324[[#This Row],[CANTIDAD]]*Tabla324[[#This Row],[P. U.]],2)</f>
        <v>232681.04</v>
      </c>
      <c r="H1810" s="22">
        <v>1</v>
      </c>
      <c r="I1810" s="2">
        <v>178704.38</v>
      </c>
      <c r="J1810" s="2">
        <f>ROUND(Tabla324[[#This Row],[CANTIDAD ]]*Tabla324[[#This Row],[P. U. ]],2)</f>
        <v>178704.38</v>
      </c>
    </row>
    <row r="1811" spans="1:10" s="35" customFormat="1" ht="11.25" customHeight="1">
      <c r="A1811" s="34" t="s">
        <v>6580</v>
      </c>
      <c r="B1811" s="34" t="s">
        <v>1647</v>
      </c>
      <c r="C1811" s="34" t="s">
        <v>5031</v>
      </c>
      <c r="D1811" s="35" t="s">
        <v>3472</v>
      </c>
      <c r="E1811" s="36"/>
      <c r="F1811" s="37"/>
      <c r="G1811" s="37">
        <f>G1812+G1818+G1828+G1834+G1842+G1847+G1850+G1854+G1858+G1862</f>
        <v>9038724.9899999984</v>
      </c>
      <c r="H1811" s="38"/>
      <c r="I1811" s="37"/>
      <c r="J1811" s="37">
        <f t="shared" ref="J1811" si="114">J1812+J1818+J1828+J1834+J1842+J1847+J1850+J1854+J1858+J1862</f>
        <v>6941948.2800000003</v>
      </c>
    </row>
    <row r="1812" spans="1:10" s="9" customFormat="1" ht="11.25" customHeight="1">
      <c r="A1812" s="8" t="s">
        <v>6581</v>
      </c>
      <c r="B1812" s="8"/>
      <c r="C1812" s="8" t="s">
        <v>4976</v>
      </c>
      <c r="D1812" s="9" t="s">
        <v>3472</v>
      </c>
      <c r="E1812" s="10"/>
      <c r="F1812" s="11"/>
      <c r="G1812" s="11">
        <f>SUM(G1813:G1817)</f>
        <v>429559.73</v>
      </c>
      <c r="H1812" s="23"/>
      <c r="I1812" s="11"/>
      <c r="J1812" s="11">
        <f t="shared" ref="J1812" si="115">SUM(J1813:J1817)</f>
        <v>329911.73</v>
      </c>
    </row>
    <row r="1813" spans="1:10">
      <c r="A1813" s="5" t="s">
        <v>6577</v>
      </c>
      <c r="B1813" s="5" t="s">
        <v>1648</v>
      </c>
      <c r="C1813" s="6" t="s">
        <v>4977</v>
      </c>
      <c r="D1813" s="1" t="s">
        <v>62</v>
      </c>
      <c r="E1813" s="3">
        <v>1</v>
      </c>
      <c r="F1813" s="2">
        <v>218033.14</v>
      </c>
      <c r="G1813" s="2">
        <f>ROUND(Tabla324[[#This Row],[CANTIDAD]]*Tabla324[[#This Row],[P. U.]],2)</f>
        <v>218033.14</v>
      </c>
      <c r="H1813" s="22">
        <v>1</v>
      </c>
      <c r="I1813" s="2">
        <v>167454.46</v>
      </c>
      <c r="J1813" s="2">
        <f>ROUND(Tabla324[[#This Row],[CANTIDAD ]]*Tabla324[[#This Row],[P. U. ]],2)</f>
        <v>167454.46</v>
      </c>
    </row>
    <row r="1814" spans="1:10">
      <c r="A1814" s="5" t="s">
        <v>6577</v>
      </c>
      <c r="B1814" s="5" t="s">
        <v>1649</v>
      </c>
      <c r="C1814" s="5" t="s">
        <v>4978</v>
      </c>
      <c r="D1814" s="1" t="s">
        <v>62</v>
      </c>
      <c r="E1814" s="3">
        <v>1</v>
      </c>
      <c r="F1814" s="2">
        <v>30999.040000000001</v>
      </c>
      <c r="G1814" s="2">
        <f>ROUND(Tabla324[[#This Row],[CANTIDAD]]*Tabla324[[#This Row],[P. U.]],2)</f>
        <v>30999.040000000001</v>
      </c>
      <c r="H1814" s="22">
        <v>1</v>
      </c>
      <c r="I1814" s="2">
        <v>23807.97</v>
      </c>
      <c r="J1814" s="2">
        <f>ROUND(Tabla324[[#This Row],[CANTIDAD ]]*Tabla324[[#This Row],[P. U. ]],2)</f>
        <v>23807.97</v>
      </c>
    </row>
    <row r="1815" spans="1:10">
      <c r="A1815" s="5" t="s">
        <v>6577</v>
      </c>
      <c r="B1815" s="5" t="s">
        <v>1650</v>
      </c>
      <c r="C1815" s="5" t="s">
        <v>4979</v>
      </c>
      <c r="D1815" s="1" t="s">
        <v>62</v>
      </c>
      <c r="E1815" s="3">
        <v>1</v>
      </c>
      <c r="F1815" s="2">
        <v>65616.59</v>
      </c>
      <c r="G1815" s="2">
        <f>ROUND(Tabla324[[#This Row],[CANTIDAD]]*Tabla324[[#This Row],[P. U.]],2)</f>
        <v>65616.59</v>
      </c>
      <c r="H1815" s="22">
        <v>1</v>
      </c>
      <c r="I1815" s="2">
        <v>50395.05</v>
      </c>
      <c r="J1815" s="2">
        <f>ROUND(Tabla324[[#This Row],[CANTIDAD ]]*Tabla324[[#This Row],[P. U. ]],2)</f>
        <v>50395.05</v>
      </c>
    </row>
    <row r="1816" spans="1:10">
      <c r="A1816" s="5" t="s">
        <v>6577</v>
      </c>
      <c r="B1816" s="5" t="s">
        <v>1651</v>
      </c>
      <c r="C1816" s="5" t="s">
        <v>4980</v>
      </c>
      <c r="D1816" s="1" t="s">
        <v>62</v>
      </c>
      <c r="E1816" s="3">
        <v>1</v>
      </c>
      <c r="F1816" s="2">
        <v>49294.37</v>
      </c>
      <c r="G1816" s="2">
        <f>ROUND(Tabla324[[#This Row],[CANTIDAD]]*Tabla324[[#This Row],[P. U.]],2)</f>
        <v>49294.37</v>
      </c>
      <c r="H1816" s="22">
        <v>1</v>
      </c>
      <c r="I1816" s="2">
        <v>37859.199999999997</v>
      </c>
      <c r="J1816" s="2">
        <f>ROUND(Tabla324[[#This Row],[CANTIDAD ]]*Tabla324[[#This Row],[P. U. ]],2)</f>
        <v>37859.199999999997</v>
      </c>
    </row>
    <row r="1817" spans="1:10">
      <c r="A1817" s="5" t="s">
        <v>6577</v>
      </c>
      <c r="B1817" s="5" t="s">
        <v>1652</v>
      </c>
      <c r="C1817" s="5" t="s">
        <v>4981</v>
      </c>
      <c r="D1817" s="1" t="s">
        <v>62</v>
      </c>
      <c r="E1817" s="3">
        <v>1</v>
      </c>
      <c r="F1817" s="2">
        <v>65616.59</v>
      </c>
      <c r="G1817" s="2">
        <f>ROUND(Tabla324[[#This Row],[CANTIDAD]]*Tabla324[[#This Row],[P. U.]],2)</f>
        <v>65616.59</v>
      </c>
      <c r="H1817" s="22">
        <v>1</v>
      </c>
      <c r="I1817" s="2">
        <v>50395.05</v>
      </c>
      <c r="J1817" s="2">
        <f>ROUND(Tabla324[[#This Row],[CANTIDAD ]]*Tabla324[[#This Row],[P. U. ]],2)</f>
        <v>50395.05</v>
      </c>
    </row>
    <row r="1818" spans="1:10" s="9" customFormat="1" ht="11.25" customHeight="1">
      <c r="A1818" s="8" t="s">
        <v>6581</v>
      </c>
      <c r="B1818" s="8"/>
      <c r="C1818" s="8" t="s">
        <v>4982</v>
      </c>
      <c r="D1818" s="9" t="s">
        <v>3472</v>
      </c>
      <c r="E1818" s="10"/>
      <c r="F1818" s="11"/>
      <c r="G1818" s="11">
        <f>SUM(G1819:G1827)</f>
        <v>1620326.8000000003</v>
      </c>
      <c r="H1818" s="23"/>
      <c r="I1818" s="11"/>
      <c r="J1818" s="11">
        <f t="shared" ref="J1818" si="116">SUM(J1819:J1827)</f>
        <v>1244448.2100000002</v>
      </c>
    </row>
    <row r="1819" spans="1:10">
      <c r="A1819" s="5" t="s">
        <v>6577</v>
      </c>
      <c r="B1819" s="5" t="s">
        <v>1653</v>
      </c>
      <c r="C1819" s="5" t="s">
        <v>4983</v>
      </c>
      <c r="D1819" s="1" t="s">
        <v>62</v>
      </c>
      <c r="E1819" s="3">
        <v>1</v>
      </c>
      <c r="F1819" s="2">
        <v>286001.25</v>
      </c>
      <c r="G1819" s="2">
        <f>ROUND(Tabla324[[#This Row],[CANTIDAD]]*Tabla324[[#This Row],[P. U.]],2)</f>
        <v>286001.25</v>
      </c>
      <c r="H1819" s="22">
        <v>1</v>
      </c>
      <c r="I1819" s="2">
        <v>219655.53</v>
      </c>
      <c r="J1819" s="2">
        <f>ROUND(Tabla324[[#This Row],[CANTIDAD ]]*Tabla324[[#This Row],[P. U. ]],2)</f>
        <v>219655.53</v>
      </c>
    </row>
    <row r="1820" spans="1:10">
      <c r="A1820" s="5" t="s">
        <v>6577</v>
      </c>
      <c r="B1820" s="5" t="s">
        <v>1654</v>
      </c>
      <c r="C1820" s="5" t="s">
        <v>4984</v>
      </c>
      <c r="D1820" s="1" t="s">
        <v>62</v>
      </c>
      <c r="E1820" s="3">
        <v>1</v>
      </c>
      <c r="F1820" s="2">
        <v>273471.62</v>
      </c>
      <c r="G1820" s="2">
        <f>ROUND(Tabla324[[#This Row],[CANTIDAD]]*Tabla324[[#This Row],[P. U.]],2)</f>
        <v>273471.62</v>
      </c>
      <c r="H1820" s="22">
        <v>1</v>
      </c>
      <c r="I1820" s="2">
        <v>210032.49</v>
      </c>
      <c r="J1820" s="2">
        <f>ROUND(Tabla324[[#This Row],[CANTIDAD ]]*Tabla324[[#This Row],[P. U. ]],2)</f>
        <v>210032.49</v>
      </c>
    </row>
    <row r="1821" spans="1:10">
      <c r="A1821" s="5" t="s">
        <v>6577</v>
      </c>
      <c r="B1821" s="5" t="s">
        <v>1655</v>
      </c>
      <c r="C1821" s="5" t="s">
        <v>4985</v>
      </c>
      <c r="D1821" s="1" t="s">
        <v>62</v>
      </c>
      <c r="E1821" s="3">
        <v>1</v>
      </c>
      <c r="F1821" s="2">
        <v>82518.3</v>
      </c>
      <c r="G1821" s="2">
        <f>ROUND(Tabla324[[#This Row],[CANTIDAD]]*Tabla324[[#This Row],[P. U.]],2)</f>
        <v>82518.3</v>
      </c>
      <c r="H1821" s="22">
        <v>1</v>
      </c>
      <c r="I1821" s="2">
        <v>63375.96</v>
      </c>
      <c r="J1821" s="2">
        <f>ROUND(Tabla324[[#This Row],[CANTIDAD ]]*Tabla324[[#This Row],[P. U. ]],2)</f>
        <v>63375.96</v>
      </c>
    </row>
    <row r="1822" spans="1:10">
      <c r="A1822" s="5" t="s">
        <v>6577</v>
      </c>
      <c r="B1822" s="5" t="s">
        <v>1656</v>
      </c>
      <c r="C1822" s="5" t="s">
        <v>4986</v>
      </c>
      <c r="D1822" s="1" t="s">
        <v>62</v>
      </c>
      <c r="E1822" s="3">
        <v>1</v>
      </c>
      <c r="F1822" s="2">
        <v>385933.71</v>
      </c>
      <c r="G1822" s="2">
        <f>ROUND(Tabla324[[#This Row],[CANTIDAD]]*Tabla324[[#This Row],[P. U.]],2)</f>
        <v>385933.71</v>
      </c>
      <c r="H1822" s="22">
        <v>1</v>
      </c>
      <c r="I1822" s="2">
        <v>296405.95</v>
      </c>
      <c r="J1822" s="2">
        <f>ROUND(Tabla324[[#This Row],[CANTIDAD ]]*Tabla324[[#This Row],[P. U. ]],2)</f>
        <v>296405.95</v>
      </c>
    </row>
    <row r="1823" spans="1:10">
      <c r="A1823" s="5" t="s">
        <v>6577</v>
      </c>
      <c r="B1823" s="5" t="s">
        <v>1657</v>
      </c>
      <c r="C1823" s="5" t="s">
        <v>4987</v>
      </c>
      <c r="D1823" s="1" t="s">
        <v>62</v>
      </c>
      <c r="E1823" s="3">
        <v>1</v>
      </c>
      <c r="F1823" s="2">
        <v>255252.09</v>
      </c>
      <c r="G1823" s="2">
        <f>ROUND(Tabla324[[#This Row],[CANTIDAD]]*Tabla324[[#This Row],[P. U.]],2)</f>
        <v>255252.09</v>
      </c>
      <c r="H1823" s="22">
        <v>1</v>
      </c>
      <c r="I1823" s="2">
        <v>196039.47</v>
      </c>
      <c r="J1823" s="2">
        <f>ROUND(Tabla324[[#This Row],[CANTIDAD ]]*Tabla324[[#This Row],[P. U. ]],2)</f>
        <v>196039.47</v>
      </c>
    </row>
    <row r="1824" spans="1:10">
      <c r="A1824" s="5" t="s">
        <v>6577</v>
      </c>
      <c r="B1824" s="5" t="s">
        <v>1658</v>
      </c>
      <c r="C1824" s="5" t="s">
        <v>4988</v>
      </c>
      <c r="D1824" s="1" t="s">
        <v>62</v>
      </c>
      <c r="E1824" s="3">
        <v>1</v>
      </c>
      <c r="F1824" s="2">
        <v>127417.66</v>
      </c>
      <c r="G1824" s="2">
        <f>ROUND(Tabla324[[#This Row],[CANTIDAD]]*Tabla324[[#This Row],[P. U.]],2)</f>
        <v>127417.66</v>
      </c>
      <c r="H1824" s="22">
        <v>1</v>
      </c>
      <c r="I1824" s="2">
        <v>97859.69</v>
      </c>
      <c r="J1824" s="2">
        <f>ROUND(Tabla324[[#This Row],[CANTIDAD ]]*Tabla324[[#This Row],[P. U. ]],2)</f>
        <v>97859.69</v>
      </c>
    </row>
    <row r="1825" spans="1:10">
      <c r="A1825" s="5" t="s">
        <v>6577</v>
      </c>
      <c r="B1825" s="5" t="s">
        <v>1659</v>
      </c>
      <c r="C1825" s="5" t="s">
        <v>4989</v>
      </c>
      <c r="D1825" s="1" t="s">
        <v>62</v>
      </c>
      <c r="E1825" s="3">
        <v>1</v>
      </c>
      <c r="F1825" s="2">
        <v>79859.09</v>
      </c>
      <c r="G1825" s="2">
        <f>ROUND(Tabla324[[#This Row],[CANTIDAD]]*Tabla324[[#This Row],[P. U.]],2)</f>
        <v>79859.09</v>
      </c>
      <c r="H1825" s="22">
        <v>1</v>
      </c>
      <c r="I1825" s="2">
        <v>61333.62</v>
      </c>
      <c r="J1825" s="2">
        <f>ROUND(Tabla324[[#This Row],[CANTIDAD ]]*Tabla324[[#This Row],[P. U. ]],2)</f>
        <v>61333.62</v>
      </c>
    </row>
    <row r="1826" spans="1:10">
      <c r="A1826" s="5" t="s">
        <v>6577</v>
      </c>
      <c r="B1826" s="5" t="s">
        <v>1660</v>
      </c>
      <c r="C1826" s="5" t="s">
        <v>4990</v>
      </c>
      <c r="D1826" s="1" t="s">
        <v>62</v>
      </c>
      <c r="E1826" s="3">
        <v>1</v>
      </c>
      <c r="F1826" s="2">
        <v>61723.58</v>
      </c>
      <c r="G1826" s="2">
        <f>ROUND(Tabla324[[#This Row],[CANTIDAD]]*Tabla324[[#This Row],[P. U.]],2)</f>
        <v>61723.58</v>
      </c>
      <c r="H1826" s="22">
        <v>1</v>
      </c>
      <c r="I1826" s="2">
        <v>47405.120000000003</v>
      </c>
      <c r="J1826" s="2">
        <f>ROUND(Tabla324[[#This Row],[CANTIDAD ]]*Tabla324[[#This Row],[P. U. ]],2)</f>
        <v>47405.120000000003</v>
      </c>
    </row>
    <row r="1827" spans="1:10">
      <c r="A1827" s="5" t="s">
        <v>6577</v>
      </c>
      <c r="B1827" s="5" t="s">
        <v>1661</v>
      </c>
      <c r="C1827" s="5" t="s">
        <v>4991</v>
      </c>
      <c r="D1827" s="1" t="s">
        <v>62</v>
      </c>
      <c r="E1827" s="3">
        <v>1</v>
      </c>
      <c r="F1827" s="2">
        <v>68149.5</v>
      </c>
      <c r="G1827" s="2">
        <f>ROUND(Tabla324[[#This Row],[CANTIDAD]]*Tabla324[[#This Row],[P. U.]],2)</f>
        <v>68149.5</v>
      </c>
      <c r="H1827" s="22">
        <v>1</v>
      </c>
      <c r="I1827" s="2">
        <v>52340.38</v>
      </c>
      <c r="J1827" s="2">
        <f>ROUND(Tabla324[[#This Row],[CANTIDAD ]]*Tabla324[[#This Row],[P. U. ]],2)</f>
        <v>52340.38</v>
      </c>
    </row>
    <row r="1828" spans="1:10" s="9" customFormat="1" ht="11.25" customHeight="1">
      <c r="A1828" s="8" t="s">
        <v>6581</v>
      </c>
      <c r="B1828" s="8"/>
      <c r="C1828" s="8" t="s">
        <v>4992</v>
      </c>
      <c r="D1828" s="9" t="s">
        <v>3472</v>
      </c>
      <c r="E1828" s="10"/>
      <c r="F1828" s="11"/>
      <c r="G1828" s="11">
        <f>SUM(G1829:G1833)</f>
        <v>1704691.7000000002</v>
      </c>
      <c r="H1828" s="23"/>
      <c r="I1828" s="11"/>
      <c r="J1828" s="11">
        <f t="shared" ref="J1828" si="117">SUM(J1829:J1833)</f>
        <v>1309242.44</v>
      </c>
    </row>
    <row r="1829" spans="1:10">
      <c r="A1829" s="5" t="s">
        <v>6577</v>
      </c>
      <c r="B1829" s="5" t="s">
        <v>1662</v>
      </c>
      <c r="C1829" s="5" t="s">
        <v>4993</v>
      </c>
      <c r="D1829" s="1" t="s">
        <v>62</v>
      </c>
      <c r="E1829" s="3">
        <v>2</v>
      </c>
      <c r="F1829" s="2">
        <v>710478.85</v>
      </c>
      <c r="G1829" s="2">
        <f>ROUND(Tabla324[[#This Row],[CANTIDAD]]*Tabla324[[#This Row],[P. U.]],2)</f>
        <v>1420957.7</v>
      </c>
      <c r="H1829" s="22">
        <v>2</v>
      </c>
      <c r="I1829" s="2">
        <v>545664.09</v>
      </c>
      <c r="J1829" s="2">
        <f>ROUND(Tabla324[[#This Row],[CANTIDAD ]]*Tabla324[[#This Row],[P. U. ]],2)</f>
        <v>1091328.18</v>
      </c>
    </row>
    <row r="1830" spans="1:10">
      <c r="A1830" s="5" t="s">
        <v>6577</v>
      </c>
      <c r="B1830" s="5" t="s">
        <v>1663</v>
      </c>
      <c r="C1830" s="6" t="s">
        <v>4994</v>
      </c>
      <c r="D1830" s="1" t="s">
        <v>62</v>
      </c>
      <c r="E1830" s="3">
        <v>1</v>
      </c>
      <c r="F1830" s="2">
        <v>58312.85</v>
      </c>
      <c r="G1830" s="2">
        <f>ROUND(Tabla324[[#This Row],[CANTIDAD]]*Tabla324[[#This Row],[P. U.]],2)</f>
        <v>58312.85</v>
      </c>
      <c r="H1830" s="22">
        <v>1</v>
      </c>
      <c r="I1830" s="2">
        <v>44785.62</v>
      </c>
      <c r="J1830" s="2">
        <f>ROUND(Tabla324[[#This Row],[CANTIDAD ]]*Tabla324[[#This Row],[P. U. ]],2)</f>
        <v>44785.62</v>
      </c>
    </row>
    <row r="1831" spans="1:10">
      <c r="A1831" s="5" t="s">
        <v>6577</v>
      </c>
      <c r="B1831" s="5" t="s">
        <v>1664</v>
      </c>
      <c r="C1831" s="6" t="s">
        <v>4995</v>
      </c>
      <c r="D1831" s="1" t="s">
        <v>62</v>
      </c>
      <c r="E1831" s="3">
        <v>1</v>
      </c>
      <c r="F1831" s="2">
        <v>58312.85</v>
      </c>
      <c r="G1831" s="2">
        <f>ROUND(Tabla324[[#This Row],[CANTIDAD]]*Tabla324[[#This Row],[P. U.]],2)</f>
        <v>58312.85</v>
      </c>
      <c r="H1831" s="22">
        <v>1</v>
      </c>
      <c r="I1831" s="2">
        <v>44785.62</v>
      </c>
      <c r="J1831" s="2">
        <f>ROUND(Tabla324[[#This Row],[CANTIDAD ]]*Tabla324[[#This Row],[P. U. ]],2)</f>
        <v>44785.62</v>
      </c>
    </row>
    <row r="1832" spans="1:10">
      <c r="A1832" s="5" t="s">
        <v>6577</v>
      </c>
      <c r="B1832" s="5" t="s">
        <v>1665</v>
      </c>
      <c r="C1832" s="6" t="s">
        <v>4996</v>
      </c>
      <c r="D1832" s="1" t="s">
        <v>62</v>
      </c>
      <c r="E1832" s="3">
        <v>1</v>
      </c>
      <c r="F1832" s="2">
        <v>157608.72</v>
      </c>
      <c r="G1832" s="2">
        <f>ROUND(Tabla324[[#This Row],[CANTIDAD]]*Tabla324[[#This Row],[P. U.]],2)</f>
        <v>157608.72</v>
      </c>
      <c r="H1832" s="22">
        <v>1</v>
      </c>
      <c r="I1832" s="2">
        <v>121047.12</v>
      </c>
      <c r="J1832" s="2">
        <f>ROUND(Tabla324[[#This Row],[CANTIDAD ]]*Tabla324[[#This Row],[P. U. ]],2)</f>
        <v>121047.12</v>
      </c>
    </row>
    <row r="1833" spans="1:10">
      <c r="A1833" s="5" t="s">
        <v>6577</v>
      </c>
      <c r="B1833" s="5" t="s">
        <v>1666</v>
      </c>
      <c r="C1833" s="5" t="s">
        <v>4997</v>
      </c>
      <c r="D1833" s="1" t="s">
        <v>62</v>
      </c>
      <c r="E1833" s="3">
        <v>2</v>
      </c>
      <c r="F1833" s="2">
        <v>4749.79</v>
      </c>
      <c r="G1833" s="2">
        <f>ROUND(Tabla324[[#This Row],[CANTIDAD]]*Tabla324[[#This Row],[P. U.]],2)</f>
        <v>9499.58</v>
      </c>
      <c r="H1833" s="22">
        <v>2</v>
      </c>
      <c r="I1833" s="2">
        <v>3647.95</v>
      </c>
      <c r="J1833" s="2">
        <f>ROUND(Tabla324[[#This Row],[CANTIDAD ]]*Tabla324[[#This Row],[P. U. ]],2)</f>
        <v>7295.9</v>
      </c>
    </row>
    <row r="1834" spans="1:10" s="9" customFormat="1" ht="11.25" customHeight="1">
      <c r="A1834" s="8" t="s">
        <v>6581</v>
      </c>
      <c r="B1834" s="8"/>
      <c r="C1834" s="8" t="s">
        <v>4998</v>
      </c>
      <c r="D1834" s="9" t="s">
        <v>3472</v>
      </c>
      <c r="E1834" s="10"/>
      <c r="F1834" s="11"/>
      <c r="G1834" s="11">
        <f>SUM(G1835:G1841)</f>
        <v>793649.22000000009</v>
      </c>
      <c r="H1834" s="23"/>
      <c r="I1834" s="11"/>
      <c r="J1834" s="11">
        <f t="shared" ref="J1834" si="118">SUM(J1835:J1841)</f>
        <v>609540.81000000006</v>
      </c>
    </row>
    <row r="1835" spans="1:10">
      <c r="A1835" s="5" t="s">
        <v>6577</v>
      </c>
      <c r="B1835" s="5" t="s">
        <v>1667</v>
      </c>
      <c r="C1835" s="6" t="s">
        <v>4999</v>
      </c>
      <c r="D1835" s="1" t="s">
        <v>62</v>
      </c>
      <c r="E1835" s="3">
        <v>1</v>
      </c>
      <c r="F1835" s="2">
        <v>217223.72</v>
      </c>
      <c r="G1835" s="2">
        <f>ROUND(Tabla324[[#This Row],[CANTIDAD]]*Tabla324[[#This Row],[P. U.]],2)</f>
        <v>217223.72</v>
      </c>
      <c r="H1835" s="22">
        <v>1</v>
      </c>
      <c r="I1835" s="2">
        <v>166832.82</v>
      </c>
      <c r="J1835" s="2">
        <f>ROUND(Tabla324[[#This Row],[CANTIDAD ]]*Tabla324[[#This Row],[P. U. ]],2)</f>
        <v>166832.82</v>
      </c>
    </row>
    <row r="1836" spans="1:10">
      <c r="A1836" s="5" t="s">
        <v>6577</v>
      </c>
      <c r="B1836" s="5" t="s">
        <v>1668</v>
      </c>
      <c r="C1836" s="6" t="s">
        <v>5000</v>
      </c>
      <c r="D1836" s="1" t="s">
        <v>62</v>
      </c>
      <c r="E1836" s="3">
        <v>2</v>
      </c>
      <c r="F1836" s="2">
        <v>193546.7</v>
      </c>
      <c r="G1836" s="2">
        <f>ROUND(Tabla324[[#This Row],[CANTIDAD]]*Tabla324[[#This Row],[P. U.]],2)</f>
        <v>387093.4</v>
      </c>
      <c r="H1836" s="22">
        <v>2</v>
      </c>
      <c r="I1836" s="2">
        <v>148648.32000000001</v>
      </c>
      <c r="J1836" s="2">
        <f>ROUND(Tabla324[[#This Row],[CANTIDAD ]]*Tabla324[[#This Row],[P. U. ]],2)</f>
        <v>297296.64000000001</v>
      </c>
    </row>
    <row r="1837" spans="1:10">
      <c r="A1837" s="5" t="s">
        <v>6577</v>
      </c>
      <c r="B1837" s="5" t="s">
        <v>1669</v>
      </c>
      <c r="C1837" s="6" t="s">
        <v>5001</v>
      </c>
      <c r="D1837" s="1" t="s">
        <v>62</v>
      </c>
      <c r="E1837" s="3">
        <v>4</v>
      </c>
      <c r="F1837" s="2">
        <v>15243.86</v>
      </c>
      <c r="G1837" s="2">
        <f>ROUND(Tabla324[[#This Row],[CANTIDAD]]*Tabla324[[#This Row],[P. U.]],2)</f>
        <v>60975.44</v>
      </c>
      <c r="H1837" s="22">
        <v>4</v>
      </c>
      <c r="I1837" s="2">
        <v>11707.63</v>
      </c>
      <c r="J1837" s="2">
        <f>ROUND(Tabla324[[#This Row],[CANTIDAD ]]*Tabla324[[#This Row],[P. U. ]],2)</f>
        <v>46830.52</v>
      </c>
    </row>
    <row r="1838" spans="1:10">
      <c r="A1838" s="5" t="s">
        <v>6577</v>
      </c>
      <c r="B1838" s="5" t="s">
        <v>1670</v>
      </c>
      <c r="C1838" s="6" t="s">
        <v>5002</v>
      </c>
      <c r="D1838" s="1" t="s">
        <v>62</v>
      </c>
      <c r="E1838" s="3">
        <v>6</v>
      </c>
      <c r="F1838" s="2">
        <v>13180.87</v>
      </c>
      <c r="G1838" s="2">
        <f>ROUND(Tabla324[[#This Row],[CANTIDAD]]*Tabla324[[#This Row],[P. U.]],2)</f>
        <v>79085.22</v>
      </c>
      <c r="H1838" s="22">
        <v>6</v>
      </c>
      <c r="I1838" s="2">
        <v>10123.200000000001</v>
      </c>
      <c r="J1838" s="2">
        <f>ROUND(Tabla324[[#This Row],[CANTIDAD ]]*Tabla324[[#This Row],[P. U. ]],2)</f>
        <v>60739.199999999997</v>
      </c>
    </row>
    <row r="1839" spans="1:10">
      <c r="A1839" s="5" t="s">
        <v>6577</v>
      </c>
      <c r="B1839" s="5" t="s">
        <v>1671</v>
      </c>
      <c r="C1839" s="6" t="s">
        <v>5003</v>
      </c>
      <c r="D1839" s="1" t="s">
        <v>62</v>
      </c>
      <c r="E1839" s="3">
        <v>1</v>
      </c>
      <c r="F1839" s="2">
        <v>9445.0400000000009</v>
      </c>
      <c r="G1839" s="2">
        <f>ROUND(Tabla324[[#This Row],[CANTIDAD]]*Tabla324[[#This Row],[P. U.]],2)</f>
        <v>9445.0400000000009</v>
      </c>
      <c r="H1839" s="22">
        <v>1</v>
      </c>
      <c r="I1839" s="2">
        <v>7254</v>
      </c>
      <c r="J1839" s="2">
        <f>ROUND(Tabla324[[#This Row],[CANTIDAD ]]*Tabla324[[#This Row],[P. U. ]],2)</f>
        <v>7254</v>
      </c>
    </row>
    <row r="1840" spans="1:10">
      <c r="A1840" s="5" t="s">
        <v>6577</v>
      </c>
      <c r="B1840" s="5" t="s">
        <v>1672</v>
      </c>
      <c r="C1840" s="6" t="s">
        <v>5004</v>
      </c>
      <c r="D1840" s="1" t="s">
        <v>62</v>
      </c>
      <c r="E1840" s="3">
        <v>4</v>
      </c>
      <c r="F1840" s="2">
        <v>8242.7099999999991</v>
      </c>
      <c r="G1840" s="2">
        <f>ROUND(Tabla324[[#This Row],[CANTIDAD]]*Tabla324[[#This Row],[P. U.]],2)</f>
        <v>32970.839999999997</v>
      </c>
      <c r="H1840" s="22">
        <v>4</v>
      </c>
      <c r="I1840" s="2">
        <v>6330.6</v>
      </c>
      <c r="J1840" s="2">
        <f>ROUND(Tabla324[[#This Row],[CANTIDAD ]]*Tabla324[[#This Row],[P. U. ]],2)</f>
        <v>25322.400000000001</v>
      </c>
    </row>
    <row r="1841" spans="1:10">
      <c r="A1841" s="5" t="s">
        <v>6577</v>
      </c>
      <c r="B1841" s="5" t="s">
        <v>1673</v>
      </c>
      <c r="C1841" s="6" t="s">
        <v>5005</v>
      </c>
      <c r="D1841" s="1" t="s">
        <v>62</v>
      </c>
      <c r="E1841" s="3">
        <v>1</v>
      </c>
      <c r="F1841" s="2">
        <v>6855.56</v>
      </c>
      <c r="G1841" s="2">
        <f>ROUND(Tabla324[[#This Row],[CANTIDAD]]*Tabla324[[#This Row],[P. U.]],2)</f>
        <v>6855.56</v>
      </c>
      <c r="H1841" s="22">
        <v>1</v>
      </c>
      <c r="I1841" s="2">
        <v>5265.23</v>
      </c>
      <c r="J1841" s="2">
        <f>ROUND(Tabla324[[#This Row],[CANTIDAD ]]*Tabla324[[#This Row],[P. U. ]],2)</f>
        <v>5265.23</v>
      </c>
    </row>
    <row r="1842" spans="1:10" s="9" customFormat="1" ht="11.25" customHeight="1">
      <c r="A1842" s="8" t="s">
        <v>6581</v>
      </c>
      <c r="B1842" s="8"/>
      <c r="C1842" s="8" t="s">
        <v>5006</v>
      </c>
      <c r="D1842" s="9" t="s">
        <v>3472</v>
      </c>
      <c r="E1842" s="10"/>
      <c r="F1842" s="11"/>
      <c r="G1842" s="11">
        <f>SUM(G1843:G1846)</f>
        <v>1098242.5999999999</v>
      </c>
      <c r="H1842" s="23"/>
      <c r="I1842" s="11"/>
      <c r="J1842" s="11">
        <f t="shared" ref="J1842" si="119">SUM(J1843:J1846)</f>
        <v>843475.5199999999</v>
      </c>
    </row>
    <row r="1843" spans="1:10">
      <c r="A1843" s="5" t="s">
        <v>6577</v>
      </c>
      <c r="B1843" s="5" t="s">
        <v>1674</v>
      </c>
      <c r="C1843" s="6" t="s">
        <v>5007</v>
      </c>
      <c r="D1843" s="1" t="s">
        <v>62</v>
      </c>
      <c r="E1843" s="3">
        <v>1</v>
      </c>
      <c r="F1843" s="2">
        <v>72863.649999999994</v>
      </c>
      <c r="G1843" s="2">
        <f>ROUND(Tabla324[[#This Row],[CANTIDAD]]*Tabla324[[#This Row],[P. U.]],2)</f>
        <v>72863.649999999994</v>
      </c>
      <c r="H1843" s="22">
        <v>1</v>
      </c>
      <c r="I1843" s="2">
        <v>55960.97</v>
      </c>
      <c r="J1843" s="2">
        <f>ROUND(Tabla324[[#This Row],[CANTIDAD ]]*Tabla324[[#This Row],[P. U. ]],2)</f>
        <v>55960.97</v>
      </c>
    </row>
    <row r="1844" spans="1:10">
      <c r="A1844" s="5" t="s">
        <v>6577</v>
      </c>
      <c r="B1844" s="5" t="s">
        <v>1675</v>
      </c>
      <c r="C1844" s="6" t="s">
        <v>5008</v>
      </c>
      <c r="D1844" s="1" t="s">
        <v>62</v>
      </c>
      <c r="E1844" s="3">
        <v>3</v>
      </c>
      <c r="F1844" s="2">
        <v>149122.35</v>
      </c>
      <c r="G1844" s="2">
        <f>ROUND(Tabla324[[#This Row],[CANTIDAD]]*Tabla324[[#This Row],[P. U.]],2)</f>
        <v>447367.05</v>
      </c>
      <c r="H1844" s="22">
        <v>3</v>
      </c>
      <c r="I1844" s="2">
        <v>114529.38</v>
      </c>
      <c r="J1844" s="2">
        <f>ROUND(Tabla324[[#This Row],[CANTIDAD ]]*Tabla324[[#This Row],[P. U. ]],2)</f>
        <v>343588.14</v>
      </c>
    </row>
    <row r="1845" spans="1:10">
      <c r="A1845" s="5" t="s">
        <v>6577</v>
      </c>
      <c r="B1845" s="5" t="s">
        <v>1676</v>
      </c>
      <c r="C1845" s="6" t="s">
        <v>5009</v>
      </c>
      <c r="D1845" s="1" t="s">
        <v>62</v>
      </c>
      <c r="E1845" s="3">
        <v>2</v>
      </c>
      <c r="F1845" s="2">
        <v>156552.98000000001</v>
      </c>
      <c r="G1845" s="2">
        <f>ROUND(Tabla324[[#This Row],[CANTIDAD]]*Tabla324[[#This Row],[P. U.]],2)</f>
        <v>313105.96000000002</v>
      </c>
      <c r="H1845" s="22">
        <v>2</v>
      </c>
      <c r="I1845" s="2">
        <v>120236.28</v>
      </c>
      <c r="J1845" s="2">
        <f>ROUND(Tabla324[[#This Row],[CANTIDAD ]]*Tabla324[[#This Row],[P. U. ]],2)</f>
        <v>240472.56</v>
      </c>
    </row>
    <row r="1846" spans="1:10">
      <c r="A1846" s="5" t="s">
        <v>6577</v>
      </c>
      <c r="B1846" s="5" t="s">
        <v>1677</v>
      </c>
      <c r="C1846" s="5" t="s">
        <v>5010</v>
      </c>
      <c r="D1846" s="1" t="s">
        <v>62</v>
      </c>
      <c r="E1846" s="3">
        <v>1</v>
      </c>
      <c r="F1846" s="2">
        <v>264905.94</v>
      </c>
      <c r="G1846" s="2">
        <f>ROUND(Tabla324[[#This Row],[CANTIDAD]]*Tabla324[[#This Row],[P. U.]],2)</f>
        <v>264905.94</v>
      </c>
      <c r="H1846" s="22">
        <v>1</v>
      </c>
      <c r="I1846" s="2">
        <v>203453.85</v>
      </c>
      <c r="J1846" s="2">
        <f>ROUND(Tabla324[[#This Row],[CANTIDAD ]]*Tabla324[[#This Row],[P. U. ]],2)</f>
        <v>203453.85</v>
      </c>
    </row>
    <row r="1847" spans="1:10" s="9" customFormat="1" ht="11.25" customHeight="1">
      <c r="A1847" s="8" t="s">
        <v>6581</v>
      </c>
      <c r="B1847" s="8"/>
      <c r="C1847" s="8" t="s">
        <v>5011</v>
      </c>
      <c r="D1847" s="9" t="s">
        <v>3472</v>
      </c>
      <c r="E1847" s="10"/>
      <c r="F1847" s="11"/>
      <c r="G1847" s="11">
        <f>SUM(G1848:G1849)</f>
        <v>66812.179999999993</v>
      </c>
      <c r="H1847" s="23"/>
      <c r="I1847" s="11"/>
      <c r="J1847" s="11">
        <f t="shared" ref="J1847" si="120">SUM(J1848:J1849)</f>
        <v>51313.279999999999</v>
      </c>
    </row>
    <row r="1848" spans="1:10">
      <c r="A1848" s="5" t="s">
        <v>6577</v>
      </c>
      <c r="B1848" s="5" t="s">
        <v>1678</v>
      </c>
      <c r="C1848" s="5" t="s">
        <v>5012</v>
      </c>
      <c r="D1848" s="1" t="s">
        <v>62</v>
      </c>
      <c r="E1848" s="3">
        <v>1</v>
      </c>
      <c r="F1848" s="2">
        <v>23982.39</v>
      </c>
      <c r="G1848" s="2">
        <f>ROUND(Tabla324[[#This Row],[CANTIDAD]]*Tabla324[[#This Row],[P. U.]],2)</f>
        <v>23982.39</v>
      </c>
      <c r="H1848" s="22">
        <v>1</v>
      </c>
      <c r="I1848" s="2">
        <v>18419.02</v>
      </c>
      <c r="J1848" s="2">
        <f>ROUND(Tabla324[[#This Row],[CANTIDAD ]]*Tabla324[[#This Row],[P. U. ]],2)</f>
        <v>18419.02</v>
      </c>
    </row>
    <row r="1849" spans="1:10">
      <c r="A1849" s="5" t="s">
        <v>6577</v>
      </c>
      <c r="B1849" s="5" t="s">
        <v>1679</v>
      </c>
      <c r="C1849" s="5" t="s">
        <v>5013</v>
      </c>
      <c r="D1849" s="1" t="s">
        <v>62</v>
      </c>
      <c r="E1849" s="3">
        <v>1</v>
      </c>
      <c r="F1849" s="2">
        <v>42829.79</v>
      </c>
      <c r="G1849" s="2">
        <f>ROUND(Tabla324[[#This Row],[CANTIDAD]]*Tabla324[[#This Row],[P. U.]],2)</f>
        <v>42829.79</v>
      </c>
      <c r="H1849" s="22">
        <v>1</v>
      </c>
      <c r="I1849" s="2">
        <v>32894.26</v>
      </c>
      <c r="J1849" s="2">
        <f>ROUND(Tabla324[[#This Row],[CANTIDAD ]]*Tabla324[[#This Row],[P. U. ]],2)</f>
        <v>32894.26</v>
      </c>
    </row>
    <row r="1850" spans="1:10" s="9" customFormat="1" ht="11.25" customHeight="1">
      <c r="A1850" s="8" t="s">
        <v>6581</v>
      </c>
      <c r="B1850" s="8"/>
      <c r="C1850" s="8" t="s">
        <v>5014</v>
      </c>
      <c r="D1850" s="9" t="s">
        <v>3472</v>
      </c>
      <c r="E1850" s="10"/>
      <c r="F1850" s="11"/>
      <c r="G1850" s="11">
        <f>SUM(G1851:G1853)</f>
        <v>278569.59999999998</v>
      </c>
      <c r="H1850" s="23"/>
      <c r="I1850" s="11"/>
      <c r="J1850" s="11">
        <f t="shared" ref="J1850" si="121">SUM(J1851:J1853)</f>
        <v>213947.84999999998</v>
      </c>
    </row>
    <row r="1851" spans="1:10">
      <c r="A1851" s="5" t="s">
        <v>6577</v>
      </c>
      <c r="B1851" s="5" t="s">
        <v>1680</v>
      </c>
      <c r="C1851" s="6" t="s">
        <v>5015</v>
      </c>
      <c r="D1851" s="1" t="s">
        <v>62</v>
      </c>
      <c r="E1851" s="3">
        <v>1</v>
      </c>
      <c r="F1851" s="2">
        <v>98325.119999999995</v>
      </c>
      <c r="G1851" s="2">
        <f>ROUND(Tabla324[[#This Row],[CANTIDAD]]*Tabla324[[#This Row],[P. U.]],2)</f>
        <v>98325.119999999995</v>
      </c>
      <c r="H1851" s="22">
        <v>1</v>
      </c>
      <c r="I1851" s="2">
        <v>75515.95</v>
      </c>
      <c r="J1851" s="2">
        <f>ROUND(Tabla324[[#This Row],[CANTIDAD ]]*Tabla324[[#This Row],[P. U. ]],2)</f>
        <v>75515.95</v>
      </c>
    </row>
    <row r="1852" spans="1:10">
      <c r="A1852" s="5" t="s">
        <v>6577</v>
      </c>
      <c r="B1852" s="5" t="s">
        <v>1681</v>
      </c>
      <c r="C1852" s="6" t="s">
        <v>5016</v>
      </c>
      <c r="D1852" s="1" t="s">
        <v>62</v>
      </c>
      <c r="E1852" s="3">
        <v>1</v>
      </c>
      <c r="F1852" s="2">
        <v>90122.240000000005</v>
      </c>
      <c r="G1852" s="2">
        <f>ROUND(Tabla324[[#This Row],[CANTIDAD]]*Tabla324[[#This Row],[P. U.]],2)</f>
        <v>90122.240000000005</v>
      </c>
      <c r="H1852" s="22">
        <v>1</v>
      </c>
      <c r="I1852" s="2">
        <v>69215.95</v>
      </c>
      <c r="J1852" s="2">
        <f>ROUND(Tabla324[[#This Row],[CANTIDAD ]]*Tabla324[[#This Row],[P. U. ]],2)</f>
        <v>69215.95</v>
      </c>
    </row>
    <row r="1853" spans="1:10">
      <c r="A1853" s="5" t="s">
        <v>6577</v>
      </c>
      <c r="B1853" s="5" t="s">
        <v>1682</v>
      </c>
      <c r="C1853" s="6" t="s">
        <v>5017</v>
      </c>
      <c r="D1853" s="1" t="s">
        <v>62</v>
      </c>
      <c r="E1853" s="3">
        <v>1</v>
      </c>
      <c r="F1853" s="2">
        <v>90122.240000000005</v>
      </c>
      <c r="G1853" s="2">
        <f>ROUND(Tabla324[[#This Row],[CANTIDAD]]*Tabla324[[#This Row],[P. U.]],2)</f>
        <v>90122.240000000005</v>
      </c>
      <c r="H1853" s="22">
        <v>1</v>
      </c>
      <c r="I1853" s="2">
        <v>69215.95</v>
      </c>
      <c r="J1853" s="2">
        <f>ROUND(Tabla324[[#This Row],[CANTIDAD ]]*Tabla324[[#This Row],[P. U. ]],2)</f>
        <v>69215.95</v>
      </c>
    </row>
    <row r="1854" spans="1:10" s="9" customFormat="1" ht="11.25" customHeight="1">
      <c r="A1854" s="8" t="s">
        <v>6581</v>
      </c>
      <c r="B1854" s="8"/>
      <c r="C1854" s="8" t="s">
        <v>5018</v>
      </c>
      <c r="D1854" s="9" t="s">
        <v>3472</v>
      </c>
      <c r="E1854" s="10"/>
      <c r="F1854" s="11"/>
      <c r="G1854" s="11">
        <f>SUM(G1855:G1857)</f>
        <v>581426.82999999996</v>
      </c>
      <c r="H1854" s="23"/>
      <c r="I1854" s="11"/>
      <c r="J1854" s="11">
        <f t="shared" ref="J1854" si="122">SUM(J1855:J1857)</f>
        <v>446549.07</v>
      </c>
    </row>
    <row r="1855" spans="1:10">
      <c r="A1855" s="5" t="s">
        <v>6577</v>
      </c>
      <c r="B1855" s="5" t="s">
        <v>1683</v>
      </c>
      <c r="C1855" s="6" t="s">
        <v>5019</v>
      </c>
      <c r="D1855" s="1" t="s">
        <v>62</v>
      </c>
      <c r="E1855" s="3">
        <v>10</v>
      </c>
      <c r="F1855" s="2">
        <v>26122.880000000001</v>
      </c>
      <c r="G1855" s="2">
        <f>ROUND(Tabla324[[#This Row],[CANTIDAD]]*Tabla324[[#This Row],[P. U.]],2)</f>
        <v>261228.79999999999</v>
      </c>
      <c r="H1855" s="22">
        <v>10</v>
      </c>
      <c r="I1855" s="2">
        <v>20062.98</v>
      </c>
      <c r="J1855" s="2">
        <f>ROUND(Tabla324[[#This Row],[CANTIDAD ]]*Tabla324[[#This Row],[P. U. ]],2)</f>
        <v>200629.8</v>
      </c>
    </row>
    <row r="1856" spans="1:10">
      <c r="A1856" s="5" t="s">
        <v>6577</v>
      </c>
      <c r="B1856" s="5" t="s">
        <v>1684</v>
      </c>
      <c r="C1856" s="6" t="s">
        <v>5020</v>
      </c>
      <c r="D1856" s="1" t="s">
        <v>62</v>
      </c>
      <c r="E1856" s="3">
        <v>12</v>
      </c>
      <c r="F1856" s="2">
        <v>24451.279999999999</v>
      </c>
      <c r="G1856" s="2">
        <f>ROUND(Tabla324[[#This Row],[CANTIDAD]]*Tabla324[[#This Row],[P. U.]],2)</f>
        <v>293415.36</v>
      </c>
      <c r="H1856" s="22">
        <v>12</v>
      </c>
      <c r="I1856" s="2">
        <v>18779.13</v>
      </c>
      <c r="J1856" s="2">
        <f>ROUND(Tabla324[[#This Row],[CANTIDAD ]]*Tabla324[[#This Row],[P. U. ]],2)</f>
        <v>225349.56</v>
      </c>
    </row>
    <row r="1857" spans="1:10">
      <c r="A1857" s="5" t="s">
        <v>6577</v>
      </c>
      <c r="B1857" s="5" t="s">
        <v>1685</v>
      </c>
      <c r="C1857" s="5" t="s">
        <v>5021</v>
      </c>
      <c r="D1857" s="1" t="s">
        <v>153</v>
      </c>
      <c r="E1857" s="3">
        <v>1</v>
      </c>
      <c r="F1857" s="2">
        <v>26782.67</v>
      </c>
      <c r="G1857" s="2">
        <f>ROUND(Tabla324[[#This Row],[CANTIDAD]]*Tabla324[[#This Row],[P. U.]],2)</f>
        <v>26782.67</v>
      </c>
      <c r="H1857" s="22">
        <v>1</v>
      </c>
      <c r="I1857" s="2">
        <v>20569.71</v>
      </c>
      <c r="J1857" s="2">
        <f>ROUND(Tabla324[[#This Row],[CANTIDAD ]]*Tabla324[[#This Row],[P. U. ]],2)</f>
        <v>20569.71</v>
      </c>
    </row>
    <row r="1858" spans="1:10" s="9" customFormat="1" ht="11.25" customHeight="1">
      <c r="A1858" s="8" t="s">
        <v>6581</v>
      </c>
      <c r="B1858" s="8"/>
      <c r="C1858" s="8" t="s">
        <v>5022</v>
      </c>
      <c r="D1858" s="9" t="s">
        <v>3472</v>
      </c>
      <c r="E1858" s="10"/>
      <c r="F1858" s="11"/>
      <c r="G1858" s="11">
        <f>SUM(G1859:G1861)</f>
        <v>119038.41</v>
      </c>
      <c r="H1858" s="23"/>
      <c r="I1858" s="11"/>
      <c r="J1858" s="11">
        <f t="shared" ref="J1858" si="123">SUM(J1859:J1861)</f>
        <v>91424.11</v>
      </c>
    </row>
    <row r="1859" spans="1:10">
      <c r="A1859" s="5" t="s">
        <v>6577</v>
      </c>
      <c r="B1859" s="5" t="s">
        <v>1686</v>
      </c>
      <c r="C1859" s="5" t="s">
        <v>5023</v>
      </c>
      <c r="D1859" s="1" t="s">
        <v>153</v>
      </c>
      <c r="E1859" s="3">
        <v>43</v>
      </c>
      <c r="F1859" s="2">
        <v>2410.87</v>
      </c>
      <c r="G1859" s="2">
        <f>ROUND(Tabla324[[#This Row],[CANTIDAD]]*Tabla324[[#This Row],[P. U.]],2)</f>
        <v>103667.41</v>
      </c>
      <c r="H1859" s="22">
        <v>43</v>
      </c>
      <c r="I1859" s="2">
        <v>1851.6</v>
      </c>
      <c r="J1859" s="2">
        <f>ROUND(Tabla324[[#This Row],[CANTIDAD ]]*Tabla324[[#This Row],[P. U. ]],2)</f>
        <v>79618.8</v>
      </c>
    </row>
    <row r="1860" spans="1:10">
      <c r="A1860" s="5" t="s">
        <v>6577</v>
      </c>
      <c r="B1860" s="5" t="s">
        <v>1687</v>
      </c>
      <c r="C1860" s="6" t="s">
        <v>5024</v>
      </c>
      <c r="D1860" s="1" t="s">
        <v>153</v>
      </c>
      <c r="E1860" s="3">
        <v>3</v>
      </c>
      <c r="F1860" s="2">
        <v>1243.3</v>
      </c>
      <c r="G1860" s="2">
        <f>ROUND(Tabla324[[#This Row],[CANTIDAD]]*Tabla324[[#This Row],[P. U.]],2)</f>
        <v>3729.9</v>
      </c>
      <c r="H1860" s="22">
        <v>3</v>
      </c>
      <c r="I1860" s="2">
        <v>954.89</v>
      </c>
      <c r="J1860" s="2">
        <f>ROUND(Tabla324[[#This Row],[CANTIDAD ]]*Tabla324[[#This Row],[P. U. ]],2)</f>
        <v>2864.67</v>
      </c>
    </row>
    <row r="1861" spans="1:10">
      <c r="A1861" s="5" t="s">
        <v>6577</v>
      </c>
      <c r="B1861" s="5" t="s">
        <v>1688</v>
      </c>
      <c r="C1861" s="6" t="s">
        <v>5025</v>
      </c>
      <c r="D1861" s="1" t="s">
        <v>62</v>
      </c>
      <c r="E1861" s="3">
        <v>2</v>
      </c>
      <c r="F1861" s="2">
        <v>5820.55</v>
      </c>
      <c r="G1861" s="2">
        <f>ROUND(Tabla324[[#This Row],[CANTIDAD]]*Tabla324[[#This Row],[P. U.]],2)</f>
        <v>11641.1</v>
      </c>
      <c r="H1861" s="22">
        <v>2</v>
      </c>
      <c r="I1861" s="2">
        <v>4470.32</v>
      </c>
      <c r="J1861" s="2">
        <f>ROUND(Tabla324[[#This Row],[CANTIDAD ]]*Tabla324[[#This Row],[P. U. ]],2)</f>
        <v>8940.64</v>
      </c>
    </row>
    <row r="1862" spans="1:10" s="9" customFormat="1" ht="11.25" customHeight="1">
      <c r="A1862" s="8" t="s">
        <v>6581</v>
      </c>
      <c r="B1862" s="8"/>
      <c r="C1862" s="8" t="s">
        <v>5026</v>
      </c>
      <c r="D1862" s="9" t="s">
        <v>3472</v>
      </c>
      <c r="E1862" s="10"/>
      <c r="F1862" s="11"/>
      <c r="G1862" s="11">
        <f>SUM(G1863:G1866)</f>
        <v>2346407.92</v>
      </c>
      <c r="H1862" s="23"/>
      <c r="I1862" s="11"/>
      <c r="J1862" s="11">
        <f t="shared" ref="J1862" si="124">SUM(J1863:J1866)</f>
        <v>1802095.2599999998</v>
      </c>
    </row>
    <row r="1863" spans="1:10">
      <c r="A1863" s="5" t="s">
        <v>6577</v>
      </c>
      <c r="B1863" s="5" t="s">
        <v>1689</v>
      </c>
      <c r="C1863" s="5" t="s">
        <v>5027</v>
      </c>
      <c r="D1863" s="1" t="s">
        <v>62</v>
      </c>
      <c r="E1863" s="3">
        <v>2</v>
      </c>
      <c r="F1863" s="2">
        <v>273297.28000000003</v>
      </c>
      <c r="G1863" s="2">
        <f>ROUND(Tabla324[[#This Row],[CANTIDAD]]*Tabla324[[#This Row],[P. U.]],2)</f>
        <v>546594.56000000006</v>
      </c>
      <c r="H1863" s="22">
        <v>2</v>
      </c>
      <c r="I1863" s="2">
        <v>209898.59</v>
      </c>
      <c r="J1863" s="2">
        <f>ROUND(Tabla324[[#This Row],[CANTIDAD ]]*Tabla324[[#This Row],[P. U. ]],2)</f>
        <v>419797.18</v>
      </c>
    </row>
    <row r="1864" spans="1:10">
      <c r="A1864" s="5" t="s">
        <v>6577</v>
      </c>
      <c r="B1864" s="5" t="s">
        <v>1690</v>
      </c>
      <c r="C1864" s="5" t="s">
        <v>5028</v>
      </c>
      <c r="D1864" s="1" t="s">
        <v>62</v>
      </c>
      <c r="E1864" s="3">
        <v>2</v>
      </c>
      <c r="F1864" s="2">
        <v>409991.45</v>
      </c>
      <c r="G1864" s="2">
        <f>ROUND(Tabla324[[#This Row],[CANTIDAD]]*Tabla324[[#This Row],[P. U.]],2)</f>
        <v>819982.9</v>
      </c>
      <c r="H1864" s="22">
        <v>2</v>
      </c>
      <c r="I1864" s="2">
        <v>314882.87</v>
      </c>
      <c r="J1864" s="2">
        <f>ROUND(Tabla324[[#This Row],[CANTIDAD ]]*Tabla324[[#This Row],[P. U. ]],2)</f>
        <v>629765.74</v>
      </c>
    </row>
    <row r="1865" spans="1:10">
      <c r="A1865" s="5" t="s">
        <v>6577</v>
      </c>
      <c r="B1865" s="5" t="s">
        <v>1691</v>
      </c>
      <c r="C1865" s="5" t="s">
        <v>5029</v>
      </c>
      <c r="D1865" s="1" t="s">
        <v>62</v>
      </c>
      <c r="E1865" s="3">
        <v>2</v>
      </c>
      <c r="F1865" s="2">
        <v>420110.93</v>
      </c>
      <c r="G1865" s="2">
        <f>ROUND(Tabla324[[#This Row],[CANTIDAD]]*Tabla324[[#This Row],[P. U.]],2)</f>
        <v>840221.86</v>
      </c>
      <c r="H1865" s="22">
        <v>2</v>
      </c>
      <c r="I1865" s="2">
        <v>322654.86</v>
      </c>
      <c r="J1865" s="2">
        <f>ROUND(Tabla324[[#This Row],[CANTIDAD ]]*Tabla324[[#This Row],[P. U. ]],2)</f>
        <v>645309.72</v>
      </c>
    </row>
    <row r="1866" spans="1:10">
      <c r="A1866" s="5" t="s">
        <v>6577</v>
      </c>
      <c r="B1866" s="5" t="s">
        <v>1692</v>
      </c>
      <c r="C1866" s="5" t="s">
        <v>5030</v>
      </c>
      <c r="D1866" s="1" t="s">
        <v>62</v>
      </c>
      <c r="E1866" s="3">
        <v>1</v>
      </c>
      <c r="F1866" s="2">
        <v>139608.6</v>
      </c>
      <c r="G1866" s="2">
        <f>ROUND(Tabla324[[#This Row],[CANTIDAD]]*Tabla324[[#This Row],[P. U.]],2)</f>
        <v>139608.6</v>
      </c>
      <c r="H1866" s="22">
        <v>1</v>
      </c>
      <c r="I1866" s="2">
        <v>107222.62</v>
      </c>
      <c r="J1866" s="2">
        <f>ROUND(Tabla324[[#This Row],[CANTIDAD ]]*Tabla324[[#This Row],[P. U. ]],2)</f>
        <v>107222.62</v>
      </c>
    </row>
    <row r="1867" spans="1:10" s="35" customFormat="1" ht="11.25" customHeight="1">
      <c r="A1867" s="34" t="s">
        <v>6580</v>
      </c>
      <c r="B1867" s="34" t="s">
        <v>1693</v>
      </c>
      <c r="C1867" s="34" t="s">
        <v>5032</v>
      </c>
      <c r="D1867" s="35" t="s">
        <v>3472</v>
      </c>
      <c r="E1867" s="36"/>
      <c r="F1867" s="37"/>
      <c r="G1867" s="37">
        <f>G1868+G1874+G1884+G1890+G1898+G1903+G1906+G1910+G1914+G1918</f>
        <v>5919584.8399999999</v>
      </c>
      <c r="H1867" s="38"/>
      <c r="I1867" s="37"/>
      <c r="J1867" s="37">
        <f t="shared" ref="J1867" si="125">J1868+J1874+J1884+J1890+J1898+J1903+J1906+J1910+J1914+J1918</f>
        <v>4546377.66</v>
      </c>
    </row>
    <row r="1868" spans="1:10" s="9" customFormat="1" ht="11.25" customHeight="1">
      <c r="A1868" s="8" t="s">
        <v>6581</v>
      </c>
      <c r="B1868" s="8"/>
      <c r="C1868" s="8" t="s">
        <v>4976</v>
      </c>
      <c r="D1868" s="9" t="s">
        <v>3472</v>
      </c>
      <c r="E1868" s="10"/>
      <c r="F1868" s="11"/>
      <c r="G1868" s="11">
        <f>SUM(G1869:G1873)</f>
        <v>276892.74</v>
      </c>
      <c r="H1868" s="23"/>
      <c r="I1868" s="11"/>
      <c r="J1868" s="11">
        <f t="shared" ref="J1868" si="126">SUM(J1869:J1873)</f>
        <v>212659.99000000002</v>
      </c>
    </row>
    <row r="1869" spans="1:10">
      <c r="A1869" s="5" t="s">
        <v>6577</v>
      </c>
      <c r="B1869" s="5" t="s">
        <v>1694</v>
      </c>
      <c r="C1869" s="6" t="s">
        <v>4977</v>
      </c>
      <c r="D1869" s="1" t="s">
        <v>62</v>
      </c>
      <c r="E1869" s="3">
        <v>1</v>
      </c>
      <c r="F1869" s="2">
        <v>139524.6</v>
      </c>
      <c r="G1869" s="2">
        <f>ROUND(Tabla324[[#This Row],[CANTIDAD]]*Tabla324[[#This Row],[P. U.]],2)</f>
        <v>139524.6</v>
      </c>
      <c r="H1869" s="22">
        <v>1</v>
      </c>
      <c r="I1869" s="2">
        <v>107158.1</v>
      </c>
      <c r="J1869" s="2">
        <f>ROUND(Tabla324[[#This Row],[CANTIDAD ]]*Tabla324[[#This Row],[P. U. ]],2)</f>
        <v>107158.1</v>
      </c>
    </row>
    <row r="1870" spans="1:10">
      <c r="A1870" s="5" t="s">
        <v>6577</v>
      </c>
      <c r="B1870" s="5" t="s">
        <v>1695</v>
      </c>
      <c r="C1870" s="5" t="s">
        <v>4978</v>
      </c>
      <c r="D1870" s="1" t="s">
        <v>62</v>
      </c>
      <c r="E1870" s="3">
        <v>1</v>
      </c>
      <c r="F1870" s="2">
        <v>19753.63</v>
      </c>
      <c r="G1870" s="2">
        <f>ROUND(Tabla324[[#This Row],[CANTIDAD]]*Tabla324[[#This Row],[P. U.]],2)</f>
        <v>19753.63</v>
      </c>
      <c r="H1870" s="22">
        <v>1</v>
      </c>
      <c r="I1870" s="2">
        <v>15171.24</v>
      </c>
      <c r="J1870" s="2">
        <f>ROUND(Tabla324[[#This Row],[CANTIDAD ]]*Tabla324[[#This Row],[P. U. ]],2)</f>
        <v>15171.24</v>
      </c>
    </row>
    <row r="1871" spans="1:10">
      <c r="A1871" s="5" t="s">
        <v>6577</v>
      </c>
      <c r="B1871" s="5" t="s">
        <v>1696</v>
      </c>
      <c r="C1871" s="5" t="s">
        <v>4979</v>
      </c>
      <c r="D1871" s="1" t="s">
        <v>62</v>
      </c>
      <c r="E1871" s="3">
        <v>1</v>
      </c>
      <c r="F1871" s="2">
        <v>42832</v>
      </c>
      <c r="G1871" s="2">
        <f>ROUND(Tabla324[[#This Row],[CANTIDAD]]*Tabla324[[#This Row],[P. U.]],2)</f>
        <v>42832</v>
      </c>
      <c r="H1871" s="22">
        <v>1</v>
      </c>
      <c r="I1871" s="2">
        <v>32895.96</v>
      </c>
      <c r="J1871" s="2">
        <f>ROUND(Tabla324[[#This Row],[CANTIDAD ]]*Tabla324[[#This Row],[P. U. ]],2)</f>
        <v>32895.96</v>
      </c>
    </row>
    <row r="1872" spans="1:10">
      <c r="A1872" s="5" t="s">
        <v>6577</v>
      </c>
      <c r="B1872" s="5" t="s">
        <v>1697</v>
      </c>
      <c r="C1872" s="5" t="s">
        <v>4980</v>
      </c>
      <c r="D1872" s="1" t="s">
        <v>62</v>
      </c>
      <c r="E1872" s="3">
        <v>1</v>
      </c>
      <c r="F1872" s="2">
        <v>31950.51</v>
      </c>
      <c r="G1872" s="2">
        <f>ROUND(Tabla324[[#This Row],[CANTIDAD]]*Tabla324[[#This Row],[P. U.]],2)</f>
        <v>31950.51</v>
      </c>
      <c r="H1872" s="22">
        <v>1</v>
      </c>
      <c r="I1872" s="2">
        <v>24538.73</v>
      </c>
      <c r="J1872" s="2">
        <f>ROUND(Tabla324[[#This Row],[CANTIDAD ]]*Tabla324[[#This Row],[P. U. ]],2)</f>
        <v>24538.73</v>
      </c>
    </row>
    <row r="1873" spans="1:10">
      <c r="A1873" s="5" t="s">
        <v>6577</v>
      </c>
      <c r="B1873" s="5" t="s">
        <v>1698</v>
      </c>
      <c r="C1873" s="5" t="s">
        <v>4981</v>
      </c>
      <c r="D1873" s="1" t="s">
        <v>62</v>
      </c>
      <c r="E1873" s="3">
        <v>1</v>
      </c>
      <c r="F1873" s="2">
        <v>42832</v>
      </c>
      <c r="G1873" s="2">
        <f>ROUND(Tabla324[[#This Row],[CANTIDAD]]*Tabla324[[#This Row],[P. U.]],2)</f>
        <v>42832</v>
      </c>
      <c r="H1873" s="22">
        <v>1</v>
      </c>
      <c r="I1873" s="2">
        <v>32895.96</v>
      </c>
      <c r="J1873" s="2">
        <f>ROUND(Tabla324[[#This Row],[CANTIDAD ]]*Tabla324[[#This Row],[P. U. ]],2)</f>
        <v>32895.96</v>
      </c>
    </row>
    <row r="1874" spans="1:10" s="9" customFormat="1" ht="11.25" customHeight="1">
      <c r="A1874" s="8" t="s">
        <v>6581</v>
      </c>
      <c r="B1874" s="8"/>
      <c r="C1874" s="8" t="s">
        <v>4982</v>
      </c>
      <c r="D1874" s="9" t="s">
        <v>3472</v>
      </c>
      <c r="E1874" s="10"/>
      <c r="F1874" s="11"/>
      <c r="G1874" s="11">
        <f>SUM(G1875:G1883)</f>
        <v>715721.89999999991</v>
      </c>
      <c r="H1874" s="23"/>
      <c r="I1874" s="11"/>
      <c r="J1874" s="11">
        <f t="shared" ref="J1874" si="127">SUM(J1875:J1883)</f>
        <v>549690.87</v>
      </c>
    </row>
    <row r="1875" spans="1:10">
      <c r="A1875" s="5" t="s">
        <v>6577</v>
      </c>
      <c r="B1875" s="5" t="s">
        <v>1699</v>
      </c>
      <c r="C1875" s="5" t="s">
        <v>4983</v>
      </c>
      <c r="D1875" s="1" t="s">
        <v>62</v>
      </c>
      <c r="E1875" s="3">
        <v>1</v>
      </c>
      <c r="F1875" s="2">
        <v>187465.71</v>
      </c>
      <c r="G1875" s="2">
        <f>ROUND(Tabla324[[#This Row],[CANTIDAD]]*Tabla324[[#This Row],[P. U.]],2)</f>
        <v>187465.71</v>
      </c>
      <c r="H1875" s="22">
        <v>1</v>
      </c>
      <c r="I1875" s="2">
        <v>143977.98000000001</v>
      </c>
      <c r="J1875" s="2">
        <f>ROUND(Tabla324[[#This Row],[CANTIDAD ]]*Tabla324[[#This Row],[P. U. ]],2)</f>
        <v>143977.98000000001</v>
      </c>
    </row>
    <row r="1876" spans="1:10">
      <c r="A1876" s="5" t="s">
        <v>6577</v>
      </c>
      <c r="B1876" s="5" t="s">
        <v>1700</v>
      </c>
      <c r="C1876" s="5" t="s">
        <v>4984</v>
      </c>
      <c r="D1876" s="1" t="s">
        <v>62</v>
      </c>
      <c r="E1876" s="3">
        <v>1</v>
      </c>
      <c r="F1876" s="2">
        <v>108016.46</v>
      </c>
      <c r="G1876" s="2">
        <f>ROUND(Tabla324[[#This Row],[CANTIDAD]]*Tabla324[[#This Row],[P. U.]],2)</f>
        <v>108016.46</v>
      </c>
      <c r="H1876" s="22">
        <v>1</v>
      </c>
      <c r="I1876" s="2">
        <v>82959.12</v>
      </c>
      <c r="J1876" s="2">
        <f>ROUND(Tabla324[[#This Row],[CANTIDAD ]]*Tabla324[[#This Row],[P. U. ]],2)</f>
        <v>82959.12</v>
      </c>
    </row>
    <row r="1877" spans="1:10">
      <c r="A1877" s="5" t="s">
        <v>6577</v>
      </c>
      <c r="B1877" s="5" t="s">
        <v>1701</v>
      </c>
      <c r="C1877" s="5" t="s">
        <v>4985</v>
      </c>
      <c r="D1877" s="1" t="s">
        <v>62</v>
      </c>
      <c r="E1877" s="3">
        <v>1</v>
      </c>
      <c r="F1877" s="2">
        <v>37117.53</v>
      </c>
      <c r="G1877" s="2">
        <f>ROUND(Tabla324[[#This Row],[CANTIDAD]]*Tabla324[[#This Row],[P. U.]],2)</f>
        <v>37117.53</v>
      </c>
      <c r="H1877" s="22">
        <v>1</v>
      </c>
      <c r="I1877" s="2">
        <v>28507.119999999999</v>
      </c>
      <c r="J1877" s="2">
        <f>ROUND(Tabla324[[#This Row],[CANTIDAD ]]*Tabla324[[#This Row],[P. U. ]],2)</f>
        <v>28507.119999999999</v>
      </c>
    </row>
    <row r="1878" spans="1:10">
      <c r="A1878" s="5" t="s">
        <v>6577</v>
      </c>
      <c r="B1878" s="5" t="s">
        <v>1702</v>
      </c>
      <c r="C1878" s="5" t="s">
        <v>4986</v>
      </c>
      <c r="D1878" s="1" t="s">
        <v>62</v>
      </c>
      <c r="E1878" s="3">
        <v>1</v>
      </c>
      <c r="F1878" s="2">
        <v>153005.51</v>
      </c>
      <c r="G1878" s="2">
        <f>ROUND(Tabla324[[#This Row],[CANTIDAD]]*Tabla324[[#This Row],[P. U.]],2)</f>
        <v>153005.51</v>
      </c>
      <c r="H1878" s="22">
        <v>1</v>
      </c>
      <c r="I1878" s="2">
        <v>117511.75</v>
      </c>
      <c r="J1878" s="2">
        <f>ROUND(Tabla324[[#This Row],[CANTIDAD ]]*Tabla324[[#This Row],[P. U. ]],2)</f>
        <v>117511.75</v>
      </c>
    </row>
    <row r="1879" spans="1:10">
      <c r="A1879" s="5" t="s">
        <v>6577</v>
      </c>
      <c r="B1879" s="5" t="s">
        <v>1703</v>
      </c>
      <c r="C1879" s="5" t="s">
        <v>4987</v>
      </c>
      <c r="D1879" s="1" t="s">
        <v>62</v>
      </c>
      <c r="E1879" s="3">
        <v>1</v>
      </c>
      <c r="F1879" s="2">
        <v>100728.64</v>
      </c>
      <c r="G1879" s="2">
        <f>ROUND(Tabla324[[#This Row],[CANTIDAD]]*Tabla324[[#This Row],[P. U.]],2)</f>
        <v>100728.64</v>
      </c>
      <c r="H1879" s="22">
        <v>1</v>
      </c>
      <c r="I1879" s="2">
        <v>77361.91</v>
      </c>
      <c r="J1879" s="2">
        <f>ROUND(Tabla324[[#This Row],[CANTIDAD ]]*Tabla324[[#This Row],[P. U. ]],2)</f>
        <v>77361.91</v>
      </c>
    </row>
    <row r="1880" spans="1:10">
      <c r="A1880" s="5" t="s">
        <v>6577</v>
      </c>
      <c r="B1880" s="5" t="s">
        <v>1704</v>
      </c>
      <c r="C1880" s="5" t="s">
        <v>4988</v>
      </c>
      <c r="D1880" s="1" t="s">
        <v>62</v>
      </c>
      <c r="E1880" s="3">
        <v>1</v>
      </c>
      <c r="F1880" s="2">
        <v>49599.08</v>
      </c>
      <c r="G1880" s="2">
        <f>ROUND(Tabla324[[#This Row],[CANTIDAD]]*Tabla324[[#This Row],[P. U.]],2)</f>
        <v>49599.08</v>
      </c>
      <c r="H1880" s="22">
        <v>1</v>
      </c>
      <c r="I1880" s="2">
        <v>38093.24</v>
      </c>
      <c r="J1880" s="2">
        <f>ROUND(Tabla324[[#This Row],[CANTIDAD ]]*Tabla324[[#This Row],[P. U. ]],2)</f>
        <v>38093.24</v>
      </c>
    </row>
    <row r="1881" spans="1:10">
      <c r="A1881" s="5" t="s">
        <v>6577</v>
      </c>
      <c r="B1881" s="5" t="s">
        <v>1705</v>
      </c>
      <c r="C1881" s="5" t="s">
        <v>4989</v>
      </c>
      <c r="D1881" s="1" t="s">
        <v>62</v>
      </c>
      <c r="E1881" s="3">
        <v>1</v>
      </c>
      <c r="F1881" s="2">
        <v>30575.66</v>
      </c>
      <c r="G1881" s="2">
        <f>ROUND(Tabla324[[#This Row],[CANTIDAD]]*Tabla324[[#This Row],[P. U.]],2)</f>
        <v>30575.66</v>
      </c>
      <c r="H1881" s="22">
        <v>1</v>
      </c>
      <c r="I1881" s="2">
        <v>23482.81</v>
      </c>
      <c r="J1881" s="2">
        <f>ROUND(Tabla324[[#This Row],[CANTIDAD ]]*Tabla324[[#This Row],[P. U. ]],2)</f>
        <v>23482.81</v>
      </c>
    </row>
    <row r="1882" spans="1:10">
      <c r="A1882" s="5" t="s">
        <v>6577</v>
      </c>
      <c r="B1882" s="5" t="s">
        <v>1706</v>
      </c>
      <c r="C1882" s="5" t="s">
        <v>4990</v>
      </c>
      <c r="D1882" s="1" t="s">
        <v>62</v>
      </c>
      <c r="E1882" s="3">
        <v>1</v>
      </c>
      <c r="F1882" s="2">
        <v>23321.47</v>
      </c>
      <c r="G1882" s="2">
        <f>ROUND(Tabla324[[#This Row],[CANTIDAD]]*Tabla324[[#This Row],[P. U.]],2)</f>
        <v>23321.47</v>
      </c>
      <c r="H1882" s="22">
        <v>1</v>
      </c>
      <c r="I1882" s="2">
        <v>17911.419999999998</v>
      </c>
      <c r="J1882" s="2">
        <f>ROUND(Tabla324[[#This Row],[CANTIDAD ]]*Tabla324[[#This Row],[P. U. ]],2)</f>
        <v>17911.419999999998</v>
      </c>
    </row>
    <row r="1883" spans="1:10">
      <c r="A1883" s="5" t="s">
        <v>6577</v>
      </c>
      <c r="B1883" s="5" t="s">
        <v>1707</v>
      </c>
      <c r="C1883" s="5" t="s">
        <v>4991</v>
      </c>
      <c r="D1883" s="1" t="s">
        <v>62</v>
      </c>
      <c r="E1883" s="3">
        <v>1</v>
      </c>
      <c r="F1883" s="2">
        <v>25891.84</v>
      </c>
      <c r="G1883" s="2">
        <f>ROUND(Tabla324[[#This Row],[CANTIDAD]]*Tabla324[[#This Row],[P. U.]],2)</f>
        <v>25891.84</v>
      </c>
      <c r="H1883" s="22">
        <v>1</v>
      </c>
      <c r="I1883" s="2">
        <v>19885.52</v>
      </c>
      <c r="J1883" s="2">
        <f>ROUND(Tabla324[[#This Row],[CANTIDAD ]]*Tabla324[[#This Row],[P. U. ]],2)</f>
        <v>19885.52</v>
      </c>
    </row>
    <row r="1884" spans="1:10" s="9" customFormat="1" ht="11.25" customHeight="1">
      <c r="A1884" s="8" t="s">
        <v>6581</v>
      </c>
      <c r="B1884" s="8"/>
      <c r="C1884" s="8" t="s">
        <v>4992</v>
      </c>
      <c r="D1884" s="9" t="s">
        <v>3472</v>
      </c>
      <c r="E1884" s="10"/>
      <c r="F1884" s="11"/>
      <c r="G1884" s="11">
        <f>SUM(G1885:G1889)</f>
        <v>1130028.3899999999</v>
      </c>
      <c r="H1884" s="23"/>
      <c r="I1884" s="11"/>
      <c r="J1884" s="11">
        <f t="shared" ref="J1884" si="128">SUM(J1885:J1889)</f>
        <v>867887.76</v>
      </c>
    </row>
    <row r="1885" spans="1:10">
      <c r="A1885" s="5" t="s">
        <v>6577</v>
      </c>
      <c r="B1885" s="5" t="s">
        <v>1708</v>
      </c>
      <c r="C1885" s="5" t="s">
        <v>4993</v>
      </c>
      <c r="D1885" s="1" t="s">
        <v>62</v>
      </c>
      <c r="E1885" s="3">
        <v>2</v>
      </c>
      <c r="F1885" s="2">
        <v>471264.75</v>
      </c>
      <c r="G1885" s="2">
        <f>ROUND(Tabla324[[#This Row],[CANTIDAD]]*Tabla324[[#This Row],[P. U.]],2)</f>
        <v>942529.5</v>
      </c>
      <c r="H1885" s="22">
        <v>2</v>
      </c>
      <c r="I1885" s="2">
        <v>361942.16</v>
      </c>
      <c r="J1885" s="2">
        <f>ROUND(Tabla324[[#This Row],[CANTIDAD ]]*Tabla324[[#This Row],[P. U. ]],2)</f>
        <v>723884.32</v>
      </c>
    </row>
    <row r="1886" spans="1:10">
      <c r="A1886" s="5" t="s">
        <v>6577</v>
      </c>
      <c r="B1886" s="5" t="s">
        <v>1709</v>
      </c>
      <c r="C1886" s="6" t="s">
        <v>4994</v>
      </c>
      <c r="D1886" s="1" t="s">
        <v>62</v>
      </c>
      <c r="E1886" s="3">
        <v>1</v>
      </c>
      <c r="F1886" s="2">
        <v>38362.839999999997</v>
      </c>
      <c r="G1886" s="2">
        <f>ROUND(Tabla324[[#This Row],[CANTIDAD]]*Tabla324[[#This Row],[P. U.]],2)</f>
        <v>38362.839999999997</v>
      </c>
      <c r="H1886" s="22">
        <v>1</v>
      </c>
      <c r="I1886" s="2">
        <v>29463.54</v>
      </c>
      <c r="J1886" s="2">
        <f>ROUND(Tabla324[[#This Row],[CANTIDAD ]]*Tabla324[[#This Row],[P. U. ]],2)</f>
        <v>29463.54</v>
      </c>
    </row>
    <row r="1887" spans="1:10">
      <c r="A1887" s="5" t="s">
        <v>6577</v>
      </c>
      <c r="B1887" s="5" t="s">
        <v>1710</v>
      </c>
      <c r="C1887" s="6" t="s">
        <v>4995</v>
      </c>
      <c r="D1887" s="1" t="s">
        <v>62</v>
      </c>
      <c r="E1887" s="3">
        <v>1</v>
      </c>
      <c r="F1887" s="2">
        <v>38362.839999999997</v>
      </c>
      <c r="G1887" s="2">
        <f>ROUND(Tabla324[[#This Row],[CANTIDAD]]*Tabla324[[#This Row],[P. U.]],2)</f>
        <v>38362.839999999997</v>
      </c>
      <c r="H1887" s="22">
        <v>1</v>
      </c>
      <c r="I1887" s="2">
        <v>29463.54</v>
      </c>
      <c r="J1887" s="2">
        <f>ROUND(Tabla324[[#This Row],[CANTIDAD ]]*Tabla324[[#This Row],[P. U. ]],2)</f>
        <v>29463.54</v>
      </c>
    </row>
    <row r="1888" spans="1:10">
      <c r="A1888" s="5" t="s">
        <v>6577</v>
      </c>
      <c r="B1888" s="5" t="s">
        <v>1711</v>
      </c>
      <c r="C1888" s="6" t="s">
        <v>4996</v>
      </c>
      <c r="D1888" s="1" t="s">
        <v>62</v>
      </c>
      <c r="E1888" s="3">
        <v>1</v>
      </c>
      <c r="F1888" s="2">
        <v>104560.07</v>
      </c>
      <c r="G1888" s="2">
        <f>ROUND(Tabla324[[#This Row],[CANTIDAD]]*Tabla324[[#This Row],[P. U.]],2)</f>
        <v>104560.07</v>
      </c>
      <c r="H1888" s="22">
        <v>1</v>
      </c>
      <c r="I1888" s="2">
        <v>80304.539999999994</v>
      </c>
      <c r="J1888" s="2">
        <f>ROUND(Tabla324[[#This Row],[CANTIDAD ]]*Tabla324[[#This Row],[P. U. ]],2)</f>
        <v>80304.539999999994</v>
      </c>
    </row>
    <row r="1889" spans="1:10">
      <c r="A1889" s="5" t="s">
        <v>6577</v>
      </c>
      <c r="B1889" s="5" t="s">
        <v>1712</v>
      </c>
      <c r="C1889" s="5" t="s">
        <v>4997</v>
      </c>
      <c r="D1889" s="1" t="s">
        <v>62</v>
      </c>
      <c r="E1889" s="3">
        <v>2</v>
      </c>
      <c r="F1889" s="2">
        <v>3106.57</v>
      </c>
      <c r="G1889" s="2">
        <f>ROUND(Tabla324[[#This Row],[CANTIDAD]]*Tabla324[[#This Row],[P. U.]],2)</f>
        <v>6213.14</v>
      </c>
      <c r="H1889" s="22">
        <v>2</v>
      </c>
      <c r="I1889" s="2">
        <v>2385.91</v>
      </c>
      <c r="J1889" s="2">
        <f>ROUND(Tabla324[[#This Row],[CANTIDAD ]]*Tabla324[[#This Row],[P. U. ]],2)</f>
        <v>4771.82</v>
      </c>
    </row>
    <row r="1890" spans="1:10" s="9" customFormat="1" ht="11.25" customHeight="1">
      <c r="A1890" s="8" t="s">
        <v>6581</v>
      </c>
      <c r="B1890" s="8"/>
      <c r="C1890" s="8" t="s">
        <v>4998</v>
      </c>
      <c r="D1890" s="9" t="s">
        <v>3472</v>
      </c>
      <c r="E1890" s="10"/>
      <c r="F1890" s="11"/>
      <c r="G1890" s="11">
        <f>SUM(G1891:G1897)</f>
        <v>468421.91000000003</v>
      </c>
      <c r="H1890" s="23"/>
      <c r="I1890" s="11"/>
      <c r="J1890" s="11">
        <f t="shared" ref="J1890" si="129">SUM(J1891:J1897)</f>
        <v>359758.80000000005</v>
      </c>
    </row>
    <row r="1891" spans="1:10">
      <c r="A1891" s="5" t="s">
        <v>6577</v>
      </c>
      <c r="B1891" s="5" t="s">
        <v>1713</v>
      </c>
      <c r="C1891" s="6" t="s">
        <v>4999</v>
      </c>
      <c r="D1891" s="1" t="s">
        <v>62</v>
      </c>
      <c r="E1891" s="3">
        <v>1</v>
      </c>
      <c r="F1891" s="2">
        <v>141409.28</v>
      </c>
      <c r="G1891" s="2">
        <f>ROUND(Tabla324[[#This Row],[CANTIDAD]]*Tabla324[[#This Row],[P. U.]],2)</f>
        <v>141409.28</v>
      </c>
      <c r="H1891" s="22">
        <v>1</v>
      </c>
      <c r="I1891" s="2">
        <v>108605.57</v>
      </c>
      <c r="J1891" s="2">
        <f>ROUND(Tabla324[[#This Row],[CANTIDAD ]]*Tabla324[[#This Row],[P. U. ]],2)</f>
        <v>108605.57</v>
      </c>
    </row>
    <row r="1892" spans="1:10">
      <c r="A1892" s="5" t="s">
        <v>6577</v>
      </c>
      <c r="B1892" s="5" t="s">
        <v>1714</v>
      </c>
      <c r="C1892" s="6" t="s">
        <v>5000</v>
      </c>
      <c r="D1892" s="1" t="s">
        <v>62</v>
      </c>
      <c r="E1892" s="3">
        <v>2</v>
      </c>
      <c r="F1892" s="2">
        <v>125624.58</v>
      </c>
      <c r="G1892" s="2">
        <f>ROUND(Tabla324[[#This Row],[CANTIDAD]]*Tabla324[[#This Row],[P. U.]],2)</f>
        <v>251249.16</v>
      </c>
      <c r="H1892" s="22">
        <v>2</v>
      </c>
      <c r="I1892" s="2">
        <v>96482.57</v>
      </c>
      <c r="J1892" s="2">
        <f>ROUND(Tabla324[[#This Row],[CANTIDAD ]]*Tabla324[[#This Row],[P. U. ]],2)</f>
        <v>192965.14</v>
      </c>
    </row>
    <row r="1893" spans="1:10">
      <c r="A1893" s="5" t="s">
        <v>6577</v>
      </c>
      <c r="B1893" s="5" t="s">
        <v>1715</v>
      </c>
      <c r="C1893" s="6" t="s">
        <v>5001</v>
      </c>
      <c r="D1893" s="1" t="s">
        <v>62</v>
      </c>
      <c r="E1893" s="3">
        <v>4</v>
      </c>
      <c r="F1893" s="2">
        <v>4735.16</v>
      </c>
      <c r="G1893" s="2">
        <f>ROUND(Tabla324[[#This Row],[CANTIDAD]]*Tabla324[[#This Row],[P. U.]],2)</f>
        <v>18940.64</v>
      </c>
      <c r="H1893" s="22">
        <v>4</v>
      </c>
      <c r="I1893" s="2">
        <v>3636.71</v>
      </c>
      <c r="J1893" s="2">
        <f>ROUND(Tabla324[[#This Row],[CANTIDAD ]]*Tabla324[[#This Row],[P. U. ]],2)</f>
        <v>14546.84</v>
      </c>
    </row>
    <row r="1894" spans="1:10">
      <c r="A1894" s="5" t="s">
        <v>6577</v>
      </c>
      <c r="B1894" s="5" t="s">
        <v>1716</v>
      </c>
      <c r="C1894" s="6" t="s">
        <v>5002</v>
      </c>
      <c r="D1894" s="1" t="s">
        <v>62</v>
      </c>
      <c r="E1894" s="3">
        <v>6</v>
      </c>
      <c r="F1894" s="2">
        <v>4735.3100000000004</v>
      </c>
      <c r="G1894" s="2">
        <f>ROUND(Tabla324[[#This Row],[CANTIDAD]]*Tabla324[[#This Row],[P. U.]],2)</f>
        <v>28411.86</v>
      </c>
      <c r="H1894" s="22">
        <v>6</v>
      </c>
      <c r="I1894" s="2">
        <v>3636.83</v>
      </c>
      <c r="J1894" s="2">
        <f>ROUND(Tabla324[[#This Row],[CANTIDAD ]]*Tabla324[[#This Row],[P. U. ]],2)</f>
        <v>21820.98</v>
      </c>
    </row>
    <row r="1895" spans="1:10">
      <c r="A1895" s="5" t="s">
        <v>6577</v>
      </c>
      <c r="B1895" s="5" t="s">
        <v>1717</v>
      </c>
      <c r="C1895" s="6" t="s">
        <v>5003</v>
      </c>
      <c r="D1895" s="1" t="s">
        <v>62</v>
      </c>
      <c r="E1895" s="3">
        <v>1</v>
      </c>
      <c r="F1895" s="2">
        <v>4735.1400000000003</v>
      </c>
      <c r="G1895" s="2">
        <f>ROUND(Tabla324[[#This Row],[CANTIDAD]]*Tabla324[[#This Row],[P. U.]],2)</f>
        <v>4735.1400000000003</v>
      </c>
      <c r="H1895" s="22">
        <v>1</v>
      </c>
      <c r="I1895" s="2">
        <v>3636.69</v>
      </c>
      <c r="J1895" s="2">
        <f>ROUND(Tabla324[[#This Row],[CANTIDAD ]]*Tabla324[[#This Row],[P. U. ]],2)</f>
        <v>3636.69</v>
      </c>
    </row>
    <row r="1896" spans="1:10">
      <c r="A1896" s="5" t="s">
        <v>6577</v>
      </c>
      <c r="B1896" s="5" t="s">
        <v>1718</v>
      </c>
      <c r="C1896" s="6" t="s">
        <v>5004</v>
      </c>
      <c r="D1896" s="1" t="s">
        <v>62</v>
      </c>
      <c r="E1896" s="3">
        <v>4</v>
      </c>
      <c r="F1896" s="2">
        <v>4735.17</v>
      </c>
      <c r="G1896" s="2">
        <f>ROUND(Tabla324[[#This Row],[CANTIDAD]]*Tabla324[[#This Row],[P. U.]],2)</f>
        <v>18940.68</v>
      </c>
      <c r="H1896" s="22">
        <v>4</v>
      </c>
      <c r="I1896" s="2">
        <v>3636.72</v>
      </c>
      <c r="J1896" s="2">
        <f>ROUND(Tabla324[[#This Row],[CANTIDAD ]]*Tabla324[[#This Row],[P. U. ]],2)</f>
        <v>14546.88</v>
      </c>
    </row>
    <row r="1897" spans="1:10">
      <c r="A1897" s="5" t="s">
        <v>6577</v>
      </c>
      <c r="B1897" s="5" t="s">
        <v>1719</v>
      </c>
      <c r="C1897" s="6" t="s">
        <v>5005</v>
      </c>
      <c r="D1897" s="1" t="s">
        <v>62</v>
      </c>
      <c r="E1897" s="3">
        <v>1</v>
      </c>
      <c r="F1897" s="2">
        <v>4735.1499999999996</v>
      </c>
      <c r="G1897" s="2">
        <f>ROUND(Tabla324[[#This Row],[CANTIDAD]]*Tabla324[[#This Row],[P. U.]],2)</f>
        <v>4735.1499999999996</v>
      </c>
      <c r="H1897" s="22">
        <v>1</v>
      </c>
      <c r="I1897" s="2">
        <v>3636.7</v>
      </c>
      <c r="J1897" s="2">
        <f>ROUND(Tabla324[[#This Row],[CANTIDAD ]]*Tabla324[[#This Row],[P. U. ]],2)</f>
        <v>3636.7</v>
      </c>
    </row>
    <row r="1898" spans="1:10" s="9" customFormat="1" ht="11.25" customHeight="1">
      <c r="A1898" s="8" t="s">
        <v>6581</v>
      </c>
      <c r="B1898" s="8"/>
      <c r="C1898" s="8" t="s">
        <v>5006</v>
      </c>
      <c r="D1898" s="9" t="s">
        <v>3472</v>
      </c>
      <c r="E1898" s="10"/>
      <c r="F1898" s="11"/>
      <c r="G1898" s="11">
        <f>SUM(G1899:G1902)</f>
        <v>1037526.99</v>
      </c>
      <c r="H1898" s="23"/>
      <c r="I1898" s="11"/>
      <c r="J1898" s="11">
        <f t="shared" ref="J1898" si="130">SUM(J1899:J1902)</f>
        <v>796844.61</v>
      </c>
    </row>
    <row r="1899" spans="1:10">
      <c r="A1899" s="5" t="s">
        <v>6577</v>
      </c>
      <c r="B1899" s="5" t="s">
        <v>1720</v>
      </c>
      <c r="C1899" s="6" t="s">
        <v>5007</v>
      </c>
      <c r="D1899" s="1" t="s">
        <v>62</v>
      </c>
      <c r="E1899" s="3">
        <v>1</v>
      </c>
      <c r="F1899" s="2">
        <v>47311.5</v>
      </c>
      <c r="G1899" s="2">
        <f>ROUND(Tabla324[[#This Row],[CANTIDAD]]*Tabla324[[#This Row],[P. U.]],2)</f>
        <v>47311.5</v>
      </c>
      <c r="H1899" s="22">
        <v>1</v>
      </c>
      <c r="I1899" s="2">
        <v>36336.32</v>
      </c>
      <c r="J1899" s="2">
        <f>ROUND(Tabla324[[#This Row],[CANTIDAD ]]*Tabla324[[#This Row],[P. U. ]],2)</f>
        <v>36336.32</v>
      </c>
    </row>
    <row r="1900" spans="1:10">
      <c r="A1900" s="5" t="s">
        <v>6577</v>
      </c>
      <c r="B1900" s="5" t="s">
        <v>1721</v>
      </c>
      <c r="C1900" s="6" t="s">
        <v>5008</v>
      </c>
      <c r="D1900" s="1" t="s">
        <v>62</v>
      </c>
      <c r="E1900" s="3">
        <v>3</v>
      </c>
      <c r="F1900" s="2">
        <v>144313.35</v>
      </c>
      <c r="G1900" s="2">
        <f>ROUND(Tabla324[[#This Row],[CANTIDAD]]*Tabla324[[#This Row],[P. U.]],2)</f>
        <v>432940.05</v>
      </c>
      <c r="H1900" s="22">
        <v>3</v>
      </c>
      <c r="I1900" s="2">
        <v>110835.98</v>
      </c>
      <c r="J1900" s="2">
        <f>ROUND(Tabla324[[#This Row],[CANTIDAD ]]*Tabla324[[#This Row],[P. U. ]],2)</f>
        <v>332507.94</v>
      </c>
    </row>
    <row r="1901" spans="1:10">
      <c r="A1901" s="5" t="s">
        <v>6577</v>
      </c>
      <c r="B1901" s="5" t="s">
        <v>1722</v>
      </c>
      <c r="C1901" s="6" t="s">
        <v>5009</v>
      </c>
      <c r="D1901" s="1" t="s">
        <v>62</v>
      </c>
      <c r="E1901" s="3">
        <v>2</v>
      </c>
      <c r="F1901" s="2">
        <v>151744</v>
      </c>
      <c r="G1901" s="2">
        <f>ROUND(Tabla324[[#This Row],[CANTIDAD]]*Tabla324[[#This Row],[P. U.]],2)</f>
        <v>303488</v>
      </c>
      <c r="H1901" s="22">
        <v>2</v>
      </c>
      <c r="I1901" s="2">
        <v>116542.88</v>
      </c>
      <c r="J1901" s="2">
        <f>ROUND(Tabla324[[#This Row],[CANTIDAD ]]*Tabla324[[#This Row],[P. U. ]],2)</f>
        <v>233085.76</v>
      </c>
    </row>
    <row r="1902" spans="1:10">
      <c r="A1902" s="5" t="s">
        <v>6577</v>
      </c>
      <c r="B1902" s="5" t="s">
        <v>1723</v>
      </c>
      <c r="C1902" s="5" t="s">
        <v>5010</v>
      </c>
      <c r="D1902" s="1" t="s">
        <v>62</v>
      </c>
      <c r="E1902" s="3">
        <v>1</v>
      </c>
      <c r="F1902" s="2">
        <v>253787.44</v>
      </c>
      <c r="G1902" s="2">
        <f>ROUND(Tabla324[[#This Row],[CANTIDAD]]*Tabla324[[#This Row],[P. U.]],2)</f>
        <v>253787.44</v>
      </c>
      <c r="H1902" s="22">
        <v>1</v>
      </c>
      <c r="I1902" s="2">
        <v>194914.59</v>
      </c>
      <c r="J1902" s="2">
        <f>ROUND(Tabla324[[#This Row],[CANTIDAD ]]*Tabla324[[#This Row],[P. U. ]],2)</f>
        <v>194914.59</v>
      </c>
    </row>
    <row r="1903" spans="1:10" s="9" customFormat="1" ht="11.25" customHeight="1">
      <c r="A1903" s="8" t="s">
        <v>6581</v>
      </c>
      <c r="B1903" s="8"/>
      <c r="C1903" s="8" t="s">
        <v>5011</v>
      </c>
      <c r="D1903" s="9" t="s">
        <v>3472</v>
      </c>
      <c r="E1903" s="10"/>
      <c r="F1903" s="11"/>
      <c r="G1903" s="11">
        <f>SUM(G1904:G1905)</f>
        <v>27542.190000000002</v>
      </c>
      <c r="H1903" s="23"/>
      <c r="I1903" s="11"/>
      <c r="J1903" s="11">
        <f t="shared" ref="J1903" si="131">SUM(J1904:J1905)</f>
        <v>21153.03</v>
      </c>
    </row>
    <row r="1904" spans="1:10">
      <c r="A1904" s="5" t="s">
        <v>6577</v>
      </c>
      <c r="B1904" s="5" t="s">
        <v>1724</v>
      </c>
      <c r="C1904" s="5" t="s">
        <v>5012</v>
      </c>
      <c r="D1904" s="1" t="s">
        <v>62</v>
      </c>
      <c r="E1904" s="3">
        <v>1</v>
      </c>
      <c r="F1904" s="2">
        <v>12083.83</v>
      </c>
      <c r="G1904" s="2">
        <f>ROUND(Tabla324[[#This Row],[CANTIDAD]]*Tabla324[[#This Row],[P. U.]],2)</f>
        <v>12083.83</v>
      </c>
      <c r="H1904" s="22">
        <v>1</v>
      </c>
      <c r="I1904" s="2">
        <v>9280.65</v>
      </c>
      <c r="J1904" s="2">
        <f>ROUND(Tabla324[[#This Row],[CANTIDAD ]]*Tabla324[[#This Row],[P. U. ]],2)</f>
        <v>9280.65</v>
      </c>
    </row>
    <row r="1905" spans="1:10">
      <c r="A1905" s="5" t="s">
        <v>6577</v>
      </c>
      <c r="B1905" s="5" t="s">
        <v>1725</v>
      </c>
      <c r="C1905" s="5" t="s">
        <v>5013</v>
      </c>
      <c r="D1905" s="1" t="s">
        <v>62</v>
      </c>
      <c r="E1905" s="3">
        <v>1</v>
      </c>
      <c r="F1905" s="2">
        <v>15458.36</v>
      </c>
      <c r="G1905" s="2">
        <f>ROUND(Tabla324[[#This Row],[CANTIDAD]]*Tabla324[[#This Row],[P. U.]],2)</f>
        <v>15458.36</v>
      </c>
      <c r="H1905" s="22">
        <v>1</v>
      </c>
      <c r="I1905" s="2">
        <v>11872.38</v>
      </c>
      <c r="J1905" s="2">
        <f>ROUND(Tabla324[[#This Row],[CANTIDAD ]]*Tabla324[[#This Row],[P. U. ]],2)</f>
        <v>11872.38</v>
      </c>
    </row>
    <row r="1906" spans="1:10" s="9" customFormat="1" ht="11.25" customHeight="1">
      <c r="A1906" s="8" t="s">
        <v>6581</v>
      </c>
      <c r="B1906" s="8"/>
      <c r="C1906" s="8" t="s">
        <v>5014</v>
      </c>
      <c r="D1906" s="9" t="s">
        <v>3472</v>
      </c>
      <c r="E1906" s="10"/>
      <c r="F1906" s="11"/>
      <c r="G1906" s="11">
        <f>SUM(G1907:G1909)</f>
        <v>278569.59999999998</v>
      </c>
      <c r="H1906" s="23"/>
      <c r="I1906" s="11"/>
      <c r="J1906" s="11">
        <f t="shared" ref="J1906" si="132">SUM(J1907:J1909)</f>
        <v>213947.84999999998</v>
      </c>
    </row>
    <row r="1907" spans="1:10">
      <c r="A1907" s="5" t="s">
        <v>6577</v>
      </c>
      <c r="B1907" s="5" t="s">
        <v>1726</v>
      </c>
      <c r="C1907" s="6" t="s">
        <v>5015</v>
      </c>
      <c r="D1907" s="1" t="s">
        <v>62</v>
      </c>
      <c r="E1907" s="3">
        <v>1</v>
      </c>
      <c r="F1907" s="2">
        <v>98325.119999999995</v>
      </c>
      <c r="G1907" s="2">
        <f>ROUND(Tabla324[[#This Row],[CANTIDAD]]*Tabla324[[#This Row],[P. U.]],2)</f>
        <v>98325.119999999995</v>
      </c>
      <c r="H1907" s="22">
        <v>1</v>
      </c>
      <c r="I1907" s="2">
        <v>75515.95</v>
      </c>
      <c r="J1907" s="2">
        <f>ROUND(Tabla324[[#This Row],[CANTIDAD ]]*Tabla324[[#This Row],[P. U. ]],2)</f>
        <v>75515.95</v>
      </c>
    </row>
    <row r="1908" spans="1:10">
      <c r="A1908" s="5" t="s">
        <v>6577</v>
      </c>
      <c r="B1908" s="5" t="s">
        <v>1727</v>
      </c>
      <c r="C1908" s="6" t="s">
        <v>5016</v>
      </c>
      <c r="D1908" s="1" t="s">
        <v>62</v>
      </c>
      <c r="E1908" s="3">
        <v>1</v>
      </c>
      <c r="F1908" s="2">
        <v>90122.240000000005</v>
      </c>
      <c r="G1908" s="2">
        <f>ROUND(Tabla324[[#This Row],[CANTIDAD]]*Tabla324[[#This Row],[P. U.]],2)</f>
        <v>90122.240000000005</v>
      </c>
      <c r="H1908" s="22">
        <v>1</v>
      </c>
      <c r="I1908" s="2">
        <v>69215.95</v>
      </c>
      <c r="J1908" s="2">
        <f>ROUND(Tabla324[[#This Row],[CANTIDAD ]]*Tabla324[[#This Row],[P. U. ]],2)</f>
        <v>69215.95</v>
      </c>
    </row>
    <row r="1909" spans="1:10">
      <c r="A1909" s="5" t="s">
        <v>6577</v>
      </c>
      <c r="B1909" s="5" t="s">
        <v>1728</v>
      </c>
      <c r="C1909" s="6" t="s">
        <v>5017</v>
      </c>
      <c r="D1909" s="1" t="s">
        <v>62</v>
      </c>
      <c r="E1909" s="3">
        <v>1</v>
      </c>
      <c r="F1909" s="2">
        <v>90122.240000000005</v>
      </c>
      <c r="G1909" s="2">
        <f>ROUND(Tabla324[[#This Row],[CANTIDAD]]*Tabla324[[#This Row],[P. U.]],2)</f>
        <v>90122.240000000005</v>
      </c>
      <c r="H1909" s="22">
        <v>1</v>
      </c>
      <c r="I1909" s="2">
        <v>69215.95</v>
      </c>
      <c r="J1909" s="2">
        <f>ROUND(Tabla324[[#This Row],[CANTIDAD ]]*Tabla324[[#This Row],[P. U. ]],2)</f>
        <v>69215.95</v>
      </c>
    </row>
    <row r="1910" spans="1:10" s="9" customFormat="1" ht="11.25" customHeight="1">
      <c r="A1910" s="8" t="s">
        <v>6581</v>
      </c>
      <c r="B1910" s="8"/>
      <c r="C1910" s="8" t="s">
        <v>5018</v>
      </c>
      <c r="D1910" s="9" t="s">
        <v>3472</v>
      </c>
      <c r="E1910" s="10"/>
      <c r="F1910" s="11"/>
      <c r="G1910" s="11">
        <f>SUM(G1911:G1913)</f>
        <v>349966.85</v>
      </c>
      <c r="H1910" s="23"/>
      <c r="I1910" s="11"/>
      <c r="J1910" s="11">
        <f t="shared" ref="J1910" si="133">SUM(J1911:J1913)</f>
        <v>268782.59000000003</v>
      </c>
    </row>
    <row r="1911" spans="1:10">
      <c r="A1911" s="5" t="s">
        <v>6577</v>
      </c>
      <c r="B1911" s="5" t="s">
        <v>1729</v>
      </c>
      <c r="C1911" s="6" t="s">
        <v>5019</v>
      </c>
      <c r="D1911" s="1" t="s">
        <v>62</v>
      </c>
      <c r="E1911" s="3">
        <v>10</v>
      </c>
      <c r="F1911" s="2">
        <v>15725.09</v>
      </c>
      <c r="G1911" s="2">
        <f>ROUND(Tabla324[[#This Row],[CANTIDAD]]*Tabla324[[#This Row],[P. U.]],2)</f>
        <v>157250.9</v>
      </c>
      <c r="H1911" s="22">
        <v>10</v>
      </c>
      <c r="I1911" s="2">
        <v>12077.23</v>
      </c>
      <c r="J1911" s="2">
        <f>ROUND(Tabla324[[#This Row],[CANTIDAD ]]*Tabla324[[#This Row],[P. U. ]],2)</f>
        <v>120772.3</v>
      </c>
    </row>
    <row r="1912" spans="1:10">
      <c r="A1912" s="5" t="s">
        <v>6577</v>
      </c>
      <c r="B1912" s="5" t="s">
        <v>1730</v>
      </c>
      <c r="C1912" s="6" t="s">
        <v>5020</v>
      </c>
      <c r="D1912" s="1" t="s">
        <v>62</v>
      </c>
      <c r="E1912" s="3">
        <v>12</v>
      </c>
      <c r="F1912" s="2">
        <v>14610.67</v>
      </c>
      <c r="G1912" s="2">
        <f>ROUND(Tabla324[[#This Row],[CANTIDAD]]*Tabla324[[#This Row],[P. U.]],2)</f>
        <v>175328.04</v>
      </c>
      <c r="H1912" s="22">
        <v>12</v>
      </c>
      <c r="I1912" s="2">
        <v>11221.33</v>
      </c>
      <c r="J1912" s="2">
        <f>ROUND(Tabla324[[#This Row],[CANTIDAD ]]*Tabla324[[#This Row],[P. U. ]],2)</f>
        <v>134655.96</v>
      </c>
    </row>
    <row r="1913" spans="1:10">
      <c r="A1913" s="5" t="s">
        <v>6577</v>
      </c>
      <c r="B1913" s="5" t="s">
        <v>1731</v>
      </c>
      <c r="C1913" s="5" t="s">
        <v>5021</v>
      </c>
      <c r="D1913" s="1" t="s">
        <v>153</v>
      </c>
      <c r="E1913" s="3">
        <v>1</v>
      </c>
      <c r="F1913" s="2">
        <v>17387.91</v>
      </c>
      <c r="G1913" s="2">
        <f>ROUND(Tabla324[[#This Row],[CANTIDAD]]*Tabla324[[#This Row],[P. U.]],2)</f>
        <v>17387.91</v>
      </c>
      <c r="H1913" s="22">
        <v>1</v>
      </c>
      <c r="I1913" s="2">
        <v>13354.33</v>
      </c>
      <c r="J1913" s="2">
        <f>ROUND(Tabla324[[#This Row],[CANTIDAD ]]*Tabla324[[#This Row],[P. U. ]],2)</f>
        <v>13354.33</v>
      </c>
    </row>
    <row r="1914" spans="1:10" s="9" customFormat="1" ht="11.25" customHeight="1">
      <c r="A1914" s="8" t="s">
        <v>6581</v>
      </c>
      <c r="B1914" s="8"/>
      <c r="C1914" s="8" t="s">
        <v>5022</v>
      </c>
      <c r="D1914" s="9" t="s">
        <v>3472</v>
      </c>
      <c r="E1914" s="10"/>
      <c r="F1914" s="11"/>
      <c r="G1914" s="11">
        <f>SUM(G1915:G1917)</f>
        <v>70642.25</v>
      </c>
      <c r="H1914" s="23"/>
      <c r="I1914" s="11"/>
      <c r="J1914" s="11">
        <f t="shared" ref="J1914" si="134">SUM(J1915:J1917)</f>
        <v>54255.299999999996</v>
      </c>
    </row>
    <row r="1915" spans="1:10">
      <c r="A1915" s="5" t="s">
        <v>6577</v>
      </c>
      <c r="B1915" s="5" t="s">
        <v>1732</v>
      </c>
      <c r="C1915" s="5" t="s">
        <v>5023</v>
      </c>
      <c r="D1915" s="1" t="s">
        <v>153</v>
      </c>
      <c r="E1915" s="3">
        <v>43</v>
      </c>
      <c r="F1915" s="2">
        <v>1422.21</v>
      </c>
      <c r="G1915" s="2">
        <f>ROUND(Tabla324[[#This Row],[CANTIDAD]]*Tabla324[[#This Row],[P. U.]],2)</f>
        <v>61155.03</v>
      </c>
      <c r="H1915" s="22">
        <v>43</v>
      </c>
      <c r="I1915" s="2">
        <v>1092.3</v>
      </c>
      <c r="J1915" s="2">
        <f>ROUND(Tabla324[[#This Row],[CANTIDAD ]]*Tabla324[[#This Row],[P. U. ]],2)</f>
        <v>46968.9</v>
      </c>
    </row>
    <row r="1916" spans="1:10">
      <c r="A1916" s="5" t="s">
        <v>6577</v>
      </c>
      <c r="B1916" s="5" t="s">
        <v>1733</v>
      </c>
      <c r="C1916" s="6" t="s">
        <v>5024</v>
      </c>
      <c r="D1916" s="1" t="s">
        <v>153</v>
      </c>
      <c r="E1916" s="3">
        <v>3</v>
      </c>
      <c r="F1916" s="2">
        <v>676.86</v>
      </c>
      <c r="G1916" s="2">
        <f>ROUND(Tabla324[[#This Row],[CANTIDAD]]*Tabla324[[#This Row],[P. U.]],2)</f>
        <v>2030.58</v>
      </c>
      <c r="H1916" s="22">
        <v>3</v>
      </c>
      <c r="I1916" s="2">
        <v>519.84</v>
      </c>
      <c r="J1916" s="2">
        <f>ROUND(Tabla324[[#This Row],[CANTIDAD ]]*Tabla324[[#This Row],[P. U. ]],2)</f>
        <v>1559.52</v>
      </c>
    </row>
    <row r="1917" spans="1:10">
      <c r="A1917" s="5" t="s">
        <v>6577</v>
      </c>
      <c r="B1917" s="5" t="s">
        <v>1734</v>
      </c>
      <c r="C1917" s="6" t="s">
        <v>5025</v>
      </c>
      <c r="D1917" s="1" t="s">
        <v>62</v>
      </c>
      <c r="E1917" s="3">
        <v>2</v>
      </c>
      <c r="F1917" s="2">
        <v>3728.32</v>
      </c>
      <c r="G1917" s="2">
        <f>ROUND(Tabla324[[#This Row],[CANTIDAD]]*Tabla324[[#This Row],[P. U.]],2)</f>
        <v>7456.64</v>
      </c>
      <c r="H1917" s="22">
        <v>2</v>
      </c>
      <c r="I1917" s="2">
        <v>2863.44</v>
      </c>
      <c r="J1917" s="2">
        <f>ROUND(Tabla324[[#This Row],[CANTIDAD ]]*Tabla324[[#This Row],[P. U. ]],2)</f>
        <v>5726.88</v>
      </c>
    </row>
    <row r="1918" spans="1:10" s="9" customFormat="1" ht="11.25" customHeight="1">
      <c r="A1918" s="8" t="s">
        <v>6581</v>
      </c>
      <c r="B1918" s="8"/>
      <c r="C1918" s="8" t="s">
        <v>5026</v>
      </c>
      <c r="D1918" s="9" t="s">
        <v>3472</v>
      </c>
      <c r="E1918" s="10"/>
      <c r="F1918" s="11"/>
      <c r="G1918" s="11">
        <f>SUM(G1919:G1922)</f>
        <v>1564272.02</v>
      </c>
      <c r="H1918" s="23"/>
      <c r="I1918" s="11"/>
      <c r="J1918" s="11">
        <f t="shared" ref="J1918" si="135">SUM(J1919:J1922)</f>
        <v>1201396.8600000001</v>
      </c>
    </row>
    <row r="1919" spans="1:10">
      <c r="A1919" s="5" t="s">
        <v>6577</v>
      </c>
      <c r="B1919" s="5" t="s">
        <v>1735</v>
      </c>
      <c r="C1919" s="5" t="s">
        <v>5027</v>
      </c>
      <c r="D1919" s="1" t="s">
        <v>62</v>
      </c>
      <c r="E1919" s="3">
        <v>2</v>
      </c>
      <c r="F1919" s="2">
        <v>182198.19</v>
      </c>
      <c r="G1919" s="2">
        <f>ROUND(Tabla324[[#This Row],[CANTIDAD]]*Tabla324[[#This Row],[P. U.]],2)</f>
        <v>364396.38</v>
      </c>
      <c r="H1919" s="22">
        <v>2</v>
      </c>
      <c r="I1919" s="2">
        <v>139932.4</v>
      </c>
      <c r="J1919" s="2">
        <f>ROUND(Tabla324[[#This Row],[CANTIDAD ]]*Tabla324[[#This Row],[P. U. ]],2)</f>
        <v>279864.8</v>
      </c>
    </row>
    <row r="1920" spans="1:10">
      <c r="A1920" s="5" t="s">
        <v>6577</v>
      </c>
      <c r="B1920" s="5" t="s">
        <v>1736</v>
      </c>
      <c r="C1920" s="5" t="s">
        <v>5028</v>
      </c>
      <c r="D1920" s="1" t="s">
        <v>62</v>
      </c>
      <c r="E1920" s="3">
        <v>2</v>
      </c>
      <c r="F1920" s="2">
        <v>273327.64</v>
      </c>
      <c r="G1920" s="2">
        <f>ROUND(Tabla324[[#This Row],[CANTIDAD]]*Tabla324[[#This Row],[P. U.]],2)</f>
        <v>546655.28</v>
      </c>
      <c r="H1920" s="22">
        <v>2</v>
      </c>
      <c r="I1920" s="2">
        <v>209921.9</v>
      </c>
      <c r="J1920" s="2">
        <f>ROUND(Tabla324[[#This Row],[CANTIDAD ]]*Tabla324[[#This Row],[P. U. ]],2)</f>
        <v>419843.8</v>
      </c>
    </row>
    <row r="1921" spans="1:10">
      <c r="A1921" s="5" t="s">
        <v>6577</v>
      </c>
      <c r="B1921" s="5" t="s">
        <v>1737</v>
      </c>
      <c r="C1921" s="5" t="s">
        <v>5029</v>
      </c>
      <c r="D1921" s="1" t="s">
        <v>62</v>
      </c>
      <c r="E1921" s="3">
        <v>2</v>
      </c>
      <c r="F1921" s="2">
        <v>280073.96999999997</v>
      </c>
      <c r="G1921" s="2">
        <f>ROUND(Tabla324[[#This Row],[CANTIDAD]]*Tabla324[[#This Row],[P. U.]],2)</f>
        <v>560147.93999999994</v>
      </c>
      <c r="H1921" s="22">
        <v>2</v>
      </c>
      <c r="I1921" s="2">
        <v>215103.25</v>
      </c>
      <c r="J1921" s="2">
        <f>ROUND(Tabla324[[#This Row],[CANTIDAD ]]*Tabla324[[#This Row],[P. U. ]],2)</f>
        <v>430206.5</v>
      </c>
    </row>
    <row r="1922" spans="1:10">
      <c r="A1922" s="5" t="s">
        <v>6577</v>
      </c>
      <c r="B1922" s="5" t="s">
        <v>1738</v>
      </c>
      <c r="C1922" s="5" t="s">
        <v>5030</v>
      </c>
      <c r="D1922" s="1" t="s">
        <v>62</v>
      </c>
      <c r="E1922" s="3">
        <v>1</v>
      </c>
      <c r="F1922" s="2">
        <v>93072.42</v>
      </c>
      <c r="G1922" s="2">
        <f>ROUND(Tabla324[[#This Row],[CANTIDAD]]*Tabla324[[#This Row],[P. U.]],2)</f>
        <v>93072.42</v>
      </c>
      <c r="H1922" s="22">
        <v>1</v>
      </c>
      <c r="I1922" s="2">
        <v>71481.759999999995</v>
      </c>
      <c r="J1922" s="2">
        <f>ROUND(Tabla324[[#This Row],[CANTIDAD ]]*Tabla324[[#This Row],[P. U. ]],2)</f>
        <v>71481.759999999995</v>
      </c>
    </row>
    <row r="1923" spans="1:10" s="25" customFormat="1" ht="11.25" customHeight="1">
      <c r="A1923" s="24" t="s">
        <v>6578</v>
      </c>
      <c r="B1923" s="24">
        <v>4</v>
      </c>
      <c r="C1923" s="24" t="s">
        <v>5033</v>
      </c>
      <c r="D1923" s="25" t="s">
        <v>3472</v>
      </c>
      <c r="E1923" s="26"/>
      <c r="F1923" s="27"/>
      <c r="G1923" s="27">
        <f>G1924+G1946+G1949</f>
        <v>672561.63</v>
      </c>
      <c r="H1923" s="28"/>
      <c r="I1923" s="27"/>
      <c r="J1923" s="27">
        <f t="shared" ref="J1923" si="136">J1924+J1946+J1949</f>
        <v>516540.7</v>
      </c>
    </row>
    <row r="1924" spans="1:10" s="30" customFormat="1" ht="11.25" customHeight="1">
      <c r="A1924" s="29" t="s">
        <v>6579</v>
      </c>
      <c r="B1924" s="29">
        <v>4.0999999999999996</v>
      </c>
      <c r="C1924" s="29" t="s">
        <v>5034</v>
      </c>
      <c r="D1924" s="30" t="s">
        <v>3472</v>
      </c>
      <c r="E1924" s="31"/>
      <c r="F1924" s="32"/>
      <c r="G1924" s="32">
        <f>SUM(G1925:G1945)</f>
        <v>350778.31</v>
      </c>
      <c r="H1924" s="33"/>
      <c r="I1924" s="32"/>
      <c r="J1924" s="32">
        <f t="shared" ref="J1924" si="137">SUM(J1925:J1945)</f>
        <v>269406.52</v>
      </c>
    </row>
    <row r="1925" spans="1:10">
      <c r="A1925" s="5" t="s">
        <v>6577</v>
      </c>
      <c r="B1925" s="5" t="s">
        <v>1739</v>
      </c>
      <c r="C1925" s="5" t="s">
        <v>5035</v>
      </c>
      <c r="D1925" s="1" t="s">
        <v>177</v>
      </c>
      <c r="E1925" s="3">
        <v>228.9</v>
      </c>
      <c r="F1925" s="2">
        <v>22.75</v>
      </c>
      <c r="G1925" s="2">
        <f>ROUND(Tabla324[[#This Row],[CANTIDAD]]*Tabla324[[#This Row],[P. U.]],2)</f>
        <v>5207.4799999999996</v>
      </c>
      <c r="H1925" s="22">
        <v>228.9</v>
      </c>
      <c r="I1925" s="2">
        <v>17.47</v>
      </c>
      <c r="J1925" s="2">
        <f>ROUND(Tabla324[[#This Row],[CANTIDAD ]]*Tabla324[[#This Row],[P. U. ]],2)</f>
        <v>3998.88</v>
      </c>
    </row>
    <row r="1926" spans="1:10">
      <c r="A1926" s="5" t="s">
        <v>6577</v>
      </c>
      <c r="B1926" s="5" t="s">
        <v>1740</v>
      </c>
      <c r="C1926" s="5" t="s">
        <v>5036</v>
      </c>
      <c r="D1926" s="1" t="s">
        <v>153</v>
      </c>
      <c r="E1926" s="3">
        <v>9</v>
      </c>
      <c r="F1926" s="2">
        <v>31.85</v>
      </c>
      <c r="G1926" s="2">
        <f>ROUND(Tabla324[[#This Row],[CANTIDAD]]*Tabla324[[#This Row],[P. U.]],2)</f>
        <v>286.64999999999998</v>
      </c>
      <c r="H1926" s="22">
        <v>9</v>
      </c>
      <c r="I1926" s="2">
        <v>24.46</v>
      </c>
      <c r="J1926" s="2">
        <f>ROUND(Tabla324[[#This Row],[CANTIDAD ]]*Tabla324[[#This Row],[P. U. ]],2)</f>
        <v>220.14</v>
      </c>
    </row>
    <row r="1927" spans="1:10">
      <c r="A1927" s="5" t="s">
        <v>6577</v>
      </c>
      <c r="B1927" s="5" t="s">
        <v>1741</v>
      </c>
      <c r="C1927" s="5" t="s">
        <v>5037</v>
      </c>
      <c r="D1927" s="1" t="s">
        <v>153</v>
      </c>
      <c r="E1927" s="3">
        <v>9</v>
      </c>
      <c r="F1927" s="2">
        <v>23.03</v>
      </c>
      <c r="G1927" s="2">
        <f>ROUND(Tabla324[[#This Row],[CANTIDAD]]*Tabla324[[#This Row],[P. U.]],2)</f>
        <v>207.27</v>
      </c>
      <c r="H1927" s="22">
        <v>9</v>
      </c>
      <c r="I1927" s="2">
        <v>17.690000000000001</v>
      </c>
      <c r="J1927" s="2">
        <f>ROUND(Tabla324[[#This Row],[CANTIDAD ]]*Tabla324[[#This Row],[P. U. ]],2)</f>
        <v>159.21</v>
      </c>
    </row>
    <row r="1928" spans="1:10">
      <c r="A1928" s="5" t="s">
        <v>6577</v>
      </c>
      <c r="B1928" s="5" t="s">
        <v>1742</v>
      </c>
      <c r="C1928" s="5" t="s">
        <v>5038</v>
      </c>
      <c r="D1928" s="1" t="s">
        <v>153</v>
      </c>
      <c r="E1928" s="3">
        <v>44</v>
      </c>
      <c r="F1928" s="2">
        <v>20.73</v>
      </c>
      <c r="G1928" s="2">
        <f>ROUND(Tabla324[[#This Row],[CANTIDAD]]*Tabla324[[#This Row],[P. U.]],2)</f>
        <v>912.12</v>
      </c>
      <c r="H1928" s="22">
        <v>44</v>
      </c>
      <c r="I1928" s="2">
        <v>15.92</v>
      </c>
      <c r="J1928" s="2">
        <f>ROUND(Tabla324[[#This Row],[CANTIDAD ]]*Tabla324[[#This Row],[P. U. ]],2)</f>
        <v>700.48</v>
      </c>
    </row>
    <row r="1929" spans="1:10">
      <c r="A1929" s="5" t="s">
        <v>6577</v>
      </c>
      <c r="B1929" s="5" t="s">
        <v>1743</v>
      </c>
      <c r="C1929" s="5" t="s">
        <v>5039</v>
      </c>
      <c r="D1929" s="1" t="s">
        <v>1744</v>
      </c>
      <c r="E1929" s="3">
        <v>18</v>
      </c>
      <c r="F1929" s="2">
        <v>14.8</v>
      </c>
      <c r="G1929" s="2">
        <f>ROUND(Tabla324[[#This Row],[CANTIDAD]]*Tabla324[[#This Row],[P. U.]],2)</f>
        <v>266.39999999999998</v>
      </c>
      <c r="H1929" s="22">
        <v>18</v>
      </c>
      <c r="I1929" s="2">
        <v>11.37</v>
      </c>
      <c r="J1929" s="2">
        <f>ROUND(Tabla324[[#This Row],[CANTIDAD ]]*Tabla324[[#This Row],[P. U. ]],2)</f>
        <v>204.66</v>
      </c>
    </row>
    <row r="1930" spans="1:10">
      <c r="A1930" s="5" t="s">
        <v>6577</v>
      </c>
      <c r="B1930" s="5" t="s">
        <v>1745</v>
      </c>
      <c r="C1930" s="5" t="s">
        <v>5040</v>
      </c>
      <c r="D1930" s="1" t="s">
        <v>153</v>
      </c>
      <c r="E1930" s="3">
        <v>90</v>
      </c>
      <c r="F1930" s="2">
        <v>13.79</v>
      </c>
      <c r="G1930" s="2">
        <f>ROUND(Tabla324[[#This Row],[CANTIDAD]]*Tabla324[[#This Row],[P. U.]],2)</f>
        <v>1241.0999999999999</v>
      </c>
      <c r="H1930" s="22">
        <v>90</v>
      </c>
      <c r="I1930" s="2">
        <v>10.59</v>
      </c>
      <c r="J1930" s="2">
        <f>ROUND(Tabla324[[#This Row],[CANTIDAD ]]*Tabla324[[#This Row],[P. U. ]],2)</f>
        <v>953.1</v>
      </c>
    </row>
    <row r="1931" spans="1:10">
      <c r="A1931" s="5" t="s">
        <v>6577</v>
      </c>
      <c r="B1931" s="5" t="s">
        <v>1746</v>
      </c>
      <c r="C1931" s="5" t="s">
        <v>5041</v>
      </c>
      <c r="D1931" s="1" t="s">
        <v>153</v>
      </c>
      <c r="E1931" s="3">
        <v>3</v>
      </c>
      <c r="F1931" s="2">
        <v>84505.279999999999</v>
      </c>
      <c r="G1931" s="2">
        <f>ROUND(Tabla324[[#This Row],[CANTIDAD]]*Tabla324[[#This Row],[P. U.]],2)</f>
        <v>253515.84</v>
      </c>
      <c r="H1931" s="22">
        <v>3</v>
      </c>
      <c r="I1931" s="2">
        <v>64901.99</v>
      </c>
      <c r="J1931" s="2">
        <f>ROUND(Tabla324[[#This Row],[CANTIDAD ]]*Tabla324[[#This Row],[P. U. ]],2)</f>
        <v>194705.97</v>
      </c>
    </row>
    <row r="1932" spans="1:10">
      <c r="A1932" s="5" t="s">
        <v>6577</v>
      </c>
      <c r="B1932" s="5" t="s">
        <v>1747</v>
      </c>
      <c r="C1932" s="5" t="s">
        <v>5042</v>
      </c>
      <c r="D1932" s="1" t="s">
        <v>153</v>
      </c>
      <c r="E1932" s="3">
        <v>3</v>
      </c>
      <c r="F1932" s="2">
        <v>7708.56</v>
      </c>
      <c r="G1932" s="2">
        <f>ROUND(Tabla324[[#This Row],[CANTIDAD]]*Tabla324[[#This Row],[P. U.]],2)</f>
        <v>23125.68</v>
      </c>
      <c r="H1932" s="22">
        <v>3</v>
      </c>
      <c r="I1932" s="2">
        <v>5920.36</v>
      </c>
      <c r="J1932" s="2">
        <f>ROUND(Tabla324[[#This Row],[CANTIDAD ]]*Tabla324[[#This Row],[P. U. ]],2)</f>
        <v>17761.080000000002</v>
      </c>
    </row>
    <row r="1933" spans="1:10">
      <c r="A1933" s="5" t="s">
        <v>6577</v>
      </c>
      <c r="B1933" s="5" t="s">
        <v>1748</v>
      </c>
      <c r="C1933" s="5" t="s">
        <v>5043</v>
      </c>
      <c r="D1933" s="1" t="s">
        <v>153</v>
      </c>
      <c r="E1933" s="3">
        <v>40</v>
      </c>
      <c r="F1933" s="2">
        <v>336.28</v>
      </c>
      <c r="G1933" s="2">
        <f>ROUND(Tabla324[[#This Row],[CANTIDAD]]*Tabla324[[#This Row],[P. U.]],2)</f>
        <v>13451.2</v>
      </c>
      <c r="H1933" s="22">
        <v>40</v>
      </c>
      <c r="I1933" s="2">
        <v>258.27999999999997</v>
      </c>
      <c r="J1933" s="2">
        <f>ROUND(Tabla324[[#This Row],[CANTIDAD ]]*Tabla324[[#This Row],[P. U. ]],2)</f>
        <v>10331.200000000001</v>
      </c>
    </row>
    <row r="1934" spans="1:10">
      <c r="A1934" s="5" t="s">
        <v>6577</v>
      </c>
      <c r="B1934" s="5" t="s">
        <v>1749</v>
      </c>
      <c r="C1934" s="5" t="s">
        <v>5044</v>
      </c>
      <c r="D1934" s="1" t="s">
        <v>153</v>
      </c>
      <c r="E1934" s="3">
        <v>3</v>
      </c>
      <c r="F1934" s="2">
        <v>697.54</v>
      </c>
      <c r="G1934" s="2">
        <f>ROUND(Tabla324[[#This Row],[CANTIDAD]]*Tabla324[[#This Row],[P. U.]],2)</f>
        <v>2092.62</v>
      </c>
      <c r="H1934" s="22">
        <v>3</v>
      </c>
      <c r="I1934" s="2">
        <v>535.72</v>
      </c>
      <c r="J1934" s="2">
        <f>ROUND(Tabla324[[#This Row],[CANTIDAD ]]*Tabla324[[#This Row],[P. U. ]],2)</f>
        <v>1607.16</v>
      </c>
    </row>
    <row r="1935" spans="1:10">
      <c r="A1935" s="5" t="s">
        <v>6577</v>
      </c>
      <c r="B1935" s="5" t="s">
        <v>1750</v>
      </c>
      <c r="C1935" s="5" t="s">
        <v>5045</v>
      </c>
      <c r="D1935" s="1" t="s">
        <v>153</v>
      </c>
      <c r="E1935" s="3">
        <v>12</v>
      </c>
      <c r="F1935" s="2">
        <v>1124.6300000000001</v>
      </c>
      <c r="G1935" s="2">
        <f>ROUND(Tabla324[[#This Row],[CANTIDAD]]*Tabla324[[#This Row],[P. U.]],2)</f>
        <v>13495.56</v>
      </c>
      <c r="H1935" s="22">
        <v>12</v>
      </c>
      <c r="I1935" s="2">
        <v>863.74</v>
      </c>
      <c r="J1935" s="2">
        <f>ROUND(Tabla324[[#This Row],[CANTIDAD ]]*Tabla324[[#This Row],[P. U. ]],2)</f>
        <v>10364.879999999999</v>
      </c>
    </row>
    <row r="1936" spans="1:10">
      <c r="A1936" s="5" t="s">
        <v>6577</v>
      </c>
      <c r="B1936" s="5" t="s">
        <v>1751</v>
      </c>
      <c r="C1936" s="5" t="s">
        <v>5046</v>
      </c>
      <c r="D1936" s="1" t="s">
        <v>153</v>
      </c>
      <c r="E1936" s="3">
        <v>10</v>
      </c>
      <c r="F1936" s="2">
        <v>479.3</v>
      </c>
      <c r="G1936" s="2">
        <f>ROUND(Tabla324[[#This Row],[CANTIDAD]]*Tabla324[[#This Row],[P. U.]],2)</f>
        <v>4793</v>
      </c>
      <c r="H1936" s="22">
        <v>10</v>
      </c>
      <c r="I1936" s="2">
        <v>368.11</v>
      </c>
      <c r="J1936" s="2">
        <f>ROUND(Tabla324[[#This Row],[CANTIDAD ]]*Tabla324[[#This Row],[P. U. ]],2)</f>
        <v>3681.1</v>
      </c>
    </row>
    <row r="1937" spans="1:10">
      <c r="A1937" s="5" t="s">
        <v>6577</v>
      </c>
      <c r="B1937" s="5" t="s">
        <v>1752</v>
      </c>
      <c r="C1937" s="5" t="s">
        <v>5047</v>
      </c>
      <c r="D1937" s="1" t="s">
        <v>153</v>
      </c>
      <c r="E1937" s="3">
        <v>13</v>
      </c>
      <c r="F1937" s="2">
        <v>481.1</v>
      </c>
      <c r="G1937" s="2">
        <f>ROUND(Tabla324[[#This Row],[CANTIDAD]]*Tabla324[[#This Row],[P. U.]],2)</f>
        <v>6254.3</v>
      </c>
      <c r="H1937" s="22">
        <v>13</v>
      </c>
      <c r="I1937" s="2">
        <v>369.48</v>
      </c>
      <c r="J1937" s="2">
        <f>ROUND(Tabla324[[#This Row],[CANTIDAD ]]*Tabla324[[#This Row],[P. U. ]],2)</f>
        <v>4803.24</v>
      </c>
    </row>
    <row r="1938" spans="1:10">
      <c r="A1938" s="5" t="s">
        <v>6577</v>
      </c>
      <c r="B1938" s="5" t="s">
        <v>1753</v>
      </c>
      <c r="C1938" s="5" t="s">
        <v>5048</v>
      </c>
      <c r="D1938" s="1" t="s">
        <v>153</v>
      </c>
      <c r="E1938" s="3">
        <v>18</v>
      </c>
      <c r="F1938" s="2">
        <v>788.4</v>
      </c>
      <c r="G1938" s="2">
        <f>ROUND(Tabla324[[#This Row],[CANTIDAD]]*Tabla324[[#This Row],[P. U.]],2)</f>
        <v>14191.2</v>
      </c>
      <c r="H1938" s="22">
        <v>18</v>
      </c>
      <c r="I1938" s="2">
        <v>605.51</v>
      </c>
      <c r="J1938" s="2">
        <f>ROUND(Tabla324[[#This Row],[CANTIDAD ]]*Tabla324[[#This Row],[P. U. ]],2)</f>
        <v>10899.18</v>
      </c>
    </row>
    <row r="1939" spans="1:10">
      <c r="A1939" s="5" t="s">
        <v>6577</v>
      </c>
      <c r="B1939" s="5" t="s">
        <v>1754</v>
      </c>
      <c r="C1939" s="5" t="s">
        <v>5049</v>
      </c>
      <c r="D1939" s="1" t="s">
        <v>153</v>
      </c>
      <c r="E1939" s="3">
        <v>3</v>
      </c>
      <c r="F1939" s="2">
        <v>180.85</v>
      </c>
      <c r="G1939" s="2">
        <f>ROUND(Tabla324[[#This Row],[CANTIDAD]]*Tabla324[[#This Row],[P. U.]],2)</f>
        <v>542.54999999999995</v>
      </c>
      <c r="H1939" s="22">
        <v>3</v>
      </c>
      <c r="I1939" s="2">
        <v>138.9</v>
      </c>
      <c r="J1939" s="2">
        <f>ROUND(Tabla324[[#This Row],[CANTIDAD ]]*Tabla324[[#This Row],[P. U. ]],2)</f>
        <v>416.7</v>
      </c>
    </row>
    <row r="1940" spans="1:10">
      <c r="A1940" s="5" t="s">
        <v>6577</v>
      </c>
      <c r="B1940" s="5" t="s">
        <v>1755</v>
      </c>
      <c r="C1940" s="5" t="s">
        <v>5050</v>
      </c>
      <c r="D1940" s="1" t="s">
        <v>62</v>
      </c>
      <c r="E1940" s="3">
        <v>125</v>
      </c>
      <c r="F1940" s="2">
        <v>18.579999999999998</v>
      </c>
      <c r="G1940" s="2">
        <f>ROUND(Tabla324[[#This Row],[CANTIDAD]]*Tabla324[[#This Row],[P. U.]],2)</f>
        <v>2322.5</v>
      </c>
      <c r="H1940" s="22">
        <v>125</v>
      </c>
      <c r="I1940" s="2">
        <v>14.28</v>
      </c>
      <c r="J1940" s="2">
        <f>ROUND(Tabla324[[#This Row],[CANTIDAD ]]*Tabla324[[#This Row],[P. U. ]],2)</f>
        <v>1785</v>
      </c>
    </row>
    <row r="1941" spans="1:10">
      <c r="A1941" s="5" t="s">
        <v>6577</v>
      </c>
      <c r="B1941" s="5" t="s">
        <v>1756</v>
      </c>
      <c r="C1941" s="5" t="s">
        <v>5051</v>
      </c>
      <c r="D1941" s="1" t="s">
        <v>62</v>
      </c>
      <c r="E1941" s="3">
        <v>3</v>
      </c>
      <c r="F1941" s="2">
        <v>238.85</v>
      </c>
      <c r="G1941" s="2">
        <f>ROUND(Tabla324[[#This Row],[CANTIDAD]]*Tabla324[[#This Row],[P. U.]],2)</f>
        <v>716.55</v>
      </c>
      <c r="H1941" s="22">
        <v>3</v>
      </c>
      <c r="I1941" s="2">
        <v>183.44</v>
      </c>
      <c r="J1941" s="2">
        <f>ROUND(Tabla324[[#This Row],[CANTIDAD ]]*Tabla324[[#This Row],[P. U. ]],2)</f>
        <v>550.32000000000005</v>
      </c>
    </row>
    <row r="1942" spans="1:10">
      <c r="A1942" s="5" t="s">
        <v>6577</v>
      </c>
      <c r="B1942" s="5" t="s">
        <v>1757</v>
      </c>
      <c r="C1942" s="5" t="s">
        <v>5052</v>
      </c>
      <c r="D1942" s="1" t="s">
        <v>153</v>
      </c>
      <c r="E1942" s="3">
        <v>3</v>
      </c>
      <c r="F1942" s="2">
        <v>340.12</v>
      </c>
      <c r="G1942" s="2">
        <f>ROUND(Tabla324[[#This Row],[CANTIDAD]]*Tabla324[[#This Row],[P. U.]],2)</f>
        <v>1020.36</v>
      </c>
      <c r="H1942" s="22">
        <v>3</v>
      </c>
      <c r="I1942" s="2">
        <v>261.22000000000003</v>
      </c>
      <c r="J1942" s="2">
        <f>ROUND(Tabla324[[#This Row],[CANTIDAD ]]*Tabla324[[#This Row],[P. U. ]],2)</f>
        <v>783.66</v>
      </c>
    </row>
    <row r="1943" spans="1:10">
      <c r="A1943" s="5" t="s">
        <v>6577</v>
      </c>
      <c r="B1943" s="5" t="s">
        <v>1758</v>
      </c>
      <c r="C1943" s="5" t="s">
        <v>5053</v>
      </c>
      <c r="D1943" s="1" t="s">
        <v>153</v>
      </c>
      <c r="E1943" s="3">
        <v>1</v>
      </c>
      <c r="F1943" s="2">
        <v>788.4</v>
      </c>
      <c r="G1943" s="2">
        <f>ROUND(Tabla324[[#This Row],[CANTIDAD]]*Tabla324[[#This Row],[P. U.]],2)</f>
        <v>788.4</v>
      </c>
      <c r="H1943" s="22">
        <v>1</v>
      </c>
      <c r="I1943" s="2">
        <v>605.51</v>
      </c>
      <c r="J1943" s="2">
        <f>ROUND(Tabla324[[#This Row],[CANTIDAD ]]*Tabla324[[#This Row],[P. U. ]],2)</f>
        <v>605.51</v>
      </c>
    </row>
    <row r="1944" spans="1:10">
      <c r="A1944" s="5" t="s">
        <v>6577</v>
      </c>
      <c r="B1944" s="5" t="s">
        <v>1759</v>
      </c>
      <c r="C1944" s="5" t="s">
        <v>5054</v>
      </c>
      <c r="D1944" s="1" t="s">
        <v>62</v>
      </c>
      <c r="E1944" s="3">
        <v>3</v>
      </c>
      <c r="F1944" s="2">
        <v>2079.94</v>
      </c>
      <c r="G1944" s="2">
        <f>ROUND(Tabla324[[#This Row],[CANTIDAD]]*Tabla324[[#This Row],[P. U.]],2)</f>
        <v>6239.82</v>
      </c>
      <c r="H1944" s="22">
        <v>3</v>
      </c>
      <c r="I1944" s="2">
        <v>1597.44</v>
      </c>
      <c r="J1944" s="2">
        <f>ROUND(Tabla324[[#This Row],[CANTIDAD ]]*Tabla324[[#This Row],[P. U. ]],2)</f>
        <v>4792.32</v>
      </c>
    </row>
    <row r="1945" spans="1:10">
      <c r="A1945" s="5" t="s">
        <v>6577</v>
      </c>
      <c r="B1945" s="5" t="s">
        <v>1760</v>
      </c>
      <c r="C1945" s="5" t="s">
        <v>5055</v>
      </c>
      <c r="D1945" s="1" t="s">
        <v>62</v>
      </c>
      <c r="E1945" s="3">
        <v>1</v>
      </c>
      <c r="F1945" s="2">
        <v>107.71</v>
      </c>
      <c r="G1945" s="2">
        <f>ROUND(Tabla324[[#This Row],[CANTIDAD]]*Tabla324[[#This Row],[P. U.]],2)</f>
        <v>107.71</v>
      </c>
      <c r="H1945" s="22">
        <v>1</v>
      </c>
      <c r="I1945" s="2">
        <v>82.73</v>
      </c>
      <c r="J1945" s="2">
        <f>ROUND(Tabla324[[#This Row],[CANTIDAD ]]*Tabla324[[#This Row],[P. U. ]],2)</f>
        <v>82.73</v>
      </c>
    </row>
    <row r="1946" spans="1:10" s="30" customFormat="1" ht="11.25" customHeight="1">
      <c r="A1946" s="29" t="s">
        <v>6579</v>
      </c>
      <c r="B1946" s="29">
        <v>4.2</v>
      </c>
      <c r="C1946" s="29" t="s">
        <v>4613</v>
      </c>
      <c r="D1946" s="30" t="s">
        <v>3472</v>
      </c>
      <c r="E1946" s="31"/>
      <c r="F1946" s="32"/>
      <c r="G1946" s="32">
        <f>SUM(G1947:G1948)</f>
        <v>85133.989999999991</v>
      </c>
      <c r="H1946" s="33"/>
      <c r="I1946" s="32"/>
      <c r="J1946" s="32">
        <f t="shared" ref="J1946" si="138">SUM(J1947:J1948)</f>
        <v>65381.68</v>
      </c>
    </row>
    <row r="1947" spans="1:10">
      <c r="A1947" s="5" t="s">
        <v>6577</v>
      </c>
      <c r="B1947" s="5" t="s">
        <v>1761</v>
      </c>
      <c r="C1947" s="5" t="s">
        <v>5056</v>
      </c>
      <c r="D1947" s="1" t="s">
        <v>177</v>
      </c>
      <c r="E1947" s="3">
        <v>382.3</v>
      </c>
      <c r="F1947" s="2">
        <v>211.84</v>
      </c>
      <c r="G1947" s="2">
        <f>ROUND(Tabla324[[#This Row],[CANTIDAD]]*Tabla324[[#This Row],[P. U.]],2)</f>
        <v>80986.429999999993</v>
      </c>
      <c r="H1947" s="22">
        <v>382.3</v>
      </c>
      <c r="I1947" s="2">
        <v>162.69</v>
      </c>
      <c r="J1947" s="2">
        <f>ROUND(Tabla324[[#This Row],[CANTIDAD ]]*Tabla324[[#This Row],[P. U. ]],2)</f>
        <v>62196.39</v>
      </c>
    </row>
    <row r="1948" spans="1:10">
      <c r="A1948" s="5" t="s">
        <v>6577</v>
      </c>
      <c r="B1948" s="5" t="s">
        <v>1762</v>
      </c>
      <c r="C1948" s="5" t="s">
        <v>5057</v>
      </c>
      <c r="D1948" s="1" t="s">
        <v>177</v>
      </c>
      <c r="E1948" s="3">
        <v>63.1</v>
      </c>
      <c r="F1948" s="2">
        <v>65.73</v>
      </c>
      <c r="G1948" s="2">
        <f>ROUND(Tabla324[[#This Row],[CANTIDAD]]*Tabla324[[#This Row],[P. U.]],2)</f>
        <v>4147.5600000000004</v>
      </c>
      <c r="H1948" s="22">
        <v>63.1</v>
      </c>
      <c r="I1948" s="2">
        <v>50.48</v>
      </c>
      <c r="J1948" s="2">
        <f>ROUND(Tabla324[[#This Row],[CANTIDAD ]]*Tabla324[[#This Row],[P. U. ]],2)</f>
        <v>3185.29</v>
      </c>
    </row>
    <row r="1949" spans="1:10" s="30" customFormat="1" ht="11.25" customHeight="1">
      <c r="A1949" s="29" t="s">
        <v>6579</v>
      </c>
      <c r="B1949" s="29">
        <v>4.3</v>
      </c>
      <c r="C1949" s="29" t="s">
        <v>5058</v>
      </c>
      <c r="D1949" s="30" t="s">
        <v>3472</v>
      </c>
      <c r="E1949" s="31"/>
      <c r="F1949" s="32"/>
      <c r="G1949" s="32">
        <f>G1950+G1959</f>
        <v>236649.33</v>
      </c>
      <c r="H1949" s="33"/>
      <c r="I1949" s="32"/>
      <c r="J1949" s="32">
        <f t="shared" ref="J1949" si="139">J1950+J1959</f>
        <v>181752.5</v>
      </c>
    </row>
    <row r="1950" spans="1:10" s="35" customFormat="1" ht="11.25" customHeight="1">
      <c r="A1950" s="34" t="s">
        <v>6580</v>
      </c>
      <c r="B1950" s="34" t="s">
        <v>1763</v>
      </c>
      <c r="C1950" s="34" t="s">
        <v>5059</v>
      </c>
      <c r="D1950" s="35" t="s">
        <v>3472</v>
      </c>
      <c r="E1950" s="36"/>
      <c r="F1950" s="37"/>
      <c r="G1950" s="37">
        <f>G1951</f>
        <v>105143.91</v>
      </c>
      <c r="H1950" s="38"/>
      <c r="I1950" s="37"/>
      <c r="J1950" s="37">
        <f t="shared" ref="J1950" si="140">J1951</f>
        <v>80752.37</v>
      </c>
    </row>
    <row r="1951" spans="1:10" s="9" customFormat="1" ht="11.25" customHeight="1">
      <c r="A1951" s="8" t="s">
        <v>6581</v>
      </c>
      <c r="B1951" s="8" t="s">
        <v>1764</v>
      </c>
      <c r="C1951" s="8" t="s">
        <v>5059</v>
      </c>
      <c r="D1951" s="9" t="s">
        <v>3472</v>
      </c>
      <c r="E1951" s="10"/>
      <c r="F1951" s="11"/>
      <c r="G1951" s="11">
        <f>SUM(G1952:G1958)</f>
        <v>105143.91</v>
      </c>
      <c r="H1951" s="23"/>
      <c r="I1951" s="11"/>
      <c r="J1951" s="11">
        <f t="shared" ref="J1951" si="141">SUM(J1952:J1958)</f>
        <v>80752.37</v>
      </c>
    </row>
    <row r="1952" spans="1:10">
      <c r="A1952" s="5" t="s">
        <v>6577</v>
      </c>
      <c r="B1952" s="5" t="s">
        <v>1765</v>
      </c>
      <c r="C1952" s="5" t="s">
        <v>5060</v>
      </c>
      <c r="D1952" s="1" t="s">
        <v>177</v>
      </c>
      <c r="E1952" s="3">
        <v>201.42</v>
      </c>
      <c r="F1952" s="2">
        <v>82.7</v>
      </c>
      <c r="G1952" s="2">
        <f>ROUND(Tabla324[[#This Row],[CANTIDAD]]*Tabla324[[#This Row],[P. U.]],2)</f>
        <v>16657.43</v>
      </c>
      <c r="H1952" s="22">
        <v>201.42</v>
      </c>
      <c r="I1952" s="2">
        <v>63.51</v>
      </c>
      <c r="J1952" s="2">
        <f>ROUND(Tabla324[[#This Row],[CANTIDAD ]]*Tabla324[[#This Row],[P. U. ]],2)</f>
        <v>12792.18</v>
      </c>
    </row>
    <row r="1953" spans="1:10">
      <c r="A1953" s="5" t="s">
        <v>6577</v>
      </c>
      <c r="B1953" s="5" t="s">
        <v>1766</v>
      </c>
      <c r="C1953" s="5" t="s">
        <v>5061</v>
      </c>
      <c r="D1953" s="1" t="s">
        <v>153</v>
      </c>
      <c r="E1953" s="3">
        <v>20</v>
      </c>
      <c r="F1953" s="2">
        <v>58.14</v>
      </c>
      <c r="G1953" s="2">
        <f>ROUND(Tabla324[[#This Row],[CANTIDAD]]*Tabla324[[#This Row],[P. U.]],2)</f>
        <v>1162.8</v>
      </c>
      <c r="H1953" s="22">
        <v>20</v>
      </c>
      <c r="I1953" s="2">
        <v>44.65</v>
      </c>
      <c r="J1953" s="2">
        <f>ROUND(Tabla324[[#This Row],[CANTIDAD ]]*Tabla324[[#This Row],[P. U. ]],2)</f>
        <v>893</v>
      </c>
    </row>
    <row r="1954" spans="1:10">
      <c r="A1954" s="5" t="s">
        <v>6577</v>
      </c>
      <c r="B1954" s="5" t="s">
        <v>1767</v>
      </c>
      <c r="C1954" s="5" t="s">
        <v>5062</v>
      </c>
      <c r="D1954" s="1" t="s">
        <v>1744</v>
      </c>
      <c r="E1954" s="3">
        <v>4</v>
      </c>
      <c r="F1954" s="2">
        <v>12.85</v>
      </c>
      <c r="G1954" s="2">
        <f>ROUND(Tabla324[[#This Row],[CANTIDAD]]*Tabla324[[#This Row],[P. U.]],2)</f>
        <v>51.4</v>
      </c>
      <c r="H1954" s="22">
        <v>4</v>
      </c>
      <c r="I1954" s="2">
        <v>9.8699999999999992</v>
      </c>
      <c r="J1954" s="2">
        <f>ROUND(Tabla324[[#This Row],[CANTIDAD ]]*Tabla324[[#This Row],[P. U. ]],2)</f>
        <v>39.479999999999997</v>
      </c>
    </row>
    <row r="1955" spans="1:10">
      <c r="A1955" s="5" t="s">
        <v>6577</v>
      </c>
      <c r="B1955" s="5" t="s">
        <v>1768</v>
      </c>
      <c r="C1955" s="5" t="s">
        <v>5063</v>
      </c>
      <c r="D1955" s="1" t="s">
        <v>177</v>
      </c>
      <c r="E1955" s="3">
        <v>260.97000000000003</v>
      </c>
      <c r="F1955" s="2">
        <v>164.68</v>
      </c>
      <c r="G1955" s="2">
        <f>ROUND(Tabla324[[#This Row],[CANTIDAD]]*Tabla324[[#This Row],[P. U.]],2)</f>
        <v>42976.54</v>
      </c>
      <c r="H1955" s="22">
        <v>260.97000000000003</v>
      </c>
      <c r="I1955" s="2">
        <v>126.48</v>
      </c>
      <c r="J1955" s="2">
        <f>ROUND(Tabla324[[#This Row],[CANTIDAD ]]*Tabla324[[#This Row],[P. U. ]],2)</f>
        <v>33007.49</v>
      </c>
    </row>
    <row r="1956" spans="1:10">
      <c r="A1956" s="5" t="s">
        <v>6577</v>
      </c>
      <c r="B1956" s="5" t="s">
        <v>1769</v>
      </c>
      <c r="C1956" s="5" t="s">
        <v>5064</v>
      </c>
      <c r="D1956" s="1" t="s">
        <v>62</v>
      </c>
      <c r="E1956" s="3">
        <v>51</v>
      </c>
      <c r="F1956" s="2">
        <v>28.98</v>
      </c>
      <c r="G1956" s="2">
        <f>ROUND(Tabla324[[#This Row],[CANTIDAD]]*Tabla324[[#This Row],[P. U.]],2)</f>
        <v>1477.98</v>
      </c>
      <c r="H1956" s="22">
        <v>51</v>
      </c>
      <c r="I1956" s="2">
        <v>22.26</v>
      </c>
      <c r="J1956" s="2">
        <f>ROUND(Tabla324[[#This Row],[CANTIDAD ]]*Tabla324[[#This Row],[P. U. ]],2)</f>
        <v>1135.26</v>
      </c>
    </row>
    <row r="1957" spans="1:10">
      <c r="A1957" s="5" t="s">
        <v>6577</v>
      </c>
      <c r="B1957" s="5" t="s">
        <v>1770</v>
      </c>
      <c r="C1957" s="5" t="s">
        <v>5065</v>
      </c>
      <c r="D1957" s="1" t="s">
        <v>62</v>
      </c>
      <c r="E1957" s="3">
        <v>32</v>
      </c>
      <c r="F1957" s="2">
        <v>78.11</v>
      </c>
      <c r="G1957" s="2">
        <f>ROUND(Tabla324[[#This Row],[CANTIDAD]]*Tabla324[[#This Row],[P. U.]],2)</f>
        <v>2499.52</v>
      </c>
      <c r="H1957" s="22">
        <v>32</v>
      </c>
      <c r="I1957" s="2">
        <v>59.99</v>
      </c>
      <c r="J1957" s="2">
        <f>ROUND(Tabla324[[#This Row],[CANTIDAD ]]*Tabla324[[#This Row],[P. U. ]],2)</f>
        <v>1919.68</v>
      </c>
    </row>
    <row r="1958" spans="1:10">
      <c r="A1958" s="5" t="s">
        <v>6577</v>
      </c>
      <c r="B1958" s="5" t="s">
        <v>1771</v>
      </c>
      <c r="C1958" s="5" t="s">
        <v>5066</v>
      </c>
      <c r="D1958" s="1" t="s">
        <v>62</v>
      </c>
      <c r="E1958" s="3">
        <v>16</v>
      </c>
      <c r="F1958" s="2">
        <v>2519.89</v>
      </c>
      <c r="G1958" s="2">
        <f>ROUND(Tabla324[[#This Row],[CANTIDAD]]*Tabla324[[#This Row],[P. U.]],2)</f>
        <v>40318.239999999998</v>
      </c>
      <c r="H1958" s="22">
        <v>16</v>
      </c>
      <c r="I1958" s="2">
        <v>1935.33</v>
      </c>
      <c r="J1958" s="2">
        <f>ROUND(Tabla324[[#This Row],[CANTIDAD ]]*Tabla324[[#This Row],[P. U. ]],2)</f>
        <v>30965.279999999999</v>
      </c>
    </row>
    <row r="1959" spans="1:10" s="35" customFormat="1" ht="11.25" customHeight="1">
      <c r="A1959" s="34" t="s">
        <v>6580</v>
      </c>
      <c r="B1959" s="34" t="s">
        <v>1772</v>
      </c>
      <c r="C1959" s="34" t="s">
        <v>5067</v>
      </c>
      <c r="D1959" s="35" t="s">
        <v>3472</v>
      </c>
      <c r="E1959" s="36"/>
      <c r="F1959" s="37"/>
      <c r="G1959" s="37">
        <f>G1960</f>
        <v>131505.41999999998</v>
      </c>
      <c r="H1959" s="38"/>
      <c r="I1959" s="37"/>
      <c r="J1959" s="37">
        <f t="shared" ref="J1959" si="142">J1960</f>
        <v>101000.13000000002</v>
      </c>
    </row>
    <row r="1960" spans="1:10" s="9" customFormat="1" ht="11.25" customHeight="1">
      <c r="A1960" s="8" t="s">
        <v>6581</v>
      </c>
      <c r="B1960" s="8" t="s">
        <v>1773</v>
      </c>
      <c r="C1960" s="8" t="s">
        <v>5068</v>
      </c>
      <c r="D1960" s="9" t="s">
        <v>3472</v>
      </c>
      <c r="E1960" s="10"/>
      <c r="F1960" s="11"/>
      <c r="G1960" s="11">
        <f>SUM(G1961:G1969)</f>
        <v>131505.41999999998</v>
      </c>
      <c r="H1960" s="23"/>
      <c r="I1960" s="11"/>
      <c r="J1960" s="11">
        <f t="shared" ref="J1960" si="143">SUM(J1961:J1969)</f>
        <v>101000.13000000002</v>
      </c>
    </row>
    <row r="1961" spans="1:10">
      <c r="A1961" s="5" t="s">
        <v>6577</v>
      </c>
      <c r="B1961" s="5" t="s">
        <v>1774</v>
      </c>
      <c r="C1961" s="6" t="s">
        <v>5069</v>
      </c>
      <c r="D1961" s="1" t="s">
        <v>62</v>
      </c>
      <c r="E1961" s="3">
        <v>19</v>
      </c>
      <c r="F1961" s="2">
        <v>336.28</v>
      </c>
      <c r="G1961" s="2">
        <f>ROUND(Tabla324[[#This Row],[CANTIDAD]]*Tabla324[[#This Row],[P. U.]],2)</f>
        <v>6389.32</v>
      </c>
      <c r="H1961" s="22">
        <v>19</v>
      </c>
      <c r="I1961" s="2">
        <v>258.27999999999997</v>
      </c>
      <c r="J1961" s="2">
        <f>ROUND(Tabla324[[#This Row],[CANTIDAD ]]*Tabla324[[#This Row],[P. U. ]],2)</f>
        <v>4907.32</v>
      </c>
    </row>
    <row r="1962" spans="1:10">
      <c r="A1962" s="5" t="s">
        <v>6577</v>
      </c>
      <c r="B1962" s="5" t="s">
        <v>1775</v>
      </c>
      <c r="C1962" s="5" t="s">
        <v>5070</v>
      </c>
      <c r="D1962" s="1" t="s">
        <v>62</v>
      </c>
      <c r="E1962" s="3">
        <v>6</v>
      </c>
      <c r="F1962" s="2">
        <v>395.9</v>
      </c>
      <c r="G1962" s="2">
        <f>ROUND(Tabla324[[#This Row],[CANTIDAD]]*Tabla324[[#This Row],[P. U.]],2)</f>
        <v>2375.4</v>
      </c>
      <c r="H1962" s="22">
        <v>6</v>
      </c>
      <c r="I1962" s="2">
        <v>304.06</v>
      </c>
      <c r="J1962" s="2">
        <f>ROUND(Tabla324[[#This Row],[CANTIDAD ]]*Tabla324[[#This Row],[P. U. ]],2)</f>
        <v>1824.36</v>
      </c>
    </row>
    <row r="1963" spans="1:10">
      <c r="A1963" s="5" t="s">
        <v>6577</v>
      </c>
      <c r="B1963" s="5" t="s">
        <v>1776</v>
      </c>
      <c r="C1963" s="5" t="s">
        <v>5071</v>
      </c>
      <c r="D1963" s="1" t="s">
        <v>62</v>
      </c>
      <c r="E1963" s="3">
        <v>15</v>
      </c>
      <c r="F1963" s="2">
        <v>3258.99</v>
      </c>
      <c r="G1963" s="2">
        <f>ROUND(Tabla324[[#This Row],[CANTIDAD]]*Tabla324[[#This Row],[P. U.]],2)</f>
        <v>48884.85</v>
      </c>
      <c r="H1963" s="22">
        <v>15</v>
      </c>
      <c r="I1963" s="2">
        <v>2502.98</v>
      </c>
      <c r="J1963" s="2">
        <f>ROUND(Tabla324[[#This Row],[CANTIDAD ]]*Tabla324[[#This Row],[P. U. ]],2)</f>
        <v>37544.699999999997</v>
      </c>
    </row>
    <row r="1964" spans="1:10">
      <c r="A1964" s="5" t="s">
        <v>6577</v>
      </c>
      <c r="B1964" s="5" t="s">
        <v>1777</v>
      </c>
      <c r="C1964" s="6" t="s">
        <v>5072</v>
      </c>
      <c r="D1964" s="1" t="s">
        <v>62</v>
      </c>
      <c r="E1964" s="3">
        <v>18</v>
      </c>
      <c r="F1964" s="2">
        <v>343.96</v>
      </c>
      <c r="G1964" s="2">
        <f>ROUND(Tabla324[[#This Row],[CANTIDAD]]*Tabla324[[#This Row],[P. U.]],2)</f>
        <v>6191.28</v>
      </c>
      <c r="H1964" s="22">
        <v>18</v>
      </c>
      <c r="I1964" s="2">
        <v>264.16000000000003</v>
      </c>
      <c r="J1964" s="2">
        <f>ROUND(Tabla324[[#This Row],[CANTIDAD ]]*Tabla324[[#This Row],[P. U. ]],2)</f>
        <v>4754.88</v>
      </c>
    </row>
    <row r="1965" spans="1:10">
      <c r="A1965" s="5" t="s">
        <v>6577</v>
      </c>
      <c r="B1965" s="5" t="s">
        <v>1778</v>
      </c>
      <c r="C1965" s="6" t="s">
        <v>5073</v>
      </c>
      <c r="D1965" s="1" t="s">
        <v>62</v>
      </c>
      <c r="E1965" s="3">
        <v>1</v>
      </c>
      <c r="F1965" s="2">
        <v>2421.2600000000002</v>
      </c>
      <c r="G1965" s="2">
        <f>ROUND(Tabla324[[#This Row],[CANTIDAD]]*Tabla324[[#This Row],[P. U.]],2)</f>
        <v>2421.2600000000002</v>
      </c>
      <c r="H1965" s="22">
        <v>1</v>
      </c>
      <c r="I1965" s="2">
        <v>1859.58</v>
      </c>
      <c r="J1965" s="2">
        <f>ROUND(Tabla324[[#This Row],[CANTIDAD ]]*Tabla324[[#This Row],[P. U. ]],2)</f>
        <v>1859.58</v>
      </c>
    </row>
    <row r="1966" spans="1:10">
      <c r="A1966" s="5" t="s">
        <v>6577</v>
      </c>
      <c r="B1966" s="5" t="s">
        <v>1779</v>
      </c>
      <c r="C1966" s="6" t="s">
        <v>5074</v>
      </c>
      <c r="D1966" s="1" t="s">
        <v>62</v>
      </c>
      <c r="E1966" s="3">
        <v>18</v>
      </c>
      <c r="F1966" s="2">
        <v>1100.81</v>
      </c>
      <c r="G1966" s="2">
        <f>ROUND(Tabla324[[#This Row],[CANTIDAD]]*Tabla324[[#This Row],[P. U.]],2)</f>
        <v>19814.580000000002</v>
      </c>
      <c r="H1966" s="22">
        <v>18</v>
      </c>
      <c r="I1966" s="2">
        <v>845.45</v>
      </c>
      <c r="J1966" s="2">
        <f>ROUND(Tabla324[[#This Row],[CANTIDAD ]]*Tabla324[[#This Row],[P. U. ]],2)</f>
        <v>15218.1</v>
      </c>
    </row>
    <row r="1967" spans="1:10">
      <c r="A1967" s="5" t="s">
        <v>6577</v>
      </c>
      <c r="B1967" s="5" t="s">
        <v>1780</v>
      </c>
      <c r="C1967" s="6" t="s">
        <v>5075</v>
      </c>
      <c r="D1967" s="1" t="s">
        <v>62</v>
      </c>
      <c r="E1967" s="3">
        <v>4</v>
      </c>
      <c r="F1967" s="2">
        <v>5049.49</v>
      </c>
      <c r="G1967" s="2">
        <f>ROUND(Tabla324[[#This Row],[CANTIDAD]]*Tabla324[[#This Row],[P. U.]],2)</f>
        <v>20197.96</v>
      </c>
      <c r="H1967" s="22">
        <v>4</v>
      </c>
      <c r="I1967" s="2">
        <v>3878.13</v>
      </c>
      <c r="J1967" s="2">
        <f>ROUND(Tabla324[[#This Row],[CANTIDAD ]]*Tabla324[[#This Row],[P. U. ]],2)</f>
        <v>15512.52</v>
      </c>
    </row>
    <row r="1968" spans="1:10">
      <c r="A1968" s="5" t="s">
        <v>6577</v>
      </c>
      <c r="B1968" s="5" t="s">
        <v>1781</v>
      </c>
      <c r="C1968" s="5" t="s">
        <v>5076</v>
      </c>
      <c r="D1968" s="1" t="s">
        <v>15</v>
      </c>
      <c r="E1968" s="3">
        <v>81.5</v>
      </c>
      <c r="F1968" s="2">
        <v>242.76</v>
      </c>
      <c r="G1968" s="2">
        <f>ROUND(Tabla324[[#This Row],[CANTIDAD]]*Tabla324[[#This Row],[P. U.]],2)</f>
        <v>19784.939999999999</v>
      </c>
      <c r="H1968" s="22">
        <v>81.5</v>
      </c>
      <c r="I1968" s="2">
        <v>186.45</v>
      </c>
      <c r="J1968" s="2">
        <f>ROUND(Tabla324[[#This Row],[CANTIDAD ]]*Tabla324[[#This Row],[P. U. ]],2)</f>
        <v>15195.68</v>
      </c>
    </row>
    <row r="1969" spans="1:10">
      <c r="A1969" s="5" t="s">
        <v>6577</v>
      </c>
      <c r="B1969" s="5" t="s">
        <v>1782</v>
      </c>
      <c r="C1969" s="5" t="s">
        <v>5077</v>
      </c>
      <c r="D1969" s="1" t="s">
        <v>15</v>
      </c>
      <c r="E1969" s="3">
        <v>40.75</v>
      </c>
      <c r="F1969" s="2">
        <v>133.63999999999999</v>
      </c>
      <c r="G1969" s="2">
        <f>ROUND(Tabla324[[#This Row],[CANTIDAD]]*Tabla324[[#This Row],[P. U.]],2)</f>
        <v>5445.83</v>
      </c>
      <c r="H1969" s="22">
        <v>40.75</v>
      </c>
      <c r="I1969" s="2">
        <v>102.65</v>
      </c>
      <c r="J1969" s="2">
        <f>ROUND(Tabla324[[#This Row],[CANTIDAD ]]*Tabla324[[#This Row],[P. U. ]],2)</f>
        <v>4182.99</v>
      </c>
    </row>
    <row r="1970" spans="1:10" s="25" customFormat="1" ht="11.25" customHeight="1">
      <c r="A1970" s="24" t="s">
        <v>6578</v>
      </c>
      <c r="B1970" s="24">
        <v>5</v>
      </c>
      <c r="C1970" s="24" t="s">
        <v>5078</v>
      </c>
      <c r="D1970" s="25" t="s">
        <v>3472</v>
      </c>
      <c r="E1970" s="26"/>
      <c r="F1970" s="27"/>
      <c r="G1970" s="27">
        <f>G1971+G1982+G2015+G2024+G2106+G2124+G2141+G2213+G2223+G2247</f>
        <v>45955904.470000014</v>
      </c>
      <c r="H1970" s="28"/>
      <c r="I1970" s="27"/>
      <c r="J1970" s="27">
        <f t="shared" ref="J1970" si="144">J1971+J1982+J2015+J2024+J2106+J2124+J2141+J2213+J2223+J2247</f>
        <v>35295696.079999954</v>
      </c>
    </row>
    <row r="1971" spans="1:10" s="30" customFormat="1" ht="11.25" customHeight="1">
      <c r="A1971" s="29" t="s">
        <v>6579</v>
      </c>
      <c r="B1971" s="29">
        <v>5.0999999999999996</v>
      </c>
      <c r="C1971" s="29" t="s">
        <v>5079</v>
      </c>
      <c r="D1971" s="30" t="s">
        <v>3472</v>
      </c>
      <c r="E1971" s="31"/>
      <c r="F1971" s="32"/>
      <c r="G1971" s="32">
        <f>SUM(G1972:G1981)</f>
        <v>692262.03999999992</v>
      </c>
      <c r="H1971" s="33"/>
      <c r="I1971" s="32"/>
      <c r="J1971" s="32">
        <f t="shared" ref="J1971" si="145">SUM(J1972:J1981)</f>
        <v>531676.03999999992</v>
      </c>
    </row>
    <row r="1972" spans="1:10">
      <c r="A1972" s="5" t="s">
        <v>6577</v>
      </c>
      <c r="B1972" s="5" t="s">
        <v>1783</v>
      </c>
      <c r="C1972" s="6" t="s">
        <v>5080</v>
      </c>
      <c r="D1972" s="1" t="s">
        <v>79</v>
      </c>
      <c r="E1972" s="3">
        <v>470.62</v>
      </c>
      <c r="F1972" s="2">
        <v>118.18</v>
      </c>
      <c r="G1972" s="2">
        <f>ROUND(Tabla324[[#This Row],[CANTIDAD]]*Tabla324[[#This Row],[P. U.]],2)</f>
        <v>55617.87</v>
      </c>
      <c r="H1972" s="22">
        <v>470.62</v>
      </c>
      <c r="I1972" s="2">
        <v>90.77</v>
      </c>
      <c r="J1972" s="2">
        <f>ROUND(Tabla324[[#This Row],[CANTIDAD ]]*Tabla324[[#This Row],[P. U. ]],2)</f>
        <v>42718.18</v>
      </c>
    </row>
    <row r="1973" spans="1:10">
      <c r="A1973" s="5" t="s">
        <v>6577</v>
      </c>
      <c r="B1973" s="5" t="s">
        <v>1784</v>
      </c>
      <c r="C1973" s="6" t="s">
        <v>5081</v>
      </c>
      <c r="D1973" s="1" t="s">
        <v>79</v>
      </c>
      <c r="E1973" s="3">
        <v>470.62</v>
      </c>
      <c r="F1973" s="2">
        <v>139.25</v>
      </c>
      <c r="G1973" s="2">
        <f>ROUND(Tabla324[[#This Row],[CANTIDAD]]*Tabla324[[#This Row],[P. U.]],2)</f>
        <v>65533.84</v>
      </c>
      <c r="H1973" s="22">
        <v>470.62</v>
      </c>
      <c r="I1973" s="2">
        <v>106.95</v>
      </c>
      <c r="J1973" s="2">
        <f>ROUND(Tabla324[[#This Row],[CANTIDAD ]]*Tabla324[[#This Row],[P. U. ]],2)</f>
        <v>50332.81</v>
      </c>
    </row>
    <row r="1974" spans="1:10">
      <c r="A1974" s="5" t="s">
        <v>6577</v>
      </c>
      <c r="B1974" s="5" t="s">
        <v>1785</v>
      </c>
      <c r="C1974" s="6" t="s">
        <v>5082</v>
      </c>
      <c r="D1974" s="1" t="s">
        <v>79</v>
      </c>
      <c r="E1974" s="3">
        <v>470.62</v>
      </c>
      <c r="F1974" s="2">
        <v>205.23</v>
      </c>
      <c r="G1974" s="2">
        <f>ROUND(Tabla324[[#This Row],[CANTIDAD]]*Tabla324[[#This Row],[P. U.]],2)</f>
        <v>96585.34</v>
      </c>
      <c r="H1974" s="22">
        <v>470.62</v>
      </c>
      <c r="I1974" s="2">
        <v>157.62</v>
      </c>
      <c r="J1974" s="2">
        <f>ROUND(Tabla324[[#This Row],[CANTIDAD ]]*Tabla324[[#This Row],[P. U. ]],2)</f>
        <v>74179.12</v>
      </c>
    </row>
    <row r="1975" spans="1:10">
      <c r="A1975" s="5" t="s">
        <v>6577</v>
      </c>
      <c r="B1975" s="5" t="s">
        <v>1786</v>
      </c>
      <c r="C1975" s="6" t="s">
        <v>5083</v>
      </c>
      <c r="D1975" s="1" t="s">
        <v>79</v>
      </c>
      <c r="E1975" s="3">
        <v>470.62</v>
      </c>
      <c r="F1975" s="2">
        <v>585.33000000000004</v>
      </c>
      <c r="G1975" s="2">
        <f>ROUND(Tabla324[[#This Row],[CANTIDAD]]*Tabla324[[#This Row],[P. U.]],2)</f>
        <v>275468</v>
      </c>
      <c r="H1975" s="22">
        <v>470.62</v>
      </c>
      <c r="I1975" s="2">
        <v>449.55</v>
      </c>
      <c r="J1975" s="2">
        <f>ROUND(Tabla324[[#This Row],[CANTIDAD ]]*Tabla324[[#This Row],[P. U. ]],2)</f>
        <v>211567.22</v>
      </c>
    </row>
    <row r="1976" spans="1:10">
      <c r="A1976" s="5" t="s">
        <v>6577</v>
      </c>
      <c r="B1976" s="5" t="s">
        <v>1787</v>
      </c>
      <c r="C1976" s="5" t="s">
        <v>5084</v>
      </c>
      <c r="D1976" s="1" t="s">
        <v>62</v>
      </c>
      <c r="E1976" s="3">
        <v>169</v>
      </c>
      <c r="F1976" s="2">
        <v>66.59</v>
      </c>
      <c r="G1976" s="2">
        <f>ROUND(Tabla324[[#This Row],[CANTIDAD]]*Tabla324[[#This Row],[P. U.]],2)</f>
        <v>11253.71</v>
      </c>
      <c r="H1976" s="22">
        <v>169</v>
      </c>
      <c r="I1976" s="2">
        <v>51.13</v>
      </c>
      <c r="J1976" s="2">
        <f>ROUND(Tabla324[[#This Row],[CANTIDAD ]]*Tabla324[[#This Row],[P. U. ]],2)</f>
        <v>8640.9699999999993</v>
      </c>
    </row>
    <row r="1977" spans="1:10">
      <c r="A1977" s="5" t="s">
        <v>6577</v>
      </c>
      <c r="B1977" s="5" t="s">
        <v>1788</v>
      </c>
      <c r="C1977" s="6" t="s">
        <v>5085</v>
      </c>
      <c r="D1977" s="1" t="s">
        <v>62</v>
      </c>
      <c r="E1977" s="3">
        <v>169</v>
      </c>
      <c r="F1977" s="2">
        <v>81.41</v>
      </c>
      <c r="G1977" s="2">
        <f>ROUND(Tabla324[[#This Row],[CANTIDAD]]*Tabla324[[#This Row],[P. U.]],2)</f>
        <v>13758.29</v>
      </c>
      <c r="H1977" s="22">
        <v>169</v>
      </c>
      <c r="I1977" s="2">
        <v>62.53</v>
      </c>
      <c r="J1977" s="2">
        <f>ROUND(Tabla324[[#This Row],[CANTIDAD ]]*Tabla324[[#This Row],[P. U. ]],2)</f>
        <v>10567.57</v>
      </c>
    </row>
    <row r="1978" spans="1:10">
      <c r="A1978" s="5" t="s">
        <v>6577</v>
      </c>
      <c r="B1978" s="5" t="s">
        <v>1789</v>
      </c>
      <c r="C1978" s="6" t="s">
        <v>5086</v>
      </c>
      <c r="D1978" s="1" t="s">
        <v>62</v>
      </c>
      <c r="E1978" s="3">
        <v>436</v>
      </c>
      <c r="F1978" s="2">
        <v>86.58</v>
      </c>
      <c r="G1978" s="2">
        <f>ROUND(Tabla324[[#This Row],[CANTIDAD]]*Tabla324[[#This Row],[P. U.]],2)</f>
        <v>37748.879999999997</v>
      </c>
      <c r="H1978" s="22">
        <v>436</v>
      </c>
      <c r="I1978" s="2">
        <v>66.489999999999995</v>
      </c>
      <c r="J1978" s="2">
        <f>ROUND(Tabla324[[#This Row],[CANTIDAD ]]*Tabla324[[#This Row],[P. U. ]],2)</f>
        <v>28989.64</v>
      </c>
    </row>
    <row r="1979" spans="1:10">
      <c r="A1979" s="5" t="s">
        <v>6577</v>
      </c>
      <c r="B1979" s="5" t="s">
        <v>1790</v>
      </c>
      <c r="C1979" s="6" t="s">
        <v>5087</v>
      </c>
      <c r="D1979" s="1" t="s">
        <v>62</v>
      </c>
      <c r="E1979" s="3">
        <v>436</v>
      </c>
      <c r="F1979" s="2">
        <v>219.95</v>
      </c>
      <c r="G1979" s="2">
        <f>ROUND(Tabla324[[#This Row],[CANTIDAD]]*Tabla324[[#This Row],[P. U.]],2)</f>
        <v>95898.2</v>
      </c>
      <c r="H1979" s="22">
        <v>436</v>
      </c>
      <c r="I1979" s="2">
        <v>168.93</v>
      </c>
      <c r="J1979" s="2">
        <f>ROUND(Tabla324[[#This Row],[CANTIDAD ]]*Tabla324[[#This Row],[P. U. ]],2)</f>
        <v>73653.48</v>
      </c>
    </row>
    <row r="1980" spans="1:10">
      <c r="A1980" s="5" t="s">
        <v>6577</v>
      </c>
      <c r="B1980" s="5" t="s">
        <v>1791</v>
      </c>
      <c r="C1980" s="6" t="s">
        <v>5088</v>
      </c>
      <c r="D1980" s="1" t="s">
        <v>62</v>
      </c>
      <c r="E1980" s="3">
        <v>141</v>
      </c>
      <c r="F1980" s="2">
        <v>109.43</v>
      </c>
      <c r="G1980" s="2">
        <f>ROUND(Tabla324[[#This Row],[CANTIDAD]]*Tabla324[[#This Row],[P. U.]],2)</f>
        <v>15429.63</v>
      </c>
      <c r="H1980" s="22">
        <v>141</v>
      </c>
      <c r="I1980" s="2">
        <v>84.05</v>
      </c>
      <c r="J1980" s="2">
        <f>ROUND(Tabla324[[#This Row],[CANTIDAD ]]*Tabla324[[#This Row],[P. U. ]],2)</f>
        <v>11851.05</v>
      </c>
    </row>
    <row r="1981" spans="1:10">
      <c r="A1981" s="5" t="s">
        <v>6577</v>
      </c>
      <c r="B1981" s="5" t="s">
        <v>1792</v>
      </c>
      <c r="C1981" s="5" t="s">
        <v>5089</v>
      </c>
      <c r="D1981" s="1" t="s">
        <v>62</v>
      </c>
      <c r="E1981" s="3">
        <v>141</v>
      </c>
      <c r="F1981" s="2">
        <v>177.08</v>
      </c>
      <c r="G1981" s="2">
        <f>ROUND(Tabla324[[#This Row],[CANTIDAD]]*Tabla324[[#This Row],[P. U.]],2)</f>
        <v>24968.28</v>
      </c>
      <c r="H1981" s="22">
        <v>141</v>
      </c>
      <c r="I1981" s="2">
        <v>136</v>
      </c>
      <c r="J1981" s="2">
        <f>ROUND(Tabla324[[#This Row],[CANTIDAD ]]*Tabla324[[#This Row],[P. U. ]],2)</f>
        <v>19176</v>
      </c>
    </row>
    <row r="1982" spans="1:10" s="30" customFormat="1" ht="11.25" customHeight="1">
      <c r="A1982" s="29" t="s">
        <v>6579</v>
      </c>
      <c r="B1982" s="29">
        <v>5.2</v>
      </c>
      <c r="C1982" s="29" t="s">
        <v>4184</v>
      </c>
      <c r="D1982" s="30" t="s">
        <v>3472</v>
      </c>
      <c r="E1982" s="31"/>
      <c r="F1982" s="32"/>
      <c r="G1982" s="32">
        <f>SUM(G1983:G2014)</f>
        <v>717168.22000000009</v>
      </c>
      <c r="H1982" s="33"/>
      <c r="I1982" s="32"/>
      <c r="J1982" s="32">
        <f t="shared" ref="J1982" si="146">SUM(J1983:J2014)</f>
        <v>550802.06000000006</v>
      </c>
    </row>
    <row r="1983" spans="1:10">
      <c r="A1983" s="5" t="s">
        <v>6577</v>
      </c>
      <c r="B1983" s="5" t="s">
        <v>1793</v>
      </c>
      <c r="C1983" s="6" t="s">
        <v>5090</v>
      </c>
      <c r="D1983" s="1" t="s">
        <v>62</v>
      </c>
      <c r="E1983" s="3">
        <v>5</v>
      </c>
      <c r="F1983" s="2">
        <v>9658.34</v>
      </c>
      <c r="G1983" s="2">
        <f>ROUND(Tabla324[[#This Row],[CANTIDAD]]*Tabla324[[#This Row],[P. U.]],2)</f>
        <v>48291.7</v>
      </c>
      <c r="H1983" s="22">
        <v>5</v>
      </c>
      <c r="I1983" s="2">
        <v>7417.82</v>
      </c>
      <c r="J1983" s="2">
        <f>ROUND(Tabla324[[#This Row],[CANTIDAD ]]*Tabla324[[#This Row],[P. U. ]],2)</f>
        <v>37089.1</v>
      </c>
    </row>
    <row r="1984" spans="1:10">
      <c r="A1984" s="5" t="s">
        <v>6577</v>
      </c>
      <c r="B1984" s="5" t="s">
        <v>1794</v>
      </c>
      <c r="C1984" s="6" t="s">
        <v>5091</v>
      </c>
      <c r="D1984" s="1" t="s">
        <v>62</v>
      </c>
      <c r="E1984" s="3">
        <v>5</v>
      </c>
      <c r="F1984" s="2">
        <v>5629.97</v>
      </c>
      <c r="G1984" s="2">
        <f>ROUND(Tabla324[[#This Row],[CANTIDAD]]*Tabla324[[#This Row],[P. U.]],2)</f>
        <v>28149.85</v>
      </c>
      <c r="H1984" s="22">
        <v>5</v>
      </c>
      <c r="I1984" s="2">
        <v>4323.95</v>
      </c>
      <c r="J1984" s="2">
        <f>ROUND(Tabla324[[#This Row],[CANTIDAD ]]*Tabla324[[#This Row],[P. U. ]],2)</f>
        <v>21619.75</v>
      </c>
    </row>
    <row r="1985" spans="1:10">
      <c r="A1985" s="5" t="s">
        <v>6577</v>
      </c>
      <c r="B1985" s="5" t="s">
        <v>1795</v>
      </c>
      <c r="C1985" s="6" t="s">
        <v>5092</v>
      </c>
      <c r="D1985" s="1" t="s">
        <v>62</v>
      </c>
      <c r="E1985" s="3">
        <v>5</v>
      </c>
      <c r="F1985" s="2">
        <v>5237.17</v>
      </c>
      <c r="G1985" s="2">
        <f>ROUND(Tabla324[[#This Row],[CANTIDAD]]*Tabla324[[#This Row],[P. U.]],2)</f>
        <v>26185.85</v>
      </c>
      <c r="H1985" s="22">
        <v>5</v>
      </c>
      <c r="I1985" s="2">
        <v>4022.27</v>
      </c>
      <c r="J1985" s="2">
        <f>ROUND(Tabla324[[#This Row],[CANTIDAD ]]*Tabla324[[#This Row],[P. U. ]],2)</f>
        <v>20111.349999999999</v>
      </c>
    </row>
    <row r="1986" spans="1:10">
      <c r="A1986" s="5" t="s">
        <v>6577</v>
      </c>
      <c r="B1986" s="5" t="s">
        <v>1796</v>
      </c>
      <c r="C1986" s="6" t="s">
        <v>5093</v>
      </c>
      <c r="D1986" s="1" t="s">
        <v>62</v>
      </c>
      <c r="E1986" s="3">
        <v>1</v>
      </c>
      <c r="F1986" s="2">
        <v>3079.08</v>
      </c>
      <c r="G1986" s="2">
        <f>ROUND(Tabla324[[#This Row],[CANTIDAD]]*Tabla324[[#This Row],[P. U.]],2)</f>
        <v>3079.08</v>
      </c>
      <c r="H1986" s="22">
        <v>1</v>
      </c>
      <c r="I1986" s="2">
        <v>2364.81</v>
      </c>
      <c r="J1986" s="2">
        <f>ROUND(Tabla324[[#This Row],[CANTIDAD ]]*Tabla324[[#This Row],[P. U. ]],2)</f>
        <v>2364.81</v>
      </c>
    </row>
    <row r="1987" spans="1:10">
      <c r="A1987" s="5" t="s">
        <v>6577</v>
      </c>
      <c r="B1987" s="5" t="s">
        <v>1797</v>
      </c>
      <c r="C1987" s="6" t="s">
        <v>5094</v>
      </c>
      <c r="D1987" s="1" t="s">
        <v>62</v>
      </c>
      <c r="E1987" s="3">
        <v>8</v>
      </c>
      <c r="F1987" s="2">
        <v>4946.42</v>
      </c>
      <c r="G1987" s="2">
        <f>ROUND(Tabla324[[#This Row],[CANTIDAD]]*Tabla324[[#This Row],[P. U.]],2)</f>
        <v>39571.360000000001</v>
      </c>
      <c r="H1987" s="22">
        <v>8</v>
      </c>
      <c r="I1987" s="2">
        <v>3798.97</v>
      </c>
      <c r="J1987" s="2">
        <f>ROUND(Tabla324[[#This Row],[CANTIDAD ]]*Tabla324[[#This Row],[P. U. ]],2)</f>
        <v>30391.759999999998</v>
      </c>
    </row>
    <row r="1988" spans="1:10">
      <c r="A1988" s="5" t="s">
        <v>6577</v>
      </c>
      <c r="B1988" s="5" t="s">
        <v>1798</v>
      </c>
      <c r="C1988" s="6" t="s">
        <v>5095</v>
      </c>
      <c r="D1988" s="1" t="s">
        <v>62</v>
      </c>
      <c r="E1988" s="3">
        <v>5</v>
      </c>
      <c r="F1988" s="2">
        <v>4062.73</v>
      </c>
      <c r="G1988" s="2">
        <f>ROUND(Tabla324[[#This Row],[CANTIDAD]]*Tabla324[[#This Row],[P. U.]],2)</f>
        <v>20313.650000000001</v>
      </c>
      <c r="H1988" s="22">
        <v>5</v>
      </c>
      <c r="I1988" s="2">
        <v>3120.27</v>
      </c>
      <c r="J1988" s="2">
        <f>ROUND(Tabla324[[#This Row],[CANTIDAD ]]*Tabla324[[#This Row],[P. U. ]],2)</f>
        <v>15601.35</v>
      </c>
    </row>
    <row r="1989" spans="1:10">
      <c r="A1989" s="5" t="s">
        <v>6577</v>
      </c>
      <c r="B1989" s="5" t="s">
        <v>1799</v>
      </c>
      <c r="C1989" s="6" t="s">
        <v>5096</v>
      </c>
      <c r="D1989" s="1" t="s">
        <v>62</v>
      </c>
      <c r="E1989" s="3">
        <v>7</v>
      </c>
      <c r="F1989" s="2">
        <v>10203.02</v>
      </c>
      <c r="G1989" s="2">
        <f>ROUND(Tabla324[[#This Row],[CANTIDAD]]*Tabla324[[#This Row],[P. U.]],2)</f>
        <v>71421.14</v>
      </c>
      <c r="H1989" s="22">
        <v>7</v>
      </c>
      <c r="I1989" s="2">
        <v>7836.15</v>
      </c>
      <c r="J1989" s="2">
        <f>ROUND(Tabla324[[#This Row],[CANTIDAD ]]*Tabla324[[#This Row],[P. U. ]],2)</f>
        <v>54853.05</v>
      </c>
    </row>
    <row r="1990" spans="1:10">
      <c r="A1990" s="5" t="s">
        <v>6577</v>
      </c>
      <c r="B1990" s="5" t="s">
        <v>1800</v>
      </c>
      <c r="C1990" s="6" t="s">
        <v>5097</v>
      </c>
      <c r="D1990" s="1" t="s">
        <v>62</v>
      </c>
      <c r="E1990" s="3">
        <v>7</v>
      </c>
      <c r="F1990" s="2">
        <v>6901.37</v>
      </c>
      <c r="G1990" s="2">
        <f>ROUND(Tabla324[[#This Row],[CANTIDAD]]*Tabla324[[#This Row],[P. U.]],2)</f>
        <v>48309.59</v>
      </c>
      <c r="H1990" s="22">
        <v>7</v>
      </c>
      <c r="I1990" s="2">
        <v>5300.41</v>
      </c>
      <c r="J1990" s="2">
        <f>ROUND(Tabla324[[#This Row],[CANTIDAD ]]*Tabla324[[#This Row],[P. U. ]],2)</f>
        <v>37102.870000000003</v>
      </c>
    </row>
    <row r="1991" spans="1:10">
      <c r="A1991" s="5" t="s">
        <v>6577</v>
      </c>
      <c r="B1991" s="5" t="s">
        <v>1801</v>
      </c>
      <c r="C1991" s="5" t="s">
        <v>5098</v>
      </c>
      <c r="D1991" s="1" t="s">
        <v>62</v>
      </c>
      <c r="E1991" s="3">
        <v>7</v>
      </c>
      <c r="F1991" s="2">
        <v>2346.36</v>
      </c>
      <c r="G1991" s="2">
        <f>ROUND(Tabla324[[#This Row],[CANTIDAD]]*Tabla324[[#This Row],[P. U.]],2)</f>
        <v>16424.52</v>
      </c>
      <c r="H1991" s="22">
        <v>7</v>
      </c>
      <c r="I1991" s="2">
        <v>1802.06</v>
      </c>
      <c r="J1991" s="2">
        <f>ROUND(Tabla324[[#This Row],[CANTIDAD ]]*Tabla324[[#This Row],[P. U. ]],2)</f>
        <v>12614.42</v>
      </c>
    </row>
    <row r="1992" spans="1:10">
      <c r="A1992" s="5" t="s">
        <v>6577</v>
      </c>
      <c r="B1992" s="5" t="s">
        <v>1802</v>
      </c>
      <c r="C1992" s="5" t="s">
        <v>5099</v>
      </c>
      <c r="D1992" s="1" t="s">
        <v>62</v>
      </c>
      <c r="E1992" s="3">
        <v>70</v>
      </c>
      <c r="F1992" s="2">
        <v>1123.3800000000001</v>
      </c>
      <c r="G1992" s="2">
        <f>ROUND(Tabla324[[#This Row],[CANTIDAD]]*Tabla324[[#This Row],[P. U.]],2)</f>
        <v>78636.600000000006</v>
      </c>
      <c r="H1992" s="22">
        <v>70</v>
      </c>
      <c r="I1992" s="2">
        <v>862.78</v>
      </c>
      <c r="J1992" s="2">
        <f>ROUND(Tabla324[[#This Row],[CANTIDAD ]]*Tabla324[[#This Row],[P. U. ]],2)</f>
        <v>60394.6</v>
      </c>
    </row>
    <row r="1993" spans="1:10">
      <c r="A1993" s="5" t="s">
        <v>6577</v>
      </c>
      <c r="B1993" s="5" t="s">
        <v>1803</v>
      </c>
      <c r="C1993" s="5" t="s">
        <v>5100</v>
      </c>
      <c r="D1993" s="1" t="s">
        <v>62</v>
      </c>
      <c r="E1993" s="3">
        <v>24</v>
      </c>
      <c r="F1993" s="2">
        <v>812.69</v>
      </c>
      <c r="G1993" s="2">
        <f>ROUND(Tabla324[[#This Row],[CANTIDAD]]*Tabla324[[#This Row],[P. U.]],2)</f>
        <v>19504.560000000001</v>
      </c>
      <c r="H1993" s="22">
        <v>24</v>
      </c>
      <c r="I1993" s="2">
        <v>624.16</v>
      </c>
      <c r="J1993" s="2">
        <f>ROUND(Tabla324[[#This Row],[CANTIDAD ]]*Tabla324[[#This Row],[P. U. ]],2)</f>
        <v>14979.84</v>
      </c>
    </row>
    <row r="1994" spans="1:10">
      <c r="A1994" s="5" t="s">
        <v>6577</v>
      </c>
      <c r="B1994" s="5" t="s">
        <v>1804</v>
      </c>
      <c r="C1994" s="5" t="s">
        <v>5101</v>
      </c>
      <c r="D1994" s="1" t="s">
        <v>62</v>
      </c>
      <c r="E1994" s="3">
        <v>19</v>
      </c>
      <c r="F1994" s="2">
        <v>672.94</v>
      </c>
      <c r="G1994" s="2">
        <f>ROUND(Tabla324[[#This Row],[CANTIDAD]]*Tabla324[[#This Row],[P. U.]],2)</f>
        <v>12785.86</v>
      </c>
      <c r="H1994" s="22">
        <v>19</v>
      </c>
      <c r="I1994" s="2">
        <v>516.84</v>
      </c>
      <c r="J1994" s="2">
        <f>ROUND(Tabla324[[#This Row],[CANTIDAD ]]*Tabla324[[#This Row],[P. U. ]],2)</f>
        <v>9819.9599999999991</v>
      </c>
    </row>
    <row r="1995" spans="1:10">
      <c r="A1995" s="5" t="s">
        <v>6577</v>
      </c>
      <c r="B1995" s="5" t="s">
        <v>1805</v>
      </c>
      <c r="C1995" s="5" t="s">
        <v>5102</v>
      </c>
      <c r="D1995" s="1" t="s">
        <v>62</v>
      </c>
      <c r="E1995" s="3">
        <v>7</v>
      </c>
      <c r="F1995" s="2">
        <v>478.83</v>
      </c>
      <c r="G1995" s="2">
        <f>ROUND(Tabla324[[#This Row],[CANTIDAD]]*Tabla324[[#This Row],[P. U.]],2)</f>
        <v>3351.81</v>
      </c>
      <c r="H1995" s="22">
        <v>7</v>
      </c>
      <c r="I1995" s="2">
        <v>367.75</v>
      </c>
      <c r="J1995" s="2">
        <f>ROUND(Tabla324[[#This Row],[CANTIDAD ]]*Tabla324[[#This Row],[P. U. ]],2)</f>
        <v>2574.25</v>
      </c>
    </row>
    <row r="1996" spans="1:10">
      <c r="A1996" s="5" t="s">
        <v>6577</v>
      </c>
      <c r="B1996" s="5" t="s">
        <v>1806</v>
      </c>
      <c r="C1996" s="5" t="s">
        <v>5103</v>
      </c>
      <c r="D1996" s="1" t="s">
        <v>62</v>
      </c>
      <c r="E1996" s="3">
        <v>28</v>
      </c>
      <c r="F1996" s="2">
        <v>365.89</v>
      </c>
      <c r="G1996" s="2">
        <f>ROUND(Tabla324[[#This Row],[CANTIDAD]]*Tabla324[[#This Row],[P. U.]],2)</f>
        <v>10244.92</v>
      </c>
      <c r="H1996" s="22">
        <v>28</v>
      </c>
      <c r="I1996" s="2">
        <v>281.02</v>
      </c>
      <c r="J1996" s="2">
        <f>ROUND(Tabla324[[#This Row],[CANTIDAD ]]*Tabla324[[#This Row],[P. U. ]],2)</f>
        <v>7868.56</v>
      </c>
    </row>
    <row r="1997" spans="1:10">
      <c r="A1997" s="5" t="s">
        <v>6577</v>
      </c>
      <c r="B1997" s="5" t="s">
        <v>1807</v>
      </c>
      <c r="C1997" s="5" t="s">
        <v>5104</v>
      </c>
      <c r="D1997" s="1" t="s">
        <v>62</v>
      </c>
      <c r="E1997" s="3">
        <v>43</v>
      </c>
      <c r="F1997" s="2">
        <v>366.15</v>
      </c>
      <c r="G1997" s="2">
        <f>ROUND(Tabla324[[#This Row],[CANTIDAD]]*Tabla324[[#This Row],[P. U.]],2)</f>
        <v>15744.45</v>
      </c>
      <c r="H1997" s="22">
        <v>43</v>
      </c>
      <c r="I1997" s="2">
        <v>281.20999999999998</v>
      </c>
      <c r="J1997" s="2">
        <f>ROUND(Tabla324[[#This Row],[CANTIDAD ]]*Tabla324[[#This Row],[P. U. ]],2)</f>
        <v>12092.03</v>
      </c>
    </row>
    <row r="1998" spans="1:10">
      <c r="A1998" s="5" t="s">
        <v>6577</v>
      </c>
      <c r="B1998" s="5" t="s">
        <v>1808</v>
      </c>
      <c r="C1998" s="6" t="s">
        <v>5105</v>
      </c>
      <c r="D1998" s="1" t="s">
        <v>62</v>
      </c>
      <c r="E1998" s="3">
        <v>8</v>
      </c>
      <c r="F1998" s="2">
        <v>2903.59</v>
      </c>
      <c r="G1998" s="2">
        <f>ROUND(Tabla324[[#This Row],[CANTIDAD]]*Tabla324[[#This Row],[P. U.]],2)</f>
        <v>23228.720000000001</v>
      </c>
      <c r="H1998" s="22">
        <v>8</v>
      </c>
      <c r="I1998" s="2">
        <v>2230.02</v>
      </c>
      <c r="J1998" s="2">
        <f>ROUND(Tabla324[[#This Row],[CANTIDAD ]]*Tabla324[[#This Row],[P. U. ]],2)</f>
        <v>17840.16</v>
      </c>
    </row>
    <row r="1999" spans="1:10">
      <c r="A1999" s="5" t="s">
        <v>6577</v>
      </c>
      <c r="B1999" s="5" t="s">
        <v>1809</v>
      </c>
      <c r="C1999" s="6" t="s">
        <v>5106</v>
      </c>
      <c r="D1999" s="1" t="s">
        <v>62</v>
      </c>
      <c r="E1999" s="3">
        <v>11</v>
      </c>
      <c r="F1999" s="2">
        <v>1953.27</v>
      </c>
      <c r="G1999" s="2">
        <f>ROUND(Tabla324[[#This Row],[CANTIDAD]]*Tabla324[[#This Row],[P. U.]],2)</f>
        <v>21485.97</v>
      </c>
      <c r="H1999" s="22">
        <v>11</v>
      </c>
      <c r="I1999" s="2">
        <v>1500.16</v>
      </c>
      <c r="J1999" s="2">
        <f>ROUND(Tabla324[[#This Row],[CANTIDAD ]]*Tabla324[[#This Row],[P. U. ]],2)</f>
        <v>16501.759999999998</v>
      </c>
    </row>
    <row r="2000" spans="1:10">
      <c r="A2000" s="5" t="s">
        <v>6577</v>
      </c>
      <c r="B2000" s="5" t="s">
        <v>1810</v>
      </c>
      <c r="C2000" s="6" t="s">
        <v>5107</v>
      </c>
      <c r="D2000" s="1" t="s">
        <v>62</v>
      </c>
      <c r="E2000" s="3">
        <v>8</v>
      </c>
      <c r="F2000" s="2">
        <v>1706.83</v>
      </c>
      <c r="G2000" s="2">
        <f>ROUND(Tabla324[[#This Row],[CANTIDAD]]*Tabla324[[#This Row],[P. U.]],2)</f>
        <v>13654.64</v>
      </c>
      <c r="H2000" s="22">
        <v>8</v>
      </c>
      <c r="I2000" s="2">
        <v>1310.88</v>
      </c>
      <c r="J2000" s="2">
        <f>ROUND(Tabla324[[#This Row],[CANTIDAD ]]*Tabla324[[#This Row],[P. U. ]],2)</f>
        <v>10487.04</v>
      </c>
    </row>
    <row r="2001" spans="1:10">
      <c r="A2001" s="5" t="s">
        <v>6577</v>
      </c>
      <c r="B2001" s="5" t="s">
        <v>1810</v>
      </c>
      <c r="C2001" s="6" t="s">
        <v>5107</v>
      </c>
      <c r="D2001" s="1" t="s">
        <v>62</v>
      </c>
      <c r="E2001" s="3">
        <v>1</v>
      </c>
      <c r="F2001" s="2">
        <v>1706.83</v>
      </c>
      <c r="G2001" s="2">
        <f>ROUND(Tabla324[[#This Row],[CANTIDAD]]*Tabla324[[#This Row],[P. U.]],2)</f>
        <v>1706.83</v>
      </c>
      <c r="H2001" s="22">
        <v>1</v>
      </c>
      <c r="I2001" s="2">
        <v>1310.88</v>
      </c>
      <c r="J2001" s="2">
        <f>ROUND(Tabla324[[#This Row],[CANTIDAD ]]*Tabla324[[#This Row],[P. U. ]],2)</f>
        <v>1310.88</v>
      </c>
    </row>
    <row r="2002" spans="1:10">
      <c r="A2002" s="5" t="s">
        <v>6577</v>
      </c>
      <c r="B2002" s="5" t="s">
        <v>1811</v>
      </c>
      <c r="C2002" s="6" t="s">
        <v>5108</v>
      </c>
      <c r="D2002" s="1" t="s">
        <v>62</v>
      </c>
      <c r="E2002" s="3">
        <v>11</v>
      </c>
      <c r="F2002" s="2">
        <v>718.52</v>
      </c>
      <c r="G2002" s="2">
        <f>ROUND(Tabla324[[#This Row],[CANTIDAD]]*Tabla324[[#This Row],[P. U.]],2)</f>
        <v>7903.72</v>
      </c>
      <c r="H2002" s="22">
        <v>11</v>
      </c>
      <c r="I2002" s="2">
        <v>551.85</v>
      </c>
      <c r="J2002" s="2">
        <f>ROUND(Tabla324[[#This Row],[CANTIDAD ]]*Tabla324[[#This Row],[P. U. ]],2)</f>
        <v>6070.35</v>
      </c>
    </row>
    <row r="2003" spans="1:10">
      <c r="A2003" s="5" t="s">
        <v>6577</v>
      </c>
      <c r="B2003" s="5" t="s">
        <v>1812</v>
      </c>
      <c r="C2003" s="6" t="s">
        <v>5109</v>
      </c>
      <c r="D2003" s="1" t="s">
        <v>62</v>
      </c>
      <c r="E2003" s="3">
        <v>32</v>
      </c>
      <c r="F2003" s="2">
        <v>545.97</v>
      </c>
      <c r="G2003" s="2">
        <f>ROUND(Tabla324[[#This Row],[CANTIDAD]]*Tabla324[[#This Row],[P. U.]],2)</f>
        <v>17471.04</v>
      </c>
      <c r="H2003" s="22">
        <v>32</v>
      </c>
      <c r="I2003" s="2">
        <v>419.32</v>
      </c>
      <c r="J2003" s="2">
        <f>ROUND(Tabla324[[#This Row],[CANTIDAD ]]*Tabla324[[#This Row],[P. U. ]],2)</f>
        <v>13418.24</v>
      </c>
    </row>
    <row r="2004" spans="1:10">
      <c r="A2004" s="5" t="s">
        <v>6577</v>
      </c>
      <c r="B2004" s="5" t="s">
        <v>1813</v>
      </c>
      <c r="C2004" s="6" t="s">
        <v>5110</v>
      </c>
      <c r="D2004" s="1" t="s">
        <v>62</v>
      </c>
      <c r="E2004" s="3">
        <v>17</v>
      </c>
      <c r="F2004" s="2">
        <v>1238.1199999999999</v>
      </c>
      <c r="G2004" s="2">
        <f>ROUND(Tabla324[[#This Row],[CANTIDAD]]*Tabla324[[#This Row],[P. U.]],2)</f>
        <v>21048.04</v>
      </c>
      <c r="H2004" s="22">
        <v>17</v>
      </c>
      <c r="I2004" s="2">
        <v>950.9</v>
      </c>
      <c r="J2004" s="2">
        <f>ROUND(Tabla324[[#This Row],[CANTIDAD ]]*Tabla324[[#This Row],[P. U. ]],2)</f>
        <v>16165.3</v>
      </c>
    </row>
    <row r="2005" spans="1:10">
      <c r="A2005" s="5" t="s">
        <v>6577</v>
      </c>
      <c r="B2005" s="5" t="s">
        <v>1814</v>
      </c>
      <c r="C2005" s="6" t="s">
        <v>5111</v>
      </c>
      <c r="D2005" s="1" t="s">
        <v>62</v>
      </c>
      <c r="E2005" s="3">
        <v>17</v>
      </c>
      <c r="F2005" s="2">
        <v>222.43</v>
      </c>
      <c r="G2005" s="2">
        <f>ROUND(Tabla324[[#This Row],[CANTIDAD]]*Tabla324[[#This Row],[P. U.]],2)</f>
        <v>3781.31</v>
      </c>
      <c r="H2005" s="22">
        <v>17</v>
      </c>
      <c r="I2005" s="2">
        <v>170.84</v>
      </c>
      <c r="J2005" s="2">
        <f>ROUND(Tabla324[[#This Row],[CANTIDAD ]]*Tabla324[[#This Row],[P. U. ]],2)</f>
        <v>2904.28</v>
      </c>
    </row>
    <row r="2006" spans="1:10">
      <c r="A2006" s="5" t="s">
        <v>6577</v>
      </c>
      <c r="B2006" s="5" t="s">
        <v>1815</v>
      </c>
      <c r="C2006" s="6" t="s">
        <v>5112</v>
      </c>
      <c r="D2006" s="1" t="s">
        <v>62</v>
      </c>
      <c r="E2006" s="3">
        <v>17</v>
      </c>
      <c r="F2006" s="2">
        <v>341.19</v>
      </c>
      <c r="G2006" s="2">
        <f>ROUND(Tabla324[[#This Row],[CANTIDAD]]*Tabla324[[#This Row],[P. U.]],2)</f>
        <v>5800.23</v>
      </c>
      <c r="H2006" s="22">
        <v>17</v>
      </c>
      <c r="I2006" s="2">
        <v>262.05</v>
      </c>
      <c r="J2006" s="2">
        <f>ROUND(Tabla324[[#This Row],[CANTIDAD ]]*Tabla324[[#This Row],[P. U. ]],2)</f>
        <v>4454.8500000000004</v>
      </c>
    </row>
    <row r="2007" spans="1:10">
      <c r="A2007" s="5" t="s">
        <v>6577</v>
      </c>
      <c r="B2007" s="5" t="s">
        <v>1816</v>
      </c>
      <c r="C2007" s="6" t="s">
        <v>5113</v>
      </c>
      <c r="D2007" s="1" t="s">
        <v>62</v>
      </c>
      <c r="E2007" s="3">
        <v>4</v>
      </c>
      <c r="F2007" s="2">
        <v>12379.74</v>
      </c>
      <c r="G2007" s="2">
        <f>ROUND(Tabla324[[#This Row],[CANTIDAD]]*Tabla324[[#This Row],[P. U.]],2)</f>
        <v>49518.96</v>
      </c>
      <c r="H2007" s="22">
        <v>4</v>
      </c>
      <c r="I2007" s="2">
        <v>9507.92</v>
      </c>
      <c r="J2007" s="2">
        <f>ROUND(Tabla324[[#This Row],[CANTIDAD ]]*Tabla324[[#This Row],[P. U. ]],2)</f>
        <v>38031.68</v>
      </c>
    </row>
    <row r="2008" spans="1:10">
      <c r="A2008" s="5" t="s">
        <v>6577</v>
      </c>
      <c r="B2008" s="5" t="s">
        <v>1817</v>
      </c>
      <c r="C2008" s="6" t="s">
        <v>5114</v>
      </c>
      <c r="D2008" s="1" t="s">
        <v>62</v>
      </c>
      <c r="E2008" s="3">
        <v>11</v>
      </c>
      <c r="F2008" s="2">
        <v>3581.56</v>
      </c>
      <c r="G2008" s="2">
        <f>ROUND(Tabla324[[#This Row],[CANTIDAD]]*Tabla324[[#This Row],[P. U.]],2)</f>
        <v>39397.160000000003</v>
      </c>
      <c r="H2008" s="22">
        <v>11</v>
      </c>
      <c r="I2008" s="2">
        <v>2750.72</v>
      </c>
      <c r="J2008" s="2">
        <f>ROUND(Tabla324[[#This Row],[CANTIDAD ]]*Tabla324[[#This Row],[P. U. ]],2)</f>
        <v>30257.919999999998</v>
      </c>
    </row>
    <row r="2009" spans="1:10">
      <c r="A2009" s="5" t="s">
        <v>6577</v>
      </c>
      <c r="B2009" s="5" t="s">
        <v>1818</v>
      </c>
      <c r="C2009" s="6" t="s">
        <v>5115</v>
      </c>
      <c r="D2009" s="1" t="s">
        <v>62</v>
      </c>
      <c r="E2009" s="3">
        <v>11</v>
      </c>
      <c r="F2009" s="2">
        <v>2789.01</v>
      </c>
      <c r="G2009" s="2">
        <f>ROUND(Tabla324[[#This Row],[CANTIDAD]]*Tabla324[[#This Row],[P. U.]],2)</f>
        <v>30679.11</v>
      </c>
      <c r="H2009" s="22">
        <v>11</v>
      </c>
      <c r="I2009" s="2">
        <v>2142.02</v>
      </c>
      <c r="J2009" s="2">
        <f>ROUND(Tabla324[[#This Row],[CANTIDAD ]]*Tabla324[[#This Row],[P. U. ]],2)</f>
        <v>23562.22</v>
      </c>
    </row>
    <row r="2010" spans="1:10">
      <c r="A2010" s="5" t="s">
        <v>6577</v>
      </c>
      <c r="B2010" s="5" t="s">
        <v>1819</v>
      </c>
      <c r="C2010" s="6" t="s">
        <v>5116</v>
      </c>
      <c r="D2010" s="1" t="s">
        <v>62</v>
      </c>
      <c r="E2010" s="3">
        <v>7</v>
      </c>
      <c r="F2010" s="2">
        <v>1901.41</v>
      </c>
      <c r="G2010" s="2">
        <f>ROUND(Tabla324[[#This Row],[CANTIDAD]]*Tabla324[[#This Row],[P. U.]],2)</f>
        <v>13309.87</v>
      </c>
      <c r="H2010" s="22">
        <v>7</v>
      </c>
      <c r="I2010" s="2">
        <v>1460.33</v>
      </c>
      <c r="J2010" s="2">
        <f>ROUND(Tabla324[[#This Row],[CANTIDAD ]]*Tabla324[[#This Row],[P. U. ]],2)</f>
        <v>10222.31</v>
      </c>
    </row>
    <row r="2011" spans="1:10">
      <c r="A2011" s="5" t="s">
        <v>6577</v>
      </c>
      <c r="B2011" s="5" t="s">
        <v>1820</v>
      </c>
      <c r="C2011" s="6" t="s">
        <v>5117</v>
      </c>
      <c r="D2011" s="1" t="s">
        <v>62</v>
      </c>
      <c r="E2011" s="3">
        <v>2</v>
      </c>
      <c r="F2011" s="2">
        <v>1110.71</v>
      </c>
      <c r="G2011" s="2">
        <f>ROUND(Tabla324[[#This Row],[CANTIDAD]]*Tabla324[[#This Row],[P. U.]],2)</f>
        <v>2221.42</v>
      </c>
      <c r="H2011" s="22">
        <v>2</v>
      </c>
      <c r="I2011" s="2">
        <v>853.05</v>
      </c>
      <c r="J2011" s="2">
        <f>ROUND(Tabla324[[#This Row],[CANTIDAD ]]*Tabla324[[#This Row],[P. U. ]],2)</f>
        <v>1706.1</v>
      </c>
    </row>
    <row r="2012" spans="1:10">
      <c r="A2012" s="5" t="s">
        <v>6577</v>
      </c>
      <c r="B2012" s="5" t="s">
        <v>1821</v>
      </c>
      <c r="C2012" s="6" t="s">
        <v>5118</v>
      </c>
      <c r="D2012" s="1" t="s">
        <v>62</v>
      </c>
      <c r="E2012" s="3">
        <v>5</v>
      </c>
      <c r="F2012" s="2">
        <v>828.93</v>
      </c>
      <c r="G2012" s="2">
        <f>ROUND(Tabla324[[#This Row],[CANTIDAD]]*Tabla324[[#This Row],[P. U.]],2)</f>
        <v>4144.6499999999996</v>
      </c>
      <c r="H2012" s="22">
        <v>5</v>
      </c>
      <c r="I2012" s="2">
        <v>636.63</v>
      </c>
      <c r="J2012" s="2">
        <f>ROUND(Tabla324[[#This Row],[CANTIDAD ]]*Tabla324[[#This Row],[P. U. ]],2)</f>
        <v>3183.15</v>
      </c>
    </row>
    <row r="2013" spans="1:10">
      <c r="A2013" s="5" t="s">
        <v>6577</v>
      </c>
      <c r="B2013" s="5" t="s">
        <v>1822</v>
      </c>
      <c r="C2013" s="6" t="s">
        <v>5119</v>
      </c>
      <c r="D2013" s="1" t="s">
        <v>62</v>
      </c>
      <c r="E2013" s="3">
        <v>12</v>
      </c>
      <c r="F2013" s="2">
        <v>704.39</v>
      </c>
      <c r="G2013" s="2">
        <f>ROUND(Tabla324[[#This Row],[CANTIDAD]]*Tabla324[[#This Row],[P. U.]],2)</f>
        <v>8452.68</v>
      </c>
      <c r="H2013" s="22">
        <v>12</v>
      </c>
      <c r="I2013" s="2">
        <v>540.99</v>
      </c>
      <c r="J2013" s="2">
        <f>ROUND(Tabla324[[#This Row],[CANTIDAD ]]*Tabla324[[#This Row],[P. U. ]],2)</f>
        <v>6491.88</v>
      </c>
    </row>
    <row r="2014" spans="1:10">
      <c r="A2014" s="5" t="s">
        <v>6577</v>
      </c>
      <c r="B2014" s="5" t="s">
        <v>1823</v>
      </c>
      <c r="C2014" s="5" t="s">
        <v>5120</v>
      </c>
      <c r="D2014" s="1" t="s">
        <v>62</v>
      </c>
      <c r="E2014" s="3">
        <v>1</v>
      </c>
      <c r="F2014" s="2">
        <v>11348.93</v>
      </c>
      <c r="G2014" s="2">
        <f>ROUND(Tabla324[[#This Row],[CANTIDAD]]*Tabla324[[#This Row],[P. U.]],2)</f>
        <v>11348.93</v>
      </c>
      <c r="H2014" s="22">
        <v>1</v>
      </c>
      <c r="I2014" s="2">
        <v>8716.24</v>
      </c>
      <c r="J2014" s="2">
        <f>ROUND(Tabla324[[#This Row],[CANTIDAD ]]*Tabla324[[#This Row],[P. U. ]],2)</f>
        <v>8716.24</v>
      </c>
    </row>
    <row r="2015" spans="1:10" s="30" customFormat="1" ht="11.25" customHeight="1">
      <c r="A2015" s="29" t="s">
        <v>6579</v>
      </c>
      <c r="B2015" s="29">
        <v>5.3</v>
      </c>
      <c r="C2015" s="29" t="s">
        <v>5121</v>
      </c>
      <c r="D2015" s="30" t="s">
        <v>3472</v>
      </c>
      <c r="E2015" s="31"/>
      <c r="F2015" s="32"/>
      <c r="G2015" s="32">
        <f>SUM(G2016:G2023)</f>
        <v>62926.820000000007</v>
      </c>
      <c r="H2015" s="33"/>
      <c r="I2015" s="32"/>
      <c r="J2015" s="32">
        <f t="shared" ref="J2015" si="147">SUM(J2016:J2023)</f>
        <v>48327.8</v>
      </c>
    </row>
    <row r="2016" spans="1:10">
      <c r="A2016" s="5" t="s">
        <v>6577</v>
      </c>
      <c r="B2016" s="5" t="s">
        <v>1824</v>
      </c>
      <c r="C2016" s="6" t="s">
        <v>5122</v>
      </c>
      <c r="D2016" s="1" t="s">
        <v>15</v>
      </c>
      <c r="E2016" s="3">
        <v>56</v>
      </c>
      <c r="F2016" s="2">
        <v>48.6</v>
      </c>
      <c r="G2016" s="2">
        <f>ROUND(Tabla324[[#This Row],[CANTIDAD]]*Tabla324[[#This Row],[P. U.]],2)</f>
        <v>2721.6</v>
      </c>
      <c r="H2016" s="22">
        <v>56</v>
      </c>
      <c r="I2016" s="2">
        <v>37.33</v>
      </c>
      <c r="J2016" s="2">
        <f>ROUND(Tabla324[[#This Row],[CANTIDAD ]]*Tabla324[[#This Row],[P. U. ]],2)</f>
        <v>2090.48</v>
      </c>
    </row>
    <row r="2017" spans="1:10">
      <c r="A2017" s="5" t="s">
        <v>6577</v>
      </c>
      <c r="B2017" s="5" t="s">
        <v>1825</v>
      </c>
      <c r="C2017" s="6" t="s">
        <v>5123</v>
      </c>
      <c r="D2017" s="1" t="s">
        <v>15</v>
      </c>
      <c r="E2017" s="3">
        <v>36</v>
      </c>
      <c r="F2017" s="2">
        <v>54.02</v>
      </c>
      <c r="G2017" s="2">
        <f>ROUND(Tabla324[[#This Row],[CANTIDAD]]*Tabla324[[#This Row],[P. U.]],2)</f>
        <v>1944.72</v>
      </c>
      <c r="H2017" s="22">
        <v>36</v>
      </c>
      <c r="I2017" s="2">
        <v>41.48</v>
      </c>
      <c r="J2017" s="2">
        <f>ROUND(Tabla324[[#This Row],[CANTIDAD ]]*Tabla324[[#This Row],[P. U. ]],2)</f>
        <v>1493.28</v>
      </c>
    </row>
    <row r="2018" spans="1:10">
      <c r="A2018" s="5" t="s">
        <v>6577</v>
      </c>
      <c r="B2018" s="5" t="s">
        <v>1826</v>
      </c>
      <c r="C2018" s="6" t="s">
        <v>5124</v>
      </c>
      <c r="D2018" s="1" t="s">
        <v>62</v>
      </c>
      <c r="E2018" s="3">
        <v>14</v>
      </c>
      <c r="F2018" s="2">
        <v>226.12</v>
      </c>
      <c r="G2018" s="2">
        <f>ROUND(Tabla324[[#This Row],[CANTIDAD]]*Tabla324[[#This Row],[P. U.]],2)</f>
        <v>3165.68</v>
      </c>
      <c r="H2018" s="22">
        <v>14</v>
      </c>
      <c r="I2018" s="2">
        <v>173.67</v>
      </c>
      <c r="J2018" s="2">
        <f>ROUND(Tabla324[[#This Row],[CANTIDAD ]]*Tabla324[[#This Row],[P. U. ]],2)</f>
        <v>2431.38</v>
      </c>
    </row>
    <row r="2019" spans="1:10">
      <c r="A2019" s="5" t="s">
        <v>6577</v>
      </c>
      <c r="B2019" s="5" t="s">
        <v>1827</v>
      </c>
      <c r="C2019" s="6" t="s">
        <v>5125</v>
      </c>
      <c r="D2019" s="1" t="s">
        <v>62</v>
      </c>
      <c r="E2019" s="3">
        <v>22</v>
      </c>
      <c r="F2019" s="2">
        <v>188.26</v>
      </c>
      <c r="G2019" s="2">
        <f>ROUND(Tabla324[[#This Row],[CANTIDAD]]*Tabla324[[#This Row],[P. U.]],2)</f>
        <v>4141.72</v>
      </c>
      <c r="H2019" s="22">
        <v>22</v>
      </c>
      <c r="I2019" s="2">
        <v>144.59</v>
      </c>
      <c r="J2019" s="2">
        <f>ROUND(Tabla324[[#This Row],[CANTIDAD ]]*Tabla324[[#This Row],[P. U. ]],2)</f>
        <v>3180.98</v>
      </c>
    </row>
    <row r="2020" spans="1:10">
      <c r="A2020" s="5" t="s">
        <v>6577</v>
      </c>
      <c r="B2020" s="5" t="s">
        <v>1828</v>
      </c>
      <c r="C2020" s="6" t="s">
        <v>5126</v>
      </c>
      <c r="D2020" s="1" t="s">
        <v>62</v>
      </c>
      <c r="E2020" s="3">
        <v>27</v>
      </c>
      <c r="F2020" s="2">
        <v>174.79</v>
      </c>
      <c r="G2020" s="2">
        <f>ROUND(Tabla324[[#This Row],[CANTIDAD]]*Tabla324[[#This Row],[P. U.]],2)</f>
        <v>4719.33</v>
      </c>
      <c r="H2020" s="22">
        <v>27</v>
      </c>
      <c r="I2020" s="2">
        <v>134.24</v>
      </c>
      <c r="J2020" s="2">
        <f>ROUND(Tabla324[[#This Row],[CANTIDAD ]]*Tabla324[[#This Row],[P. U. ]],2)</f>
        <v>3624.48</v>
      </c>
    </row>
    <row r="2021" spans="1:10">
      <c r="A2021" s="5" t="s">
        <v>6577</v>
      </c>
      <c r="B2021" s="5" t="s">
        <v>1829</v>
      </c>
      <c r="C2021" s="6" t="s">
        <v>5127</v>
      </c>
      <c r="D2021" s="1" t="s">
        <v>62</v>
      </c>
      <c r="E2021" s="3">
        <v>136</v>
      </c>
      <c r="F2021" s="2">
        <v>100.94</v>
      </c>
      <c r="G2021" s="2">
        <f>ROUND(Tabla324[[#This Row],[CANTIDAD]]*Tabla324[[#This Row],[P. U.]],2)</f>
        <v>13727.84</v>
      </c>
      <c r="H2021" s="22">
        <v>136</v>
      </c>
      <c r="I2021" s="2">
        <v>77.52</v>
      </c>
      <c r="J2021" s="2">
        <f>ROUND(Tabla324[[#This Row],[CANTIDAD ]]*Tabla324[[#This Row],[P. U. ]],2)</f>
        <v>10542.72</v>
      </c>
    </row>
    <row r="2022" spans="1:10">
      <c r="A2022" s="5" t="s">
        <v>6577</v>
      </c>
      <c r="B2022" s="5" t="s">
        <v>1830</v>
      </c>
      <c r="C2022" s="6" t="s">
        <v>5128</v>
      </c>
      <c r="D2022" s="1" t="s">
        <v>62</v>
      </c>
      <c r="E2022" s="3">
        <v>132</v>
      </c>
      <c r="F2022" s="2">
        <v>85.88</v>
      </c>
      <c r="G2022" s="2">
        <f>ROUND(Tabla324[[#This Row],[CANTIDAD]]*Tabla324[[#This Row],[P. U.]],2)</f>
        <v>11336.16</v>
      </c>
      <c r="H2022" s="22">
        <v>132</v>
      </c>
      <c r="I2022" s="2">
        <v>65.95</v>
      </c>
      <c r="J2022" s="2">
        <f>ROUND(Tabla324[[#This Row],[CANTIDAD ]]*Tabla324[[#This Row],[P. U. ]],2)</f>
        <v>8705.4</v>
      </c>
    </row>
    <row r="2023" spans="1:10">
      <c r="A2023" s="5" t="s">
        <v>6577</v>
      </c>
      <c r="B2023" s="5" t="s">
        <v>1831</v>
      </c>
      <c r="C2023" s="6" t="s">
        <v>5129</v>
      </c>
      <c r="D2023" s="1" t="s">
        <v>62</v>
      </c>
      <c r="E2023" s="3">
        <v>311</v>
      </c>
      <c r="F2023" s="2">
        <v>68.069999999999993</v>
      </c>
      <c r="G2023" s="2">
        <f>ROUND(Tabla324[[#This Row],[CANTIDAD]]*Tabla324[[#This Row],[P. U.]],2)</f>
        <v>21169.77</v>
      </c>
      <c r="H2023" s="22">
        <v>311</v>
      </c>
      <c r="I2023" s="2">
        <v>52.28</v>
      </c>
      <c r="J2023" s="2">
        <f>ROUND(Tabla324[[#This Row],[CANTIDAD ]]*Tabla324[[#This Row],[P. U. ]],2)</f>
        <v>16259.08</v>
      </c>
    </row>
    <row r="2024" spans="1:10" s="30" customFormat="1" ht="11.25" customHeight="1">
      <c r="A2024" s="29" t="s">
        <v>6579</v>
      </c>
      <c r="B2024" s="29">
        <v>5.4</v>
      </c>
      <c r="C2024" s="29" t="s">
        <v>5130</v>
      </c>
      <c r="D2024" s="30" t="s">
        <v>3472</v>
      </c>
      <c r="E2024" s="31"/>
      <c r="F2024" s="32"/>
      <c r="G2024" s="32">
        <f>SUM(G2025:G2105)</f>
        <v>708107.66999999981</v>
      </c>
      <c r="H2024" s="33"/>
      <c r="I2024" s="32"/>
      <c r="J2024" s="32">
        <f t="shared" ref="J2024" si="148">SUM(J2025:J2105)</f>
        <v>543840.53000000038</v>
      </c>
    </row>
    <row r="2025" spans="1:10">
      <c r="A2025" s="5" t="s">
        <v>6577</v>
      </c>
      <c r="B2025" s="5" t="s">
        <v>1832</v>
      </c>
      <c r="C2025" s="6" t="s">
        <v>5131</v>
      </c>
      <c r="D2025" s="1" t="s">
        <v>62</v>
      </c>
      <c r="E2025" s="3">
        <v>3</v>
      </c>
      <c r="F2025" s="2">
        <v>10290.83</v>
      </c>
      <c r="G2025" s="2">
        <f>ROUND(Tabla324[[#This Row],[CANTIDAD]]*Tabla324[[#This Row],[P. U.]],2)</f>
        <v>30872.49</v>
      </c>
      <c r="H2025" s="22">
        <v>3</v>
      </c>
      <c r="I2025" s="2">
        <v>7903.6</v>
      </c>
      <c r="J2025" s="2">
        <f>ROUND(Tabla324[[#This Row],[CANTIDAD ]]*Tabla324[[#This Row],[P. U. ]],2)</f>
        <v>23710.799999999999</v>
      </c>
    </row>
    <row r="2026" spans="1:10">
      <c r="A2026" s="5" t="s">
        <v>6577</v>
      </c>
      <c r="B2026" s="5" t="s">
        <v>1833</v>
      </c>
      <c r="C2026" s="6" t="s">
        <v>5132</v>
      </c>
      <c r="D2026" s="1" t="s">
        <v>62</v>
      </c>
      <c r="E2026" s="3">
        <v>25</v>
      </c>
      <c r="F2026" s="2">
        <v>644.39</v>
      </c>
      <c r="G2026" s="2">
        <f>ROUND(Tabla324[[#This Row],[CANTIDAD]]*Tabla324[[#This Row],[P. U.]],2)</f>
        <v>16109.75</v>
      </c>
      <c r="H2026" s="22">
        <v>25</v>
      </c>
      <c r="I2026" s="2">
        <v>494.9</v>
      </c>
      <c r="J2026" s="2">
        <f>ROUND(Tabla324[[#This Row],[CANTIDAD ]]*Tabla324[[#This Row],[P. U. ]],2)</f>
        <v>12372.5</v>
      </c>
    </row>
    <row r="2027" spans="1:10">
      <c r="A2027" s="5" t="s">
        <v>6577</v>
      </c>
      <c r="B2027" s="5" t="s">
        <v>1834</v>
      </c>
      <c r="C2027" s="6" t="s">
        <v>5133</v>
      </c>
      <c r="D2027" s="1" t="s">
        <v>62</v>
      </c>
      <c r="E2027" s="3">
        <v>5</v>
      </c>
      <c r="F2027" s="2">
        <v>727.71</v>
      </c>
      <c r="G2027" s="2">
        <f>ROUND(Tabla324[[#This Row],[CANTIDAD]]*Tabla324[[#This Row],[P. U.]],2)</f>
        <v>3638.55</v>
      </c>
      <c r="H2027" s="22">
        <v>5</v>
      </c>
      <c r="I2027" s="2">
        <v>558.9</v>
      </c>
      <c r="J2027" s="2">
        <f>ROUND(Tabla324[[#This Row],[CANTIDAD ]]*Tabla324[[#This Row],[P. U. ]],2)</f>
        <v>2794.5</v>
      </c>
    </row>
    <row r="2028" spans="1:10">
      <c r="A2028" s="5" t="s">
        <v>6577</v>
      </c>
      <c r="B2028" s="5" t="s">
        <v>1835</v>
      </c>
      <c r="C2028" s="6" t="s">
        <v>5134</v>
      </c>
      <c r="D2028" s="1" t="s">
        <v>62</v>
      </c>
      <c r="E2028" s="3">
        <v>4</v>
      </c>
      <c r="F2028" s="2">
        <v>644.39</v>
      </c>
      <c r="G2028" s="2">
        <f>ROUND(Tabla324[[#This Row],[CANTIDAD]]*Tabla324[[#This Row],[P. U.]],2)</f>
        <v>2577.56</v>
      </c>
      <c r="H2028" s="22">
        <v>4</v>
      </c>
      <c r="I2028" s="2">
        <v>494.9</v>
      </c>
      <c r="J2028" s="2">
        <f>ROUND(Tabla324[[#This Row],[CANTIDAD ]]*Tabla324[[#This Row],[P. U. ]],2)</f>
        <v>1979.6</v>
      </c>
    </row>
    <row r="2029" spans="1:10">
      <c r="A2029" s="5" t="s">
        <v>6577</v>
      </c>
      <c r="B2029" s="5" t="s">
        <v>1836</v>
      </c>
      <c r="C2029" s="6" t="s">
        <v>5135</v>
      </c>
      <c r="D2029" s="1" t="s">
        <v>62</v>
      </c>
      <c r="E2029" s="3">
        <v>47</v>
      </c>
      <c r="F2029" s="2">
        <v>679.55</v>
      </c>
      <c r="G2029" s="2">
        <f>ROUND(Tabla324[[#This Row],[CANTIDAD]]*Tabla324[[#This Row],[P. U.]],2)</f>
        <v>31938.85</v>
      </c>
      <c r="H2029" s="22">
        <v>47</v>
      </c>
      <c r="I2029" s="2">
        <v>521.9</v>
      </c>
      <c r="J2029" s="2">
        <f>ROUND(Tabla324[[#This Row],[CANTIDAD ]]*Tabla324[[#This Row],[P. U. ]],2)</f>
        <v>24529.3</v>
      </c>
    </row>
    <row r="2030" spans="1:10">
      <c r="A2030" s="5" t="s">
        <v>6577</v>
      </c>
      <c r="B2030" s="5" t="s">
        <v>1837</v>
      </c>
      <c r="C2030" s="6" t="s">
        <v>5136</v>
      </c>
      <c r="D2030" s="1" t="s">
        <v>62</v>
      </c>
      <c r="E2030" s="3">
        <v>106</v>
      </c>
      <c r="F2030" s="2">
        <v>679.55</v>
      </c>
      <c r="G2030" s="2">
        <f>ROUND(Tabla324[[#This Row],[CANTIDAD]]*Tabla324[[#This Row],[P. U.]],2)</f>
        <v>72032.3</v>
      </c>
      <c r="H2030" s="22">
        <v>106</v>
      </c>
      <c r="I2030" s="2">
        <v>521.9</v>
      </c>
      <c r="J2030" s="2">
        <f>ROUND(Tabla324[[#This Row],[CANTIDAD ]]*Tabla324[[#This Row],[P. U. ]],2)</f>
        <v>55321.4</v>
      </c>
    </row>
    <row r="2031" spans="1:10">
      <c r="A2031" s="5" t="s">
        <v>6577</v>
      </c>
      <c r="B2031" s="5" t="s">
        <v>1838</v>
      </c>
      <c r="C2031" s="6" t="s">
        <v>5137</v>
      </c>
      <c r="D2031" s="1" t="s">
        <v>62</v>
      </c>
      <c r="E2031" s="3">
        <v>4</v>
      </c>
      <c r="F2031" s="2">
        <v>752.46</v>
      </c>
      <c r="G2031" s="2">
        <f>ROUND(Tabla324[[#This Row],[CANTIDAD]]*Tabla324[[#This Row],[P. U.]],2)</f>
        <v>3009.84</v>
      </c>
      <c r="H2031" s="22">
        <v>4</v>
      </c>
      <c r="I2031" s="2">
        <v>577.9</v>
      </c>
      <c r="J2031" s="2">
        <f>ROUND(Tabla324[[#This Row],[CANTIDAD ]]*Tabla324[[#This Row],[P. U. ]],2)</f>
        <v>2311.6</v>
      </c>
    </row>
    <row r="2032" spans="1:10">
      <c r="A2032" s="5" t="s">
        <v>6577</v>
      </c>
      <c r="B2032" s="5" t="s">
        <v>1839</v>
      </c>
      <c r="C2032" s="6" t="s">
        <v>5138</v>
      </c>
      <c r="D2032" s="1" t="s">
        <v>62</v>
      </c>
      <c r="E2032" s="3">
        <v>1</v>
      </c>
      <c r="F2032" s="2">
        <v>752.46</v>
      </c>
      <c r="G2032" s="2">
        <f>ROUND(Tabla324[[#This Row],[CANTIDAD]]*Tabla324[[#This Row],[P. U.]],2)</f>
        <v>752.46</v>
      </c>
      <c r="H2032" s="22">
        <v>1</v>
      </c>
      <c r="I2032" s="2">
        <v>577.9</v>
      </c>
      <c r="J2032" s="2">
        <f>ROUND(Tabla324[[#This Row],[CANTIDAD ]]*Tabla324[[#This Row],[P. U. ]],2)</f>
        <v>577.9</v>
      </c>
    </row>
    <row r="2033" spans="1:10">
      <c r="A2033" s="5" t="s">
        <v>6577</v>
      </c>
      <c r="B2033" s="5" t="s">
        <v>1840</v>
      </c>
      <c r="C2033" s="6" t="s">
        <v>5139</v>
      </c>
      <c r="D2033" s="1" t="s">
        <v>62</v>
      </c>
      <c r="E2033" s="3">
        <v>1</v>
      </c>
      <c r="F2033" s="2">
        <v>752.46</v>
      </c>
      <c r="G2033" s="2">
        <f>ROUND(Tabla324[[#This Row],[CANTIDAD]]*Tabla324[[#This Row],[P. U.]],2)</f>
        <v>752.46</v>
      </c>
      <c r="H2033" s="22">
        <v>1</v>
      </c>
      <c r="I2033" s="2">
        <v>577.9</v>
      </c>
      <c r="J2033" s="2">
        <f>ROUND(Tabla324[[#This Row],[CANTIDAD ]]*Tabla324[[#This Row],[P. U. ]],2)</f>
        <v>577.9</v>
      </c>
    </row>
    <row r="2034" spans="1:10">
      <c r="A2034" s="5" t="s">
        <v>6577</v>
      </c>
      <c r="B2034" s="5" t="s">
        <v>1841</v>
      </c>
      <c r="C2034" s="6" t="s">
        <v>5140</v>
      </c>
      <c r="D2034" s="1" t="s">
        <v>62</v>
      </c>
      <c r="E2034" s="3">
        <v>8</v>
      </c>
      <c r="F2034" s="2">
        <v>742.04</v>
      </c>
      <c r="G2034" s="2">
        <f>ROUND(Tabla324[[#This Row],[CANTIDAD]]*Tabla324[[#This Row],[P. U.]],2)</f>
        <v>5936.32</v>
      </c>
      <c r="H2034" s="22">
        <v>8</v>
      </c>
      <c r="I2034" s="2">
        <v>569.9</v>
      </c>
      <c r="J2034" s="2">
        <f>ROUND(Tabla324[[#This Row],[CANTIDAD ]]*Tabla324[[#This Row],[P. U. ]],2)</f>
        <v>4559.2</v>
      </c>
    </row>
    <row r="2035" spans="1:10">
      <c r="A2035" s="5" t="s">
        <v>6577</v>
      </c>
      <c r="B2035" s="5" t="s">
        <v>1842</v>
      </c>
      <c r="C2035" s="6" t="s">
        <v>5141</v>
      </c>
      <c r="D2035" s="1" t="s">
        <v>62</v>
      </c>
      <c r="E2035" s="3">
        <v>14</v>
      </c>
      <c r="F2035" s="2">
        <v>742.04</v>
      </c>
      <c r="G2035" s="2">
        <f>ROUND(Tabla324[[#This Row],[CANTIDAD]]*Tabla324[[#This Row],[P. U.]],2)</f>
        <v>10388.56</v>
      </c>
      <c r="H2035" s="22">
        <v>14</v>
      </c>
      <c r="I2035" s="2">
        <v>569.9</v>
      </c>
      <c r="J2035" s="2">
        <f>ROUND(Tabla324[[#This Row],[CANTIDAD ]]*Tabla324[[#This Row],[P. U. ]],2)</f>
        <v>7978.6</v>
      </c>
    </row>
    <row r="2036" spans="1:10">
      <c r="A2036" s="5" t="s">
        <v>6577</v>
      </c>
      <c r="B2036" s="5" t="s">
        <v>1843</v>
      </c>
      <c r="C2036" s="6" t="s">
        <v>5142</v>
      </c>
      <c r="D2036" s="1" t="s">
        <v>62</v>
      </c>
      <c r="E2036" s="3">
        <v>1</v>
      </c>
      <c r="F2036" s="2">
        <v>742.04</v>
      </c>
      <c r="G2036" s="2">
        <f>ROUND(Tabla324[[#This Row],[CANTIDAD]]*Tabla324[[#This Row],[P. U.]],2)</f>
        <v>742.04</v>
      </c>
      <c r="H2036" s="22">
        <v>1</v>
      </c>
      <c r="I2036" s="2">
        <v>569.9</v>
      </c>
      <c r="J2036" s="2">
        <f>ROUND(Tabla324[[#This Row],[CANTIDAD ]]*Tabla324[[#This Row],[P. U. ]],2)</f>
        <v>569.9</v>
      </c>
    </row>
    <row r="2037" spans="1:10">
      <c r="A2037" s="5" t="s">
        <v>6577</v>
      </c>
      <c r="B2037" s="5" t="s">
        <v>1844</v>
      </c>
      <c r="C2037" s="6" t="s">
        <v>5143</v>
      </c>
      <c r="D2037" s="1" t="s">
        <v>62</v>
      </c>
      <c r="E2037" s="3">
        <v>1</v>
      </c>
      <c r="F2037" s="2">
        <v>742.04</v>
      </c>
      <c r="G2037" s="2">
        <f>ROUND(Tabla324[[#This Row],[CANTIDAD]]*Tabla324[[#This Row],[P. U.]],2)</f>
        <v>742.04</v>
      </c>
      <c r="H2037" s="22">
        <v>1</v>
      </c>
      <c r="I2037" s="2">
        <v>569.9</v>
      </c>
      <c r="J2037" s="2">
        <f>ROUND(Tabla324[[#This Row],[CANTIDAD ]]*Tabla324[[#This Row],[P. U. ]],2)</f>
        <v>569.9</v>
      </c>
    </row>
    <row r="2038" spans="1:10">
      <c r="A2038" s="5" t="s">
        <v>6577</v>
      </c>
      <c r="B2038" s="5" t="s">
        <v>1845</v>
      </c>
      <c r="C2038" s="6" t="s">
        <v>5144</v>
      </c>
      <c r="D2038" s="1" t="s">
        <v>62</v>
      </c>
      <c r="E2038" s="3">
        <v>7</v>
      </c>
      <c r="F2038" s="2">
        <v>775.89</v>
      </c>
      <c r="G2038" s="2">
        <f>ROUND(Tabla324[[#This Row],[CANTIDAD]]*Tabla324[[#This Row],[P. U.]],2)</f>
        <v>5431.23</v>
      </c>
      <c r="H2038" s="22">
        <v>7</v>
      </c>
      <c r="I2038" s="2">
        <v>595.9</v>
      </c>
      <c r="J2038" s="2">
        <f>ROUND(Tabla324[[#This Row],[CANTIDAD ]]*Tabla324[[#This Row],[P. U. ]],2)</f>
        <v>4171.3</v>
      </c>
    </row>
    <row r="2039" spans="1:10">
      <c r="A2039" s="5" t="s">
        <v>6577</v>
      </c>
      <c r="B2039" s="5" t="s">
        <v>1846</v>
      </c>
      <c r="C2039" s="6" t="s">
        <v>5145</v>
      </c>
      <c r="D2039" s="1" t="s">
        <v>62</v>
      </c>
      <c r="E2039" s="3">
        <v>127</v>
      </c>
      <c r="F2039" s="2">
        <v>775.89</v>
      </c>
      <c r="G2039" s="2">
        <f>ROUND(Tabla324[[#This Row],[CANTIDAD]]*Tabla324[[#This Row],[P. U.]],2)</f>
        <v>98538.03</v>
      </c>
      <c r="H2039" s="22">
        <v>127</v>
      </c>
      <c r="I2039" s="2">
        <v>595.9</v>
      </c>
      <c r="J2039" s="2">
        <f>ROUND(Tabla324[[#This Row],[CANTIDAD ]]*Tabla324[[#This Row],[P. U. ]],2)</f>
        <v>75679.3</v>
      </c>
    </row>
    <row r="2040" spans="1:10">
      <c r="A2040" s="5" t="s">
        <v>6577</v>
      </c>
      <c r="B2040" s="5" t="s">
        <v>1847</v>
      </c>
      <c r="C2040" s="6" t="s">
        <v>5146</v>
      </c>
      <c r="D2040" s="1" t="s">
        <v>62</v>
      </c>
      <c r="E2040" s="3">
        <v>1</v>
      </c>
      <c r="F2040" s="2">
        <v>827.98</v>
      </c>
      <c r="G2040" s="2">
        <f>ROUND(Tabla324[[#This Row],[CANTIDAD]]*Tabla324[[#This Row],[P. U.]],2)</f>
        <v>827.98</v>
      </c>
      <c r="H2040" s="22">
        <v>1</v>
      </c>
      <c r="I2040" s="2">
        <v>635.9</v>
      </c>
      <c r="J2040" s="2">
        <f>ROUND(Tabla324[[#This Row],[CANTIDAD ]]*Tabla324[[#This Row],[P. U. ]],2)</f>
        <v>635.9</v>
      </c>
    </row>
    <row r="2041" spans="1:10">
      <c r="A2041" s="5" t="s">
        <v>6577</v>
      </c>
      <c r="B2041" s="5" t="s">
        <v>1848</v>
      </c>
      <c r="C2041" s="6" t="s">
        <v>5147</v>
      </c>
      <c r="D2041" s="1" t="s">
        <v>62</v>
      </c>
      <c r="E2041" s="3">
        <v>4</v>
      </c>
      <c r="F2041" s="2">
        <v>827.98</v>
      </c>
      <c r="G2041" s="2">
        <f>ROUND(Tabla324[[#This Row],[CANTIDAD]]*Tabla324[[#This Row],[P. U.]],2)</f>
        <v>3311.92</v>
      </c>
      <c r="H2041" s="22">
        <v>4</v>
      </c>
      <c r="I2041" s="2">
        <v>635.9</v>
      </c>
      <c r="J2041" s="2">
        <f>ROUND(Tabla324[[#This Row],[CANTIDAD ]]*Tabla324[[#This Row],[P. U. ]],2)</f>
        <v>2543.6</v>
      </c>
    </row>
    <row r="2042" spans="1:10">
      <c r="A2042" s="5" t="s">
        <v>6577</v>
      </c>
      <c r="B2042" s="5" t="s">
        <v>1849</v>
      </c>
      <c r="C2042" s="6" t="s">
        <v>5148</v>
      </c>
      <c r="D2042" s="1" t="s">
        <v>62</v>
      </c>
      <c r="E2042" s="3">
        <v>1</v>
      </c>
      <c r="F2042" s="2">
        <v>848.8</v>
      </c>
      <c r="G2042" s="2">
        <f>ROUND(Tabla324[[#This Row],[CANTIDAD]]*Tabla324[[#This Row],[P. U.]],2)</f>
        <v>848.8</v>
      </c>
      <c r="H2042" s="22">
        <v>1</v>
      </c>
      <c r="I2042" s="2">
        <v>651.9</v>
      </c>
      <c r="J2042" s="2">
        <f>ROUND(Tabla324[[#This Row],[CANTIDAD ]]*Tabla324[[#This Row],[P. U. ]],2)</f>
        <v>651.9</v>
      </c>
    </row>
    <row r="2043" spans="1:10">
      <c r="A2043" s="5" t="s">
        <v>6577</v>
      </c>
      <c r="B2043" s="5" t="s">
        <v>1850</v>
      </c>
      <c r="C2043" s="6" t="s">
        <v>5149</v>
      </c>
      <c r="D2043" s="1" t="s">
        <v>62</v>
      </c>
      <c r="E2043" s="3">
        <v>1</v>
      </c>
      <c r="F2043" s="2">
        <v>835.78</v>
      </c>
      <c r="G2043" s="2">
        <f>ROUND(Tabla324[[#This Row],[CANTIDAD]]*Tabla324[[#This Row],[P. U.]],2)</f>
        <v>835.78</v>
      </c>
      <c r="H2043" s="22">
        <v>1</v>
      </c>
      <c r="I2043" s="2">
        <v>641.9</v>
      </c>
      <c r="J2043" s="2">
        <f>ROUND(Tabla324[[#This Row],[CANTIDAD ]]*Tabla324[[#This Row],[P. U. ]],2)</f>
        <v>641.9</v>
      </c>
    </row>
    <row r="2044" spans="1:10">
      <c r="A2044" s="5" t="s">
        <v>6577</v>
      </c>
      <c r="B2044" s="5" t="s">
        <v>1851</v>
      </c>
      <c r="C2044" s="6" t="s">
        <v>5150</v>
      </c>
      <c r="D2044" s="1" t="s">
        <v>62</v>
      </c>
      <c r="E2044" s="3">
        <v>44</v>
      </c>
      <c r="F2044" s="2">
        <v>835.78</v>
      </c>
      <c r="G2044" s="2">
        <f>ROUND(Tabla324[[#This Row],[CANTIDAD]]*Tabla324[[#This Row],[P. U.]],2)</f>
        <v>36774.32</v>
      </c>
      <c r="H2044" s="22">
        <v>44</v>
      </c>
      <c r="I2044" s="2">
        <v>641.9</v>
      </c>
      <c r="J2044" s="2">
        <f>ROUND(Tabla324[[#This Row],[CANTIDAD ]]*Tabla324[[#This Row],[P. U. ]],2)</f>
        <v>28243.599999999999</v>
      </c>
    </row>
    <row r="2045" spans="1:10">
      <c r="A2045" s="5" t="s">
        <v>6577</v>
      </c>
      <c r="B2045" s="5" t="s">
        <v>1852</v>
      </c>
      <c r="C2045" s="6" t="s">
        <v>5151</v>
      </c>
      <c r="D2045" s="1" t="s">
        <v>62</v>
      </c>
      <c r="E2045" s="3">
        <v>1</v>
      </c>
      <c r="F2045" s="2">
        <v>886.58</v>
      </c>
      <c r="G2045" s="2">
        <f>ROUND(Tabla324[[#This Row],[CANTIDAD]]*Tabla324[[#This Row],[P. U.]],2)</f>
        <v>886.58</v>
      </c>
      <c r="H2045" s="22">
        <v>1</v>
      </c>
      <c r="I2045" s="2">
        <v>680.9</v>
      </c>
      <c r="J2045" s="2">
        <f>ROUND(Tabla324[[#This Row],[CANTIDAD ]]*Tabla324[[#This Row],[P. U. ]],2)</f>
        <v>680.9</v>
      </c>
    </row>
    <row r="2046" spans="1:10">
      <c r="A2046" s="5" t="s">
        <v>6577</v>
      </c>
      <c r="B2046" s="5" t="s">
        <v>1853</v>
      </c>
      <c r="C2046" s="6" t="s">
        <v>5152</v>
      </c>
      <c r="D2046" s="1" t="s">
        <v>62</v>
      </c>
      <c r="E2046" s="3">
        <v>1</v>
      </c>
      <c r="F2046" s="2">
        <v>893.07</v>
      </c>
      <c r="G2046" s="2">
        <f>ROUND(Tabla324[[#This Row],[CANTIDAD]]*Tabla324[[#This Row],[P. U.]],2)</f>
        <v>893.07</v>
      </c>
      <c r="H2046" s="22">
        <v>1</v>
      </c>
      <c r="I2046" s="2">
        <v>685.9</v>
      </c>
      <c r="J2046" s="2">
        <f>ROUND(Tabla324[[#This Row],[CANTIDAD ]]*Tabla324[[#This Row],[P. U. ]],2)</f>
        <v>685.9</v>
      </c>
    </row>
    <row r="2047" spans="1:10">
      <c r="A2047" s="5" t="s">
        <v>6577</v>
      </c>
      <c r="B2047" s="5" t="s">
        <v>1854</v>
      </c>
      <c r="C2047" s="6" t="s">
        <v>5153</v>
      </c>
      <c r="D2047" s="1" t="s">
        <v>62</v>
      </c>
      <c r="E2047" s="3">
        <v>1</v>
      </c>
      <c r="F2047" s="2">
        <v>893.07</v>
      </c>
      <c r="G2047" s="2">
        <f>ROUND(Tabla324[[#This Row],[CANTIDAD]]*Tabla324[[#This Row],[P. U.]],2)</f>
        <v>893.07</v>
      </c>
      <c r="H2047" s="22">
        <v>1</v>
      </c>
      <c r="I2047" s="2">
        <v>685.9</v>
      </c>
      <c r="J2047" s="2">
        <f>ROUND(Tabla324[[#This Row],[CANTIDAD ]]*Tabla324[[#This Row],[P. U. ]],2)</f>
        <v>685.9</v>
      </c>
    </row>
    <row r="2048" spans="1:10">
      <c r="A2048" s="5" t="s">
        <v>6577</v>
      </c>
      <c r="B2048" s="5" t="s">
        <v>1855</v>
      </c>
      <c r="C2048" s="6" t="s">
        <v>5154</v>
      </c>
      <c r="D2048" s="1" t="s">
        <v>62</v>
      </c>
      <c r="E2048" s="3">
        <v>5</v>
      </c>
      <c r="F2048" s="2">
        <v>999.85</v>
      </c>
      <c r="G2048" s="2">
        <f>ROUND(Tabla324[[#This Row],[CANTIDAD]]*Tabla324[[#This Row],[P. U.]],2)</f>
        <v>4999.25</v>
      </c>
      <c r="H2048" s="22">
        <v>5</v>
      </c>
      <c r="I2048" s="2">
        <v>767.9</v>
      </c>
      <c r="J2048" s="2">
        <f>ROUND(Tabla324[[#This Row],[CANTIDAD ]]*Tabla324[[#This Row],[P. U. ]],2)</f>
        <v>3839.5</v>
      </c>
    </row>
    <row r="2049" spans="1:10">
      <c r="A2049" s="5" t="s">
        <v>6577</v>
      </c>
      <c r="B2049" s="5" t="s">
        <v>1856</v>
      </c>
      <c r="C2049" s="6" t="s">
        <v>5155</v>
      </c>
      <c r="D2049" s="1" t="s">
        <v>62</v>
      </c>
      <c r="E2049" s="3">
        <v>8</v>
      </c>
      <c r="F2049" s="2">
        <v>999.85</v>
      </c>
      <c r="G2049" s="2">
        <f>ROUND(Tabla324[[#This Row],[CANTIDAD]]*Tabla324[[#This Row],[P. U.]],2)</f>
        <v>7998.8</v>
      </c>
      <c r="H2049" s="22">
        <v>8</v>
      </c>
      <c r="I2049" s="2">
        <v>767.9</v>
      </c>
      <c r="J2049" s="2">
        <f>ROUND(Tabla324[[#This Row],[CANTIDAD ]]*Tabla324[[#This Row],[P. U. ]],2)</f>
        <v>6143.2</v>
      </c>
    </row>
    <row r="2050" spans="1:10">
      <c r="A2050" s="5" t="s">
        <v>6577</v>
      </c>
      <c r="B2050" s="5" t="s">
        <v>1857</v>
      </c>
      <c r="C2050" s="6" t="s">
        <v>5156</v>
      </c>
      <c r="D2050" s="1" t="s">
        <v>62</v>
      </c>
      <c r="E2050" s="3">
        <v>3</v>
      </c>
      <c r="F2050" s="2">
        <v>1011.55</v>
      </c>
      <c r="G2050" s="2">
        <f>ROUND(Tabla324[[#This Row],[CANTIDAD]]*Tabla324[[#This Row],[P. U.]],2)</f>
        <v>3034.65</v>
      </c>
      <c r="H2050" s="22">
        <v>3</v>
      </c>
      <c r="I2050" s="2">
        <v>776.9</v>
      </c>
      <c r="J2050" s="2">
        <f>ROUND(Tabla324[[#This Row],[CANTIDAD ]]*Tabla324[[#This Row],[P. U. ]],2)</f>
        <v>2330.6999999999998</v>
      </c>
    </row>
    <row r="2051" spans="1:10">
      <c r="A2051" s="5" t="s">
        <v>6577</v>
      </c>
      <c r="B2051" s="5" t="s">
        <v>1858</v>
      </c>
      <c r="C2051" s="6" t="s">
        <v>5157</v>
      </c>
      <c r="D2051" s="1" t="s">
        <v>62</v>
      </c>
      <c r="E2051" s="3">
        <v>1</v>
      </c>
      <c r="F2051" s="2">
        <v>1058.44</v>
      </c>
      <c r="G2051" s="2">
        <f>ROUND(Tabla324[[#This Row],[CANTIDAD]]*Tabla324[[#This Row],[P. U.]],2)</f>
        <v>1058.44</v>
      </c>
      <c r="H2051" s="22">
        <v>1</v>
      </c>
      <c r="I2051" s="2">
        <v>812.9</v>
      </c>
      <c r="J2051" s="2">
        <f>ROUND(Tabla324[[#This Row],[CANTIDAD ]]*Tabla324[[#This Row],[P. U. ]],2)</f>
        <v>812.9</v>
      </c>
    </row>
    <row r="2052" spans="1:10">
      <c r="A2052" s="5" t="s">
        <v>6577</v>
      </c>
      <c r="B2052" s="5" t="s">
        <v>1859</v>
      </c>
      <c r="C2052" s="6" t="s">
        <v>5158</v>
      </c>
      <c r="D2052" s="1" t="s">
        <v>62</v>
      </c>
      <c r="E2052" s="3">
        <v>1</v>
      </c>
      <c r="F2052" s="2">
        <v>1058.44</v>
      </c>
      <c r="G2052" s="2">
        <f>ROUND(Tabla324[[#This Row],[CANTIDAD]]*Tabla324[[#This Row],[P. U.]],2)</f>
        <v>1058.44</v>
      </c>
      <c r="H2052" s="22">
        <v>1</v>
      </c>
      <c r="I2052" s="2">
        <v>812.9</v>
      </c>
      <c r="J2052" s="2">
        <f>ROUND(Tabla324[[#This Row],[CANTIDAD ]]*Tabla324[[#This Row],[P. U. ]],2)</f>
        <v>812.9</v>
      </c>
    </row>
    <row r="2053" spans="1:10">
      <c r="A2053" s="5" t="s">
        <v>6577</v>
      </c>
      <c r="B2053" s="5" t="s">
        <v>1860</v>
      </c>
      <c r="C2053" s="6" t="s">
        <v>5159</v>
      </c>
      <c r="D2053" s="1" t="s">
        <v>62</v>
      </c>
      <c r="E2053" s="3">
        <v>2</v>
      </c>
      <c r="F2053" s="2">
        <v>868.34</v>
      </c>
      <c r="G2053" s="2">
        <f>ROUND(Tabla324[[#This Row],[CANTIDAD]]*Tabla324[[#This Row],[P. U.]],2)</f>
        <v>1736.68</v>
      </c>
      <c r="H2053" s="22">
        <v>2</v>
      </c>
      <c r="I2053" s="2">
        <v>666.9</v>
      </c>
      <c r="J2053" s="2">
        <f>ROUND(Tabla324[[#This Row],[CANTIDAD ]]*Tabla324[[#This Row],[P. U. ]],2)</f>
        <v>1333.8</v>
      </c>
    </row>
    <row r="2054" spans="1:10">
      <c r="A2054" s="5" t="s">
        <v>6577</v>
      </c>
      <c r="B2054" s="5" t="s">
        <v>1861</v>
      </c>
      <c r="C2054" s="6" t="s">
        <v>5160</v>
      </c>
      <c r="D2054" s="1" t="s">
        <v>62</v>
      </c>
      <c r="E2054" s="3">
        <v>1</v>
      </c>
      <c r="F2054" s="2">
        <v>868.34</v>
      </c>
      <c r="G2054" s="2">
        <f>ROUND(Tabla324[[#This Row],[CANTIDAD]]*Tabla324[[#This Row],[P. U.]],2)</f>
        <v>868.34</v>
      </c>
      <c r="H2054" s="22">
        <v>1</v>
      </c>
      <c r="I2054" s="2">
        <v>666.9</v>
      </c>
      <c r="J2054" s="2">
        <f>ROUND(Tabla324[[#This Row],[CANTIDAD ]]*Tabla324[[#This Row],[P. U. ]],2)</f>
        <v>666.9</v>
      </c>
    </row>
    <row r="2055" spans="1:10">
      <c r="A2055" s="5" t="s">
        <v>6577</v>
      </c>
      <c r="B2055" s="5" t="s">
        <v>1862</v>
      </c>
      <c r="C2055" s="6" t="s">
        <v>5161</v>
      </c>
      <c r="D2055" s="1" t="s">
        <v>62</v>
      </c>
      <c r="E2055" s="3">
        <v>4</v>
      </c>
      <c r="F2055" s="2">
        <v>1136.55</v>
      </c>
      <c r="G2055" s="2">
        <f>ROUND(Tabla324[[#This Row],[CANTIDAD]]*Tabla324[[#This Row],[P. U.]],2)</f>
        <v>4546.2</v>
      </c>
      <c r="H2055" s="22">
        <v>4</v>
      </c>
      <c r="I2055" s="2">
        <v>872.9</v>
      </c>
      <c r="J2055" s="2">
        <f>ROUND(Tabla324[[#This Row],[CANTIDAD ]]*Tabla324[[#This Row],[P. U. ]],2)</f>
        <v>3491.6</v>
      </c>
    </row>
    <row r="2056" spans="1:10">
      <c r="A2056" s="5" t="s">
        <v>6577</v>
      </c>
      <c r="B2056" s="5" t="s">
        <v>1863</v>
      </c>
      <c r="C2056" s="6" t="s">
        <v>5162</v>
      </c>
      <c r="D2056" s="1" t="s">
        <v>62</v>
      </c>
      <c r="E2056" s="3">
        <v>1</v>
      </c>
      <c r="F2056" s="2">
        <v>1136.55</v>
      </c>
      <c r="G2056" s="2">
        <f>ROUND(Tabla324[[#This Row],[CANTIDAD]]*Tabla324[[#This Row],[P. U.]],2)</f>
        <v>1136.55</v>
      </c>
      <c r="H2056" s="22">
        <v>1</v>
      </c>
      <c r="I2056" s="2">
        <v>872.9</v>
      </c>
      <c r="J2056" s="2">
        <f>ROUND(Tabla324[[#This Row],[CANTIDAD ]]*Tabla324[[#This Row],[P. U. ]],2)</f>
        <v>872.9</v>
      </c>
    </row>
    <row r="2057" spans="1:10">
      <c r="A2057" s="5" t="s">
        <v>6577</v>
      </c>
      <c r="B2057" s="5" t="s">
        <v>1864</v>
      </c>
      <c r="C2057" s="6" t="s">
        <v>5163</v>
      </c>
      <c r="D2057" s="1" t="s">
        <v>62</v>
      </c>
      <c r="E2057" s="3">
        <v>3</v>
      </c>
      <c r="F2057" s="2">
        <v>1313.62</v>
      </c>
      <c r="G2057" s="2">
        <f>ROUND(Tabla324[[#This Row],[CANTIDAD]]*Tabla324[[#This Row],[P. U.]],2)</f>
        <v>3940.86</v>
      </c>
      <c r="H2057" s="22">
        <v>3</v>
      </c>
      <c r="I2057" s="2">
        <v>1008.9</v>
      </c>
      <c r="J2057" s="2">
        <f>ROUND(Tabla324[[#This Row],[CANTIDAD ]]*Tabla324[[#This Row],[P. U. ]],2)</f>
        <v>3026.7</v>
      </c>
    </row>
    <row r="2058" spans="1:10">
      <c r="A2058" s="5" t="s">
        <v>6577</v>
      </c>
      <c r="B2058" s="5" t="s">
        <v>1865</v>
      </c>
      <c r="C2058" s="6" t="s">
        <v>5164</v>
      </c>
      <c r="D2058" s="1" t="s">
        <v>62</v>
      </c>
      <c r="E2058" s="3">
        <v>5</v>
      </c>
      <c r="F2058" s="2">
        <v>1313.62</v>
      </c>
      <c r="G2058" s="2">
        <f>ROUND(Tabla324[[#This Row],[CANTIDAD]]*Tabla324[[#This Row],[P. U.]],2)</f>
        <v>6568.1</v>
      </c>
      <c r="H2058" s="22">
        <v>5</v>
      </c>
      <c r="I2058" s="2">
        <v>1008.9</v>
      </c>
      <c r="J2058" s="2">
        <f>ROUND(Tabla324[[#This Row],[CANTIDAD ]]*Tabla324[[#This Row],[P. U. ]],2)</f>
        <v>5044.5</v>
      </c>
    </row>
    <row r="2059" spans="1:10">
      <c r="A2059" s="5" t="s">
        <v>6577</v>
      </c>
      <c r="B2059" s="5" t="s">
        <v>1866</v>
      </c>
      <c r="C2059" s="6" t="s">
        <v>5165</v>
      </c>
      <c r="D2059" s="1" t="s">
        <v>62</v>
      </c>
      <c r="E2059" s="3">
        <v>1</v>
      </c>
      <c r="F2059" s="2">
        <v>34479.040000000001</v>
      </c>
      <c r="G2059" s="2">
        <f>ROUND(Tabla324[[#This Row],[CANTIDAD]]*Tabla324[[#This Row],[P. U.]],2)</f>
        <v>34479.040000000001</v>
      </c>
      <c r="H2059" s="22">
        <v>1</v>
      </c>
      <c r="I2059" s="2">
        <v>26480.69</v>
      </c>
      <c r="J2059" s="2">
        <f>ROUND(Tabla324[[#This Row],[CANTIDAD ]]*Tabla324[[#This Row],[P. U. ]],2)</f>
        <v>26480.69</v>
      </c>
    </row>
    <row r="2060" spans="1:10">
      <c r="A2060" s="5" t="s">
        <v>6577</v>
      </c>
      <c r="B2060" s="5" t="s">
        <v>1867</v>
      </c>
      <c r="C2060" s="6" t="s">
        <v>5166</v>
      </c>
      <c r="D2060" s="1" t="s">
        <v>62</v>
      </c>
      <c r="E2060" s="3">
        <v>1</v>
      </c>
      <c r="F2060" s="2">
        <v>18931.02</v>
      </c>
      <c r="G2060" s="2">
        <f>ROUND(Tabla324[[#This Row],[CANTIDAD]]*Tabla324[[#This Row],[P. U.]],2)</f>
        <v>18931.02</v>
      </c>
      <c r="H2060" s="22">
        <v>1</v>
      </c>
      <c r="I2060" s="2">
        <v>14539.46</v>
      </c>
      <c r="J2060" s="2">
        <f>ROUND(Tabla324[[#This Row],[CANTIDAD ]]*Tabla324[[#This Row],[P. U. ]],2)</f>
        <v>14539.46</v>
      </c>
    </row>
    <row r="2061" spans="1:10">
      <c r="A2061" s="5" t="s">
        <v>6577</v>
      </c>
      <c r="B2061" s="5" t="s">
        <v>1868</v>
      </c>
      <c r="C2061" s="6" t="s">
        <v>5167</v>
      </c>
      <c r="D2061" s="1" t="s">
        <v>62</v>
      </c>
      <c r="E2061" s="3">
        <v>89</v>
      </c>
      <c r="F2061" s="2">
        <v>523.29</v>
      </c>
      <c r="G2061" s="2">
        <f>ROUND(Tabla324[[#This Row],[CANTIDAD]]*Tabla324[[#This Row],[P. U.]],2)</f>
        <v>46572.81</v>
      </c>
      <c r="H2061" s="22">
        <v>89</v>
      </c>
      <c r="I2061" s="2">
        <v>401.9</v>
      </c>
      <c r="J2061" s="2">
        <f>ROUND(Tabla324[[#This Row],[CANTIDAD ]]*Tabla324[[#This Row],[P. U. ]],2)</f>
        <v>35769.1</v>
      </c>
    </row>
    <row r="2062" spans="1:10">
      <c r="A2062" s="5" t="s">
        <v>6577</v>
      </c>
      <c r="B2062" s="5" t="s">
        <v>1869</v>
      </c>
      <c r="C2062" s="6" t="s">
        <v>5168</v>
      </c>
      <c r="D2062" s="1" t="s">
        <v>62</v>
      </c>
      <c r="E2062" s="3">
        <v>3</v>
      </c>
      <c r="F2062" s="2">
        <v>550.63</v>
      </c>
      <c r="G2062" s="2">
        <f>ROUND(Tabla324[[#This Row],[CANTIDAD]]*Tabla324[[#This Row],[P. U.]],2)</f>
        <v>1651.89</v>
      </c>
      <c r="H2062" s="22">
        <v>3</v>
      </c>
      <c r="I2062" s="2">
        <v>422.9</v>
      </c>
      <c r="J2062" s="2">
        <f>ROUND(Tabla324[[#This Row],[CANTIDAD ]]*Tabla324[[#This Row],[P. U. ]],2)</f>
        <v>1268.7</v>
      </c>
    </row>
    <row r="2063" spans="1:10">
      <c r="A2063" s="5" t="s">
        <v>6577</v>
      </c>
      <c r="B2063" s="5" t="s">
        <v>1870</v>
      </c>
      <c r="C2063" s="6" t="s">
        <v>5169</v>
      </c>
      <c r="D2063" s="1" t="s">
        <v>62</v>
      </c>
      <c r="E2063" s="3">
        <v>16</v>
      </c>
      <c r="F2063" s="2">
        <v>585.79999999999995</v>
      </c>
      <c r="G2063" s="2">
        <f>ROUND(Tabla324[[#This Row],[CANTIDAD]]*Tabla324[[#This Row],[P. U.]],2)</f>
        <v>9372.7999999999993</v>
      </c>
      <c r="H2063" s="22">
        <v>16</v>
      </c>
      <c r="I2063" s="2">
        <v>449.9</v>
      </c>
      <c r="J2063" s="2">
        <f>ROUND(Tabla324[[#This Row],[CANTIDAD ]]*Tabla324[[#This Row],[P. U. ]],2)</f>
        <v>7198.4</v>
      </c>
    </row>
    <row r="2064" spans="1:10">
      <c r="A2064" s="5" t="s">
        <v>6577</v>
      </c>
      <c r="B2064" s="5" t="s">
        <v>1871</v>
      </c>
      <c r="C2064" s="6" t="s">
        <v>5170</v>
      </c>
      <c r="D2064" s="1" t="s">
        <v>62</v>
      </c>
      <c r="E2064" s="3">
        <v>5</v>
      </c>
      <c r="F2064" s="2">
        <v>624.85</v>
      </c>
      <c r="G2064" s="2">
        <f>ROUND(Tabla324[[#This Row],[CANTIDAD]]*Tabla324[[#This Row],[P. U.]],2)</f>
        <v>3124.25</v>
      </c>
      <c r="H2064" s="22">
        <v>5</v>
      </c>
      <c r="I2064" s="2">
        <v>479.9</v>
      </c>
      <c r="J2064" s="2">
        <f>ROUND(Tabla324[[#This Row],[CANTIDAD ]]*Tabla324[[#This Row],[P. U. ]],2)</f>
        <v>2399.5</v>
      </c>
    </row>
    <row r="2065" spans="1:10">
      <c r="A2065" s="5" t="s">
        <v>6577</v>
      </c>
      <c r="B2065" s="5" t="s">
        <v>1872</v>
      </c>
      <c r="C2065" s="6" t="s">
        <v>5171</v>
      </c>
      <c r="D2065" s="1" t="s">
        <v>62</v>
      </c>
      <c r="E2065" s="3">
        <v>12</v>
      </c>
      <c r="F2065" s="2">
        <v>658.7</v>
      </c>
      <c r="G2065" s="2">
        <f>ROUND(Tabla324[[#This Row],[CANTIDAD]]*Tabla324[[#This Row],[P. U.]],2)</f>
        <v>7904.4</v>
      </c>
      <c r="H2065" s="22">
        <v>12</v>
      </c>
      <c r="I2065" s="2">
        <v>505.9</v>
      </c>
      <c r="J2065" s="2">
        <f>ROUND(Tabla324[[#This Row],[CANTIDAD ]]*Tabla324[[#This Row],[P. U. ]],2)</f>
        <v>6070.8</v>
      </c>
    </row>
    <row r="2066" spans="1:10">
      <c r="A2066" s="5" t="s">
        <v>6577</v>
      </c>
      <c r="B2066" s="5" t="s">
        <v>1873</v>
      </c>
      <c r="C2066" s="6" t="s">
        <v>5172</v>
      </c>
      <c r="D2066" s="1" t="s">
        <v>62</v>
      </c>
      <c r="E2066" s="3">
        <v>4</v>
      </c>
      <c r="F2066" s="2">
        <v>650.89</v>
      </c>
      <c r="G2066" s="2">
        <f>ROUND(Tabla324[[#This Row],[CANTIDAD]]*Tabla324[[#This Row],[P. U.]],2)</f>
        <v>2603.56</v>
      </c>
      <c r="H2066" s="22">
        <v>4</v>
      </c>
      <c r="I2066" s="2">
        <v>499.9</v>
      </c>
      <c r="J2066" s="2">
        <f>ROUND(Tabla324[[#This Row],[CANTIDAD ]]*Tabla324[[#This Row],[P. U. ]],2)</f>
        <v>1999.6</v>
      </c>
    </row>
    <row r="2067" spans="1:10">
      <c r="A2067" s="5" t="s">
        <v>6577</v>
      </c>
      <c r="B2067" s="5" t="s">
        <v>1874</v>
      </c>
      <c r="C2067" s="6" t="s">
        <v>5173</v>
      </c>
      <c r="D2067" s="1" t="s">
        <v>62</v>
      </c>
      <c r="E2067" s="3">
        <v>1</v>
      </c>
      <c r="F2067" s="2">
        <v>686.05</v>
      </c>
      <c r="G2067" s="2">
        <f>ROUND(Tabla324[[#This Row],[CANTIDAD]]*Tabla324[[#This Row],[P. U.]],2)</f>
        <v>686.05</v>
      </c>
      <c r="H2067" s="22">
        <v>1</v>
      </c>
      <c r="I2067" s="2">
        <v>526.9</v>
      </c>
      <c r="J2067" s="2">
        <f>ROUND(Tabla324[[#This Row],[CANTIDAD ]]*Tabla324[[#This Row],[P. U. ]],2)</f>
        <v>526.9</v>
      </c>
    </row>
    <row r="2068" spans="1:10">
      <c r="A2068" s="5" t="s">
        <v>6577</v>
      </c>
      <c r="B2068" s="5" t="s">
        <v>1875</v>
      </c>
      <c r="C2068" s="6" t="s">
        <v>5174</v>
      </c>
      <c r="D2068" s="1" t="s">
        <v>62</v>
      </c>
      <c r="E2068" s="3">
        <v>1</v>
      </c>
      <c r="F2068" s="2">
        <v>778.5</v>
      </c>
      <c r="G2068" s="2">
        <f>ROUND(Tabla324[[#This Row],[CANTIDAD]]*Tabla324[[#This Row],[P. U.]],2)</f>
        <v>778.5</v>
      </c>
      <c r="H2068" s="22">
        <v>1</v>
      </c>
      <c r="I2068" s="2">
        <v>597.9</v>
      </c>
      <c r="J2068" s="2">
        <f>ROUND(Tabla324[[#This Row],[CANTIDAD ]]*Tabla324[[#This Row],[P. U. ]],2)</f>
        <v>597.9</v>
      </c>
    </row>
    <row r="2069" spans="1:10">
      <c r="A2069" s="5" t="s">
        <v>6577</v>
      </c>
      <c r="B2069" s="5" t="s">
        <v>1876</v>
      </c>
      <c r="C2069" s="6" t="s">
        <v>5175</v>
      </c>
      <c r="D2069" s="1" t="s">
        <v>62</v>
      </c>
      <c r="E2069" s="3">
        <v>1</v>
      </c>
      <c r="F2069" s="2">
        <v>868.34</v>
      </c>
      <c r="G2069" s="2">
        <f>ROUND(Tabla324[[#This Row],[CANTIDAD]]*Tabla324[[#This Row],[P. U.]],2)</f>
        <v>868.34</v>
      </c>
      <c r="H2069" s="22">
        <v>1</v>
      </c>
      <c r="I2069" s="2">
        <v>666.9</v>
      </c>
      <c r="J2069" s="2">
        <f>ROUND(Tabla324[[#This Row],[CANTIDAD ]]*Tabla324[[#This Row],[P. U. ]],2)</f>
        <v>666.9</v>
      </c>
    </row>
    <row r="2070" spans="1:10">
      <c r="A2070" s="5" t="s">
        <v>6577</v>
      </c>
      <c r="B2070" s="5" t="s">
        <v>1877</v>
      </c>
      <c r="C2070" s="6" t="s">
        <v>5176</v>
      </c>
      <c r="D2070" s="1" t="s">
        <v>62</v>
      </c>
      <c r="E2070" s="3">
        <v>8</v>
      </c>
      <c r="F2070" s="2">
        <v>805.83</v>
      </c>
      <c r="G2070" s="2">
        <f>ROUND(Tabla324[[#This Row],[CANTIDAD]]*Tabla324[[#This Row],[P. U.]],2)</f>
        <v>6446.64</v>
      </c>
      <c r="H2070" s="22">
        <v>8</v>
      </c>
      <c r="I2070" s="2">
        <v>618.9</v>
      </c>
      <c r="J2070" s="2">
        <f>ROUND(Tabla324[[#This Row],[CANTIDAD ]]*Tabla324[[#This Row],[P. U. ]],2)</f>
        <v>4951.2</v>
      </c>
    </row>
    <row r="2071" spans="1:10">
      <c r="A2071" s="5" t="s">
        <v>6577</v>
      </c>
      <c r="B2071" s="5" t="s">
        <v>1878</v>
      </c>
      <c r="C2071" s="6" t="s">
        <v>5177</v>
      </c>
      <c r="D2071" s="1" t="s">
        <v>62</v>
      </c>
      <c r="E2071" s="3">
        <v>20</v>
      </c>
      <c r="F2071" s="2">
        <v>912.61</v>
      </c>
      <c r="G2071" s="2">
        <f>ROUND(Tabla324[[#This Row],[CANTIDAD]]*Tabla324[[#This Row],[P. U.]],2)</f>
        <v>18252.2</v>
      </c>
      <c r="H2071" s="22">
        <v>20</v>
      </c>
      <c r="I2071" s="2">
        <v>700.9</v>
      </c>
      <c r="J2071" s="2">
        <f>ROUND(Tabla324[[#This Row],[CANTIDAD ]]*Tabla324[[#This Row],[P. U. ]],2)</f>
        <v>14018</v>
      </c>
    </row>
    <row r="2072" spans="1:10">
      <c r="A2072" s="5" t="s">
        <v>6577</v>
      </c>
      <c r="B2072" s="5" t="s">
        <v>1879</v>
      </c>
      <c r="C2072" s="6" t="s">
        <v>5178</v>
      </c>
      <c r="D2072" s="1" t="s">
        <v>62</v>
      </c>
      <c r="E2072" s="3">
        <v>3</v>
      </c>
      <c r="F2072" s="2">
        <v>962.08</v>
      </c>
      <c r="G2072" s="2">
        <f>ROUND(Tabla324[[#This Row],[CANTIDAD]]*Tabla324[[#This Row],[P. U.]],2)</f>
        <v>2886.24</v>
      </c>
      <c r="H2072" s="22">
        <v>3</v>
      </c>
      <c r="I2072" s="2">
        <v>738.9</v>
      </c>
      <c r="J2072" s="2">
        <f>ROUND(Tabla324[[#This Row],[CANTIDAD ]]*Tabla324[[#This Row],[P. U. ]],2)</f>
        <v>2216.6999999999998</v>
      </c>
    </row>
    <row r="2073" spans="1:10">
      <c r="A2073" s="5" t="s">
        <v>6577</v>
      </c>
      <c r="B2073" s="5" t="s">
        <v>1880</v>
      </c>
      <c r="C2073" s="6" t="s">
        <v>5179</v>
      </c>
      <c r="D2073" s="1" t="s">
        <v>62</v>
      </c>
      <c r="E2073" s="3">
        <v>2</v>
      </c>
      <c r="F2073" s="2">
        <v>743.34</v>
      </c>
      <c r="G2073" s="2">
        <f>ROUND(Tabla324[[#This Row],[CANTIDAD]]*Tabla324[[#This Row],[P. U.]],2)</f>
        <v>1486.68</v>
      </c>
      <c r="H2073" s="22">
        <v>2</v>
      </c>
      <c r="I2073" s="2">
        <v>570.9</v>
      </c>
      <c r="J2073" s="2">
        <f>ROUND(Tabla324[[#This Row],[CANTIDAD ]]*Tabla324[[#This Row],[P. U. ]],2)</f>
        <v>1141.8</v>
      </c>
    </row>
    <row r="2074" spans="1:10">
      <c r="A2074" s="5" t="s">
        <v>6577</v>
      </c>
      <c r="B2074" s="5" t="s">
        <v>1881</v>
      </c>
      <c r="C2074" s="6" t="s">
        <v>5180</v>
      </c>
      <c r="D2074" s="1" t="s">
        <v>62</v>
      </c>
      <c r="E2074" s="3">
        <v>1</v>
      </c>
      <c r="F2074" s="2">
        <v>956.88</v>
      </c>
      <c r="G2074" s="2">
        <f>ROUND(Tabla324[[#This Row],[CANTIDAD]]*Tabla324[[#This Row],[P. U.]],2)</f>
        <v>956.88</v>
      </c>
      <c r="H2074" s="22">
        <v>1</v>
      </c>
      <c r="I2074" s="2">
        <v>734.9</v>
      </c>
      <c r="J2074" s="2">
        <f>ROUND(Tabla324[[#This Row],[CANTIDAD ]]*Tabla324[[#This Row],[P. U. ]],2)</f>
        <v>734.9</v>
      </c>
    </row>
    <row r="2075" spans="1:10">
      <c r="A2075" s="5" t="s">
        <v>6577</v>
      </c>
      <c r="B2075" s="5" t="s">
        <v>1882</v>
      </c>
      <c r="C2075" s="6" t="s">
        <v>5181</v>
      </c>
      <c r="D2075" s="1" t="s">
        <v>62</v>
      </c>
      <c r="E2075" s="3">
        <v>1</v>
      </c>
      <c r="F2075" s="2">
        <v>1361.8</v>
      </c>
      <c r="G2075" s="2">
        <f>ROUND(Tabla324[[#This Row],[CANTIDAD]]*Tabla324[[#This Row],[P. U.]],2)</f>
        <v>1361.8</v>
      </c>
      <c r="H2075" s="22">
        <v>1</v>
      </c>
      <c r="I2075" s="2">
        <v>1045.9000000000001</v>
      </c>
      <c r="J2075" s="2">
        <f>ROUND(Tabla324[[#This Row],[CANTIDAD ]]*Tabla324[[#This Row],[P. U. ]],2)</f>
        <v>1045.9000000000001</v>
      </c>
    </row>
    <row r="2076" spans="1:10">
      <c r="A2076" s="5" t="s">
        <v>6577</v>
      </c>
      <c r="B2076" s="5" t="s">
        <v>1883</v>
      </c>
      <c r="C2076" s="6" t="s">
        <v>5182</v>
      </c>
      <c r="D2076" s="1" t="s">
        <v>62</v>
      </c>
      <c r="E2076" s="3">
        <v>1</v>
      </c>
      <c r="F2076" s="2">
        <v>1171.71</v>
      </c>
      <c r="G2076" s="2">
        <f>ROUND(Tabla324[[#This Row],[CANTIDAD]]*Tabla324[[#This Row],[P. U.]],2)</f>
        <v>1171.71</v>
      </c>
      <c r="H2076" s="22">
        <v>1</v>
      </c>
      <c r="I2076" s="2">
        <v>899.9</v>
      </c>
      <c r="J2076" s="2">
        <f>ROUND(Tabla324[[#This Row],[CANTIDAD ]]*Tabla324[[#This Row],[P. U. ]],2)</f>
        <v>899.9</v>
      </c>
    </row>
    <row r="2077" spans="1:10">
      <c r="A2077" s="5" t="s">
        <v>6577</v>
      </c>
      <c r="B2077" s="5" t="s">
        <v>1884</v>
      </c>
      <c r="C2077" s="6" t="s">
        <v>5183</v>
      </c>
      <c r="D2077" s="1" t="s">
        <v>62</v>
      </c>
      <c r="E2077" s="3">
        <v>4</v>
      </c>
      <c r="F2077" s="2">
        <v>1050.6199999999999</v>
      </c>
      <c r="G2077" s="2">
        <f>ROUND(Tabla324[[#This Row],[CANTIDAD]]*Tabla324[[#This Row],[P. U.]],2)</f>
        <v>4202.4799999999996</v>
      </c>
      <c r="H2077" s="22">
        <v>4</v>
      </c>
      <c r="I2077" s="2">
        <v>806.9</v>
      </c>
      <c r="J2077" s="2">
        <f>ROUND(Tabla324[[#This Row],[CANTIDAD ]]*Tabla324[[#This Row],[P. U. ]],2)</f>
        <v>3227.6</v>
      </c>
    </row>
    <row r="2078" spans="1:10">
      <c r="A2078" s="5" t="s">
        <v>6577</v>
      </c>
      <c r="B2078" s="5" t="s">
        <v>1885</v>
      </c>
      <c r="C2078" s="6" t="s">
        <v>5184</v>
      </c>
      <c r="D2078" s="1" t="s">
        <v>62</v>
      </c>
      <c r="E2078" s="3">
        <v>1</v>
      </c>
      <c r="F2078" s="2">
        <v>1735.5</v>
      </c>
      <c r="G2078" s="2">
        <f>ROUND(Tabla324[[#This Row],[CANTIDAD]]*Tabla324[[#This Row],[P. U.]],2)</f>
        <v>1735.5</v>
      </c>
      <c r="H2078" s="22">
        <v>1</v>
      </c>
      <c r="I2078" s="2">
        <v>1332.9</v>
      </c>
      <c r="J2078" s="2">
        <f>ROUND(Tabla324[[#This Row],[CANTIDAD ]]*Tabla324[[#This Row],[P. U. ]],2)</f>
        <v>1332.9</v>
      </c>
    </row>
    <row r="2079" spans="1:10">
      <c r="A2079" s="5" t="s">
        <v>6577</v>
      </c>
      <c r="B2079" s="5" t="s">
        <v>1886</v>
      </c>
      <c r="C2079" s="6" t="s">
        <v>5185</v>
      </c>
      <c r="D2079" s="1" t="s">
        <v>62</v>
      </c>
      <c r="E2079" s="3">
        <v>63</v>
      </c>
      <c r="F2079" s="2">
        <v>523.29</v>
      </c>
      <c r="G2079" s="2">
        <f>ROUND(Tabla324[[#This Row],[CANTIDAD]]*Tabla324[[#This Row],[P. U.]],2)</f>
        <v>32967.269999999997</v>
      </c>
      <c r="H2079" s="22">
        <v>63</v>
      </c>
      <c r="I2079" s="2">
        <v>401.9</v>
      </c>
      <c r="J2079" s="2">
        <f>ROUND(Tabla324[[#This Row],[CANTIDAD ]]*Tabla324[[#This Row],[P. U. ]],2)</f>
        <v>25319.7</v>
      </c>
    </row>
    <row r="2080" spans="1:10">
      <c r="A2080" s="5" t="s">
        <v>6577</v>
      </c>
      <c r="B2080" s="5" t="s">
        <v>1887</v>
      </c>
      <c r="C2080" s="6" t="s">
        <v>5186</v>
      </c>
      <c r="D2080" s="1" t="s">
        <v>62</v>
      </c>
      <c r="E2080" s="3">
        <v>8</v>
      </c>
      <c r="F2080" s="2">
        <v>550.63</v>
      </c>
      <c r="G2080" s="2">
        <f>ROUND(Tabla324[[#This Row],[CANTIDAD]]*Tabla324[[#This Row],[P. U.]],2)</f>
        <v>4405.04</v>
      </c>
      <c r="H2080" s="22">
        <v>8</v>
      </c>
      <c r="I2080" s="2">
        <v>422.9</v>
      </c>
      <c r="J2080" s="2">
        <f>ROUND(Tabla324[[#This Row],[CANTIDAD ]]*Tabla324[[#This Row],[P. U. ]],2)</f>
        <v>3383.2</v>
      </c>
    </row>
    <row r="2081" spans="1:10">
      <c r="A2081" s="5" t="s">
        <v>6577</v>
      </c>
      <c r="B2081" s="5" t="s">
        <v>1888</v>
      </c>
      <c r="C2081" s="6" t="s">
        <v>5187</v>
      </c>
      <c r="D2081" s="1" t="s">
        <v>62</v>
      </c>
      <c r="E2081" s="3">
        <v>4</v>
      </c>
      <c r="F2081" s="2">
        <v>585.79999999999995</v>
      </c>
      <c r="G2081" s="2">
        <f>ROUND(Tabla324[[#This Row],[CANTIDAD]]*Tabla324[[#This Row],[P. U.]],2)</f>
        <v>2343.1999999999998</v>
      </c>
      <c r="H2081" s="22">
        <v>4</v>
      </c>
      <c r="I2081" s="2">
        <v>449.9</v>
      </c>
      <c r="J2081" s="2">
        <f>ROUND(Tabla324[[#This Row],[CANTIDAD ]]*Tabla324[[#This Row],[P. U. ]],2)</f>
        <v>1799.6</v>
      </c>
    </row>
    <row r="2082" spans="1:10">
      <c r="A2082" s="5" t="s">
        <v>6577</v>
      </c>
      <c r="B2082" s="5" t="s">
        <v>1889</v>
      </c>
      <c r="C2082" s="6" t="s">
        <v>5188</v>
      </c>
      <c r="D2082" s="1" t="s">
        <v>62</v>
      </c>
      <c r="E2082" s="3">
        <v>14</v>
      </c>
      <c r="F2082" s="2">
        <v>623.54999999999995</v>
      </c>
      <c r="G2082" s="2">
        <f>ROUND(Tabla324[[#This Row],[CANTIDAD]]*Tabla324[[#This Row],[P. U.]],2)</f>
        <v>8729.7000000000007</v>
      </c>
      <c r="H2082" s="22">
        <v>14</v>
      </c>
      <c r="I2082" s="2">
        <v>478.9</v>
      </c>
      <c r="J2082" s="2">
        <f>ROUND(Tabla324[[#This Row],[CANTIDAD ]]*Tabla324[[#This Row],[P. U. ]],2)</f>
        <v>6704.6</v>
      </c>
    </row>
    <row r="2083" spans="1:10">
      <c r="A2083" s="5" t="s">
        <v>6577</v>
      </c>
      <c r="B2083" s="5" t="s">
        <v>1890</v>
      </c>
      <c r="C2083" s="6" t="s">
        <v>5189</v>
      </c>
      <c r="D2083" s="1" t="s">
        <v>62</v>
      </c>
      <c r="E2083" s="3">
        <v>58</v>
      </c>
      <c r="F2083" s="2">
        <v>657.41</v>
      </c>
      <c r="G2083" s="2">
        <f>ROUND(Tabla324[[#This Row],[CANTIDAD]]*Tabla324[[#This Row],[P. U.]],2)</f>
        <v>38129.78</v>
      </c>
      <c r="H2083" s="22">
        <v>58</v>
      </c>
      <c r="I2083" s="2">
        <v>504.9</v>
      </c>
      <c r="J2083" s="2">
        <f>ROUND(Tabla324[[#This Row],[CANTIDAD ]]*Tabla324[[#This Row],[P. U. ]],2)</f>
        <v>29284.2</v>
      </c>
    </row>
    <row r="2084" spans="1:10">
      <c r="A2084" s="5" t="s">
        <v>6577</v>
      </c>
      <c r="B2084" s="5" t="s">
        <v>1891</v>
      </c>
      <c r="C2084" s="6" t="s">
        <v>5190</v>
      </c>
      <c r="D2084" s="1" t="s">
        <v>62</v>
      </c>
      <c r="E2084" s="3">
        <v>16</v>
      </c>
      <c r="F2084" s="2">
        <v>649.6</v>
      </c>
      <c r="G2084" s="2">
        <f>ROUND(Tabla324[[#This Row],[CANTIDAD]]*Tabla324[[#This Row],[P. U.]],2)</f>
        <v>10393.6</v>
      </c>
      <c r="H2084" s="22">
        <v>16</v>
      </c>
      <c r="I2084" s="2">
        <v>498.9</v>
      </c>
      <c r="J2084" s="2">
        <f>ROUND(Tabla324[[#This Row],[CANTIDAD ]]*Tabla324[[#This Row],[P. U. ]],2)</f>
        <v>7982.4</v>
      </c>
    </row>
    <row r="2085" spans="1:10">
      <c r="A2085" s="5" t="s">
        <v>6577</v>
      </c>
      <c r="B2085" s="5" t="s">
        <v>1892</v>
      </c>
      <c r="C2085" s="6" t="s">
        <v>5191</v>
      </c>
      <c r="D2085" s="1" t="s">
        <v>62</v>
      </c>
      <c r="E2085" s="3">
        <v>6</v>
      </c>
      <c r="F2085" s="2">
        <v>686.05</v>
      </c>
      <c r="G2085" s="2">
        <f>ROUND(Tabla324[[#This Row],[CANTIDAD]]*Tabla324[[#This Row],[P. U.]],2)</f>
        <v>4116.3</v>
      </c>
      <c r="H2085" s="22">
        <v>6</v>
      </c>
      <c r="I2085" s="2">
        <v>526.9</v>
      </c>
      <c r="J2085" s="2">
        <f>ROUND(Tabla324[[#This Row],[CANTIDAD ]]*Tabla324[[#This Row],[P. U. ]],2)</f>
        <v>3161.4</v>
      </c>
    </row>
    <row r="2086" spans="1:10">
      <c r="A2086" s="5" t="s">
        <v>6577</v>
      </c>
      <c r="B2086" s="5" t="s">
        <v>1893</v>
      </c>
      <c r="C2086" s="6" t="s">
        <v>5192</v>
      </c>
      <c r="D2086" s="1" t="s">
        <v>62</v>
      </c>
      <c r="E2086" s="3">
        <v>4</v>
      </c>
      <c r="F2086" s="2">
        <v>778.5</v>
      </c>
      <c r="G2086" s="2">
        <f>ROUND(Tabla324[[#This Row],[CANTIDAD]]*Tabla324[[#This Row],[P. U.]],2)</f>
        <v>3114</v>
      </c>
      <c r="H2086" s="22">
        <v>4</v>
      </c>
      <c r="I2086" s="2">
        <v>597.9</v>
      </c>
      <c r="J2086" s="2">
        <f>ROUND(Tabla324[[#This Row],[CANTIDAD ]]*Tabla324[[#This Row],[P. U. ]],2)</f>
        <v>2391.6</v>
      </c>
    </row>
    <row r="2087" spans="1:10">
      <c r="A2087" s="5" t="s">
        <v>6577</v>
      </c>
      <c r="B2087" s="5" t="s">
        <v>1894</v>
      </c>
      <c r="C2087" s="6" t="s">
        <v>5193</v>
      </c>
      <c r="D2087" s="1" t="s">
        <v>62</v>
      </c>
      <c r="E2087" s="3">
        <v>12</v>
      </c>
      <c r="F2087" s="2">
        <v>805.83</v>
      </c>
      <c r="G2087" s="2">
        <f>ROUND(Tabla324[[#This Row],[CANTIDAD]]*Tabla324[[#This Row],[P. U.]],2)</f>
        <v>9669.9599999999991</v>
      </c>
      <c r="H2087" s="22">
        <v>12</v>
      </c>
      <c r="I2087" s="2">
        <v>618.9</v>
      </c>
      <c r="J2087" s="2">
        <f>ROUND(Tabla324[[#This Row],[CANTIDAD ]]*Tabla324[[#This Row],[P. U. ]],2)</f>
        <v>7426.8</v>
      </c>
    </row>
    <row r="2088" spans="1:10">
      <c r="A2088" s="5" t="s">
        <v>6577</v>
      </c>
      <c r="B2088" s="5" t="s">
        <v>1895</v>
      </c>
      <c r="C2088" s="6" t="s">
        <v>5194</v>
      </c>
      <c r="D2088" s="1" t="s">
        <v>62</v>
      </c>
      <c r="E2088" s="3">
        <v>8</v>
      </c>
      <c r="F2088" s="2">
        <v>868.34</v>
      </c>
      <c r="G2088" s="2">
        <f>ROUND(Tabla324[[#This Row],[CANTIDAD]]*Tabla324[[#This Row],[P. U.]],2)</f>
        <v>6946.72</v>
      </c>
      <c r="H2088" s="22">
        <v>8</v>
      </c>
      <c r="I2088" s="2">
        <v>666.9</v>
      </c>
      <c r="J2088" s="2">
        <f>ROUND(Tabla324[[#This Row],[CANTIDAD ]]*Tabla324[[#This Row],[P. U. ]],2)</f>
        <v>5335.2</v>
      </c>
    </row>
    <row r="2089" spans="1:10">
      <c r="A2089" s="5" t="s">
        <v>6577</v>
      </c>
      <c r="B2089" s="5" t="s">
        <v>1896</v>
      </c>
      <c r="C2089" s="6" t="s">
        <v>5195</v>
      </c>
      <c r="D2089" s="1" t="s">
        <v>62</v>
      </c>
      <c r="E2089" s="3">
        <v>1</v>
      </c>
      <c r="F2089" s="2">
        <v>962.08</v>
      </c>
      <c r="G2089" s="2">
        <f>ROUND(Tabla324[[#This Row],[CANTIDAD]]*Tabla324[[#This Row],[P. U.]],2)</f>
        <v>962.08</v>
      </c>
      <c r="H2089" s="22">
        <v>1</v>
      </c>
      <c r="I2089" s="2">
        <v>738.9</v>
      </c>
      <c r="J2089" s="2">
        <f>ROUND(Tabla324[[#This Row],[CANTIDAD ]]*Tabla324[[#This Row],[P. U. ]],2)</f>
        <v>738.9</v>
      </c>
    </row>
    <row r="2090" spans="1:10">
      <c r="A2090" s="5" t="s">
        <v>6577</v>
      </c>
      <c r="B2090" s="5" t="s">
        <v>1897</v>
      </c>
      <c r="C2090" s="6" t="s">
        <v>5196</v>
      </c>
      <c r="D2090" s="1" t="s">
        <v>62</v>
      </c>
      <c r="E2090" s="3">
        <v>1</v>
      </c>
      <c r="F2090" s="2">
        <v>1074.06</v>
      </c>
      <c r="G2090" s="2">
        <f>ROUND(Tabla324[[#This Row],[CANTIDAD]]*Tabla324[[#This Row],[P. U.]],2)</f>
        <v>1074.06</v>
      </c>
      <c r="H2090" s="22">
        <v>1</v>
      </c>
      <c r="I2090" s="2">
        <v>824.9</v>
      </c>
      <c r="J2090" s="2">
        <f>ROUND(Tabla324[[#This Row],[CANTIDAD ]]*Tabla324[[#This Row],[P. U. ]],2)</f>
        <v>824.9</v>
      </c>
    </row>
    <row r="2091" spans="1:10">
      <c r="A2091" s="5" t="s">
        <v>6577</v>
      </c>
      <c r="B2091" s="5" t="s">
        <v>1898</v>
      </c>
      <c r="C2091" s="6" t="s">
        <v>5197</v>
      </c>
      <c r="D2091" s="1" t="s">
        <v>62</v>
      </c>
      <c r="E2091" s="3">
        <v>4</v>
      </c>
      <c r="F2091" s="2">
        <v>1171.71</v>
      </c>
      <c r="G2091" s="2">
        <f>ROUND(Tabla324[[#This Row],[CANTIDAD]]*Tabla324[[#This Row],[P. U.]],2)</f>
        <v>4686.84</v>
      </c>
      <c r="H2091" s="22">
        <v>4</v>
      </c>
      <c r="I2091" s="2">
        <v>899.9</v>
      </c>
      <c r="J2091" s="2">
        <f>ROUND(Tabla324[[#This Row],[CANTIDAD ]]*Tabla324[[#This Row],[P. U. ]],2)</f>
        <v>3599.6</v>
      </c>
    </row>
    <row r="2092" spans="1:10">
      <c r="A2092" s="5" t="s">
        <v>6577</v>
      </c>
      <c r="B2092" s="5" t="s">
        <v>1899</v>
      </c>
      <c r="C2092" s="6" t="s">
        <v>5198</v>
      </c>
      <c r="D2092" s="1" t="s">
        <v>62</v>
      </c>
      <c r="E2092" s="3">
        <v>1</v>
      </c>
      <c r="F2092" s="2">
        <v>1796.7</v>
      </c>
      <c r="G2092" s="2">
        <f>ROUND(Tabla324[[#This Row],[CANTIDAD]]*Tabla324[[#This Row],[P. U.]],2)</f>
        <v>1796.7</v>
      </c>
      <c r="H2092" s="22">
        <v>1</v>
      </c>
      <c r="I2092" s="2">
        <v>1379.9</v>
      </c>
      <c r="J2092" s="2">
        <f>ROUND(Tabla324[[#This Row],[CANTIDAD ]]*Tabla324[[#This Row],[P. U. ]],2)</f>
        <v>1379.9</v>
      </c>
    </row>
    <row r="2093" spans="1:10">
      <c r="A2093" s="5" t="s">
        <v>6577</v>
      </c>
      <c r="B2093" s="5" t="s">
        <v>1900</v>
      </c>
      <c r="C2093" s="6" t="s">
        <v>5199</v>
      </c>
      <c r="D2093" s="1" t="s">
        <v>62</v>
      </c>
      <c r="E2093" s="3">
        <v>6</v>
      </c>
      <c r="F2093" s="2">
        <v>650.89</v>
      </c>
      <c r="G2093" s="2">
        <f>ROUND(Tabla324[[#This Row],[CANTIDAD]]*Tabla324[[#This Row],[P. U.]],2)</f>
        <v>3905.34</v>
      </c>
      <c r="H2093" s="22">
        <v>6</v>
      </c>
      <c r="I2093" s="2">
        <v>499.9</v>
      </c>
      <c r="J2093" s="2">
        <f>ROUND(Tabla324[[#This Row],[CANTIDAD ]]*Tabla324[[#This Row],[P. U. ]],2)</f>
        <v>2999.4</v>
      </c>
    </row>
    <row r="2094" spans="1:10">
      <c r="A2094" s="5" t="s">
        <v>6577</v>
      </c>
      <c r="B2094" s="5" t="s">
        <v>1901</v>
      </c>
      <c r="C2094" s="6" t="s">
        <v>5200</v>
      </c>
      <c r="D2094" s="1" t="s">
        <v>62</v>
      </c>
      <c r="E2094" s="3">
        <v>6</v>
      </c>
      <c r="F2094" s="2">
        <v>699.06</v>
      </c>
      <c r="G2094" s="2">
        <f>ROUND(Tabla324[[#This Row],[CANTIDAD]]*Tabla324[[#This Row],[P. U.]],2)</f>
        <v>4194.3599999999997</v>
      </c>
      <c r="H2094" s="22">
        <v>6</v>
      </c>
      <c r="I2094" s="2">
        <v>536.9</v>
      </c>
      <c r="J2094" s="2">
        <f>ROUND(Tabla324[[#This Row],[CANTIDAD ]]*Tabla324[[#This Row],[P. U. ]],2)</f>
        <v>3221.4</v>
      </c>
    </row>
    <row r="2095" spans="1:10">
      <c r="A2095" s="5" t="s">
        <v>6577</v>
      </c>
      <c r="B2095" s="5" t="s">
        <v>1902</v>
      </c>
      <c r="C2095" s="6" t="s">
        <v>5201</v>
      </c>
      <c r="D2095" s="1" t="s">
        <v>62</v>
      </c>
      <c r="E2095" s="3">
        <v>4</v>
      </c>
      <c r="F2095" s="2">
        <v>743.34</v>
      </c>
      <c r="G2095" s="2">
        <f>ROUND(Tabla324[[#This Row],[CANTIDAD]]*Tabla324[[#This Row],[P. U.]],2)</f>
        <v>2973.36</v>
      </c>
      <c r="H2095" s="22">
        <v>4</v>
      </c>
      <c r="I2095" s="2">
        <v>570.9</v>
      </c>
      <c r="J2095" s="2">
        <f>ROUND(Tabla324[[#This Row],[CANTIDAD ]]*Tabla324[[#This Row],[P. U. ]],2)</f>
        <v>2283.6</v>
      </c>
    </row>
    <row r="2096" spans="1:10">
      <c r="A2096" s="5" t="s">
        <v>6577</v>
      </c>
      <c r="B2096" s="5" t="s">
        <v>1903</v>
      </c>
      <c r="C2096" s="6" t="s">
        <v>5202</v>
      </c>
      <c r="D2096" s="1" t="s">
        <v>62</v>
      </c>
      <c r="E2096" s="3">
        <v>8</v>
      </c>
      <c r="F2096" s="2">
        <v>915.2</v>
      </c>
      <c r="G2096" s="2">
        <f>ROUND(Tabla324[[#This Row],[CANTIDAD]]*Tabla324[[#This Row],[P. U.]],2)</f>
        <v>7321.6</v>
      </c>
      <c r="H2096" s="22">
        <v>8</v>
      </c>
      <c r="I2096" s="2">
        <v>702.9</v>
      </c>
      <c r="J2096" s="2">
        <f>ROUND(Tabla324[[#This Row],[CANTIDAD ]]*Tabla324[[#This Row],[P. U. ]],2)</f>
        <v>5623.2</v>
      </c>
    </row>
    <row r="2097" spans="1:10">
      <c r="A2097" s="5" t="s">
        <v>6577</v>
      </c>
      <c r="B2097" s="5" t="s">
        <v>1904</v>
      </c>
      <c r="C2097" s="6" t="s">
        <v>5203</v>
      </c>
      <c r="D2097" s="1" t="s">
        <v>62</v>
      </c>
      <c r="E2097" s="3">
        <v>1</v>
      </c>
      <c r="F2097" s="2">
        <v>844.89</v>
      </c>
      <c r="G2097" s="2">
        <f>ROUND(Tabla324[[#This Row],[CANTIDAD]]*Tabla324[[#This Row],[P. U.]],2)</f>
        <v>844.89</v>
      </c>
      <c r="H2097" s="22">
        <v>1</v>
      </c>
      <c r="I2097" s="2">
        <v>648.9</v>
      </c>
      <c r="J2097" s="2">
        <f>ROUND(Tabla324[[#This Row],[CANTIDAD ]]*Tabla324[[#This Row],[P. U. ]],2)</f>
        <v>648.9</v>
      </c>
    </row>
    <row r="2098" spans="1:10">
      <c r="A2098" s="5" t="s">
        <v>6577</v>
      </c>
      <c r="B2098" s="5" t="s">
        <v>1905</v>
      </c>
      <c r="C2098" s="6" t="s">
        <v>5204</v>
      </c>
      <c r="D2098" s="1" t="s">
        <v>62</v>
      </c>
      <c r="E2098" s="3">
        <v>1</v>
      </c>
      <c r="F2098" s="2">
        <v>1361.8</v>
      </c>
      <c r="G2098" s="2">
        <f>ROUND(Tabla324[[#This Row],[CANTIDAD]]*Tabla324[[#This Row],[P. U.]],2)</f>
        <v>1361.8</v>
      </c>
      <c r="H2098" s="22">
        <v>1</v>
      </c>
      <c r="I2098" s="2">
        <v>1045.9000000000001</v>
      </c>
      <c r="J2098" s="2">
        <f>ROUND(Tabla324[[#This Row],[CANTIDAD ]]*Tabla324[[#This Row],[P. U. ]],2)</f>
        <v>1045.9000000000001</v>
      </c>
    </row>
    <row r="2099" spans="1:10">
      <c r="A2099" s="5" t="s">
        <v>6577</v>
      </c>
      <c r="B2099" s="5" t="s">
        <v>1906</v>
      </c>
      <c r="C2099" s="6" t="s">
        <v>5205</v>
      </c>
      <c r="D2099" s="1" t="s">
        <v>62</v>
      </c>
      <c r="E2099" s="3">
        <v>8</v>
      </c>
      <c r="F2099" s="2">
        <v>856.63</v>
      </c>
      <c r="G2099" s="2">
        <f>ROUND(Tabla324[[#This Row],[CANTIDAD]]*Tabla324[[#This Row],[P. U.]],2)</f>
        <v>6853.04</v>
      </c>
      <c r="H2099" s="22">
        <v>8</v>
      </c>
      <c r="I2099" s="2">
        <v>657.9</v>
      </c>
      <c r="J2099" s="2">
        <f>ROUND(Tabla324[[#This Row],[CANTIDAD ]]*Tabla324[[#This Row],[P. U. ]],2)</f>
        <v>5263.2</v>
      </c>
    </row>
    <row r="2100" spans="1:10">
      <c r="A2100" s="5" t="s">
        <v>6577</v>
      </c>
      <c r="B2100" s="5" t="s">
        <v>1907</v>
      </c>
      <c r="C2100" s="6" t="s">
        <v>5206</v>
      </c>
      <c r="D2100" s="1" t="s">
        <v>62</v>
      </c>
      <c r="E2100" s="3">
        <v>1</v>
      </c>
      <c r="F2100" s="2">
        <v>782.4</v>
      </c>
      <c r="G2100" s="2">
        <f>ROUND(Tabla324[[#This Row],[CANTIDAD]]*Tabla324[[#This Row],[P. U.]],2)</f>
        <v>782.4</v>
      </c>
      <c r="H2100" s="22">
        <v>1</v>
      </c>
      <c r="I2100" s="2">
        <v>600.9</v>
      </c>
      <c r="J2100" s="2">
        <f>ROUND(Tabla324[[#This Row],[CANTIDAD ]]*Tabla324[[#This Row],[P. U. ]],2)</f>
        <v>600.9</v>
      </c>
    </row>
    <row r="2101" spans="1:10">
      <c r="A2101" s="5" t="s">
        <v>6577</v>
      </c>
      <c r="B2101" s="5" t="s">
        <v>1908</v>
      </c>
      <c r="C2101" s="6" t="s">
        <v>5207</v>
      </c>
      <c r="D2101" s="1" t="s">
        <v>62</v>
      </c>
      <c r="E2101" s="3">
        <v>1</v>
      </c>
      <c r="F2101" s="2">
        <v>908.71</v>
      </c>
      <c r="G2101" s="2">
        <f>ROUND(Tabla324[[#This Row],[CANTIDAD]]*Tabla324[[#This Row],[P. U.]],2)</f>
        <v>908.71</v>
      </c>
      <c r="H2101" s="22">
        <v>1</v>
      </c>
      <c r="I2101" s="2">
        <v>697.9</v>
      </c>
      <c r="J2101" s="2">
        <f>ROUND(Tabla324[[#This Row],[CANTIDAD ]]*Tabla324[[#This Row],[P. U. ]],2)</f>
        <v>697.9</v>
      </c>
    </row>
    <row r="2102" spans="1:10">
      <c r="A2102" s="5" t="s">
        <v>6577</v>
      </c>
      <c r="B2102" s="5" t="s">
        <v>1909</v>
      </c>
      <c r="C2102" s="6" t="s">
        <v>5208</v>
      </c>
      <c r="D2102" s="1" t="s">
        <v>62</v>
      </c>
      <c r="E2102" s="3">
        <v>1</v>
      </c>
      <c r="F2102" s="2">
        <v>962.08</v>
      </c>
      <c r="G2102" s="2">
        <f>ROUND(Tabla324[[#This Row],[CANTIDAD]]*Tabla324[[#This Row],[P. U.]],2)</f>
        <v>962.08</v>
      </c>
      <c r="H2102" s="22">
        <v>1</v>
      </c>
      <c r="I2102" s="2">
        <v>738.9</v>
      </c>
      <c r="J2102" s="2">
        <f>ROUND(Tabla324[[#This Row],[CANTIDAD ]]*Tabla324[[#This Row],[P. U. ]],2)</f>
        <v>738.9</v>
      </c>
    </row>
    <row r="2103" spans="1:10">
      <c r="A2103" s="5" t="s">
        <v>6577</v>
      </c>
      <c r="B2103" s="5" t="s">
        <v>1910</v>
      </c>
      <c r="C2103" s="6" t="s">
        <v>5209</v>
      </c>
      <c r="D2103" s="1" t="s">
        <v>62</v>
      </c>
      <c r="E2103" s="3">
        <v>1</v>
      </c>
      <c r="F2103" s="2">
        <v>1032.4000000000001</v>
      </c>
      <c r="G2103" s="2">
        <f>ROUND(Tabla324[[#This Row],[CANTIDAD]]*Tabla324[[#This Row],[P. U.]],2)</f>
        <v>1032.4000000000001</v>
      </c>
      <c r="H2103" s="22">
        <v>1</v>
      </c>
      <c r="I2103" s="2">
        <v>792.9</v>
      </c>
      <c r="J2103" s="2">
        <f>ROUND(Tabla324[[#This Row],[CANTIDAD ]]*Tabla324[[#This Row],[P. U. ]],2)</f>
        <v>792.9</v>
      </c>
    </row>
    <row r="2104" spans="1:10">
      <c r="A2104" s="5" t="s">
        <v>6577</v>
      </c>
      <c r="B2104" s="5" t="s">
        <v>1911</v>
      </c>
      <c r="C2104" s="6" t="s">
        <v>5210</v>
      </c>
      <c r="D2104" s="1" t="s">
        <v>62</v>
      </c>
      <c r="E2104" s="3">
        <v>15</v>
      </c>
      <c r="F2104" s="2">
        <v>844.89</v>
      </c>
      <c r="G2104" s="2">
        <f>ROUND(Tabla324[[#This Row],[CANTIDAD]]*Tabla324[[#This Row],[P. U.]],2)</f>
        <v>12673.35</v>
      </c>
      <c r="H2104" s="22">
        <v>15</v>
      </c>
      <c r="I2104" s="2">
        <v>648.9</v>
      </c>
      <c r="J2104" s="2">
        <f>ROUND(Tabla324[[#This Row],[CANTIDAD ]]*Tabla324[[#This Row],[P. U. ]],2)</f>
        <v>9733.5</v>
      </c>
    </row>
    <row r="2105" spans="1:10">
      <c r="A2105" s="5" t="s">
        <v>6577</v>
      </c>
      <c r="B2105" s="5" t="s">
        <v>1912</v>
      </c>
      <c r="C2105" s="6" t="s">
        <v>5211</v>
      </c>
      <c r="D2105" s="1" t="s">
        <v>62</v>
      </c>
      <c r="E2105" s="3">
        <v>1</v>
      </c>
      <c r="F2105" s="2">
        <v>3805.99</v>
      </c>
      <c r="G2105" s="2">
        <f>ROUND(Tabla324[[#This Row],[CANTIDAD]]*Tabla324[[#This Row],[P. U.]],2)</f>
        <v>3805.99</v>
      </c>
      <c r="H2105" s="22">
        <v>1</v>
      </c>
      <c r="I2105" s="2">
        <v>2923.08</v>
      </c>
      <c r="J2105" s="2">
        <f>ROUND(Tabla324[[#This Row],[CANTIDAD ]]*Tabla324[[#This Row],[P. U. ]],2)</f>
        <v>2923.08</v>
      </c>
    </row>
    <row r="2106" spans="1:10" s="30" customFormat="1" ht="11.25" customHeight="1">
      <c r="A2106" s="29" t="s">
        <v>6579</v>
      </c>
      <c r="B2106" s="29">
        <v>5.5</v>
      </c>
      <c r="C2106" s="29" t="s">
        <v>5212</v>
      </c>
      <c r="D2106" s="30" t="s">
        <v>3472</v>
      </c>
      <c r="E2106" s="31"/>
      <c r="F2106" s="32"/>
      <c r="G2106" s="32">
        <f>SUM(G2107:G2123)</f>
        <v>8177510.9300000006</v>
      </c>
      <c r="H2106" s="33"/>
      <c r="I2106" s="32"/>
      <c r="J2106" s="32">
        <f t="shared" ref="J2106" si="149">SUM(J2107:J2123)</f>
        <v>6281028.8200000022</v>
      </c>
    </row>
    <row r="2107" spans="1:10">
      <c r="A2107" s="5" t="s">
        <v>6577</v>
      </c>
      <c r="B2107" s="5" t="s">
        <v>1913</v>
      </c>
      <c r="C2107" s="6" t="s">
        <v>5213</v>
      </c>
      <c r="D2107" s="1" t="s">
        <v>20</v>
      </c>
      <c r="E2107" s="3">
        <v>12022.65</v>
      </c>
      <c r="F2107" s="2">
        <v>67.180000000000007</v>
      </c>
      <c r="G2107" s="2">
        <f>ROUND(Tabla324[[#This Row],[CANTIDAD]]*Tabla324[[#This Row],[P. U.]],2)</f>
        <v>807681.63</v>
      </c>
      <c r="H2107" s="22">
        <v>12022.65</v>
      </c>
      <c r="I2107" s="2">
        <v>51.6</v>
      </c>
      <c r="J2107" s="2">
        <f>ROUND(Tabla324[[#This Row],[CANTIDAD ]]*Tabla324[[#This Row],[P. U. ]],2)</f>
        <v>620368.74</v>
      </c>
    </row>
    <row r="2108" spans="1:10">
      <c r="A2108" s="5" t="s">
        <v>6577</v>
      </c>
      <c r="B2108" s="5" t="s">
        <v>1914</v>
      </c>
      <c r="C2108" s="6" t="s">
        <v>5214</v>
      </c>
      <c r="D2108" s="1" t="s">
        <v>20</v>
      </c>
      <c r="E2108" s="3">
        <v>36067.94</v>
      </c>
      <c r="F2108" s="2">
        <v>67.180000000000007</v>
      </c>
      <c r="G2108" s="2">
        <f>ROUND(Tabla324[[#This Row],[CANTIDAD]]*Tabla324[[#This Row],[P. U.]],2)</f>
        <v>2423044.21</v>
      </c>
      <c r="H2108" s="22">
        <v>36067.94</v>
      </c>
      <c r="I2108" s="2">
        <v>51.6</v>
      </c>
      <c r="J2108" s="2">
        <f>ROUND(Tabla324[[#This Row],[CANTIDAD ]]*Tabla324[[#This Row],[P. U. ]],2)</f>
        <v>1861105.7</v>
      </c>
    </row>
    <row r="2109" spans="1:10">
      <c r="A2109" s="5" t="s">
        <v>6577</v>
      </c>
      <c r="B2109" s="5" t="s">
        <v>1915</v>
      </c>
      <c r="C2109" s="6" t="s">
        <v>5215</v>
      </c>
      <c r="D2109" s="1" t="s">
        <v>20</v>
      </c>
      <c r="E2109" s="3">
        <v>36067.94</v>
      </c>
      <c r="F2109" s="2">
        <v>67.180000000000007</v>
      </c>
      <c r="G2109" s="2">
        <f>ROUND(Tabla324[[#This Row],[CANTIDAD]]*Tabla324[[#This Row],[P. U.]],2)</f>
        <v>2423044.21</v>
      </c>
      <c r="H2109" s="22">
        <v>36067.94</v>
      </c>
      <c r="I2109" s="2">
        <v>51.6</v>
      </c>
      <c r="J2109" s="2">
        <f>ROUND(Tabla324[[#This Row],[CANTIDAD ]]*Tabla324[[#This Row],[P. U. ]],2)</f>
        <v>1861105.7</v>
      </c>
    </row>
    <row r="2110" spans="1:10">
      <c r="A2110" s="5" t="s">
        <v>6577</v>
      </c>
      <c r="B2110" s="5" t="s">
        <v>1916</v>
      </c>
      <c r="C2110" s="6" t="s">
        <v>5216</v>
      </c>
      <c r="D2110" s="1" t="s">
        <v>20</v>
      </c>
      <c r="E2110" s="3">
        <v>36067.94</v>
      </c>
      <c r="F2110" s="2">
        <v>67.180000000000007</v>
      </c>
      <c r="G2110" s="2">
        <f>ROUND(Tabla324[[#This Row],[CANTIDAD]]*Tabla324[[#This Row],[P. U.]],2)</f>
        <v>2423044.21</v>
      </c>
      <c r="H2110" s="22">
        <v>36067.94</v>
      </c>
      <c r="I2110" s="2">
        <v>51.6</v>
      </c>
      <c r="J2110" s="2">
        <f>ROUND(Tabla324[[#This Row],[CANTIDAD ]]*Tabla324[[#This Row],[P. U. ]],2)</f>
        <v>1861105.7</v>
      </c>
    </row>
    <row r="2111" spans="1:10">
      <c r="A2111" s="5" t="s">
        <v>6577</v>
      </c>
      <c r="B2111" s="5" t="s">
        <v>1917</v>
      </c>
      <c r="C2111" s="6" t="s">
        <v>5217</v>
      </c>
      <c r="D2111" s="1" t="s">
        <v>20</v>
      </c>
      <c r="E2111" s="3">
        <v>629.58000000000004</v>
      </c>
      <c r="F2111" s="2">
        <v>110.05</v>
      </c>
      <c r="G2111" s="2">
        <f>ROUND(Tabla324[[#This Row],[CANTIDAD]]*Tabla324[[#This Row],[P. U.]],2)</f>
        <v>69285.279999999999</v>
      </c>
      <c r="H2111" s="22">
        <v>629.58000000000004</v>
      </c>
      <c r="I2111" s="2">
        <v>84.53</v>
      </c>
      <c r="J2111" s="2">
        <f>ROUND(Tabla324[[#This Row],[CANTIDAD ]]*Tabla324[[#This Row],[P. U. ]],2)</f>
        <v>53218.400000000001</v>
      </c>
    </row>
    <row r="2112" spans="1:10">
      <c r="A2112" s="5" t="s">
        <v>6577</v>
      </c>
      <c r="B2112" s="5" t="s">
        <v>1918</v>
      </c>
      <c r="C2112" s="6" t="s">
        <v>5218</v>
      </c>
      <c r="D2112" s="1" t="s">
        <v>62</v>
      </c>
      <c r="E2112" s="3">
        <v>10</v>
      </c>
      <c r="F2112" s="2">
        <v>59.56</v>
      </c>
      <c r="G2112" s="2">
        <f>ROUND(Tabla324[[#This Row],[CANTIDAD]]*Tabla324[[#This Row],[P. U.]],2)</f>
        <v>595.6</v>
      </c>
      <c r="H2112" s="22">
        <v>10</v>
      </c>
      <c r="I2112" s="2">
        <v>45.74</v>
      </c>
      <c r="J2112" s="2">
        <f>ROUND(Tabla324[[#This Row],[CANTIDAD ]]*Tabla324[[#This Row],[P. U. ]],2)</f>
        <v>457.4</v>
      </c>
    </row>
    <row r="2113" spans="1:10">
      <c r="A2113" s="5" t="s">
        <v>6577</v>
      </c>
      <c r="B2113" s="5" t="s">
        <v>1919</v>
      </c>
      <c r="C2113" s="6" t="s">
        <v>5219</v>
      </c>
      <c r="D2113" s="1" t="s">
        <v>62</v>
      </c>
      <c r="E2113" s="3">
        <v>7</v>
      </c>
      <c r="F2113" s="2">
        <v>54.92</v>
      </c>
      <c r="G2113" s="2">
        <f>ROUND(Tabla324[[#This Row],[CANTIDAD]]*Tabla324[[#This Row],[P. U.]],2)</f>
        <v>384.44</v>
      </c>
      <c r="H2113" s="22">
        <v>7</v>
      </c>
      <c r="I2113" s="2">
        <v>42.18</v>
      </c>
      <c r="J2113" s="2">
        <f>ROUND(Tabla324[[#This Row],[CANTIDAD ]]*Tabla324[[#This Row],[P. U. ]],2)</f>
        <v>295.26</v>
      </c>
    </row>
    <row r="2114" spans="1:10">
      <c r="A2114" s="5" t="s">
        <v>6577</v>
      </c>
      <c r="B2114" s="5" t="s">
        <v>1920</v>
      </c>
      <c r="C2114" s="6" t="s">
        <v>5220</v>
      </c>
      <c r="D2114" s="1" t="s">
        <v>62</v>
      </c>
      <c r="E2114" s="3">
        <v>57</v>
      </c>
      <c r="F2114" s="2">
        <v>50.43</v>
      </c>
      <c r="G2114" s="2">
        <f>ROUND(Tabla324[[#This Row],[CANTIDAD]]*Tabla324[[#This Row],[P. U.]],2)</f>
        <v>2874.51</v>
      </c>
      <c r="H2114" s="22">
        <v>57</v>
      </c>
      <c r="I2114" s="2">
        <v>38.729999999999997</v>
      </c>
      <c r="J2114" s="2">
        <f>ROUND(Tabla324[[#This Row],[CANTIDAD ]]*Tabla324[[#This Row],[P. U. ]],2)</f>
        <v>2207.61</v>
      </c>
    </row>
    <row r="2115" spans="1:10">
      <c r="A2115" s="5" t="s">
        <v>6577</v>
      </c>
      <c r="B2115" s="5" t="s">
        <v>1921</v>
      </c>
      <c r="C2115" s="6" t="s">
        <v>5221</v>
      </c>
      <c r="D2115" s="1" t="s">
        <v>62</v>
      </c>
      <c r="E2115" s="3">
        <v>15</v>
      </c>
      <c r="F2115" s="2">
        <v>48.95</v>
      </c>
      <c r="G2115" s="2">
        <f>ROUND(Tabla324[[#This Row],[CANTIDAD]]*Tabla324[[#This Row],[P. U.]],2)</f>
        <v>734.25</v>
      </c>
      <c r="H2115" s="22">
        <v>15</v>
      </c>
      <c r="I2115" s="2">
        <v>37.61</v>
      </c>
      <c r="J2115" s="2">
        <f>ROUND(Tabla324[[#This Row],[CANTIDAD ]]*Tabla324[[#This Row],[P. U. ]],2)</f>
        <v>564.15</v>
      </c>
    </row>
    <row r="2116" spans="1:10">
      <c r="A2116" s="5" t="s">
        <v>6577</v>
      </c>
      <c r="B2116" s="5" t="s">
        <v>1922</v>
      </c>
      <c r="C2116" s="6" t="s">
        <v>5222</v>
      </c>
      <c r="D2116" s="1" t="s">
        <v>62</v>
      </c>
      <c r="E2116" s="3">
        <v>15</v>
      </c>
      <c r="F2116" s="2">
        <v>45.83</v>
      </c>
      <c r="G2116" s="2">
        <f>ROUND(Tabla324[[#This Row],[CANTIDAD]]*Tabla324[[#This Row],[P. U.]],2)</f>
        <v>687.45</v>
      </c>
      <c r="H2116" s="22">
        <v>15</v>
      </c>
      <c r="I2116" s="2">
        <v>35.200000000000003</v>
      </c>
      <c r="J2116" s="2">
        <f>ROUND(Tabla324[[#This Row],[CANTIDAD ]]*Tabla324[[#This Row],[P. U. ]],2)</f>
        <v>528</v>
      </c>
    </row>
    <row r="2117" spans="1:10">
      <c r="A2117" s="5" t="s">
        <v>6577</v>
      </c>
      <c r="B2117" s="5" t="s">
        <v>1923</v>
      </c>
      <c r="C2117" s="6" t="s">
        <v>5223</v>
      </c>
      <c r="D2117" s="1" t="s">
        <v>62</v>
      </c>
      <c r="E2117" s="3">
        <v>24</v>
      </c>
      <c r="F2117" s="2">
        <v>44.38</v>
      </c>
      <c r="G2117" s="2">
        <f>ROUND(Tabla324[[#This Row],[CANTIDAD]]*Tabla324[[#This Row],[P. U.]],2)</f>
        <v>1065.1199999999999</v>
      </c>
      <c r="H2117" s="22">
        <v>24</v>
      </c>
      <c r="I2117" s="2">
        <v>34.090000000000003</v>
      </c>
      <c r="J2117" s="2">
        <f>ROUND(Tabla324[[#This Row],[CANTIDAD ]]*Tabla324[[#This Row],[P. U. ]],2)</f>
        <v>818.16</v>
      </c>
    </row>
    <row r="2118" spans="1:10">
      <c r="A2118" s="5" t="s">
        <v>6577</v>
      </c>
      <c r="B2118" s="5" t="s">
        <v>1924</v>
      </c>
      <c r="C2118" s="5" t="s">
        <v>5224</v>
      </c>
      <c r="D2118" s="1" t="s">
        <v>79</v>
      </c>
      <c r="E2118" s="3">
        <v>23.33</v>
      </c>
      <c r="F2118" s="2">
        <v>127.54</v>
      </c>
      <c r="G2118" s="2">
        <f>ROUND(Tabla324[[#This Row],[CANTIDAD]]*Tabla324[[#This Row],[P. U.]],2)</f>
        <v>2975.51</v>
      </c>
      <c r="H2118" s="22">
        <v>23.33</v>
      </c>
      <c r="I2118" s="2">
        <v>97.94</v>
      </c>
      <c r="J2118" s="2">
        <f>ROUND(Tabla324[[#This Row],[CANTIDAD ]]*Tabla324[[#This Row],[P. U. ]],2)</f>
        <v>2284.94</v>
      </c>
    </row>
    <row r="2119" spans="1:10">
      <c r="A2119" s="5" t="s">
        <v>6577</v>
      </c>
      <c r="B2119" s="5" t="s">
        <v>1925</v>
      </c>
      <c r="C2119" s="5" t="s">
        <v>5225</v>
      </c>
      <c r="D2119" s="1" t="s">
        <v>79</v>
      </c>
      <c r="E2119" s="3">
        <v>13.33</v>
      </c>
      <c r="F2119" s="2">
        <v>149.35</v>
      </c>
      <c r="G2119" s="2">
        <f>ROUND(Tabla324[[#This Row],[CANTIDAD]]*Tabla324[[#This Row],[P. U.]],2)</f>
        <v>1990.84</v>
      </c>
      <c r="H2119" s="22">
        <v>13.33</v>
      </c>
      <c r="I2119" s="2">
        <v>114.71</v>
      </c>
      <c r="J2119" s="2">
        <f>ROUND(Tabla324[[#This Row],[CANTIDAD ]]*Tabla324[[#This Row],[P. U. ]],2)</f>
        <v>1529.08</v>
      </c>
    </row>
    <row r="2120" spans="1:10">
      <c r="A2120" s="5" t="s">
        <v>6577</v>
      </c>
      <c r="B2120" s="5" t="s">
        <v>1926</v>
      </c>
      <c r="C2120" s="5" t="s">
        <v>5226</v>
      </c>
      <c r="D2120" s="1" t="s">
        <v>79</v>
      </c>
      <c r="E2120" s="3">
        <v>13.33</v>
      </c>
      <c r="F2120" s="2">
        <v>193.33</v>
      </c>
      <c r="G2120" s="2">
        <f>ROUND(Tabla324[[#This Row],[CANTIDAD]]*Tabla324[[#This Row],[P. U.]],2)</f>
        <v>2577.09</v>
      </c>
      <c r="H2120" s="22">
        <v>13.33</v>
      </c>
      <c r="I2120" s="2">
        <v>148.49</v>
      </c>
      <c r="J2120" s="2">
        <f>ROUND(Tabla324[[#This Row],[CANTIDAD ]]*Tabla324[[#This Row],[P. U. ]],2)</f>
        <v>1979.37</v>
      </c>
    </row>
    <row r="2121" spans="1:10">
      <c r="A2121" s="5" t="s">
        <v>6577</v>
      </c>
      <c r="B2121" s="5" t="s">
        <v>1927</v>
      </c>
      <c r="C2121" s="5" t="s">
        <v>5227</v>
      </c>
      <c r="D2121" s="1" t="s">
        <v>79</v>
      </c>
      <c r="E2121" s="3">
        <v>56.65</v>
      </c>
      <c r="F2121" s="2">
        <v>218.62</v>
      </c>
      <c r="G2121" s="2">
        <f>ROUND(Tabla324[[#This Row],[CANTIDAD]]*Tabla324[[#This Row],[P. U.]],2)</f>
        <v>12384.82</v>
      </c>
      <c r="H2121" s="22">
        <v>56.65</v>
      </c>
      <c r="I2121" s="2">
        <v>167.9</v>
      </c>
      <c r="J2121" s="2">
        <f>ROUND(Tabla324[[#This Row],[CANTIDAD ]]*Tabla324[[#This Row],[P. U. ]],2)</f>
        <v>9511.5400000000009</v>
      </c>
    </row>
    <row r="2122" spans="1:10">
      <c r="A2122" s="5" t="s">
        <v>6577</v>
      </c>
      <c r="B2122" s="5" t="s">
        <v>1928</v>
      </c>
      <c r="C2122" s="5" t="s">
        <v>5228</v>
      </c>
      <c r="D2122" s="1" t="s">
        <v>79</v>
      </c>
      <c r="E2122" s="3">
        <v>6.66</v>
      </c>
      <c r="F2122" s="2">
        <v>266.12</v>
      </c>
      <c r="G2122" s="2">
        <f>ROUND(Tabla324[[#This Row],[CANTIDAD]]*Tabla324[[#This Row],[P. U.]],2)</f>
        <v>1772.36</v>
      </c>
      <c r="H2122" s="22">
        <v>6.66</v>
      </c>
      <c r="I2122" s="2">
        <v>204.38</v>
      </c>
      <c r="J2122" s="2">
        <f>ROUND(Tabla324[[#This Row],[CANTIDAD ]]*Tabla324[[#This Row],[P. U. ]],2)</f>
        <v>1361.17</v>
      </c>
    </row>
    <row r="2123" spans="1:10">
      <c r="A2123" s="5" t="s">
        <v>6577</v>
      </c>
      <c r="B2123" s="5" t="s">
        <v>1929</v>
      </c>
      <c r="C2123" s="5" t="s">
        <v>5229</v>
      </c>
      <c r="D2123" s="1" t="s">
        <v>79</v>
      </c>
      <c r="E2123" s="3">
        <v>10</v>
      </c>
      <c r="F2123" s="2">
        <v>336.94</v>
      </c>
      <c r="G2123" s="2">
        <f>ROUND(Tabla324[[#This Row],[CANTIDAD]]*Tabla324[[#This Row],[P. U.]],2)</f>
        <v>3369.4</v>
      </c>
      <c r="H2123" s="22">
        <v>10</v>
      </c>
      <c r="I2123" s="2">
        <v>258.79000000000002</v>
      </c>
      <c r="J2123" s="2">
        <f>ROUND(Tabla324[[#This Row],[CANTIDAD ]]*Tabla324[[#This Row],[P. U. ]],2)</f>
        <v>2587.9</v>
      </c>
    </row>
    <row r="2124" spans="1:10" s="30" customFormat="1" ht="11.25" customHeight="1">
      <c r="A2124" s="29" t="s">
        <v>6579</v>
      </c>
      <c r="B2124" s="29">
        <v>5.6</v>
      </c>
      <c r="C2124" s="29" t="s">
        <v>5230</v>
      </c>
      <c r="D2124" s="30" t="s">
        <v>3472</v>
      </c>
      <c r="E2124" s="31"/>
      <c r="F2124" s="32"/>
      <c r="G2124" s="32">
        <f>SUM(G2125:G2140)</f>
        <v>405756.2</v>
      </c>
      <c r="H2124" s="33"/>
      <c r="I2124" s="32"/>
      <c r="J2124" s="32">
        <f t="shared" ref="J2124" si="150">SUM(J2125:J2140)</f>
        <v>311628.32</v>
      </c>
    </row>
    <row r="2125" spans="1:10">
      <c r="A2125" s="5" t="s">
        <v>6577</v>
      </c>
      <c r="B2125" s="5" t="s">
        <v>1930</v>
      </c>
      <c r="C2125" s="6" t="s">
        <v>5231</v>
      </c>
      <c r="D2125" s="1" t="s">
        <v>62</v>
      </c>
      <c r="E2125" s="3">
        <v>5</v>
      </c>
      <c r="F2125" s="2">
        <v>2887.39</v>
      </c>
      <c r="G2125" s="2">
        <f>ROUND(Tabla324[[#This Row],[CANTIDAD]]*Tabla324[[#This Row],[P. U.]],2)</f>
        <v>14436.95</v>
      </c>
      <c r="H2125" s="22">
        <v>5</v>
      </c>
      <c r="I2125" s="2">
        <v>2217.59</v>
      </c>
      <c r="J2125" s="2">
        <f>ROUND(Tabla324[[#This Row],[CANTIDAD ]]*Tabla324[[#This Row],[P. U. ]],2)</f>
        <v>11087.95</v>
      </c>
    </row>
    <row r="2126" spans="1:10">
      <c r="A2126" s="5" t="s">
        <v>6577</v>
      </c>
      <c r="B2126" s="5" t="s">
        <v>1931</v>
      </c>
      <c r="C2126" s="6" t="s">
        <v>5232</v>
      </c>
      <c r="D2126" s="1" t="s">
        <v>62</v>
      </c>
      <c r="E2126" s="3">
        <v>5</v>
      </c>
      <c r="F2126" s="2">
        <v>3230.26</v>
      </c>
      <c r="G2126" s="2">
        <f>ROUND(Tabla324[[#This Row],[CANTIDAD]]*Tabla324[[#This Row],[P. U.]],2)</f>
        <v>16151.3</v>
      </c>
      <c r="H2126" s="22">
        <v>5</v>
      </c>
      <c r="I2126" s="2">
        <v>2480.92</v>
      </c>
      <c r="J2126" s="2">
        <f>ROUND(Tabla324[[#This Row],[CANTIDAD ]]*Tabla324[[#This Row],[P. U. ]],2)</f>
        <v>12404.6</v>
      </c>
    </row>
    <row r="2127" spans="1:10">
      <c r="A2127" s="5" t="s">
        <v>6577</v>
      </c>
      <c r="B2127" s="5" t="s">
        <v>1932</v>
      </c>
      <c r="C2127" s="6" t="s">
        <v>5233</v>
      </c>
      <c r="D2127" s="1" t="s">
        <v>62</v>
      </c>
      <c r="E2127" s="3">
        <v>5</v>
      </c>
      <c r="F2127" s="2">
        <v>589.69000000000005</v>
      </c>
      <c r="G2127" s="2">
        <f>ROUND(Tabla324[[#This Row],[CANTIDAD]]*Tabla324[[#This Row],[P. U.]],2)</f>
        <v>2948.45</v>
      </c>
      <c r="H2127" s="22">
        <v>5</v>
      </c>
      <c r="I2127" s="2">
        <v>452.89</v>
      </c>
      <c r="J2127" s="2">
        <f>ROUND(Tabla324[[#This Row],[CANTIDAD ]]*Tabla324[[#This Row],[P. U. ]],2)</f>
        <v>2264.4499999999998</v>
      </c>
    </row>
    <row r="2128" spans="1:10">
      <c r="A2128" s="5" t="s">
        <v>6577</v>
      </c>
      <c r="B2128" s="5" t="s">
        <v>1933</v>
      </c>
      <c r="C2128" s="6" t="s">
        <v>5234</v>
      </c>
      <c r="D2128" s="1" t="s">
        <v>62</v>
      </c>
      <c r="E2128" s="3">
        <v>5</v>
      </c>
      <c r="F2128" s="2">
        <v>1493.69</v>
      </c>
      <c r="G2128" s="2">
        <f>ROUND(Tabla324[[#This Row],[CANTIDAD]]*Tabla324[[#This Row],[P. U.]],2)</f>
        <v>7468.45</v>
      </c>
      <c r="H2128" s="22">
        <v>5</v>
      </c>
      <c r="I2128" s="2">
        <v>1147.18</v>
      </c>
      <c r="J2128" s="2">
        <f>ROUND(Tabla324[[#This Row],[CANTIDAD ]]*Tabla324[[#This Row],[P. U. ]],2)</f>
        <v>5735.9</v>
      </c>
    </row>
    <row r="2129" spans="1:10">
      <c r="A2129" s="5" t="s">
        <v>6577</v>
      </c>
      <c r="B2129" s="5" t="s">
        <v>1934</v>
      </c>
      <c r="C2129" s="6" t="s">
        <v>5235</v>
      </c>
      <c r="D2129" s="1" t="s">
        <v>62</v>
      </c>
      <c r="E2129" s="3">
        <v>8</v>
      </c>
      <c r="F2129" s="2">
        <v>2767.79</v>
      </c>
      <c r="G2129" s="2">
        <f>ROUND(Tabla324[[#This Row],[CANTIDAD]]*Tabla324[[#This Row],[P. U.]],2)</f>
        <v>22142.32</v>
      </c>
      <c r="H2129" s="22">
        <v>8</v>
      </c>
      <c r="I2129" s="2">
        <v>2125.73</v>
      </c>
      <c r="J2129" s="2">
        <f>ROUND(Tabla324[[#This Row],[CANTIDAD ]]*Tabla324[[#This Row],[P. U. ]],2)</f>
        <v>17005.84</v>
      </c>
    </row>
    <row r="2130" spans="1:10">
      <c r="A2130" s="5" t="s">
        <v>6577</v>
      </c>
      <c r="B2130" s="5" t="s">
        <v>1935</v>
      </c>
      <c r="C2130" s="5" t="s">
        <v>5236</v>
      </c>
      <c r="D2130" s="1" t="s">
        <v>62</v>
      </c>
      <c r="E2130" s="3">
        <v>8</v>
      </c>
      <c r="F2130" s="2">
        <v>937.54</v>
      </c>
      <c r="G2130" s="2">
        <f>ROUND(Tabla324[[#This Row],[CANTIDAD]]*Tabla324[[#This Row],[P. U.]],2)</f>
        <v>7500.32</v>
      </c>
      <c r="H2130" s="22">
        <v>8</v>
      </c>
      <c r="I2130" s="2">
        <v>720.06</v>
      </c>
      <c r="J2130" s="2">
        <f>ROUND(Tabla324[[#This Row],[CANTIDAD ]]*Tabla324[[#This Row],[P. U. ]],2)</f>
        <v>5760.48</v>
      </c>
    </row>
    <row r="2131" spans="1:10">
      <c r="A2131" s="5" t="s">
        <v>6577</v>
      </c>
      <c r="B2131" s="5" t="s">
        <v>1936</v>
      </c>
      <c r="C2131" s="5" t="s">
        <v>5237</v>
      </c>
      <c r="D2131" s="1" t="s">
        <v>62</v>
      </c>
      <c r="E2131" s="3">
        <v>5</v>
      </c>
      <c r="F2131" s="2">
        <v>2074.4699999999998</v>
      </c>
      <c r="G2131" s="2">
        <f>ROUND(Tabla324[[#This Row],[CANTIDAD]]*Tabla324[[#This Row],[P. U.]],2)</f>
        <v>10372.35</v>
      </c>
      <c r="H2131" s="22">
        <v>5</v>
      </c>
      <c r="I2131" s="2">
        <v>1593.24</v>
      </c>
      <c r="J2131" s="2">
        <f>ROUND(Tabla324[[#This Row],[CANTIDAD ]]*Tabla324[[#This Row],[P. U. ]],2)</f>
        <v>7966.2</v>
      </c>
    </row>
    <row r="2132" spans="1:10">
      <c r="A2132" s="5" t="s">
        <v>6577</v>
      </c>
      <c r="B2132" s="5" t="s">
        <v>1937</v>
      </c>
      <c r="C2132" s="5" t="s">
        <v>5238</v>
      </c>
      <c r="D2132" s="1" t="s">
        <v>62</v>
      </c>
      <c r="E2132" s="3">
        <v>5</v>
      </c>
      <c r="F2132" s="2">
        <v>2106.3200000000002</v>
      </c>
      <c r="G2132" s="2">
        <f>ROUND(Tabla324[[#This Row],[CANTIDAD]]*Tabla324[[#This Row],[P. U.]],2)</f>
        <v>10531.6</v>
      </c>
      <c r="H2132" s="22">
        <v>5</v>
      </c>
      <c r="I2132" s="2">
        <v>1617.7</v>
      </c>
      <c r="J2132" s="2">
        <f>ROUND(Tabla324[[#This Row],[CANTIDAD ]]*Tabla324[[#This Row],[P. U. ]],2)</f>
        <v>8088.5</v>
      </c>
    </row>
    <row r="2133" spans="1:10">
      <c r="A2133" s="5" t="s">
        <v>6577</v>
      </c>
      <c r="B2133" s="5" t="s">
        <v>1938</v>
      </c>
      <c r="C2133" s="5" t="s">
        <v>5239</v>
      </c>
      <c r="D2133" s="1" t="s">
        <v>182</v>
      </c>
      <c r="E2133" s="3">
        <v>206</v>
      </c>
      <c r="F2133" s="2">
        <v>167.17</v>
      </c>
      <c r="G2133" s="2">
        <f>ROUND(Tabla324[[#This Row],[CANTIDAD]]*Tabla324[[#This Row],[P. U.]],2)</f>
        <v>34437.019999999997</v>
      </c>
      <c r="H2133" s="22">
        <v>206</v>
      </c>
      <c r="I2133" s="2">
        <v>128.38</v>
      </c>
      <c r="J2133" s="2">
        <f>ROUND(Tabla324[[#This Row],[CANTIDAD ]]*Tabla324[[#This Row],[P. U. ]],2)</f>
        <v>26446.28</v>
      </c>
    </row>
    <row r="2134" spans="1:10">
      <c r="A2134" s="5" t="s">
        <v>6577</v>
      </c>
      <c r="B2134" s="5" t="s">
        <v>1939</v>
      </c>
      <c r="C2134" s="6" t="s">
        <v>5240</v>
      </c>
      <c r="D2134" s="1" t="s">
        <v>62</v>
      </c>
      <c r="E2134" s="3">
        <v>5</v>
      </c>
      <c r="F2134" s="2">
        <v>617.24</v>
      </c>
      <c r="G2134" s="2">
        <f>ROUND(Tabla324[[#This Row],[CANTIDAD]]*Tabla324[[#This Row],[P. U.]],2)</f>
        <v>3086.2</v>
      </c>
      <c r="H2134" s="22">
        <v>5</v>
      </c>
      <c r="I2134" s="2">
        <v>474.06</v>
      </c>
      <c r="J2134" s="2">
        <f>ROUND(Tabla324[[#This Row],[CANTIDAD ]]*Tabla324[[#This Row],[P. U. ]],2)</f>
        <v>2370.3000000000002</v>
      </c>
    </row>
    <row r="2135" spans="1:10">
      <c r="A2135" s="5" t="s">
        <v>6577</v>
      </c>
      <c r="B2135" s="5" t="s">
        <v>1940</v>
      </c>
      <c r="C2135" s="6" t="s">
        <v>5241</v>
      </c>
      <c r="D2135" s="1" t="s">
        <v>62</v>
      </c>
      <c r="E2135" s="3">
        <v>5</v>
      </c>
      <c r="F2135" s="2">
        <v>572.97</v>
      </c>
      <c r="G2135" s="2">
        <f>ROUND(Tabla324[[#This Row],[CANTIDAD]]*Tabla324[[#This Row],[P. U.]],2)</f>
        <v>2864.85</v>
      </c>
      <c r="H2135" s="22">
        <v>5</v>
      </c>
      <c r="I2135" s="2">
        <v>440.06</v>
      </c>
      <c r="J2135" s="2">
        <f>ROUND(Tabla324[[#This Row],[CANTIDAD ]]*Tabla324[[#This Row],[P. U. ]],2)</f>
        <v>2200.3000000000002</v>
      </c>
    </row>
    <row r="2136" spans="1:10">
      <c r="A2136" s="5" t="s">
        <v>6577</v>
      </c>
      <c r="B2136" s="5" t="s">
        <v>1941</v>
      </c>
      <c r="C2136" s="6" t="s">
        <v>5242</v>
      </c>
      <c r="D2136" s="1" t="s">
        <v>476</v>
      </c>
      <c r="E2136" s="3">
        <v>61</v>
      </c>
      <c r="F2136" s="2">
        <v>692.16</v>
      </c>
      <c r="G2136" s="2">
        <f>ROUND(Tabla324[[#This Row],[CANTIDAD]]*Tabla324[[#This Row],[P. U.]],2)</f>
        <v>42221.760000000002</v>
      </c>
      <c r="H2136" s="22">
        <v>61</v>
      </c>
      <c r="I2136" s="2">
        <v>531.6</v>
      </c>
      <c r="J2136" s="2">
        <f>ROUND(Tabla324[[#This Row],[CANTIDAD ]]*Tabla324[[#This Row],[P. U. ]],2)</f>
        <v>32427.599999999999</v>
      </c>
    </row>
    <row r="2137" spans="1:10">
      <c r="A2137" s="5" t="s">
        <v>6577</v>
      </c>
      <c r="B2137" s="5" t="s">
        <v>1942</v>
      </c>
      <c r="C2137" s="6" t="s">
        <v>5243</v>
      </c>
      <c r="D2137" s="1" t="s">
        <v>476</v>
      </c>
      <c r="E2137" s="3">
        <v>9</v>
      </c>
      <c r="F2137" s="2">
        <v>539.45000000000005</v>
      </c>
      <c r="G2137" s="2">
        <f>ROUND(Tabla324[[#This Row],[CANTIDAD]]*Tabla324[[#This Row],[P. U.]],2)</f>
        <v>4855.05</v>
      </c>
      <c r="H2137" s="22">
        <v>9</v>
      </c>
      <c r="I2137" s="2">
        <v>414.31</v>
      </c>
      <c r="J2137" s="2">
        <f>ROUND(Tabla324[[#This Row],[CANTIDAD ]]*Tabla324[[#This Row],[P. U. ]],2)</f>
        <v>3728.79</v>
      </c>
    </row>
    <row r="2138" spans="1:10">
      <c r="A2138" s="5" t="s">
        <v>6577</v>
      </c>
      <c r="B2138" s="5" t="s">
        <v>1943</v>
      </c>
      <c r="C2138" s="6" t="s">
        <v>5244</v>
      </c>
      <c r="D2138" s="1" t="s">
        <v>476</v>
      </c>
      <c r="E2138" s="3">
        <v>7</v>
      </c>
      <c r="F2138" s="2">
        <v>1791.3</v>
      </c>
      <c r="G2138" s="2">
        <f>ROUND(Tabla324[[#This Row],[CANTIDAD]]*Tabla324[[#This Row],[P. U.]],2)</f>
        <v>12539.1</v>
      </c>
      <c r="H2138" s="22">
        <v>7</v>
      </c>
      <c r="I2138" s="2">
        <v>1375.75</v>
      </c>
      <c r="J2138" s="2">
        <f>ROUND(Tabla324[[#This Row],[CANTIDAD ]]*Tabla324[[#This Row],[P. U. ]],2)</f>
        <v>9630.25</v>
      </c>
    </row>
    <row r="2139" spans="1:10">
      <c r="A2139" s="5" t="s">
        <v>6577</v>
      </c>
      <c r="B2139" s="5" t="s">
        <v>1944</v>
      </c>
      <c r="C2139" s="6" t="s">
        <v>5245</v>
      </c>
      <c r="D2139" s="1" t="s">
        <v>476</v>
      </c>
      <c r="E2139" s="3">
        <v>24</v>
      </c>
      <c r="F2139" s="2">
        <v>4100.54</v>
      </c>
      <c r="G2139" s="2">
        <f>ROUND(Tabla324[[#This Row],[CANTIDAD]]*Tabla324[[#This Row],[P. U.]],2)</f>
        <v>98412.96</v>
      </c>
      <c r="H2139" s="22">
        <v>24</v>
      </c>
      <c r="I2139" s="2">
        <v>3149.31</v>
      </c>
      <c r="J2139" s="2">
        <f>ROUND(Tabla324[[#This Row],[CANTIDAD ]]*Tabla324[[#This Row],[P. U. ]],2)</f>
        <v>75583.44</v>
      </c>
    </row>
    <row r="2140" spans="1:10">
      <c r="A2140" s="5" t="s">
        <v>6577</v>
      </c>
      <c r="B2140" s="5" t="s">
        <v>1945</v>
      </c>
      <c r="C2140" s="6" t="s">
        <v>5246</v>
      </c>
      <c r="D2140" s="1" t="s">
        <v>476</v>
      </c>
      <c r="E2140" s="3">
        <v>24</v>
      </c>
      <c r="F2140" s="2">
        <v>4824.4799999999996</v>
      </c>
      <c r="G2140" s="2">
        <f>ROUND(Tabla324[[#This Row],[CANTIDAD]]*Tabla324[[#This Row],[P. U.]],2)</f>
        <v>115787.52</v>
      </c>
      <c r="H2140" s="22">
        <v>24</v>
      </c>
      <c r="I2140" s="2">
        <v>3705.31</v>
      </c>
      <c r="J2140" s="2">
        <f>ROUND(Tabla324[[#This Row],[CANTIDAD ]]*Tabla324[[#This Row],[P. U. ]],2)</f>
        <v>88927.44</v>
      </c>
    </row>
    <row r="2141" spans="1:10" s="30" customFormat="1" ht="11.25" customHeight="1">
      <c r="A2141" s="29" t="s">
        <v>6579</v>
      </c>
      <c r="B2141" s="29">
        <v>5.7</v>
      </c>
      <c r="C2141" s="29" t="s">
        <v>4367</v>
      </c>
      <c r="D2141" s="30" t="s">
        <v>3472</v>
      </c>
      <c r="E2141" s="31"/>
      <c r="F2141" s="32"/>
      <c r="G2141" s="32">
        <f>SUM(G2142:G2212)</f>
        <v>2831954.8400000008</v>
      </c>
      <c r="H2141" s="33"/>
      <c r="I2141" s="32"/>
      <c r="J2141" s="32">
        <f t="shared" ref="J2141" si="151">SUM(J2142:J2212)</f>
        <v>2175002.2199999997</v>
      </c>
    </row>
    <row r="2142" spans="1:10">
      <c r="A2142" s="5" t="s">
        <v>6577</v>
      </c>
      <c r="B2142" s="5" t="s">
        <v>1946</v>
      </c>
      <c r="C2142" s="6" t="s">
        <v>5247</v>
      </c>
      <c r="D2142" s="1" t="s">
        <v>15</v>
      </c>
      <c r="E2142" s="3">
        <v>324.61</v>
      </c>
      <c r="F2142" s="2">
        <v>140.26</v>
      </c>
      <c r="G2142" s="2">
        <f>ROUND(Tabla324[[#This Row],[CANTIDAD]]*Tabla324[[#This Row],[P. U.]],2)</f>
        <v>45529.8</v>
      </c>
      <c r="H2142" s="22">
        <v>324.61</v>
      </c>
      <c r="I2142" s="2">
        <v>107.72</v>
      </c>
      <c r="J2142" s="2">
        <f>ROUND(Tabla324[[#This Row],[CANTIDAD ]]*Tabla324[[#This Row],[P. U. ]],2)</f>
        <v>34966.99</v>
      </c>
    </row>
    <row r="2143" spans="1:10">
      <c r="A2143" s="5" t="s">
        <v>6577</v>
      </c>
      <c r="B2143" s="5" t="s">
        <v>1947</v>
      </c>
      <c r="C2143" s="6" t="s">
        <v>5248</v>
      </c>
      <c r="D2143" s="1" t="s">
        <v>15</v>
      </c>
      <c r="E2143" s="3">
        <v>448.04</v>
      </c>
      <c r="F2143" s="2">
        <v>172.18</v>
      </c>
      <c r="G2143" s="2">
        <f>ROUND(Tabla324[[#This Row],[CANTIDAD]]*Tabla324[[#This Row],[P. U.]],2)</f>
        <v>77143.53</v>
      </c>
      <c r="H2143" s="22">
        <v>448.04</v>
      </c>
      <c r="I2143" s="2">
        <v>132.24</v>
      </c>
      <c r="J2143" s="2">
        <f>ROUND(Tabla324[[#This Row],[CANTIDAD ]]*Tabla324[[#This Row],[P. U. ]],2)</f>
        <v>59248.81</v>
      </c>
    </row>
    <row r="2144" spans="1:10">
      <c r="A2144" s="5" t="s">
        <v>6577</v>
      </c>
      <c r="B2144" s="5" t="s">
        <v>1948</v>
      </c>
      <c r="C2144" s="6" t="s">
        <v>5249</v>
      </c>
      <c r="D2144" s="1" t="s">
        <v>15</v>
      </c>
      <c r="E2144" s="3">
        <v>252.48</v>
      </c>
      <c r="F2144" s="2">
        <v>216.41</v>
      </c>
      <c r="G2144" s="2">
        <f>ROUND(Tabla324[[#This Row],[CANTIDAD]]*Tabla324[[#This Row],[P. U.]],2)</f>
        <v>54639.199999999997</v>
      </c>
      <c r="H2144" s="22">
        <v>252.48</v>
      </c>
      <c r="I2144" s="2">
        <v>166.2</v>
      </c>
      <c r="J2144" s="2">
        <f>ROUND(Tabla324[[#This Row],[CANTIDAD ]]*Tabla324[[#This Row],[P. U. ]],2)</f>
        <v>41962.18</v>
      </c>
    </row>
    <row r="2145" spans="1:10">
      <c r="A2145" s="5" t="s">
        <v>6577</v>
      </c>
      <c r="B2145" s="5" t="s">
        <v>1949</v>
      </c>
      <c r="C2145" s="6" t="s">
        <v>5250</v>
      </c>
      <c r="D2145" s="1" t="s">
        <v>15</v>
      </c>
      <c r="E2145" s="3">
        <v>280</v>
      </c>
      <c r="F2145" s="2">
        <v>269.08999999999997</v>
      </c>
      <c r="G2145" s="2">
        <f>ROUND(Tabla324[[#This Row],[CANTIDAD]]*Tabla324[[#This Row],[P. U.]],2)</f>
        <v>75345.2</v>
      </c>
      <c r="H2145" s="22">
        <v>280</v>
      </c>
      <c r="I2145" s="2">
        <v>206.67</v>
      </c>
      <c r="J2145" s="2">
        <f>ROUND(Tabla324[[#This Row],[CANTIDAD ]]*Tabla324[[#This Row],[P. U. ]],2)</f>
        <v>57867.6</v>
      </c>
    </row>
    <row r="2146" spans="1:10">
      <c r="A2146" s="5" t="s">
        <v>6577</v>
      </c>
      <c r="B2146" s="5" t="s">
        <v>1950</v>
      </c>
      <c r="C2146" s="6" t="s">
        <v>5251</v>
      </c>
      <c r="D2146" s="1" t="s">
        <v>15</v>
      </c>
      <c r="E2146" s="3">
        <v>464.88</v>
      </c>
      <c r="F2146" s="2">
        <v>338.53</v>
      </c>
      <c r="G2146" s="2">
        <f>ROUND(Tabla324[[#This Row],[CANTIDAD]]*Tabla324[[#This Row],[P. U.]],2)</f>
        <v>157375.82999999999</v>
      </c>
      <c r="H2146" s="22">
        <v>464.88</v>
      </c>
      <c r="I2146" s="2">
        <v>260</v>
      </c>
      <c r="J2146" s="2">
        <f>ROUND(Tabla324[[#This Row],[CANTIDAD ]]*Tabla324[[#This Row],[P. U. ]],2)</f>
        <v>120868.8</v>
      </c>
    </row>
    <row r="2147" spans="1:10">
      <c r="A2147" s="5" t="s">
        <v>6577</v>
      </c>
      <c r="B2147" s="5" t="s">
        <v>1951</v>
      </c>
      <c r="C2147" s="6" t="s">
        <v>5252</v>
      </c>
      <c r="D2147" s="1" t="s">
        <v>15</v>
      </c>
      <c r="E2147" s="3">
        <v>391.94</v>
      </c>
      <c r="F2147" s="2">
        <v>589.37</v>
      </c>
      <c r="G2147" s="2">
        <f>ROUND(Tabla324[[#This Row],[CANTIDAD]]*Tabla324[[#This Row],[P. U.]],2)</f>
        <v>230997.68</v>
      </c>
      <c r="H2147" s="22">
        <v>391.94</v>
      </c>
      <c r="I2147" s="2">
        <v>452.65</v>
      </c>
      <c r="J2147" s="2">
        <f>ROUND(Tabla324[[#This Row],[CANTIDAD ]]*Tabla324[[#This Row],[P. U. ]],2)</f>
        <v>177411.64</v>
      </c>
    </row>
    <row r="2148" spans="1:10">
      <c r="A2148" s="5" t="s">
        <v>6577</v>
      </c>
      <c r="B2148" s="5" t="s">
        <v>1952</v>
      </c>
      <c r="C2148" s="6" t="s">
        <v>5253</v>
      </c>
      <c r="D2148" s="1" t="s">
        <v>15</v>
      </c>
      <c r="E2148" s="3">
        <v>340.64</v>
      </c>
      <c r="F2148" s="2">
        <v>1217.04</v>
      </c>
      <c r="G2148" s="2">
        <f>ROUND(Tabla324[[#This Row],[CANTIDAD]]*Tabla324[[#This Row],[P. U.]],2)</f>
        <v>414572.51</v>
      </c>
      <c r="H2148" s="22">
        <v>340.64</v>
      </c>
      <c r="I2148" s="2">
        <v>934.72</v>
      </c>
      <c r="J2148" s="2">
        <f>ROUND(Tabla324[[#This Row],[CANTIDAD ]]*Tabla324[[#This Row],[P. U. ]],2)</f>
        <v>318403.02</v>
      </c>
    </row>
    <row r="2149" spans="1:10">
      <c r="A2149" s="5" t="s">
        <v>6577</v>
      </c>
      <c r="B2149" s="5" t="s">
        <v>1953</v>
      </c>
      <c r="C2149" s="6" t="s">
        <v>5254</v>
      </c>
      <c r="D2149" s="1" t="s">
        <v>15</v>
      </c>
      <c r="E2149" s="3">
        <v>383.92</v>
      </c>
      <c r="F2149" s="2">
        <v>1709.36</v>
      </c>
      <c r="G2149" s="2">
        <f>ROUND(Tabla324[[#This Row],[CANTIDAD]]*Tabla324[[#This Row],[P. U.]],2)</f>
        <v>656257.49</v>
      </c>
      <c r="H2149" s="22">
        <v>383.92</v>
      </c>
      <c r="I2149" s="2">
        <v>1312.83</v>
      </c>
      <c r="J2149" s="2">
        <f>ROUND(Tabla324[[#This Row],[CANTIDAD ]]*Tabla324[[#This Row],[P. U. ]],2)</f>
        <v>504021.69</v>
      </c>
    </row>
    <row r="2150" spans="1:10">
      <c r="A2150" s="5" t="s">
        <v>6577</v>
      </c>
      <c r="B2150" s="5" t="s">
        <v>1954</v>
      </c>
      <c r="C2150" s="6" t="s">
        <v>5255</v>
      </c>
      <c r="D2150" s="1" t="s">
        <v>15</v>
      </c>
      <c r="E2150" s="3">
        <v>150</v>
      </c>
      <c r="F2150" s="2">
        <v>2655.09</v>
      </c>
      <c r="G2150" s="2">
        <f>ROUND(Tabla324[[#This Row],[CANTIDAD]]*Tabla324[[#This Row],[P. U.]],2)</f>
        <v>398263.5</v>
      </c>
      <c r="H2150" s="22">
        <v>150</v>
      </c>
      <c r="I2150" s="2">
        <v>2039.16</v>
      </c>
      <c r="J2150" s="2">
        <f>ROUND(Tabla324[[#This Row],[CANTIDAD ]]*Tabla324[[#This Row],[P. U. ]],2)</f>
        <v>305874</v>
      </c>
    </row>
    <row r="2151" spans="1:10">
      <c r="A2151" s="5" t="s">
        <v>6577</v>
      </c>
      <c r="B2151" s="5" t="s">
        <v>1955</v>
      </c>
      <c r="C2151" s="5" t="s">
        <v>5256</v>
      </c>
      <c r="D2151" s="1" t="s">
        <v>62</v>
      </c>
      <c r="E2151" s="3">
        <v>205</v>
      </c>
      <c r="F2151" s="2">
        <v>64.010000000000005</v>
      </c>
      <c r="G2151" s="2">
        <f>ROUND(Tabla324[[#This Row],[CANTIDAD]]*Tabla324[[#This Row],[P. U.]],2)</f>
        <v>13122.05</v>
      </c>
      <c r="H2151" s="22">
        <v>205</v>
      </c>
      <c r="I2151" s="2">
        <v>49.15</v>
      </c>
      <c r="J2151" s="2">
        <f>ROUND(Tabla324[[#This Row],[CANTIDAD ]]*Tabla324[[#This Row],[P. U. ]],2)</f>
        <v>10075.75</v>
      </c>
    </row>
    <row r="2152" spans="1:10">
      <c r="A2152" s="5" t="s">
        <v>6577</v>
      </c>
      <c r="B2152" s="5" t="s">
        <v>1956</v>
      </c>
      <c r="C2152" s="5" t="s">
        <v>5257</v>
      </c>
      <c r="D2152" s="1" t="s">
        <v>62</v>
      </c>
      <c r="E2152" s="3">
        <v>169</v>
      </c>
      <c r="F2152" s="2">
        <v>85.24</v>
      </c>
      <c r="G2152" s="2">
        <f>ROUND(Tabla324[[#This Row],[CANTIDAD]]*Tabla324[[#This Row],[P. U.]],2)</f>
        <v>14405.56</v>
      </c>
      <c r="H2152" s="22">
        <v>169</v>
      </c>
      <c r="I2152" s="2">
        <v>65.47</v>
      </c>
      <c r="J2152" s="2">
        <f>ROUND(Tabla324[[#This Row],[CANTIDAD ]]*Tabla324[[#This Row],[P. U. ]],2)</f>
        <v>11064.43</v>
      </c>
    </row>
    <row r="2153" spans="1:10">
      <c r="A2153" s="5" t="s">
        <v>6577</v>
      </c>
      <c r="B2153" s="5" t="s">
        <v>1957</v>
      </c>
      <c r="C2153" s="5" t="s">
        <v>5258</v>
      </c>
      <c r="D2153" s="1" t="s">
        <v>62</v>
      </c>
      <c r="E2153" s="3">
        <v>20</v>
      </c>
      <c r="F2153" s="2">
        <v>102.79</v>
      </c>
      <c r="G2153" s="2">
        <f>ROUND(Tabla324[[#This Row],[CANTIDAD]]*Tabla324[[#This Row],[P. U.]],2)</f>
        <v>2055.8000000000002</v>
      </c>
      <c r="H2153" s="22">
        <v>20</v>
      </c>
      <c r="I2153" s="2">
        <v>78.959999999999994</v>
      </c>
      <c r="J2153" s="2">
        <f>ROUND(Tabla324[[#This Row],[CANTIDAD ]]*Tabla324[[#This Row],[P. U. ]],2)</f>
        <v>1579.2</v>
      </c>
    </row>
    <row r="2154" spans="1:10">
      <c r="A2154" s="5" t="s">
        <v>6577</v>
      </c>
      <c r="B2154" s="5" t="s">
        <v>1958</v>
      </c>
      <c r="C2154" s="5" t="s">
        <v>5259</v>
      </c>
      <c r="D2154" s="1" t="s">
        <v>62</v>
      </c>
      <c r="E2154" s="3">
        <v>12</v>
      </c>
      <c r="F2154" s="2">
        <v>123.01</v>
      </c>
      <c r="G2154" s="2">
        <f>ROUND(Tabla324[[#This Row],[CANTIDAD]]*Tabla324[[#This Row],[P. U.]],2)</f>
        <v>1476.12</v>
      </c>
      <c r="H2154" s="22">
        <v>12</v>
      </c>
      <c r="I2154" s="2">
        <v>94.48</v>
      </c>
      <c r="J2154" s="2">
        <f>ROUND(Tabla324[[#This Row],[CANTIDAD ]]*Tabla324[[#This Row],[P. U. ]],2)</f>
        <v>1133.76</v>
      </c>
    </row>
    <row r="2155" spans="1:10">
      <c r="A2155" s="5" t="s">
        <v>6577</v>
      </c>
      <c r="B2155" s="5" t="s">
        <v>1959</v>
      </c>
      <c r="C2155" s="5" t="s">
        <v>5260</v>
      </c>
      <c r="D2155" s="1" t="s">
        <v>62</v>
      </c>
      <c r="E2155" s="3">
        <v>14</v>
      </c>
      <c r="F2155" s="2">
        <v>161.05000000000001</v>
      </c>
      <c r="G2155" s="2">
        <f>ROUND(Tabla324[[#This Row],[CANTIDAD]]*Tabla324[[#This Row],[P. U.]],2)</f>
        <v>2254.6999999999998</v>
      </c>
      <c r="H2155" s="22">
        <v>14</v>
      </c>
      <c r="I2155" s="2">
        <v>123.69</v>
      </c>
      <c r="J2155" s="2">
        <f>ROUND(Tabla324[[#This Row],[CANTIDAD ]]*Tabla324[[#This Row],[P. U. ]],2)</f>
        <v>1731.66</v>
      </c>
    </row>
    <row r="2156" spans="1:10">
      <c r="A2156" s="5" t="s">
        <v>6577</v>
      </c>
      <c r="B2156" s="5" t="s">
        <v>1960</v>
      </c>
      <c r="C2156" s="5" t="s">
        <v>5261</v>
      </c>
      <c r="D2156" s="1" t="s">
        <v>62</v>
      </c>
      <c r="E2156" s="3">
        <v>156</v>
      </c>
      <c r="F2156" s="2">
        <v>78.260000000000005</v>
      </c>
      <c r="G2156" s="2">
        <f>ROUND(Tabla324[[#This Row],[CANTIDAD]]*Tabla324[[#This Row],[P. U.]],2)</f>
        <v>12208.56</v>
      </c>
      <c r="H2156" s="22">
        <v>156</v>
      </c>
      <c r="I2156" s="2">
        <v>60.11</v>
      </c>
      <c r="J2156" s="2">
        <f>ROUND(Tabla324[[#This Row],[CANTIDAD ]]*Tabla324[[#This Row],[P. U. ]],2)</f>
        <v>9377.16</v>
      </c>
    </row>
    <row r="2157" spans="1:10">
      <c r="A2157" s="5" t="s">
        <v>6577</v>
      </c>
      <c r="B2157" s="5" t="s">
        <v>1961</v>
      </c>
      <c r="C2157" s="5" t="s">
        <v>5262</v>
      </c>
      <c r="D2157" s="1" t="s">
        <v>62</v>
      </c>
      <c r="E2157" s="3">
        <v>156</v>
      </c>
      <c r="F2157" s="2">
        <v>107.98</v>
      </c>
      <c r="G2157" s="2">
        <f>ROUND(Tabla324[[#This Row],[CANTIDAD]]*Tabla324[[#This Row],[P. U.]],2)</f>
        <v>16844.88</v>
      </c>
      <c r="H2157" s="22">
        <v>156</v>
      </c>
      <c r="I2157" s="2">
        <v>82.93</v>
      </c>
      <c r="J2157" s="2">
        <f>ROUND(Tabla324[[#This Row],[CANTIDAD ]]*Tabla324[[#This Row],[P. U. ]],2)</f>
        <v>12937.08</v>
      </c>
    </row>
    <row r="2158" spans="1:10">
      <c r="A2158" s="5" t="s">
        <v>6577</v>
      </c>
      <c r="B2158" s="5" t="s">
        <v>1962</v>
      </c>
      <c r="C2158" s="5" t="s">
        <v>5263</v>
      </c>
      <c r="D2158" s="1" t="s">
        <v>62</v>
      </c>
      <c r="E2158" s="3">
        <v>80</v>
      </c>
      <c r="F2158" s="2">
        <v>142.28</v>
      </c>
      <c r="G2158" s="2">
        <f>ROUND(Tabla324[[#This Row],[CANTIDAD]]*Tabla324[[#This Row],[P. U.]],2)</f>
        <v>11382.4</v>
      </c>
      <c r="H2158" s="22">
        <v>80</v>
      </c>
      <c r="I2158" s="2">
        <v>109.27</v>
      </c>
      <c r="J2158" s="2">
        <f>ROUND(Tabla324[[#This Row],[CANTIDAD ]]*Tabla324[[#This Row],[P. U. ]],2)</f>
        <v>8741.6</v>
      </c>
    </row>
    <row r="2159" spans="1:10">
      <c r="A2159" s="5" t="s">
        <v>6577</v>
      </c>
      <c r="B2159" s="5" t="s">
        <v>1963</v>
      </c>
      <c r="C2159" s="5" t="s">
        <v>5264</v>
      </c>
      <c r="D2159" s="1" t="s">
        <v>62</v>
      </c>
      <c r="E2159" s="3">
        <v>10</v>
      </c>
      <c r="F2159" s="2">
        <v>177.01</v>
      </c>
      <c r="G2159" s="2">
        <f>ROUND(Tabla324[[#This Row],[CANTIDAD]]*Tabla324[[#This Row],[P. U.]],2)</f>
        <v>1770.1</v>
      </c>
      <c r="H2159" s="22">
        <v>10</v>
      </c>
      <c r="I2159" s="2">
        <v>135.94999999999999</v>
      </c>
      <c r="J2159" s="2">
        <f>ROUND(Tabla324[[#This Row],[CANTIDAD ]]*Tabla324[[#This Row],[P. U. ]],2)</f>
        <v>1359.5</v>
      </c>
    </row>
    <row r="2160" spans="1:10">
      <c r="A2160" s="5" t="s">
        <v>6577</v>
      </c>
      <c r="B2160" s="5" t="s">
        <v>1964</v>
      </c>
      <c r="C2160" s="5" t="s">
        <v>5265</v>
      </c>
      <c r="D2160" s="1" t="s">
        <v>62</v>
      </c>
      <c r="E2160" s="3">
        <v>40</v>
      </c>
      <c r="F2160" s="2">
        <v>230.65</v>
      </c>
      <c r="G2160" s="2">
        <f>ROUND(Tabla324[[#This Row],[CANTIDAD]]*Tabla324[[#This Row],[P. U.]],2)</f>
        <v>9226</v>
      </c>
      <c r="H2160" s="22">
        <v>40</v>
      </c>
      <c r="I2160" s="2">
        <v>177.14</v>
      </c>
      <c r="J2160" s="2">
        <f>ROUND(Tabla324[[#This Row],[CANTIDAD ]]*Tabla324[[#This Row],[P. U. ]],2)</f>
        <v>7085.6</v>
      </c>
    </row>
    <row r="2161" spans="1:10">
      <c r="A2161" s="5" t="s">
        <v>6577</v>
      </c>
      <c r="B2161" s="5" t="s">
        <v>1965</v>
      </c>
      <c r="C2161" s="5" t="s">
        <v>5266</v>
      </c>
      <c r="D2161" s="1" t="s">
        <v>62</v>
      </c>
      <c r="E2161" s="3">
        <v>25</v>
      </c>
      <c r="F2161" s="2">
        <v>87.3</v>
      </c>
      <c r="G2161" s="2">
        <f>ROUND(Tabla324[[#This Row],[CANTIDAD]]*Tabla324[[#This Row],[P. U.]],2)</f>
        <v>2182.5</v>
      </c>
      <c r="H2161" s="22">
        <v>25</v>
      </c>
      <c r="I2161" s="2">
        <v>67.040000000000006</v>
      </c>
      <c r="J2161" s="2">
        <f>ROUND(Tabla324[[#This Row],[CANTIDAD ]]*Tabla324[[#This Row],[P. U. ]],2)</f>
        <v>1676</v>
      </c>
    </row>
    <row r="2162" spans="1:10">
      <c r="A2162" s="5" t="s">
        <v>6577</v>
      </c>
      <c r="B2162" s="5" t="s">
        <v>1966</v>
      </c>
      <c r="C2162" s="5" t="s">
        <v>5267</v>
      </c>
      <c r="D2162" s="1" t="s">
        <v>62</v>
      </c>
      <c r="E2162" s="3">
        <v>6</v>
      </c>
      <c r="F2162" s="2">
        <v>105.68</v>
      </c>
      <c r="G2162" s="2">
        <f>ROUND(Tabla324[[#This Row],[CANTIDAD]]*Tabla324[[#This Row],[P. U.]],2)</f>
        <v>634.08000000000004</v>
      </c>
      <c r="H2162" s="22">
        <v>6</v>
      </c>
      <c r="I2162" s="2">
        <v>81.16</v>
      </c>
      <c r="J2162" s="2">
        <f>ROUND(Tabla324[[#This Row],[CANTIDAD ]]*Tabla324[[#This Row],[P. U. ]],2)</f>
        <v>486.96</v>
      </c>
    </row>
    <row r="2163" spans="1:10">
      <c r="A2163" s="5" t="s">
        <v>6577</v>
      </c>
      <c r="B2163" s="5" t="s">
        <v>1967</v>
      </c>
      <c r="C2163" s="5" t="s">
        <v>5268</v>
      </c>
      <c r="D2163" s="1" t="s">
        <v>62</v>
      </c>
      <c r="E2163" s="3">
        <v>15</v>
      </c>
      <c r="F2163" s="2">
        <v>151.15</v>
      </c>
      <c r="G2163" s="2">
        <f>ROUND(Tabla324[[#This Row],[CANTIDAD]]*Tabla324[[#This Row],[P. U.]],2)</f>
        <v>2267.25</v>
      </c>
      <c r="H2163" s="22">
        <v>15</v>
      </c>
      <c r="I2163" s="2">
        <v>116.09</v>
      </c>
      <c r="J2163" s="2">
        <f>ROUND(Tabla324[[#This Row],[CANTIDAD ]]*Tabla324[[#This Row],[P. U. ]],2)</f>
        <v>1741.35</v>
      </c>
    </row>
    <row r="2164" spans="1:10">
      <c r="A2164" s="5" t="s">
        <v>6577</v>
      </c>
      <c r="B2164" s="5" t="s">
        <v>1968</v>
      </c>
      <c r="C2164" s="5" t="s">
        <v>5269</v>
      </c>
      <c r="D2164" s="1" t="s">
        <v>62</v>
      </c>
      <c r="E2164" s="3">
        <v>12</v>
      </c>
      <c r="F2164" s="2">
        <v>182.93</v>
      </c>
      <c r="G2164" s="2">
        <f>ROUND(Tabla324[[#This Row],[CANTIDAD]]*Tabla324[[#This Row],[P. U.]],2)</f>
        <v>2195.16</v>
      </c>
      <c r="H2164" s="22">
        <v>12</v>
      </c>
      <c r="I2164" s="2">
        <v>140.49</v>
      </c>
      <c r="J2164" s="2">
        <f>ROUND(Tabla324[[#This Row],[CANTIDAD ]]*Tabla324[[#This Row],[P. U. ]],2)</f>
        <v>1685.88</v>
      </c>
    </row>
    <row r="2165" spans="1:10">
      <c r="A2165" s="5" t="s">
        <v>6577</v>
      </c>
      <c r="B2165" s="5" t="s">
        <v>1969</v>
      </c>
      <c r="C2165" s="5" t="s">
        <v>5270</v>
      </c>
      <c r="D2165" s="1" t="s">
        <v>62</v>
      </c>
      <c r="E2165" s="3">
        <v>13</v>
      </c>
      <c r="F2165" s="2">
        <v>237.81</v>
      </c>
      <c r="G2165" s="2">
        <f>ROUND(Tabla324[[#This Row],[CANTIDAD]]*Tabla324[[#This Row],[P. U.]],2)</f>
        <v>3091.53</v>
      </c>
      <c r="H2165" s="22">
        <v>13</v>
      </c>
      <c r="I2165" s="2">
        <v>182.65</v>
      </c>
      <c r="J2165" s="2">
        <f>ROUND(Tabla324[[#This Row],[CANTIDAD ]]*Tabla324[[#This Row],[P. U. ]],2)</f>
        <v>2374.4499999999998</v>
      </c>
    </row>
    <row r="2166" spans="1:10">
      <c r="A2166" s="5" t="s">
        <v>6577</v>
      </c>
      <c r="B2166" s="5" t="s">
        <v>1970</v>
      </c>
      <c r="C2166" s="5" t="s">
        <v>5271</v>
      </c>
      <c r="D2166" s="1" t="s">
        <v>62</v>
      </c>
      <c r="E2166" s="3">
        <v>20</v>
      </c>
      <c r="F2166" s="2">
        <v>430.47</v>
      </c>
      <c r="G2166" s="2">
        <f>ROUND(Tabla324[[#This Row],[CANTIDAD]]*Tabla324[[#This Row],[P. U.]],2)</f>
        <v>8609.4</v>
      </c>
      <c r="H2166" s="22">
        <v>20</v>
      </c>
      <c r="I2166" s="2">
        <v>330.62</v>
      </c>
      <c r="J2166" s="2">
        <f>ROUND(Tabla324[[#This Row],[CANTIDAD ]]*Tabla324[[#This Row],[P. U. ]],2)</f>
        <v>6612.4</v>
      </c>
    </row>
    <row r="2167" spans="1:10">
      <c r="A2167" s="5" t="s">
        <v>6577</v>
      </c>
      <c r="B2167" s="5" t="s">
        <v>1971</v>
      </c>
      <c r="C2167" s="5" t="s">
        <v>5272</v>
      </c>
      <c r="D2167" s="1" t="s">
        <v>62</v>
      </c>
      <c r="E2167" s="3">
        <v>12</v>
      </c>
      <c r="F2167" s="2">
        <v>542.37</v>
      </c>
      <c r="G2167" s="2">
        <f>ROUND(Tabla324[[#This Row],[CANTIDAD]]*Tabla324[[#This Row],[P. U.]],2)</f>
        <v>6508.44</v>
      </c>
      <c r="H2167" s="22">
        <v>12</v>
      </c>
      <c r="I2167" s="2">
        <v>416.56</v>
      </c>
      <c r="J2167" s="2">
        <f>ROUND(Tabla324[[#This Row],[CANTIDAD ]]*Tabla324[[#This Row],[P. U. ]],2)</f>
        <v>4998.72</v>
      </c>
    </row>
    <row r="2168" spans="1:10">
      <c r="A2168" s="5" t="s">
        <v>6577</v>
      </c>
      <c r="B2168" s="5" t="s">
        <v>1972</v>
      </c>
      <c r="C2168" s="5" t="s">
        <v>5273</v>
      </c>
      <c r="D2168" s="1" t="s">
        <v>62</v>
      </c>
      <c r="E2168" s="3">
        <v>14</v>
      </c>
      <c r="F2168" s="2">
        <v>793.91</v>
      </c>
      <c r="G2168" s="2">
        <f>ROUND(Tabla324[[#This Row],[CANTIDAD]]*Tabla324[[#This Row],[P. U.]],2)</f>
        <v>11114.74</v>
      </c>
      <c r="H2168" s="22">
        <v>14</v>
      </c>
      <c r="I2168" s="2">
        <v>609.73</v>
      </c>
      <c r="J2168" s="2">
        <f>ROUND(Tabla324[[#This Row],[CANTIDAD ]]*Tabla324[[#This Row],[P. U. ]],2)</f>
        <v>8536.2199999999993</v>
      </c>
    </row>
    <row r="2169" spans="1:10">
      <c r="A2169" s="5" t="s">
        <v>6577</v>
      </c>
      <c r="B2169" s="5" t="s">
        <v>1973</v>
      </c>
      <c r="C2169" s="5" t="s">
        <v>5274</v>
      </c>
      <c r="D2169" s="1" t="s">
        <v>62</v>
      </c>
      <c r="E2169" s="3">
        <v>12</v>
      </c>
      <c r="F2169" s="2">
        <v>1491.23</v>
      </c>
      <c r="G2169" s="2">
        <f>ROUND(Tabla324[[#This Row],[CANTIDAD]]*Tabla324[[#This Row],[P. U.]],2)</f>
        <v>17894.759999999998</v>
      </c>
      <c r="H2169" s="22">
        <v>12</v>
      </c>
      <c r="I2169" s="2">
        <v>1145.3</v>
      </c>
      <c r="J2169" s="2">
        <f>ROUND(Tabla324[[#This Row],[CANTIDAD ]]*Tabla324[[#This Row],[P. U. ]],2)</f>
        <v>13743.6</v>
      </c>
    </row>
    <row r="2170" spans="1:10">
      <c r="A2170" s="5" t="s">
        <v>6577</v>
      </c>
      <c r="B2170" s="5" t="s">
        <v>1974</v>
      </c>
      <c r="C2170" s="5" t="s">
        <v>5275</v>
      </c>
      <c r="D2170" s="1" t="s">
        <v>62</v>
      </c>
      <c r="E2170" s="3">
        <v>10</v>
      </c>
      <c r="F2170" s="2">
        <v>394.02</v>
      </c>
      <c r="G2170" s="2">
        <f>ROUND(Tabla324[[#This Row],[CANTIDAD]]*Tabla324[[#This Row],[P. U.]],2)</f>
        <v>3940.2</v>
      </c>
      <c r="H2170" s="22">
        <v>10</v>
      </c>
      <c r="I2170" s="2">
        <v>302.62</v>
      </c>
      <c r="J2170" s="2">
        <f>ROUND(Tabla324[[#This Row],[CANTIDAD ]]*Tabla324[[#This Row],[P. U. ]],2)</f>
        <v>3026.2</v>
      </c>
    </row>
    <row r="2171" spans="1:10">
      <c r="A2171" s="5" t="s">
        <v>6577</v>
      </c>
      <c r="B2171" s="5" t="s">
        <v>1975</v>
      </c>
      <c r="C2171" s="5" t="s">
        <v>5276</v>
      </c>
      <c r="D2171" s="1" t="s">
        <v>62</v>
      </c>
      <c r="E2171" s="3">
        <v>15</v>
      </c>
      <c r="F2171" s="2">
        <v>483.26</v>
      </c>
      <c r="G2171" s="2">
        <f>ROUND(Tabla324[[#This Row],[CANTIDAD]]*Tabla324[[#This Row],[P. U.]],2)</f>
        <v>7248.9</v>
      </c>
      <c r="H2171" s="22">
        <v>15</v>
      </c>
      <c r="I2171" s="2">
        <v>371.15</v>
      </c>
      <c r="J2171" s="2">
        <f>ROUND(Tabla324[[#This Row],[CANTIDAD ]]*Tabla324[[#This Row],[P. U. ]],2)</f>
        <v>5567.25</v>
      </c>
    </row>
    <row r="2172" spans="1:10">
      <c r="A2172" s="5" t="s">
        <v>6577</v>
      </c>
      <c r="B2172" s="5" t="s">
        <v>1976</v>
      </c>
      <c r="C2172" s="5" t="s">
        <v>5277</v>
      </c>
      <c r="D2172" s="1" t="s">
        <v>62</v>
      </c>
      <c r="E2172" s="3">
        <v>19</v>
      </c>
      <c r="F2172" s="2">
        <v>705.43</v>
      </c>
      <c r="G2172" s="2">
        <f>ROUND(Tabla324[[#This Row],[CANTIDAD]]*Tabla324[[#This Row],[P. U.]],2)</f>
        <v>13403.17</v>
      </c>
      <c r="H2172" s="22">
        <v>19</v>
      </c>
      <c r="I2172" s="2">
        <v>541.79</v>
      </c>
      <c r="J2172" s="2">
        <f>ROUND(Tabla324[[#This Row],[CANTIDAD ]]*Tabla324[[#This Row],[P. U. ]],2)</f>
        <v>10294.01</v>
      </c>
    </row>
    <row r="2173" spans="1:10">
      <c r="A2173" s="5" t="s">
        <v>6577</v>
      </c>
      <c r="B2173" s="5" t="s">
        <v>1977</v>
      </c>
      <c r="C2173" s="5" t="s">
        <v>5278</v>
      </c>
      <c r="D2173" s="1" t="s">
        <v>62</v>
      </c>
      <c r="E2173" s="3">
        <v>12</v>
      </c>
      <c r="F2173" s="2">
        <v>1258.27</v>
      </c>
      <c r="G2173" s="2">
        <f>ROUND(Tabla324[[#This Row],[CANTIDAD]]*Tabla324[[#This Row],[P. U.]],2)</f>
        <v>15099.24</v>
      </c>
      <c r="H2173" s="22">
        <v>12</v>
      </c>
      <c r="I2173" s="2">
        <v>966.38</v>
      </c>
      <c r="J2173" s="2">
        <f>ROUND(Tabla324[[#This Row],[CANTIDAD ]]*Tabla324[[#This Row],[P. U. ]],2)</f>
        <v>11596.56</v>
      </c>
    </row>
    <row r="2174" spans="1:10">
      <c r="A2174" s="5" t="s">
        <v>6577</v>
      </c>
      <c r="B2174" s="5" t="s">
        <v>1978</v>
      </c>
      <c r="C2174" s="5" t="s">
        <v>5279</v>
      </c>
      <c r="D2174" s="1" t="s">
        <v>62</v>
      </c>
      <c r="E2174" s="3">
        <v>120</v>
      </c>
      <c r="F2174" s="2">
        <v>104.66</v>
      </c>
      <c r="G2174" s="2">
        <f>ROUND(Tabla324[[#This Row],[CANTIDAD]]*Tabla324[[#This Row],[P. U.]],2)</f>
        <v>12559.2</v>
      </c>
      <c r="H2174" s="22">
        <v>120</v>
      </c>
      <c r="I2174" s="2">
        <v>80.38</v>
      </c>
      <c r="J2174" s="2">
        <f>ROUND(Tabla324[[#This Row],[CANTIDAD ]]*Tabla324[[#This Row],[P. U. ]],2)</f>
        <v>9645.6</v>
      </c>
    </row>
    <row r="2175" spans="1:10">
      <c r="A2175" s="5" t="s">
        <v>6577</v>
      </c>
      <c r="B2175" s="5" t="s">
        <v>1979</v>
      </c>
      <c r="C2175" s="5" t="s">
        <v>5280</v>
      </c>
      <c r="D2175" s="1" t="s">
        <v>62</v>
      </c>
      <c r="E2175" s="3">
        <v>216</v>
      </c>
      <c r="F2175" s="2">
        <v>151.13999999999999</v>
      </c>
      <c r="G2175" s="2">
        <f>ROUND(Tabla324[[#This Row],[CANTIDAD]]*Tabla324[[#This Row],[P. U.]],2)</f>
        <v>32646.240000000002</v>
      </c>
      <c r="H2175" s="22">
        <v>216</v>
      </c>
      <c r="I2175" s="2">
        <v>116.08</v>
      </c>
      <c r="J2175" s="2">
        <f>ROUND(Tabla324[[#This Row],[CANTIDAD ]]*Tabla324[[#This Row],[P. U. ]],2)</f>
        <v>25073.279999999999</v>
      </c>
    </row>
    <row r="2176" spans="1:10">
      <c r="A2176" s="5" t="s">
        <v>6577</v>
      </c>
      <c r="B2176" s="5" t="s">
        <v>1980</v>
      </c>
      <c r="C2176" s="5" t="s">
        <v>5281</v>
      </c>
      <c r="D2176" s="1" t="s">
        <v>62</v>
      </c>
      <c r="E2176" s="3">
        <v>84</v>
      </c>
      <c r="F2176" s="2">
        <v>224.07</v>
      </c>
      <c r="G2176" s="2">
        <f>ROUND(Tabla324[[#This Row],[CANTIDAD]]*Tabla324[[#This Row],[P. U.]],2)</f>
        <v>18821.88</v>
      </c>
      <c r="H2176" s="22">
        <v>84</v>
      </c>
      <c r="I2176" s="2">
        <v>172.1</v>
      </c>
      <c r="J2176" s="2">
        <f>ROUND(Tabla324[[#This Row],[CANTIDAD ]]*Tabla324[[#This Row],[P. U. ]],2)</f>
        <v>14456.4</v>
      </c>
    </row>
    <row r="2177" spans="1:10">
      <c r="A2177" s="5" t="s">
        <v>6577</v>
      </c>
      <c r="B2177" s="5" t="s">
        <v>1981</v>
      </c>
      <c r="C2177" s="5" t="s">
        <v>5282</v>
      </c>
      <c r="D2177" s="1" t="s">
        <v>62</v>
      </c>
      <c r="E2177" s="3">
        <v>28</v>
      </c>
      <c r="F2177" s="2">
        <v>253.62</v>
      </c>
      <c r="G2177" s="2">
        <f>ROUND(Tabla324[[#This Row],[CANTIDAD]]*Tabla324[[#This Row],[P. U.]],2)</f>
        <v>7101.36</v>
      </c>
      <c r="H2177" s="22">
        <v>28</v>
      </c>
      <c r="I2177" s="2">
        <v>194.79</v>
      </c>
      <c r="J2177" s="2">
        <f>ROUND(Tabla324[[#This Row],[CANTIDAD ]]*Tabla324[[#This Row],[P. U. ]],2)</f>
        <v>5454.12</v>
      </c>
    </row>
    <row r="2178" spans="1:10">
      <c r="A2178" s="5" t="s">
        <v>6577</v>
      </c>
      <c r="B2178" s="5" t="s">
        <v>1982</v>
      </c>
      <c r="C2178" s="5" t="s">
        <v>5283</v>
      </c>
      <c r="D2178" s="1" t="s">
        <v>62</v>
      </c>
      <c r="E2178" s="3">
        <v>25</v>
      </c>
      <c r="F2178" s="2">
        <v>318.81</v>
      </c>
      <c r="G2178" s="2">
        <f>ROUND(Tabla324[[#This Row],[CANTIDAD]]*Tabla324[[#This Row],[P. U.]],2)</f>
        <v>7970.25</v>
      </c>
      <c r="H2178" s="22">
        <v>25</v>
      </c>
      <c r="I2178" s="2">
        <v>244.86</v>
      </c>
      <c r="J2178" s="2">
        <f>ROUND(Tabla324[[#This Row],[CANTIDAD ]]*Tabla324[[#This Row],[P. U. ]],2)</f>
        <v>6121.5</v>
      </c>
    </row>
    <row r="2179" spans="1:10">
      <c r="A2179" s="5" t="s">
        <v>6577</v>
      </c>
      <c r="B2179" s="5" t="s">
        <v>1983</v>
      </c>
      <c r="C2179" s="5" t="s">
        <v>5284</v>
      </c>
      <c r="D2179" s="1" t="s">
        <v>62</v>
      </c>
      <c r="E2179" s="3">
        <v>16</v>
      </c>
      <c r="F2179" s="2">
        <v>710.69</v>
      </c>
      <c r="G2179" s="2">
        <f>ROUND(Tabla324[[#This Row],[CANTIDAD]]*Tabla324[[#This Row],[P. U.]],2)</f>
        <v>11371.04</v>
      </c>
      <c r="H2179" s="22">
        <v>16</v>
      </c>
      <c r="I2179" s="2">
        <v>545.83000000000004</v>
      </c>
      <c r="J2179" s="2">
        <f>ROUND(Tabla324[[#This Row],[CANTIDAD ]]*Tabla324[[#This Row],[P. U. ]],2)</f>
        <v>8733.2800000000007</v>
      </c>
    </row>
    <row r="2180" spans="1:10">
      <c r="A2180" s="5" t="s">
        <v>6577</v>
      </c>
      <c r="B2180" s="5" t="s">
        <v>1984</v>
      </c>
      <c r="C2180" s="5" t="s">
        <v>5285</v>
      </c>
      <c r="D2180" s="1" t="s">
        <v>62</v>
      </c>
      <c r="E2180" s="3">
        <v>151</v>
      </c>
      <c r="F2180" s="2">
        <v>816.62</v>
      </c>
      <c r="G2180" s="2">
        <f>ROUND(Tabla324[[#This Row],[CANTIDAD]]*Tabla324[[#This Row],[P. U.]],2)</f>
        <v>123309.62</v>
      </c>
      <c r="H2180" s="22">
        <v>151</v>
      </c>
      <c r="I2180" s="2">
        <v>627.16999999999996</v>
      </c>
      <c r="J2180" s="2">
        <f>ROUND(Tabla324[[#This Row],[CANTIDAD ]]*Tabla324[[#This Row],[P. U. ]],2)</f>
        <v>94702.67</v>
      </c>
    </row>
    <row r="2181" spans="1:10">
      <c r="A2181" s="5" t="s">
        <v>6577</v>
      </c>
      <c r="B2181" s="5" t="s">
        <v>1985</v>
      </c>
      <c r="C2181" s="5" t="s">
        <v>5286</v>
      </c>
      <c r="D2181" s="1" t="s">
        <v>62</v>
      </c>
      <c r="E2181" s="3">
        <v>28</v>
      </c>
      <c r="F2181" s="2">
        <v>1051.1199999999999</v>
      </c>
      <c r="G2181" s="2">
        <f>ROUND(Tabla324[[#This Row],[CANTIDAD]]*Tabla324[[#This Row],[P. U.]],2)</f>
        <v>29431.360000000001</v>
      </c>
      <c r="H2181" s="22">
        <v>28</v>
      </c>
      <c r="I2181" s="2">
        <v>807.28</v>
      </c>
      <c r="J2181" s="2">
        <f>ROUND(Tabla324[[#This Row],[CANTIDAD ]]*Tabla324[[#This Row],[P. U. ]],2)</f>
        <v>22603.84</v>
      </c>
    </row>
    <row r="2182" spans="1:10">
      <c r="A2182" s="5" t="s">
        <v>6577</v>
      </c>
      <c r="B2182" s="5" t="s">
        <v>1986</v>
      </c>
      <c r="C2182" s="5" t="s">
        <v>5287</v>
      </c>
      <c r="D2182" s="1" t="s">
        <v>62</v>
      </c>
      <c r="E2182" s="3">
        <v>12</v>
      </c>
      <c r="F2182" s="2">
        <v>1904.68</v>
      </c>
      <c r="G2182" s="2">
        <f>ROUND(Tabla324[[#This Row],[CANTIDAD]]*Tabla324[[#This Row],[P. U.]],2)</f>
        <v>22856.16</v>
      </c>
      <c r="H2182" s="22">
        <v>12</v>
      </c>
      <c r="I2182" s="2">
        <v>1462.85</v>
      </c>
      <c r="J2182" s="2">
        <f>ROUND(Tabla324[[#This Row],[CANTIDAD ]]*Tabla324[[#This Row],[P. U. ]],2)</f>
        <v>17554.2</v>
      </c>
    </row>
    <row r="2183" spans="1:10">
      <c r="A2183" s="5" t="s">
        <v>6577</v>
      </c>
      <c r="B2183" s="5" t="s">
        <v>1987</v>
      </c>
      <c r="C2183" s="5" t="s">
        <v>5288</v>
      </c>
      <c r="D2183" s="1" t="s">
        <v>62</v>
      </c>
      <c r="E2183" s="3">
        <v>161</v>
      </c>
      <c r="F2183" s="2">
        <v>58.51</v>
      </c>
      <c r="G2183" s="2">
        <f>ROUND(Tabla324[[#This Row],[CANTIDAD]]*Tabla324[[#This Row],[P. U.]],2)</f>
        <v>9420.11</v>
      </c>
      <c r="H2183" s="22">
        <v>161</v>
      </c>
      <c r="I2183" s="2">
        <v>44.94</v>
      </c>
      <c r="J2183" s="2">
        <f>ROUND(Tabla324[[#This Row],[CANTIDAD ]]*Tabla324[[#This Row],[P. U. ]],2)</f>
        <v>7235.34</v>
      </c>
    </row>
    <row r="2184" spans="1:10">
      <c r="A2184" s="5" t="s">
        <v>6577</v>
      </c>
      <c r="B2184" s="5" t="s">
        <v>1988</v>
      </c>
      <c r="C2184" s="5" t="s">
        <v>5289</v>
      </c>
      <c r="D2184" s="1" t="s">
        <v>62</v>
      </c>
      <c r="E2184" s="3">
        <v>29</v>
      </c>
      <c r="F2184" s="2">
        <v>72.83</v>
      </c>
      <c r="G2184" s="2">
        <f>ROUND(Tabla324[[#This Row],[CANTIDAD]]*Tabla324[[#This Row],[P. U.]],2)</f>
        <v>2112.0700000000002</v>
      </c>
      <c r="H2184" s="22">
        <v>29</v>
      </c>
      <c r="I2184" s="2">
        <v>55.93</v>
      </c>
      <c r="J2184" s="2">
        <f>ROUND(Tabla324[[#This Row],[CANTIDAD ]]*Tabla324[[#This Row],[P. U. ]],2)</f>
        <v>1621.97</v>
      </c>
    </row>
    <row r="2185" spans="1:10">
      <c r="A2185" s="5" t="s">
        <v>6577</v>
      </c>
      <c r="B2185" s="5" t="s">
        <v>1989</v>
      </c>
      <c r="C2185" s="5" t="s">
        <v>5290</v>
      </c>
      <c r="D2185" s="1" t="s">
        <v>62</v>
      </c>
      <c r="E2185" s="3">
        <v>22</v>
      </c>
      <c r="F2185" s="2">
        <v>91.8</v>
      </c>
      <c r="G2185" s="2">
        <f>ROUND(Tabla324[[#This Row],[CANTIDAD]]*Tabla324[[#This Row],[P. U.]],2)</f>
        <v>2019.6</v>
      </c>
      <c r="H2185" s="22">
        <v>22</v>
      </c>
      <c r="I2185" s="2">
        <v>70.510000000000005</v>
      </c>
      <c r="J2185" s="2">
        <f>ROUND(Tabla324[[#This Row],[CANTIDAD ]]*Tabla324[[#This Row],[P. U. ]],2)</f>
        <v>1551.22</v>
      </c>
    </row>
    <row r="2186" spans="1:10">
      <c r="A2186" s="5" t="s">
        <v>6577</v>
      </c>
      <c r="B2186" s="5" t="s">
        <v>1990</v>
      </c>
      <c r="C2186" s="5" t="s">
        <v>5291</v>
      </c>
      <c r="D2186" s="1" t="s">
        <v>62</v>
      </c>
      <c r="E2186" s="3">
        <v>23</v>
      </c>
      <c r="F2186" s="2">
        <v>130.36000000000001</v>
      </c>
      <c r="G2186" s="2">
        <f>ROUND(Tabla324[[#This Row],[CANTIDAD]]*Tabla324[[#This Row],[P. U.]],2)</f>
        <v>2998.28</v>
      </c>
      <c r="H2186" s="22">
        <v>23</v>
      </c>
      <c r="I2186" s="2">
        <v>100.12</v>
      </c>
      <c r="J2186" s="2">
        <f>ROUND(Tabla324[[#This Row],[CANTIDAD ]]*Tabla324[[#This Row],[P. U. ]],2)</f>
        <v>2302.7600000000002</v>
      </c>
    </row>
    <row r="2187" spans="1:10">
      <c r="A2187" s="5" t="s">
        <v>6577</v>
      </c>
      <c r="B2187" s="5" t="s">
        <v>1991</v>
      </c>
      <c r="C2187" s="5" t="s">
        <v>5292</v>
      </c>
      <c r="D2187" s="1" t="s">
        <v>62</v>
      </c>
      <c r="E2187" s="3">
        <v>4</v>
      </c>
      <c r="F2187" s="2">
        <v>144.18</v>
      </c>
      <c r="G2187" s="2">
        <f>ROUND(Tabla324[[#This Row],[CANTIDAD]]*Tabla324[[#This Row],[P. U.]],2)</f>
        <v>576.72</v>
      </c>
      <c r="H2187" s="22">
        <v>4</v>
      </c>
      <c r="I2187" s="2">
        <v>110.73</v>
      </c>
      <c r="J2187" s="2">
        <f>ROUND(Tabla324[[#This Row],[CANTIDAD ]]*Tabla324[[#This Row],[P. U. ]],2)</f>
        <v>442.92</v>
      </c>
    </row>
    <row r="2188" spans="1:10">
      <c r="A2188" s="5" t="s">
        <v>6577</v>
      </c>
      <c r="B2188" s="5" t="s">
        <v>1992</v>
      </c>
      <c r="C2188" s="5" t="s">
        <v>5293</v>
      </c>
      <c r="D2188" s="1" t="s">
        <v>62</v>
      </c>
      <c r="E2188" s="3">
        <v>1</v>
      </c>
      <c r="F2188" s="2">
        <v>171.52</v>
      </c>
      <c r="G2188" s="2">
        <f>ROUND(Tabla324[[#This Row],[CANTIDAD]]*Tabla324[[#This Row],[P. U.]],2)</f>
        <v>171.52</v>
      </c>
      <c r="H2188" s="22">
        <v>1</v>
      </c>
      <c r="I2188" s="2">
        <v>131.72999999999999</v>
      </c>
      <c r="J2188" s="2">
        <f>ROUND(Tabla324[[#This Row],[CANTIDAD ]]*Tabla324[[#This Row],[P. U. ]],2)</f>
        <v>131.72999999999999</v>
      </c>
    </row>
    <row r="2189" spans="1:10">
      <c r="A2189" s="5" t="s">
        <v>6577</v>
      </c>
      <c r="B2189" s="5" t="s">
        <v>1993</v>
      </c>
      <c r="C2189" s="5" t="s">
        <v>5294</v>
      </c>
      <c r="D2189" s="1" t="s">
        <v>62</v>
      </c>
      <c r="E2189" s="3">
        <v>2</v>
      </c>
      <c r="F2189" s="2">
        <v>205</v>
      </c>
      <c r="G2189" s="2">
        <f>ROUND(Tabla324[[#This Row],[CANTIDAD]]*Tabla324[[#This Row],[P. U.]],2)</f>
        <v>410</v>
      </c>
      <c r="H2189" s="22">
        <v>2</v>
      </c>
      <c r="I2189" s="2">
        <v>157.44</v>
      </c>
      <c r="J2189" s="2">
        <f>ROUND(Tabla324[[#This Row],[CANTIDAD ]]*Tabla324[[#This Row],[P. U. ]],2)</f>
        <v>314.88</v>
      </c>
    </row>
    <row r="2190" spans="1:10">
      <c r="A2190" s="5" t="s">
        <v>6577</v>
      </c>
      <c r="B2190" s="5" t="s">
        <v>1994</v>
      </c>
      <c r="C2190" s="5" t="s">
        <v>5295</v>
      </c>
      <c r="D2190" s="1" t="s">
        <v>62</v>
      </c>
      <c r="E2190" s="3">
        <v>2</v>
      </c>
      <c r="F2190" s="2">
        <v>178.33</v>
      </c>
      <c r="G2190" s="2">
        <f>ROUND(Tabla324[[#This Row],[CANTIDAD]]*Tabla324[[#This Row],[P. U.]],2)</f>
        <v>356.66</v>
      </c>
      <c r="H2190" s="22">
        <v>2</v>
      </c>
      <c r="I2190" s="2">
        <v>136.96</v>
      </c>
      <c r="J2190" s="2">
        <f>ROUND(Tabla324[[#This Row],[CANTIDAD ]]*Tabla324[[#This Row],[P. U. ]],2)</f>
        <v>273.92</v>
      </c>
    </row>
    <row r="2191" spans="1:10">
      <c r="A2191" s="5" t="s">
        <v>6577</v>
      </c>
      <c r="B2191" s="5" t="s">
        <v>1995</v>
      </c>
      <c r="C2191" s="5" t="s">
        <v>5296</v>
      </c>
      <c r="D2191" s="1" t="s">
        <v>62</v>
      </c>
      <c r="E2191" s="3">
        <v>76</v>
      </c>
      <c r="F2191" s="2">
        <v>165.7</v>
      </c>
      <c r="G2191" s="2">
        <f>ROUND(Tabla324[[#This Row],[CANTIDAD]]*Tabla324[[#This Row],[P. U.]],2)</f>
        <v>12593.2</v>
      </c>
      <c r="H2191" s="22">
        <v>76</v>
      </c>
      <c r="I2191" s="2">
        <v>127.27</v>
      </c>
      <c r="J2191" s="2">
        <f>ROUND(Tabla324[[#This Row],[CANTIDAD ]]*Tabla324[[#This Row],[P. U. ]],2)</f>
        <v>9672.52</v>
      </c>
    </row>
    <row r="2192" spans="1:10">
      <c r="A2192" s="5" t="s">
        <v>6577</v>
      </c>
      <c r="B2192" s="5" t="s">
        <v>1996</v>
      </c>
      <c r="C2192" s="5" t="s">
        <v>5297</v>
      </c>
      <c r="D2192" s="1" t="s">
        <v>62</v>
      </c>
      <c r="E2192" s="3">
        <v>76</v>
      </c>
      <c r="F2192" s="2">
        <v>204.89</v>
      </c>
      <c r="G2192" s="2">
        <f>ROUND(Tabla324[[#This Row],[CANTIDAD]]*Tabla324[[#This Row],[P. U.]],2)</f>
        <v>15571.64</v>
      </c>
      <c r="H2192" s="22">
        <v>76</v>
      </c>
      <c r="I2192" s="2">
        <v>157.35</v>
      </c>
      <c r="J2192" s="2">
        <f>ROUND(Tabla324[[#This Row],[CANTIDAD ]]*Tabla324[[#This Row],[P. U. ]],2)</f>
        <v>11958.6</v>
      </c>
    </row>
    <row r="2193" spans="1:10">
      <c r="A2193" s="5" t="s">
        <v>6577</v>
      </c>
      <c r="B2193" s="5" t="s">
        <v>1997</v>
      </c>
      <c r="C2193" s="5" t="s">
        <v>5298</v>
      </c>
      <c r="D2193" s="1" t="s">
        <v>62</v>
      </c>
      <c r="E2193" s="3">
        <v>11</v>
      </c>
      <c r="F2193" s="2">
        <v>189.8</v>
      </c>
      <c r="G2193" s="2">
        <f>ROUND(Tabla324[[#This Row],[CANTIDAD]]*Tabla324[[#This Row],[P. U.]],2)</f>
        <v>2087.8000000000002</v>
      </c>
      <c r="H2193" s="22">
        <v>11</v>
      </c>
      <c r="I2193" s="2">
        <v>145.77000000000001</v>
      </c>
      <c r="J2193" s="2">
        <f>ROUND(Tabla324[[#This Row],[CANTIDAD ]]*Tabla324[[#This Row],[P. U. ]],2)</f>
        <v>1603.47</v>
      </c>
    </row>
    <row r="2194" spans="1:10">
      <c r="A2194" s="5" t="s">
        <v>6577</v>
      </c>
      <c r="B2194" s="5" t="s">
        <v>1998</v>
      </c>
      <c r="C2194" s="5" t="s">
        <v>5299</v>
      </c>
      <c r="D2194" s="1" t="s">
        <v>62</v>
      </c>
      <c r="E2194" s="3">
        <v>50</v>
      </c>
      <c r="F2194" s="2">
        <v>195.2</v>
      </c>
      <c r="G2194" s="2">
        <f>ROUND(Tabla324[[#This Row],[CANTIDAD]]*Tabla324[[#This Row],[P. U.]],2)</f>
        <v>9760</v>
      </c>
      <c r="H2194" s="22">
        <v>50</v>
      </c>
      <c r="I2194" s="2">
        <v>149.91</v>
      </c>
      <c r="J2194" s="2">
        <f>ROUND(Tabla324[[#This Row],[CANTIDAD ]]*Tabla324[[#This Row],[P. U. ]],2)</f>
        <v>7495.5</v>
      </c>
    </row>
    <row r="2195" spans="1:10">
      <c r="A2195" s="5" t="s">
        <v>6577</v>
      </c>
      <c r="B2195" s="5" t="s">
        <v>1999</v>
      </c>
      <c r="C2195" s="5" t="s">
        <v>5300</v>
      </c>
      <c r="D2195" s="1" t="s">
        <v>62</v>
      </c>
      <c r="E2195" s="3">
        <v>4</v>
      </c>
      <c r="F2195" s="2">
        <v>188.66</v>
      </c>
      <c r="G2195" s="2">
        <f>ROUND(Tabla324[[#This Row],[CANTIDAD]]*Tabla324[[#This Row],[P. U.]],2)</f>
        <v>754.64</v>
      </c>
      <c r="H2195" s="22">
        <v>4</v>
      </c>
      <c r="I2195" s="2">
        <v>144.88999999999999</v>
      </c>
      <c r="J2195" s="2">
        <f>ROUND(Tabla324[[#This Row],[CANTIDAD ]]*Tabla324[[#This Row],[P. U. ]],2)</f>
        <v>579.55999999999995</v>
      </c>
    </row>
    <row r="2196" spans="1:10">
      <c r="A2196" s="5" t="s">
        <v>6577</v>
      </c>
      <c r="B2196" s="5" t="s">
        <v>2000</v>
      </c>
      <c r="C2196" s="5" t="s">
        <v>5301</v>
      </c>
      <c r="D2196" s="1" t="s">
        <v>62</v>
      </c>
      <c r="E2196" s="3">
        <v>2</v>
      </c>
      <c r="F2196" s="2">
        <v>381.15</v>
      </c>
      <c r="G2196" s="2">
        <f>ROUND(Tabla324[[#This Row],[CANTIDAD]]*Tabla324[[#This Row],[P. U.]],2)</f>
        <v>762.3</v>
      </c>
      <c r="H2196" s="22">
        <v>2</v>
      </c>
      <c r="I2196" s="2">
        <v>292.73</v>
      </c>
      <c r="J2196" s="2">
        <f>ROUND(Tabla324[[#This Row],[CANTIDAD ]]*Tabla324[[#This Row],[P. U. ]],2)</f>
        <v>585.46</v>
      </c>
    </row>
    <row r="2197" spans="1:10">
      <c r="A2197" s="5" t="s">
        <v>6577</v>
      </c>
      <c r="B2197" s="5" t="s">
        <v>2001</v>
      </c>
      <c r="C2197" s="5" t="s">
        <v>5302</v>
      </c>
      <c r="D2197" s="1" t="s">
        <v>62</v>
      </c>
      <c r="E2197" s="3">
        <v>4</v>
      </c>
      <c r="F2197" s="2">
        <v>381.15</v>
      </c>
      <c r="G2197" s="2">
        <f>ROUND(Tabla324[[#This Row],[CANTIDAD]]*Tabla324[[#This Row],[P. U.]],2)</f>
        <v>1524.6</v>
      </c>
      <c r="H2197" s="22">
        <v>4</v>
      </c>
      <c r="I2197" s="2">
        <v>292.73</v>
      </c>
      <c r="J2197" s="2">
        <f>ROUND(Tabla324[[#This Row],[CANTIDAD ]]*Tabla324[[#This Row],[P. U. ]],2)</f>
        <v>1170.92</v>
      </c>
    </row>
    <row r="2198" spans="1:10">
      <c r="A2198" s="5" t="s">
        <v>6577</v>
      </c>
      <c r="B2198" s="5" t="s">
        <v>2002</v>
      </c>
      <c r="C2198" s="5" t="s">
        <v>5303</v>
      </c>
      <c r="D2198" s="1" t="s">
        <v>62</v>
      </c>
      <c r="E2198" s="3">
        <v>1</v>
      </c>
      <c r="F2198" s="2">
        <v>381.15</v>
      </c>
      <c r="G2198" s="2">
        <f>ROUND(Tabla324[[#This Row],[CANTIDAD]]*Tabla324[[#This Row],[P. U.]],2)</f>
        <v>381.15</v>
      </c>
      <c r="H2198" s="22">
        <v>1</v>
      </c>
      <c r="I2198" s="2">
        <v>292.73</v>
      </c>
      <c r="J2198" s="2">
        <f>ROUND(Tabla324[[#This Row],[CANTIDAD ]]*Tabla324[[#This Row],[P. U. ]],2)</f>
        <v>292.73</v>
      </c>
    </row>
    <row r="2199" spans="1:10">
      <c r="A2199" s="5" t="s">
        <v>6577</v>
      </c>
      <c r="B2199" s="5" t="s">
        <v>2003</v>
      </c>
      <c r="C2199" s="5" t="s">
        <v>5304</v>
      </c>
      <c r="D2199" s="1" t="s">
        <v>62</v>
      </c>
      <c r="E2199" s="3">
        <v>5</v>
      </c>
      <c r="F2199" s="2">
        <v>381.15</v>
      </c>
      <c r="G2199" s="2">
        <f>ROUND(Tabla324[[#This Row],[CANTIDAD]]*Tabla324[[#This Row],[P. U.]],2)</f>
        <v>1905.75</v>
      </c>
      <c r="H2199" s="22">
        <v>5</v>
      </c>
      <c r="I2199" s="2">
        <v>292.73</v>
      </c>
      <c r="J2199" s="2">
        <f>ROUND(Tabla324[[#This Row],[CANTIDAD ]]*Tabla324[[#This Row],[P. U. ]],2)</f>
        <v>1463.65</v>
      </c>
    </row>
    <row r="2200" spans="1:10">
      <c r="A2200" s="5" t="s">
        <v>6577</v>
      </c>
      <c r="B2200" s="5" t="s">
        <v>2004</v>
      </c>
      <c r="C2200" s="5" t="s">
        <v>5305</v>
      </c>
      <c r="D2200" s="1" t="s">
        <v>62</v>
      </c>
      <c r="E2200" s="3">
        <v>4</v>
      </c>
      <c r="F2200" s="2">
        <v>340.49</v>
      </c>
      <c r="G2200" s="2">
        <f>ROUND(Tabla324[[#This Row],[CANTIDAD]]*Tabla324[[#This Row],[P. U.]],2)</f>
        <v>1361.96</v>
      </c>
      <c r="H2200" s="22">
        <v>4</v>
      </c>
      <c r="I2200" s="2">
        <v>261.51</v>
      </c>
      <c r="J2200" s="2">
        <f>ROUND(Tabla324[[#This Row],[CANTIDAD ]]*Tabla324[[#This Row],[P. U. ]],2)</f>
        <v>1046.04</v>
      </c>
    </row>
    <row r="2201" spans="1:10">
      <c r="A2201" s="5" t="s">
        <v>6577</v>
      </c>
      <c r="B2201" s="5" t="s">
        <v>2005</v>
      </c>
      <c r="C2201" s="5" t="s">
        <v>5306</v>
      </c>
      <c r="D2201" s="1" t="s">
        <v>62</v>
      </c>
      <c r="E2201" s="3">
        <v>11</v>
      </c>
      <c r="F2201" s="2">
        <v>336.55</v>
      </c>
      <c r="G2201" s="2">
        <f>ROUND(Tabla324[[#This Row],[CANTIDAD]]*Tabla324[[#This Row],[P. U.]],2)</f>
        <v>3702.05</v>
      </c>
      <c r="H2201" s="22">
        <v>11</v>
      </c>
      <c r="I2201" s="2">
        <v>258.49</v>
      </c>
      <c r="J2201" s="2">
        <f>ROUND(Tabla324[[#This Row],[CANTIDAD ]]*Tabla324[[#This Row],[P. U. ]],2)</f>
        <v>2843.39</v>
      </c>
    </row>
    <row r="2202" spans="1:10">
      <c r="A2202" s="5" t="s">
        <v>6577</v>
      </c>
      <c r="B2202" s="5" t="s">
        <v>2006</v>
      </c>
      <c r="C2202" s="5" t="s">
        <v>5307</v>
      </c>
      <c r="D2202" s="1" t="s">
        <v>62</v>
      </c>
      <c r="E2202" s="3">
        <v>431</v>
      </c>
      <c r="F2202" s="2">
        <v>67.95</v>
      </c>
      <c r="G2202" s="2">
        <f>ROUND(Tabla324[[#This Row],[CANTIDAD]]*Tabla324[[#This Row],[P. U.]],2)</f>
        <v>29286.45</v>
      </c>
      <c r="H2202" s="22">
        <v>431</v>
      </c>
      <c r="I2202" s="2">
        <v>52.18</v>
      </c>
      <c r="J2202" s="2">
        <f>ROUND(Tabla324[[#This Row],[CANTIDAD ]]*Tabla324[[#This Row],[P. U. ]],2)</f>
        <v>22489.58</v>
      </c>
    </row>
    <row r="2203" spans="1:10">
      <c r="A2203" s="5" t="s">
        <v>6577</v>
      </c>
      <c r="B2203" s="5" t="s">
        <v>2007</v>
      </c>
      <c r="C2203" s="5" t="s">
        <v>5308</v>
      </c>
      <c r="D2203" s="1" t="s">
        <v>62</v>
      </c>
      <c r="E2203" s="3">
        <v>54</v>
      </c>
      <c r="F2203" s="2">
        <v>65.42</v>
      </c>
      <c r="G2203" s="2">
        <f>ROUND(Tabla324[[#This Row],[CANTIDAD]]*Tabla324[[#This Row],[P. U.]],2)</f>
        <v>3532.68</v>
      </c>
      <c r="H2203" s="22">
        <v>54</v>
      </c>
      <c r="I2203" s="2">
        <v>50.24</v>
      </c>
      <c r="J2203" s="2">
        <f>ROUND(Tabla324[[#This Row],[CANTIDAD ]]*Tabla324[[#This Row],[P. U. ]],2)</f>
        <v>2712.96</v>
      </c>
    </row>
    <row r="2204" spans="1:10">
      <c r="A2204" s="5" t="s">
        <v>6577</v>
      </c>
      <c r="B2204" s="5" t="s">
        <v>2008</v>
      </c>
      <c r="C2204" s="5" t="s">
        <v>5309</v>
      </c>
      <c r="D2204" s="1" t="s">
        <v>62</v>
      </c>
      <c r="E2204" s="3">
        <v>1</v>
      </c>
      <c r="F2204" s="2">
        <v>75.25</v>
      </c>
      <c r="G2204" s="2">
        <f>ROUND(Tabla324[[#This Row],[CANTIDAD]]*Tabla324[[#This Row],[P. U.]],2)</f>
        <v>75.25</v>
      </c>
      <c r="H2204" s="22">
        <v>1</v>
      </c>
      <c r="I2204" s="2">
        <v>57.8</v>
      </c>
      <c r="J2204" s="2">
        <f>ROUND(Tabla324[[#This Row],[CANTIDAD ]]*Tabla324[[#This Row],[P. U. ]],2)</f>
        <v>57.8</v>
      </c>
    </row>
    <row r="2205" spans="1:10">
      <c r="A2205" s="5" t="s">
        <v>6577</v>
      </c>
      <c r="B2205" s="5" t="s">
        <v>2009</v>
      </c>
      <c r="C2205" s="5" t="s">
        <v>5310</v>
      </c>
      <c r="D2205" s="1" t="s">
        <v>62</v>
      </c>
      <c r="E2205" s="3">
        <v>12</v>
      </c>
      <c r="F2205" s="2">
        <v>166.02</v>
      </c>
      <c r="G2205" s="2">
        <f>ROUND(Tabla324[[#This Row],[CANTIDAD]]*Tabla324[[#This Row],[P. U.]],2)</f>
        <v>1992.24</v>
      </c>
      <c r="H2205" s="22">
        <v>12</v>
      </c>
      <c r="I2205" s="2">
        <v>127.51</v>
      </c>
      <c r="J2205" s="2">
        <f>ROUND(Tabla324[[#This Row],[CANTIDAD ]]*Tabla324[[#This Row],[P. U. ]],2)</f>
        <v>1530.12</v>
      </c>
    </row>
    <row r="2206" spans="1:10">
      <c r="A2206" s="5" t="s">
        <v>6577</v>
      </c>
      <c r="B2206" s="5" t="s">
        <v>2010</v>
      </c>
      <c r="C2206" s="5" t="s">
        <v>5311</v>
      </c>
      <c r="D2206" s="1" t="s">
        <v>62</v>
      </c>
      <c r="E2206" s="3">
        <v>4</v>
      </c>
      <c r="F2206" s="2">
        <v>407.44</v>
      </c>
      <c r="G2206" s="2">
        <f>ROUND(Tabla324[[#This Row],[CANTIDAD]]*Tabla324[[#This Row],[P. U.]],2)</f>
        <v>1629.76</v>
      </c>
      <c r="H2206" s="22">
        <v>4</v>
      </c>
      <c r="I2206" s="2">
        <v>312.93</v>
      </c>
      <c r="J2206" s="2">
        <f>ROUND(Tabla324[[#This Row],[CANTIDAD ]]*Tabla324[[#This Row],[P. U. ]],2)</f>
        <v>1251.72</v>
      </c>
    </row>
    <row r="2207" spans="1:10">
      <c r="A2207" s="5" t="s">
        <v>6577</v>
      </c>
      <c r="B2207" s="5" t="s">
        <v>2011</v>
      </c>
      <c r="C2207" s="5" t="s">
        <v>5312</v>
      </c>
      <c r="D2207" s="1" t="s">
        <v>62</v>
      </c>
      <c r="E2207" s="3">
        <v>42</v>
      </c>
      <c r="F2207" s="2">
        <v>495.55</v>
      </c>
      <c r="G2207" s="2">
        <f>ROUND(Tabla324[[#This Row],[CANTIDAD]]*Tabla324[[#This Row],[P. U.]],2)</f>
        <v>20813.099999999999</v>
      </c>
      <c r="H2207" s="22">
        <v>42</v>
      </c>
      <c r="I2207" s="2">
        <v>380.6</v>
      </c>
      <c r="J2207" s="2">
        <f>ROUND(Tabla324[[#This Row],[CANTIDAD ]]*Tabla324[[#This Row],[P. U. ]],2)</f>
        <v>15985.2</v>
      </c>
    </row>
    <row r="2208" spans="1:10">
      <c r="A2208" s="5" t="s">
        <v>6577</v>
      </c>
      <c r="B2208" s="5" t="s">
        <v>2012</v>
      </c>
      <c r="C2208" s="5" t="s">
        <v>5313</v>
      </c>
      <c r="D2208" s="1" t="s">
        <v>62</v>
      </c>
      <c r="E2208" s="3">
        <v>4</v>
      </c>
      <c r="F2208" s="2">
        <v>679.36</v>
      </c>
      <c r="G2208" s="2">
        <f>ROUND(Tabla324[[#This Row],[CANTIDAD]]*Tabla324[[#This Row],[P. U.]],2)</f>
        <v>2717.44</v>
      </c>
      <c r="H2208" s="22">
        <v>4</v>
      </c>
      <c r="I2208" s="2">
        <v>521.76</v>
      </c>
      <c r="J2208" s="2">
        <f>ROUND(Tabla324[[#This Row],[CANTIDAD ]]*Tabla324[[#This Row],[P. U. ]],2)</f>
        <v>2087.04</v>
      </c>
    </row>
    <row r="2209" spans="1:10">
      <c r="A2209" s="5" t="s">
        <v>6577</v>
      </c>
      <c r="B2209" s="5" t="s">
        <v>2013</v>
      </c>
      <c r="C2209" s="5" t="s">
        <v>5314</v>
      </c>
      <c r="D2209" s="1" t="s">
        <v>62</v>
      </c>
      <c r="E2209" s="3">
        <v>28</v>
      </c>
      <c r="F2209" s="2">
        <v>536.21</v>
      </c>
      <c r="G2209" s="2">
        <f>ROUND(Tabla324[[#This Row],[CANTIDAD]]*Tabla324[[#This Row],[P. U.]],2)</f>
        <v>15013.88</v>
      </c>
      <c r="H2209" s="22">
        <v>28</v>
      </c>
      <c r="I2209" s="2">
        <v>411.82</v>
      </c>
      <c r="J2209" s="2">
        <f>ROUND(Tabla324[[#This Row],[CANTIDAD ]]*Tabla324[[#This Row],[P. U. ]],2)</f>
        <v>11530.96</v>
      </c>
    </row>
    <row r="2210" spans="1:10">
      <c r="A2210" s="5" t="s">
        <v>6577</v>
      </c>
      <c r="B2210" s="5" t="s">
        <v>2014</v>
      </c>
      <c r="C2210" s="5" t="s">
        <v>5315</v>
      </c>
      <c r="D2210" s="1" t="s">
        <v>62</v>
      </c>
      <c r="E2210" s="3">
        <v>35</v>
      </c>
      <c r="F2210" s="2">
        <v>629.77</v>
      </c>
      <c r="G2210" s="2">
        <f>ROUND(Tabla324[[#This Row],[CANTIDAD]]*Tabla324[[#This Row],[P. U.]],2)</f>
        <v>22041.95</v>
      </c>
      <c r="H2210" s="22">
        <v>35</v>
      </c>
      <c r="I2210" s="2">
        <v>483.68</v>
      </c>
      <c r="J2210" s="2">
        <f>ROUND(Tabla324[[#This Row],[CANTIDAD ]]*Tabla324[[#This Row],[P. U. ]],2)</f>
        <v>16928.8</v>
      </c>
    </row>
    <row r="2211" spans="1:10">
      <c r="A2211" s="5" t="s">
        <v>6577</v>
      </c>
      <c r="B2211" s="5" t="s">
        <v>2015</v>
      </c>
      <c r="C2211" s="5" t="s">
        <v>5316</v>
      </c>
      <c r="D2211" s="1" t="s">
        <v>62</v>
      </c>
      <c r="E2211" s="3">
        <v>40</v>
      </c>
      <c r="F2211" s="2">
        <v>826.15</v>
      </c>
      <c r="G2211" s="2">
        <f>ROUND(Tabla324[[#This Row],[CANTIDAD]]*Tabla324[[#This Row],[P. U.]],2)</f>
        <v>33046</v>
      </c>
      <c r="H2211" s="22">
        <v>40</v>
      </c>
      <c r="I2211" s="2">
        <v>634.5</v>
      </c>
      <c r="J2211" s="2">
        <f>ROUND(Tabla324[[#This Row],[CANTIDAD ]]*Tabla324[[#This Row],[P. U. ]],2)</f>
        <v>25380</v>
      </c>
    </row>
    <row r="2212" spans="1:10">
      <c r="A2212" s="5" t="s">
        <v>6577</v>
      </c>
      <c r="B2212" s="5" t="s">
        <v>2016</v>
      </c>
      <c r="C2212" s="5" t="s">
        <v>5317</v>
      </c>
      <c r="D2212" s="1" t="s">
        <v>62</v>
      </c>
      <c r="E2212" s="3">
        <v>65</v>
      </c>
      <c r="F2212" s="2">
        <v>1203.21</v>
      </c>
      <c r="G2212" s="2">
        <f>ROUND(Tabla324[[#This Row],[CANTIDAD]]*Tabla324[[#This Row],[P. U.]],2)</f>
        <v>78208.649999999994</v>
      </c>
      <c r="H2212" s="22">
        <v>65</v>
      </c>
      <c r="I2212" s="2">
        <v>924.1</v>
      </c>
      <c r="J2212" s="2">
        <f>ROUND(Tabla324[[#This Row],[CANTIDAD ]]*Tabla324[[#This Row],[P. U. ]],2)</f>
        <v>60066.5</v>
      </c>
    </row>
    <row r="2213" spans="1:10" s="30" customFormat="1" ht="11.25" customHeight="1">
      <c r="A2213" s="29" t="s">
        <v>6579</v>
      </c>
      <c r="B2213" s="29">
        <v>5.8</v>
      </c>
      <c r="C2213" s="29" t="s">
        <v>5318</v>
      </c>
      <c r="D2213" s="30" t="s">
        <v>3472</v>
      </c>
      <c r="E2213" s="31"/>
      <c r="F2213" s="32"/>
      <c r="G2213" s="32">
        <f>SUM(G2214:G2222)</f>
        <v>865515.22999999986</v>
      </c>
      <c r="H2213" s="33"/>
      <c r="I2213" s="32"/>
      <c r="J2213" s="32">
        <f t="shared" ref="J2213" si="152">SUM(J2214:J2222)</f>
        <v>664742.02999999991</v>
      </c>
    </row>
    <row r="2214" spans="1:10">
      <c r="A2214" s="5" t="s">
        <v>6577</v>
      </c>
      <c r="B2214" s="5" t="s">
        <v>2017</v>
      </c>
      <c r="C2214" s="6" t="s">
        <v>5319</v>
      </c>
      <c r="D2214" s="1" t="s">
        <v>62</v>
      </c>
      <c r="E2214" s="3">
        <v>248</v>
      </c>
      <c r="F2214" s="2">
        <v>1138.6300000000001</v>
      </c>
      <c r="G2214" s="2">
        <f>ROUND(Tabla324[[#This Row],[CANTIDAD]]*Tabla324[[#This Row],[P. U.]],2)</f>
        <v>282380.24</v>
      </c>
      <c r="H2214" s="22">
        <v>248</v>
      </c>
      <c r="I2214" s="2">
        <v>874.49</v>
      </c>
      <c r="J2214" s="2">
        <f>ROUND(Tabla324[[#This Row],[CANTIDAD ]]*Tabla324[[#This Row],[P. U. ]],2)</f>
        <v>216873.52</v>
      </c>
    </row>
    <row r="2215" spans="1:10">
      <c r="A2215" s="5" t="s">
        <v>6577</v>
      </c>
      <c r="B2215" s="5" t="s">
        <v>2018</v>
      </c>
      <c r="C2215" s="6" t="s">
        <v>5320</v>
      </c>
      <c r="D2215" s="1" t="s">
        <v>62</v>
      </c>
      <c r="E2215" s="3">
        <v>292</v>
      </c>
      <c r="F2215" s="2">
        <v>584.9</v>
      </c>
      <c r="G2215" s="2">
        <f>ROUND(Tabla324[[#This Row],[CANTIDAD]]*Tabla324[[#This Row],[P. U.]],2)</f>
        <v>170790.8</v>
      </c>
      <c r="H2215" s="22">
        <v>292</v>
      </c>
      <c r="I2215" s="2">
        <v>449.21</v>
      </c>
      <c r="J2215" s="2">
        <f>ROUND(Tabla324[[#This Row],[CANTIDAD ]]*Tabla324[[#This Row],[P. U. ]],2)</f>
        <v>131169.32</v>
      </c>
    </row>
    <row r="2216" spans="1:10">
      <c r="A2216" s="5" t="s">
        <v>6577</v>
      </c>
      <c r="B2216" s="5" t="s">
        <v>2019</v>
      </c>
      <c r="C2216" s="6" t="s">
        <v>5321</v>
      </c>
      <c r="D2216" s="1" t="s">
        <v>62</v>
      </c>
      <c r="E2216" s="3">
        <v>297</v>
      </c>
      <c r="F2216" s="2">
        <v>340.21</v>
      </c>
      <c r="G2216" s="2">
        <f>ROUND(Tabla324[[#This Row],[CANTIDAD]]*Tabla324[[#This Row],[P. U.]],2)</f>
        <v>101042.37</v>
      </c>
      <c r="H2216" s="22">
        <v>297</v>
      </c>
      <c r="I2216" s="2">
        <v>261.29000000000002</v>
      </c>
      <c r="J2216" s="2">
        <f>ROUND(Tabla324[[#This Row],[CANTIDAD ]]*Tabla324[[#This Row],[P. U. ]],2)</f>
        <v>77603.13</v>
      </c>
    </row>
    <row r="2217" spans="1:10">
      <c r="A2217" s="5" t="s">
        <v>6577</v>
      </c>
      <c r="B2217" s="5" t="s">
        <v>2020</v>
      </c>
      <c r="C2217" s="6" t="s">
        <v>5322</v>
      </c>
      <c r="D2217" s="1" t="s">
        <v>20</v>
      </c>
      <c r="E2217" s="3">
        <v>1341</v>
      </c>
      <c r="F2217" s="2">
        <v>52.88</v>
      </c>
      <c r="G2217" s="2">
        <f>ROUND(Tabla324[[#This Row],[CANTIDAD]]*Tabla324[[#This Row],[P. U.]],2)</f>
        <v>70912.08</v>
      </c>
      <c r="H2217" s="22">
        <v>1341</v>
      </c>
      <c r="I2217" s="2">
        <v>40.619999999999997</v>
      </c>
      <c r="J2217" s="2">
        <f>ROUND(Tabla324[[#This Row],[CANTIDAD ]]*Tabla324[[#This Row],[P. U. ]],2)</f>
        <v>54471.42</v>
      </c>
    </row>
    <row r="2218" spans="1:10">
      <c r="A2218" s="5" t="s">
        <v>6577</v>
      </c>
      <c r="B2218" s="5" t="s">
        <v>2021</v>
      </c>
      <c r="C2218" s="6" t="s">
        <v>5323</v>
      </c>
      <c r="D2218" s="1" t="s">
        <v>62</v>
      </c>
      <c r="E2218" s="3">
        <v>200</v>
      </c>
      <c r="F2218" s="2">
        <v>339.43</v>
      </c>
      <c r="G2218" s="2">
        <f>ROUND(Tabla324[[#This Row],[CANTIDAD]]*Tabla324[[#This Row],[P. U.]],2)</f>
        <v>67886</v>
      </c>
      <c r="H2218" s="22">
        <v>200</v>
      </c>
      <c r="I2218" s="2">
        <v>260.69</v>
      </c>
      <c r="J2218" s="2">
        <f>ROUND(Tabla324[[#This Row],[CANTIDAD ]]*Tabla324[[#This Row],[P. U. ]],2)</f>
        <v>52138</v>
      </c>
    </row>
    <row r="2219" spans="1:10">
      <c r="A2219" s="5" t="s">
        <v>6577</v>
      </c>
      <c r="B2219" s="5" t="s">
        <v>2022</v>
      </c>
      <c r="C2219" s="6" t="s">
        <v>5324</v>
      </c>
      <c r="D2219" s="1" t="s">
        <v>62</v>
      </c>
      <c r="E2219" s="3">
        <v>134</v>
      </c>
      <c r="F2219" s="2">
        <v>370.06</v>
      </c>
      <c r="G2219" s="2">
        <f>ROUND(Tabla324[[#This Row],[CANTIDAD]]*Tabla324[[#This Row],[P. U.]],2)</f>
        <v>49588.04</v>
      </c>
      <c r="H2219" s="22">
        <v>134</v>
      </c>
      <c r="I2219" s="2">
        <v>284.20999999999998</v>
      </c>
      <c r="J2219" s="2">
        <f>ROUND(Tabla324[[#This Row],[CANTIDAD ]]*Tabla324[[#This Row],[P. U. ]],2)</f>
        <v>38084.14</v>
      </c>
    </row>
    <row r="2220" spans="1:10">
      <c r="A2220" s="5" t="s">
        <v>6577</v>
      </c>
      <c r="B2220" s="5" t="s">
        <v>2023</v>
      </c>
      <c r="C2220" s="5" t="s">
        <v>5325</v>
      </c>
      <c r="D2220" s="1" t="s">
        <v>1744</v>
      </c>
      <c r="E2220" s="3">
        <v>190</v>
      </c>
      <c r="F2220" s="2">
        <v>119.89</v>
      </c>
      <c r="G2220" s="2">
        <f>ROUND(Tabla324[[#This Row],[CANTIDAD]]*Tabla324[[#This Row],[P. U.]],2)</f>
        <v>22779.1</v>
      </c>
      <c r="H2220" s="22">
        <v>190</v>
      </c>
      <c r="I2220" s="2">
        <v>92.08</v>
      </c>
      <c r="J2220" s="2">
        <f>ROUND(Tabla324[[#This Row],[CANTIDAD ]]*Tabla324[[#This Row],[P. U. ]],2)</f>
        <v>17495.2</v>
      </c>
    </row>
    <row r="2221" spans="1:10">
      <c r="A2221" s="5" t="s">
        <v>6577</v>
      </c>
      <c r="B2221" s="5" t="s">
        <v>2024</v>
      </c>
      <c r="C2221" s="5" t="s">
        <v>5326</v>
      </c>
      <c r="D2221" s="1" t="s">
        <v>1744</v>
      </c>
      <c r="E2221" s="3">
        <v>410</v>
      </c>
      <c r="F2221" s="2">
        <v>125.56</v>
      </c>
      <c r="G2221" s="2">
        <f>ROUND(Tabla324[[#This Row],[CANTIDAD]]*Tabla324[[#This Row],[P. U.]],2)</f>
        <v>51479.6</v>
      </c>
      <c r="H2221" s="22">
        <v>410</v>
      </c>
      <c r="I2221" s="2">
        <v>96.43</v>
      </c>
      <c r="J2221" s="2">
        <f>ROUND(Tabla324[[#This Row],[CANTIDAD ]]*Tabla324[[#This Row],[P. U. ]],2)</f>
        <v>39536.300000000003</v>
      </c>
    </row>
    <row r="2222" spans="1:10">
      <c r="A2222" s="5" t="s">
        <v>6577</v>
      </c>
      <c r="B2222" s="5" t="s">
        <v>2025</v>
      </c>
      <c r="C2222" s="5" t="s">
        <v>5327</v>
      </c>
      <c r="D2222" s="1" t="s">
        <v>1744</v>
      </c>
      <c r="E2222" s="3">
        <v>300</v>
      </c>
      <c r="F2222" s="2">
        <v>162.19</v>
      </c>
      <c r="G2222" s="2">
        <f>ROUND(Tabla324[[#This Row],[CANTIDAD]]*Tabla324[[#This Row],[P. U.]],2)</f>
        <v>48657</v>
      </c>
      <c r="H2222" s="22">
        <v>300</v>
      </c>
      <c r="I2222" s="2">
        <v>124.57</v>
      </c>
      <c r="J2222" s="2">
        <f>ROUND(Tabla324[[#This Row],[CANTIDAD ]]*Tabla324[[#This Row],[P. U. ]],2)</f>
        <v>37371</v>
      </c>
    </row>
    <row r="2223" spans="1:10" s="30" customFormat="1" ht="11.25" customHeight="1">
      <c r="A2223" s="29" t="s">
        <v>6579</v>
      </c>
      <c r="B2223" s="29">
        <v>5.9</v>
      </c>
      <c r="C2223" s="29" t="s">
        <v>5328</v>
      </c>
      <c r="D2223" s="30" t="s">
        <v>3472</v>
      </c>
      <c r="E2223" s="31"/>
      <c r="F2223" s="32"/>
      <c r="G2223" s="32">
        <f>SUM(G2224:G2246)</f>
        <v>4062192.1</v>
      </c>
      <c r="H2223" s="33"/>
      <c r="I2223" s="32"/>
      <c r="J2223" s="32">
        <f t="shared" ref="J2223" si="153">SUM(J2224:J2246)</f>
        <v>3119851.1800000011</v>
      </c>
    </row>
    <row r="2224" spans="1:10">
      <c r="A2224" s="5" t="s">
        <v>6577</v>
      </c>
      <c r="B2224" s="5" t="s">
        <v>2026</v>
      </c>
      <c r="C2224" s="6" t="s">
        <v>5329</v>
      </c>
      <c r="D2224" s="1" t="s">
        <v>79</v>
      </c>
      <c r="E2224" s="3">
        <v>92.02</v>
      </c>
      <c r="F2224" s="2">
        <v>426.87</v>
      </c>
      <c r="G2224" s="2">
        <f>ROUND(Tabla324[[#This Row],[CANTIDAD]]*Tabla324[[#This Row],[P. U.]],2)</f>
        <v>39280.58</v>
      </c>
      <c r="H2224" s="22">
        <v>92.02</v>
      </c>
      <c r="I2224" s="2">
        <v>327.85</v>
      </c>
      <c r="J2224" s="2">
        <f>ROUND(Tabla324[[#This Row],[CANTIDAD ]]*Tabla324[[#This Row],[P. U. ]],2)</f>
        <v>30168.76</v>
      </c>
    </row>
    <row r="2225" spans="1:10">
      <c r="A2225" s="5" t="s">
        <v>6577</v>
      </c>
      <c r="B2225" s="5" t="s">
        <v>2027</v>
      </c>
      <c r="C2225" s="6" t="s">
        <v>5330</v>
      </c>
      <c r="D2225" s="1" t="s">
        <v>79</v>
      </c>
      <c r="E2225" s="3">
        <v>202.62</v>
      </c>
      <c r="F2225" s="2">
        <v>329.62</v>
      </c>
      <c r="G2225" s="2">
        <f>ROUND(Tabla324[[#This Row],[CANTIDAD]]*Tabla324[[#This Row],[P. U.]],2)</f>
        <v>66787.600000000006</v>
      </c>
      <c r="H2225" s="22">
        <v>202.62</v>
      </c>
      <c r="I2225" s="2">
        <v>253.14</v>
      </c>
      <c r="J2225" s="2">
        <f>ROUND(Tabla324[[#This Row],[CANTIDAD ]]*Tabla324[[#This Row],[P. U. ]],2)</f>
        <v>51291.23</v>
      </c>
    </row>
    <row r="2226" spans="1:10">
      <c r="A2226" s="5" t="s">
        <v>6577</v>
      </c>
      <c r="B2226" s="5" t="s">
        <v>2028</v>
      </c>
      <c r="C2226" s="6" t="s">
        <v>5331</v>
      </c>
      <c r="D2226" s="1" t="s">
        <v>79</v>
      </c>
      <c r="E2226" s="3">
        <v>323.29000000000002</v>
      </c>
      <c r="F2226" s="2">
        <v>286.77</v>
      </c>
      <c r="G2226" s="2">
        <f>ROUND(Tabla324[[#This Row],[CANTIDAD]]*Tabla324[[#This Row],[P. U.]],2)</f>
        <v>92709.87</v>
      </c>
      <c r="H2226" s="22">
        <v>323.29000000000002</v>
      </c>
      <c r="I2226" s="2">
        <v>220.24</v>
      </c>
      <c r="J2226" s="2">
        <f>ROUND(Tabla324[[#This Row],[CANTIDAD ]]*Tabla324[[#This Row],[P. U. ]],2)</f>
        <v>71201.39</v>
      </c>
    </row>
    <row r="2227" spans="1:10">
      <c r="A2227" s="5" t="s">
        <v>6577</v>
      </c>
      <c r="B2227" s="5" t="s">
        <v>2029</v>
      </c>
      <c r="C2227" s="6" t="s">
        <v>5332</v>
      </c>
      <c r="D2227" s="1" t="s">
        <v>79</v>
      </c>
      <c r="E2227" s="3">
        <v>469.27</v>
      </c>
      <c r="F2227" s="2">
        <v>255.06</v>
      </c>
      <c r="G2227" s="2">
        <f>ROUND(Tabla324[[#This Row],[CANTIDAD]]*Tabla324[[#This Row],[P. U.]],2)</f>
        <v>119692.01</v>
      </c>
      <c r="H2227" s="22">
        <v>469.27</v>
      </c>
      <c r="I2227" s="2">
        <v>195.89</v>
      </c>
      <c r="J2227" s="2">
        <f>ROUND(Tabla324[[#This Row],[CANTIDAD ]]*Tabla324[[#This Row],[P. U. ]],2)</f>
        <v>91925.3</v>
      </c>
    </row>
    <row r="2228" spans="1:10">
      <c r="A2228" s="5" t="s">
        <v>6577</v>
      </c>
      <c r="B2228" s="5" t="s">
        <v>2030</v>
      </c>
      <c r="C2228" s="6" t="s">
        <v>5333</v>
      </c>
      <c r="D2228" s="1" t="s">
        <v>79</v>
      </c>
      <c r="E2228" s="3">
        <v>424.74</v>
      </c>
      <c r="F2228" s="2">
        <v>155.16999999999999</v>
      </c>
      <c r="G2228" s="2">
        <f>ROUND(Tabla324[[#This Row],[CANTIDAD]]*Tabla324[[#This Row],[P. U.]],2)</f>
        <v>65906.91</v>
      </c>
      <c r="H2228" s="22">
        <v>424.74</v>
      </c>
      <c r="I2228" s="2">
        <v>119.16</v>
      </c>
      <c r="J2228" s="2">
        <f>ROUND(Tabla324[[#This Row],[CANTIDAD ]]*Tabla324[[#This Row],[P. U. ]],2)</f>
        <v>50612.02</v>
      </c>
    </row>
    <row r="2229" spans="1:10">
      <c r="A2229" s="5" t="s">
        <v>6577</v>
      </c>
      <c r="B2229" s="5" t="s">
        <v>2031</v>
      </c>
      <c r="C2229" s="6" t="s">
        <v>5334</v>
      </c>
      <c r="D2229" s="1" t="s">
        <v>79</v>
      </c>
      <c r="E2229" s="3">
        <v>747.05</v>
      </c>
      <c r="F2229" s="2">
        <v>145.61000000000001</v>
      </c>
      <c r="G2229" s="2">
        <f>ROUND(Tabla324[[#This Row],[CANTIDAD]]*Tabla324[[#This Row],[P. U.]],2)</f>
        <v>108777.95</v>
      </c>
      <c r="H2229" s="22">
        <v>747.05</v>
      </c>
      <c r="I2229" s="2">
        <v>111.83</v>
      </c>
      <c r="J2229" s="2">
        <f>ROUND(Tabla324[[#This Row],[CANTIDAD ]]*Tabla324[[#This Row],[P. U. ]],2)</f>
        <v>83542.600000000006</v>
      </c>
    </row>
    <row r="2230" spans="1:10">
      <c r="A2230" s="5" t="s">
        <v>6577</v>
      </c>
      <c r="B2230" s="5" t="s">
        <v>2032</v>
      </c>
      <c r="C2230" s="6" t="s">
        <v>5335</v>
      </c>
      <c r="D2230" s="1" t="s">
        <v>79</v>
      </c>
      <c r="E2230" s="3">
        <v>271.36</v>
      </c>
      <c r="F2230" s="2">
        <v>137.63</v>
      </c>
      <c r="G2230" s="2">
        <f>ROUND(Tabla324[[#This Row],[CANTIDAD]]*Tabla324[[#This Row],[P. U.]],2)</f>
        <v>37347.279999999999</v>
      </c>
      <c r="H2230" s="22">
        <v>271.36</v>
      </c>
      <c r="I2230" s="2">
        <v>105.7</v>
      </c>
      <c r="J2230" s="2">
        <f>ROUND(Tabla324[[#This Row],[CANTIDAD ]]*Tabla324[[#This Row],[P. U. ]],2)</f>
        <v>28682.75</v>
      </c>
    </row>
    <row r="2231" spans="1:10">
      <c r="A2231" s="5" t="s">
        <v>6577</v>
      </c>
      <c r="B2231" s="5" t="s">
        <v>2033</v>
      </c>
      <c r="C2231" s="6" t="s">
        <v>5336</v>
      </c>
      <c r="D2231" s="1" t="s">
        <v>79</v>
      </c>
      <c r="E2231" s="3">
        <v>417.67</v>
      </c>
      <c r="F2231" s="2">
        <v>119.75</v>
      </c>
      <c r="G2231" s="2">
        <f>ROUND(Tabla324[[#This Row],[CANTIDAD]]*Tabla324[[#This Row],[P. U.]],2)</f>
        <v>50015.98</v>
      </c>
      <c r="H2231" s="22">
        <v>417.67</v>
      </c>
      <c r="I2231" s="2">
        <v>91.97</v>
      </c>
      <c r="J2231" s="2">
        <f>ROUND(Tabla324[[#This Row],[CANTIDAD ]]*Tabla324[[#This Row],[P. U. ]],2)</f>
        <v>38413.11</v>
      </c>
    </row>
    <row r="2232" spans="1:10">
      <c r="A2232" s="5" t="s">
        <v>6577</v>
      </c>
      <c r="B2232" s="5" t="s">
        <v>2034</v>
      </c>
      <c r="C2232" s="6" t="s">
        <v>5337</v>
      </c>
      <c r="D2232" s="1" t="s">
        <v>79</v>
      </c>
      <c r="E2232" s="3">
        <v>372.84</v>
      </c>
      <c r="F2232" s="2">
        <v>95.61</v>
      </c>
      <c r="G2232" s="2">
        <f>ROUND(Tabla324[[#This Row],[CANTIDAD]]*Tabla324[[#This Row],[P. U.]],2)</f>
        <v>35647.230000000003</v>
      </c>
      <c r="H2232" s="22">
        <v>372.84</v>
      </c>
      <c r="I2232" s="2">
        <v>73.42</v>
      </c>
      <c r="J2232" s="2">
        <f>ROUND(Tabla324[[#This Row],[CANTIDAD ]]*Tabla324[[#This Row],[P. U. ]],2)</f>
        <v>27373.91</v>
      </c>
    </row>
    <row r="2233" spans="1:10">
      <c r="A2233" s="5" t="s">
        <v>6577</v>
      </c>
      <c r="B2233" s="5" t="s">
        <v>2035</v>
      </c>
      <c r="C2233" s="6" t="s">
        <v>5338</v>
      </c>
      <c r="D2233" s="1" t="s">
        <v>79</v>
      </c>
      <c r="E2233" s="3">
        <v>1272.19</v>
      </c>
      <c r="F2233" s="2">
        <v>88.34</v>
      </c>
      <c r="G2233" s="2">
        <f>ROUND(Tabla324[[#This Row],[CANTIDAD]]*Tabla324[[#This Row],[P. U.]],2)</f>
        <v>112385.26</v>
      </c>
      <c r="H2233" s="22">
        <v>1272.19</v>
      </c>
      <c r="I2233" s="2">
        <v>67.849999999999994</v>
      </c>
      <c r="J2233" s="2">
        <f>ROUND(Tabla324[[#This Row],[CANTIDAD ]]*Tabla324[[#This Row],[P. U. ]],2)</f>
        <v>86318.09</v>
      </c>
    </row>
    <row r="2234" spans="1:10">
      <c r="A2234" s="5" t="s">
        <v>6577</v>
      </c>
      <c r="B2234" s="5" t="s">
        <v>2036</v>
      </c>
      <c r="C2234" s="6" t="s">
        <v>5339</v>
      </c>
      <c r="D2234" s="1" t="s">
        <v>2</v>
      </c>
      <c r="E2234" s="3">
        <v>12100</v>
      </c>
      <c r="F2234" s="2">
        <v>181.79</v>
      </c>
      <c r="G2234" s="2">
        <f>ROUND(Tabla324[[#This Row],[CANTIDAD]]*Tabla324[[#This Row],[P. U.]],2)</f>
        <v>2199659</v>
      </c>
      <c r="H2234" s="22">
        <v>12100</v>
      </c>
      <c r="I2234" s="2">
        <v>139.62</v>
      </c>
      <c r="J2234" s="2">
        <f>ROUND(Tabla324[[#This Row],[CANTIDAD ]]*Tabla324[[#This Row],[P. U. ]],2)</f>
        <v>1689402</v>
      </c>
    </row>
    <row r="2235" spans="1:10">
      <c r="A2235" s="5" t="s">
        <v>6577</v>
      </c>
      <c r="B2235" s="5" t="s">
        <v>2037</v>
      </c>
      <c r="C2235" s="6" t="s">
        <v>5340</v>
      </c>
      <c r="D2235" s="1" t="s">
        <v>2</v>
      </c>
      <c r="E2235" s="3">
        <v>198.22</v>
      </c>
      <c r="F2235" s="2">
        <v>460.84</v>
      </c>
      <c r="G2235" s="2">
        <f>ROUND(Tabla324[[#This Row],[CANTIDAD]]*Tabla324[[#This Row],[P. U.]],2)</f>
        <v>91347.7</v>
      </c>
      <c r="H2235" s="22">
        <v>198.22</v>
      </c>
      <c r="I2235" s="2">
        <v>353.94</v>
      </c>
      <c r="J2235" s="2">
        <f>ROUND(Tabla324[[#This Row],[CANTIDAD ]]*Tabla324[[#This Row],[P. U. ]],2)</f>
        <v>70157.990000000005</v>
      </c>
    </row>
    <row r="2236" spans="1:10">
      <c r="A2236" s="5" t="s">
        <v>6577</v>
      </c>
      <c r="B2236" s="5" t="s">
        <v>2038</v>
      </c>
      <c r="C2236" s="6" t="s">
        <v>4432</v>
      </c>
      <c r="D2236" s="1" t="s">
        <v>79</v>
      </c>
      <c r="E2236" s="3">
        <v>123.38</v>
      </c>
      <c r="F2236" s="2">
        <v>954.31</v>
      </c>
      <c r="G2236" s="2">
        <f>ROUND(Tabla324[[#This Row],[CANTIDAD]]*Tabla324[[#This Row],[P. U.]],2)</f>
        <v>117742.77</v>
      </c>
      <c r="H2236" s="22">
        <v>123.38</v>
      </c>
      <c r="I2236" s="2">
        <v>732.94</v>
      </c>
      <c r="J2236" s="2">
        <f>ROUND(Tabla324[[#This Row],[CANTIDAD ]]*Tabla324[[#This Row],[P. U. ]],2)</f>
        <v>90430.14</v>
      </c>
    </row>
    <row r="2237" spans="1:10">
      <c r="A2237" s="5" t="s">
        <v>6577</v>
      </c>
      <c r="B2237" s="5" t="s">
        <v>2039</v>
      </c>
      <c r="C2237" s="6" t="s">
        <v>4433</v>
      </c>
      <c r="D2237" s="1" t="s">
        <v>79</v>
      </c>
      <c r="E2237" s="3">
        <v>147.76</v>
      </c>
      <c r="F2237" s="2">
        <v>843.63</v>
      </c>
      <c r="G2237" s="2">
        <f>ROUND(Tabla324[[#This Row],[CANTIDAD]]*Tabla324[[#This Row],[P. U.]],2)</f>
        <v>124654.77</v>
      </c>
      <c r="H2237" s="22">
        <v>147.76</v>
      </c>
      <c r="I2237" s="2">
        <v>647.91999999999996</v>
      </c>
      <c r="J2237" s="2">
        <f>ROUND(Tabla324[[#This Row],[CANTIDAD ]]*Tabla324[[#This Row],[P. U. ]],2)</f>
        <v>95736.66</v>
      </c>
    </row>
    <row r="2238" spans="1:10">
      <c r="A2238" s="5" t="s">
        <v>6577</v>
      </c>
      <c r="B2238" s="5" t="s">
        <v>2040</v>
      </c>
      <c r="C2238" s="6" t="s">
        <v>4434</v>
      </c>
      <c r="D2238" s="1" t="s">
        <v>79</v>
      </c>
      <c r="E2238" s="3">
        <v>161.6</v>
      </c>
      <c r="F2238" s="2">
        <v>735.04</v>
      </c>
      <c r="G2238" s="2">
        <f>ROUND(Tabla324[[#This Row],[CANTIDAD]]*Tabla324[[#This Row],[P. U.]],2)</f>
        <v>118782.46</v>
      </c>
      <c r="H2238" s="22">
        <v>161.6</v>
      </c>
      <c r="I2238" s="2">
        <v>564.53</v>
      </c>
      <c r="J2238" s="2">
        <f>ROUND(Tabla324[[#This Row],[CANTIDAD ]]*Tabla324[[#This Row],[P. U. ]],2)</f>
        <v>91228.05</v>
      </c>
    </row>
    <row r="2239" spans="1:10">
      <c r="A2239" s="5" t="s">
        <v>6577</v>
      </c>
      <c r="B2239" s="5" t="s">
        <v>2041</v>
      </c>
      <c r="C2239" s="6" t="s">
        <v>4436</v>
      </c>
      <c r="D2239" s="1" t="s">
        <v>79</v>
      </c>
      <c r="E2239" s="3">
        <v>211.17</v>
      </c>
      <c r="F2239" s="2">
        <v>475.62</v>
      </c>
      <c r="G2239" s="2">
        <f>ROUND(Tabla324[[#This Row],[CANTIDAD]]*Tabla324[[#This Row],[P. U.]],2)</f>
        <v>100436.68</v>
      </c>
      <c r="H2239" s="22">
        <v>211.17</v>
      </c>
      <c r="I2239" s="2">
        <v>365.28</v>
      </c>
      <c r="J2239" s="2">
        <f>ROUND(Tabla324[[#This Row],[CANTIDAD ]]*Tabla324[[#This Row],[P. U. ]],2)</f>
        <v>77136.179999999993</v>
      </c>
    </row>
    <row r="2240" spans="1:10">
      <c r="A2240" s="5" t="s">
        <v>6577</v>
      </c>
      <c r="B2240" s="5" t="s">
        <v>2042</v>
      </c>
      <c r="C2240" s="6" t="s">
        <v>5341</v>
      </c>
      <c r="D2240" s="1" t="s">
        <v>79</v>
      </c>
      <c r="E2240" s="3">
        <v>188.79</v>
      </c>
      <c r="F2240" s="2">
        <v>366.78</v>
      </c>
      <c r="G2240" s="2">
        <f>ROUND(Tabla324[[#This Row],[CANTIDAD]]*Tabla324[[#This Row],[P. U.]],2)</f>
        <v>69244.399999999994</v>
      </c>
      <c r="H2240" s="22">
        <v>188.79</v>
      </c>
      <c r="I2240" s="2">
        <v>281.7</v>
      </c>
      <c r="J2240" s="2">
        <f>ROUND(Tabla324[[#This Row],[CANTIDAD ]]*Tabla324[[#This Row],[P. U. ]],2)</f>
        <v>53182.14</v>
      </c>
    </row>
    <row r="2241" spans="1:10">
      <c r="A2241" s="5" t="s">
        <v>6577</v>
      </c>
      <c r="B2241" s="5" t="s">
        <v>2043</v>
      </c>
      <c r="C2241" s="6" t="s">
        <v>4438</v>
      </c>
      <c r="D2241" s="1" t="s">
        <v>79</v>
      </c>
      <c r="E2241" s="3">
        <v>460.72</v>
      </c>
      <c r="F2241" s="2">
        <v>229.92</v>
      </c>
      <c r="G2241" s="2">
        <f>ROUND(Tabla324[[#This Row],[CANTIDAD]]*Tabla324[[#This Row],[P. U.]],2)</f>
        <v>105928.74</v>
      </c>
      <c r="H2241" s="22">
        <v>460.72</v>
      </c>
      <c r="I2241" s="2">
        <v>176.59</v>
      </c>
      <c r="J2241" s="2">
        <f>ROUND(Tabla324[[#This Row],[CANTIDAD ]]*Tabla324[[#This Row],[P. U. ]],2)</f>
        <v>81358.539999999994</v>
      </c>
    </row>
    <row r="2242" spans="1:10">
      <c r="A2242" s="5" t="s">
        <v>6577</v>
      </c>
      <c r="B2242" s="5" t="s">
        <v>2044</v>
      </c>
      <c r="C2242" s="6" t="s">
        <v>4439</v>
      </c>
      <c r="D2242" s="1" t="s">
        <v>79</v>
      </c>
      <c r="E2242" s="3">
        <v>247.76</v>
      </c>
      <c r="F2242" s="2">
        <v>192.14</v>
      </c>
      <c r="G2242" s="2">
        <f>ROUND(Tabla324[[#This Row],[CANTIDAD]]*Tabla324[[#This Row],[P. U.]],2)</f>
        <v>47604.61</v>
      </c>
      <c r="H2242" s="22">
        <v>247.76</v>
      </c>
      <c r="I2242" s="2">
        <v>147.57</v>
      </c>
      <c r="J2242" s="2">
        <f>ROUND(Tabla324[[#This Row],[CANTIDAD ]]*Tabla324[[#This Row],[P. U. ]],2)</f>
        <v>36561.94</v>
      </c>
    </row>
    <row r="2243" spans="1:10">
      <c r="A2243" s="5" t="s">
        <v>6577</v>
      </c>
      <c r="B2243" s="5" t="s">
        <v>2045</v>
      </c>
      <c r="C2243" s="6" t="s">
        <v>4440</v>
      </c>
      <c r="D2243" s="1" t="s">
        <v>79</v>
      </c>
      <c r="E2243" s="3">
        <v>379.91</v>
      </c>
      <c r="F2243" s="2">
        <v>176.55</v>
      </c>
      <c r="G2243" s="2">
        <f>ROUND(Tabla324[[#This Row],[CANTIDAD]]*Tabla324[[#This Row],[P. U.]],2)</f>
        <v>67073.11</v>
      </c>
      <c r="H2243" s="22">
        <v>379.91</v>
      </c>
      <c r="I2243" s="2">
        <v>135.59</v>
      </c>
      <c r="J2243" s="2">
        <f>ROUND(Tabla324[[#This Row],[CANTIDAD ]]*Tabla324[[#This Row],[P. U. ]],2)</f>
        <v>51512</v>
      </c>
    </row>
    <row r="2244" spans="1:10">
      <c r="A2244" s="5" t="s">
        <v>6577</v>
      </c>
      <c r="B2244" s="5" t="s">
        <v>2046</v>
      </c>
      <c r="C2244" s="6" t="s">
        <v>4441</v>
      </c>
      <c r="D2244" s="1" t="s">
        <v>79</v>
      </c>
      <c r="E2244" s="3">
        <v>445.98</v>
      </c>
      <c r="F2244" s="2">
        <v>160.69</v>
      </c>
      <c r="G2244" s="2">
        <f>ROUND(Tabla324[[#This Row],[CANTIDAD]]*Tabla324[[#This Row],[P. U.]],2)</f>
        <v>71664.53</v>
      </c>
      <c r="H2244" s="22">
        <v>445.98</v>
      </c>
      <c r="I2244" s="2">
        <v>123.41</v>
      </c>
      <c r="J2244" s="2">
        <f>ROUND(Tabla324[[#This Row],[CANTIDAD ]]*Tabla324[[#This Row],[P. U. ]],2)</f>
        <v>55038.39</v>
      </c>
    </row>
    <row r="2245" spans="1:10">
      <c r="A2245" s="5" t="s">
        <v>6577</v>
      </c>
      <c r="B2245" s="5" t="s">
        <v>2047</v>
      </c>
      <c r="C2245" s="6" t="s">
        <v>4442</v>
      </c>
      <c r="D2245" s="1" t="s">
        <v>79</v>
      </c>
      <c r="E2245" s="3">
        <v>627.66999999999996</v>
      </c>
      <c r="F2245" s="2">
        <v>150.13</v>
      </c>
      <c r="G2245" s="2">
        <f>ROUND(Tabla324[[#This Row],[CANTIDAD]]*Tabla324[[#This Row],[P. U.]],2)</f>
        <v>94232.1</v>
      </c>
      <c r="H2245" s="22">
        <v>627.66999999999996</v>
      </c>
      <c r="I2245" s="2">
        <v>115.3</v>
      </c>
      <c r="J2245" s="2">
        <f>ROUND(Tabla324[[#This Row],[CANTIDAD ]]*Tabla324[[#This Row],[P. U. ]],2)</f>
        <v>72370.350000000006</v>
      </c>
    </row>
    <row r="2246" spans="1:10">
      <c r="A2246" s="5" t="s">
        <v>6577</v>
      </c>
      <c r="B2246" s="5" t="s">
        <v>2048</v>
      </c>
      <c r="C2246" s="6" t="s">
        <v>5342</v>
      </c>
      <c r="D2246" s="1" t="s">
        <v>79</v>
      </c>
      <c r="E2246" s="3">
        <v>613.53</v>
      </c>
      <c r="F2246" s="2">
        <v>204.18</v>
      </c>
      <c r="G2246" s="2">
        <f>ROUND(Tabla324[[#This Row],[CANTIDAD]]*Tabla324[[#This Row],[P. U.]],2)</f>
        <v>125270.56</v>
      </c>
      <c r="H2246" s="22">
        <v>613.53</v>
      </c>
      <c r="I2246" s="2">
        <v>156.81</v>
      </c>
      <c r="J2246" s="2">
        <f>ROUND(Tabla324[[#This Row],[CANTIDAD ]]*Tabla324[[#This Row],[P. U. ]],2)</f>
        <v>96207.64</v>
      </c>
    </row>
    <row r="2247" spans="1:10" s="30" customFormat="1" ht="11.25" customHeight="1">
      <c r="A2247" s="29" t="s">
        <v>6579</v>
      </c>
      <c r="B2247" s="29">
        <v>5.0999999999999996</v>
      </c>
      <c r="C2247" s="29" t="s">
        <v>4446</v>
      </c>
      <c r="D2247" s="30" t="s">
        <v>3472</v>
      </c>
      <c r="E2247" s="31"/>
      <c r="F2247" s="32"/>
      <c r="G2247" s="32">
        <f>G2248+G2444+G2615</f>
        <v>27432510.420000013</v>
      </c>
      <c r="H2247" s="33"/>
      <c r="I2247" s="32"/>
      <c r="J2247" s="32">
        <f t="shared" ref="J2247" si="154">J2248+J2444+J2615</f>
        <v>21068797.07999995</v>
      </c>
    </row>
    <row r="2248" spans="1:10" s="35" customFormat="1" ht="11.25" customHeight="1">
      <c r="A2248" s="34" t="s">
        <v>6580</v>
      </c>
      <c r="B2248" s="34" t="s">
        <v>2049</v>
      </c>
      <c r="C2248" s="34" t="s">
        <v>4310</v>
      </c>
      <c r="D2248" s="35" t="s">
        <v>3472</v>
      </c>
      <c r="E2248" s="36"/>
      <c r="F2248" s="37"/>
      <c r="G2248" s="37">
        <f>SUM(G2249:G2443)</f>
        <v>24296501.760000028</v>
      </c>
      <c r="H2248" s="38"/>
      <c r="I2248" s="37"/>
      <c r="J2248" s="37">
        <f t="shared" ref="J2248" si="155">SUM(J2249:J2443)</f>
        <v>18660271.709999952</v>
      </c>
    </row>
    <row r="2249" spans="1:10">
      <c r="A2249" s="5" t="s">
        <v>6577</v>
      </c>
      <c r="B2249" s="5" t="s">
        <v>2050</v>
      </c>
      <c r="C2249" s="5" t="s">
        <v>5343</v>
      </c>
      <c r="D2249" s="1" t="s">
        <v>62</v>
      </c>
      <c r="E2249" s="3">
        <v>1</v>
      </c>
      <c r="F2249" s="2">
        <v>164629.69</v>
      </c>
      <c r="G2249" s="2">
        <f>ROUND(Tabla324[[#This Row],[CANTIDAD]]*Tabla324[[#This Row],[P. U.]],2)</f>
        <v>164629.69</v>
      </c>
      <c r="H2249" s="22">
        <v>1</v>
      </c>
      <c r="I2249" s="2">
        <v>126439.38</v>
      </c>
      <c r="J2249" s="2">
        <f>ROUND(Tabla324[[#This Row],[CANTIDAD ]]*Tabla324[[#This Row],[P. U. ]],2)</f>
        <v>126439.38</v>
      </c>
    </row>
    <row r="2250" spans="1:10">
      <c r="A2250" s="5" t="s">
        <v>6577</v>
      </c>
      <c r="B2250" s="5" t="s">
        <v>2051</v>
      </c>
      <c r="C2250" s="5" t="s">
        <v>5344</v>
      </c>
      <c r="D2250" s="1" t="s">
        <v>62</v>
      </c>
      <c r="E2250" s="3">
        <v>1</v>
      </c>
      <c r="F2250" s="2">
        <v>164901.96</v>
      </c>
      <c r="G2250" s="2">
        <f>ROUND(Tabla324[[#This Row],[CANTIDAD]]*Tabla324[[#This Row],[P. U.]],2)</f>
        <v>164901.96</v>
      </c>
      <c r="H2250" s="22">
        <v>1</v>
      </c>
      <c r="I2250" s="2">
        <v>126648.5</v>
      </c>
      <c r="J2250" s="2">
        <f>ROUND(Tabla324[[#This Row],[CANTIDAD ]]*Tabla324[[#This Row],[P. U. ]],2)</f>
        <v>126648.5</v>
      </c>
    </row>
    <row r="2251" spans="1:10">
      <c r="A2251" s="5" t="s">
        <v>6577</v>
      </c>
      <c r="B2251" s="5" t="s">
        <v>2052</v>
      </c>
      <c r="C2251" s="5" t="s">
        <v>5345</v>
      </c>
      <c r="D2251" s="1" t="s">
        <v>62</v>
      </c>
      <c r="E2251" s="3">
        <v>1</v>
      </c>
      <c r="F2251" s="2">
        <v>151369.31</v>
      </c>
      <c r="G2251" s="2">
        <f>ROUND(Tabla324[[#This Row],[CANTIDAD]]*Tabla324[[#This Row],[P. U.]],2)</f>
        <v>151369.31</v>
      </c>
      <c r="H2251" s="22">
        <v>1</v>
      </c>
      <c r="I2251" s="2">
        <v>116255.11</v>
      </c>
      <c r="J2251" s="2">
        <f>ROUND(Tabla324[[#This Row],[CANTIDAD ]]*Tabla324[[#This Row],[P. U. ]],2)</f>
        <v>116255.11</v>
      </c>
    </row>
    <row r="2252" spans="1:10">
      <c r="A2252" s="5" t="s">
        <v>6577</v>
      </c>
      <c r="B2252" s="5" t="s">
        <v>2053</v>
      </c>
      <c r="C2252" s="5" t="s">
        <v>5346</v>
      </c>
      <c r="D2252" s="1" t="s">
        <v>62</v>
      </c>
      <c r="E2252" s="3">
        <v>1</v>
      </c>
      <c r="F2252" s="2">
        <v>195153.71</v>
      </c>
      <c r="G2252" s="2">
        <f>ROUND(Tabla324[[#This Row],[CANTIDAD]]*Tabla324[[#This Row],[P. U.]],2)</f>
        <v>195153.71</v>
      </c>
      <c r="H2252" s="22">
        <v>1</v>
      </c>
      <c r="I2252" s="2">
        <v>149882.54</v>
      </c>
      <c r="J2252" s="2">
        <f>ROUND(Tabla324[[#This Row],[CANTIDAD ]]*Tabla324[[#This Row],[P. U. ]],2)</f>
        <v>149882.54</v>
      </c>
    </row>
    <row r="2253" spans="1:10">
      <c r="A2253" s="5" t="s">
        <v>6577</v>
      </c>
      <c r="B2253" s="5" t="s">
        <v>2054</v>
      </c>
      <c r="C2253" s="5" t="s">
        <v>5347</v>
      </c>
      <c r="D2253" s="1" t="s">
        <v>62</v>
      </c>
      <c r="E2253" s="3">
        <v>1</v>
      </c>
      <c r="F2253" s="2">
        <v>212277.97</v>
      </c>
      <c r="G2253" s="2">
        <f>ROUND(Tabla324[[#This Row],[CANTIDAD]]*Tabla324[[#This Row],[P. U.]],2)</f>
        <v>212277.97</v>
      </c>
      <c r="H2253" s="22">
        <v>1</v>
      </c>
      <c r="I2253" s="2">
        <v>163034.37</v>
      </c>
      <c r="J2253" s="2">
        <f>ROUND(Tabla324[[#This Row],[CANTIDAD ]]*Tabla324[[#This Row],[P. U. ]],2)</f>
        <v>163034.37</v>
      </c>
    </row>
    <row r="2254" spans="1:10">
      <c r="A2254" s="5" t="s">
        <v>6577</v>
      </c>
      <c r="B2254" s="5" t="s">
        <v>2055</v>
      </c>
      <c r="C2254" s="5" t="s">
        <v>5348</v>
      </c>
      <c r="D2254" s="1" t="s">
        <v>62</v>
      </c>
      <c r="E2254" s="3">
        <v>1</v>
      </c>
      <c r="F2254" s="2">
        <v>148757.10999999999</v>
      </c>
      <c r="G2254" s="2">
        <f>ROUND(Tabla324[[#This Row],[CANTIDAD]]*Tabla324[[#This Row],[P. U.]],2)</f>
        <v>148757.10999999999</v>
      </c>
      <c r="H2254" s="22">
        <v>1</v>
      </c>
      <c r="I2254" s="2">
        <v>114248.88</v>
      </c>
      <c r="J2254" s="2">
        <f>ROUND(Tabla324[[#This Row],[CANTIDAD ]]*Tabla324[[#This Row],[P. U. ]],2)</f>
        <v>114248.88</v>
      </c>
    </row>
    <row r="2255" spans="1:10">
      <c r="A2255" s="5" t="s">
        <v>6577</v>
      </c>
      <c r="B2255" s="5" t="s">
        <v>2056</v>
      </c>
      <c r="C2255" s="5" t="s">
        <v>5349</v>
      </c>
      <c r="D2255" s="1" t="s">
        <v>62</v>
      </c>
      <c r="E2255" s="3">
        <v>1</v>
      </c>
      <c r="F2255" s="2">
        <v>146858.73000000001</v>
      </c>
      <c r="G2255" s="2">
        <f>ROUND(Tabla324[[#This Row],[CANTIDAD]]*Tabla324[[#This Row],[P. U.]],2)</f>
        <v>146858.73000000001</v>
      </c>
      <c r="H2255" s="22">
        <v>1</v>
      </c>
      <c r="I2255" s="2">
        <v>112790.88</v>
      </c>
      <c r="J2255" s="2">
        <f>ROUND(Tabla324[[#This Row],[CANTIDAD ]]*Tabla324[[#This Row],[P. U. ]],2)</f>
        <v>112790.88</v>
      </c>
    </row>
    <row r="2256" spans="1:10">
      <c r="A2256" s="5" t="s">
        <v>6577</v>
      </c>
      <c r="B2256" s="5" t="s">
        <v>2057</v>
      </c>
      <c r="C2256" s="5" t="s">
        <v>5350</v>
      </c>
      <c r="D2256" s="1" t="s">
        <v>62</v>
      </c>
      <c r="E2256" s="3">
        <v>1</v>
      </c>
      <c r="F2256" s="2">
        <v>119486.9</v>
      </c>
      <c r="G2256" s="2">
        <f>ROUND(Tabla324[[#This Row],[CANTIDAD]]*Tabla324[[#This Row],[P. U.]],2)</f>
        <v>119486.9</v>
      </c>
      <c r="H2256" s="22">
        <v>1</v>
      </c>
      <c r="I2256" s="2">
        <v>91768.68</v>
      </c>
      <c r="J2256" s="2">
        <f>ROUND(Tabla324[[#This Row],[CANTIDAD ]]*Tabla324[[#This Row],[P. U. ]],2)</f>
        <v>91768.68</v>
      </c>
    </row>
    <row r="2257" spans="1:10">
      <c r="A2257" s="5" t="s">
        <v>6577</v>
      </c>
      <c r="B2257" s="5" t="s">
        <v>2058</v>
      </c>
      <c r="C2257" s="5" t="s">
        <v>5351</v>
      </c>
      <c r="D2257" s="1" t="s">
        <v>62</v>
      </c>
      <c r="E2257" s="3">
        <v>1</v>
      </c>
      <c r="F2257" s="2">
        <v>160627.44</v>
      </c>
      <c r="G2257" s="2">
        <f>ROUND(Tabla324[[#This Row],[CANTIDAD]]*Tabla324[[#This Row],[P. U.]],2)</f>
        <v>160627.44</v>
      </c>
      <c r="H2257" s="22">
        <v>1</v>
      </c>
      <c r="I2257" s="2">
        <v>123365.57</v>
      </c>
      <c r="J2257" s="2">
        <f>ROUND(Tabla324[[#This Row],[CANTIDAD ]]*Tabla324[[#This Row],[P. U. ]],2)</f>
        <v>123365.57</v>
      </c>
    </row>
    <row r="2258" spans="1:10">
      <c r="A2258" s="5" t="s">
        <v>6577</v>
      </c>
      <c r="B2258" s="5" t="s">
        <v>2059</v>
      </c>
      <c r="C2258" s="5" t="s">
        <v>5352</v>
      </c>
      <c r="D2258" s="1" t="s">
        <v>62</v>
      </c>
      <c r="E2258" s="3">
        <v>1</v>
      </c>
      <c r="F2258" s="2">
        <v>130996.86</v>
      </c>
      <c r="G2258" s="2">
        <f>ROUND(Tabla324[[#This Row],[CANTIDAD]]*Tabla324[[#This Row],[P. U.]],2)</f>
        <v>130996.86</v>
      </c>
      <c r="H2258" s="22">
        <v>1</v>
      </c>
      <c r="I2258" s="2">
        <v>100608.61</v>
      </c>
      <c r="J2258" s="2">
        <f>ROUND(Tabla324[[#This Row],[CANTIDAD ]]*Tabla324[[#This Row],[P. U. ]],2)</f>
        <v>100608.61</v>
      </c>
    </row>
    <row r="2259" spans="1:10">
      <c r="A2259" s="5" t="s">
        <v>6577</v>
      </c>
      <c r="B2259" s="5" t="s">
        <v>2060</v>
      </c>
      <c r="C2259" s="5" t="s">
        <v>5353</v>
      </c>
      <c r="D2259" s="1" t="s">
        <v>62</v>
      </c>
      <c r="E2259" s="3">
        <v>1</v>
      </c>
      <c r="F2259" s="2">
        <v>139290.17000000001</v>
      </c>
      <c r="G2259" s="2">
        <f>ROUND(Tabla324[[#This Row],[CANTIDAD]]*Tabla324[[#This Row],[P. U.]],2)</f>
        <v>139290.17000000001</v>
      </c>
      <c r="H2259" s="22">
        <v>1</v>
      </c>
      <c r="I2259" s="2">
        <v>106978.05</v>
      </c>
      <c r="J2259" s="2">
        <f>ROUND(Tabla324[[#This Row],[CANTIDAD ]]*Tabla324[[#This Row],[P. U. ]],2)</f>
        <v>106978.05</v>
      </c>
    </row>
    <row r="2260" spans="1:10">
      <c r="A2260" s="5" t="s">
        <v>6577</v>
      </c>
      <c r="B2260" s="5" t="s">
        <v>2061</v>
      </c>
      <c r="C2260" s="5" t="s">
        <v>5354</v>
      </c>
      <c r="D2260" s="1" t="s">
        <v>62</v>
      </c>
      <c r="E2260" s="3">
        <v>1</v>
      </c>
      <c r="F2260" s="2">
        <v>128591.74</v>
      </c>
      <c r="G2260" s="2">
        <f>ROUND(Tabla324[[#This Row],[CANTIDAD]]*Tabla324[[#This Row],[P. U.]],2)</f>
        <v>128591.74</v>
      </c>
      <c r="H2260" s="22">
        <v>1</v>
      </c>
      <c r="I2260" s="2">
        <v>98761.41</v>
      </c>
      <c r="J2260" s="2">
        <f>ROUND(Tabla324[[#This Row],[CANTIDAD ]]*Tabla324[[#This Row],[P. U. ]],2)</f>
        <v>98761.41</v>
      </c>
    </row>
    <row r="2261" spans="1:10">
      <c r="A2261" s="5" t="s">
        <v>6577</v>
      </c>
      <c r="B2261" s="5" t="s">
        <v>2062</v>
      </c>
      <c r="C2261" s="5" t="s">
        <v>5355</v>
      </c>
      <c r="D2261" s="1" t="s">
        <v>62</v>
      </c>
      <c r="E2261" s="3">
        <v>1</v>
      </c>
      <c r="F2261" s="2">
        <v>140245.85</v>
      </c>
      <c r="G2261" s="2">
        <f>ROUND(Tabla324[[#This Row],[CANTIDAD]]*Tabla324[[#This Row],[P. U.]],2)</f>
        <v>140245.85</v>
      </c>
      <c r="H2261" s="22">
        <v>1</v>
      </c>
      <c r="I2261" s="2">
        <v>107712.04</v>
      </c>
      <c r="J2261" s="2">
        <f>ROUND(Tabla324[[#This Row],[CANTIDAD ]]*Tabla324[[#This Row],[P. U. ]],2)</f>
        <v>107712.04</v>
      </c>
    </row>
    <row r="2262" spans="1:10">
      <c r="A2262" s="5" t="s">
        <v>6577</v>
      </c>
      <c r="B2262" s="5" t="s">
        <v>2063</v>
      </c>
      <c r="C2262" s="5" t="s">
        <v>5356</v>
      </c>
      <c r="D2262" s="1" t="s">
        <v>62</v>
      </c>
      <c r="E2262" s="3">
        <v>1</v>
      </c>
      <c r="F2262" s="2">
        <v>137699.57999999999</v>
      </c>
      <c r="G2262" s="2">
        <f>ROUND(Tabla324[[#This Row],[CANTIDAD]]*Tabla324[[#This Row],[P. U.]],2)</f>
        <v>137699.57999999999</v>
      </c>
      <c r="H2262" s="22">
        <v>1</v>
      </c>
      <c r="I2262" s="2">
        <v>105756.44</v>
      </c>
      <c r="J2262" s="2">
        <f>ROUND(Tabla324[[#This Row],[CANTIDAD ]]*Tabla324[[#This Row],[P. U. ]],2)</f>
        <v>105756.44</v>
      </c>
    </row>
    <row r="2263" spans="1:10">
      <c r="A2263" s="5" t="s">
        <v>6577</v>
      </c>
      <c r="B2263" s="5" t="s">
        <v>2064</v>
      </c>
      <c r="C2263" s="5" t="s">
        <v>5357</v>
      </c>
      <c r="D2263" s="1" t="s">
        <v>62</v>
      </c>
      <c r="E2263" s="3">
        <v>1</v>
      </c>
      <c r="F2263" s="2">
        <v>117550.02</v>
      </c>
      <c r="G2263" s="2">
        <f>ROUND(Tabla324[[#This Row],[CANTIDAD]]*Tabla324[[#This Row],[P. U.]],2)</f>
        <v>117550.02</v>
      </c>
      <c r="H2263" s="22">
        <v>1</v>
      </c>
      <c r="I2263" s="2">
        <v>90281.11</v>
      </c>
      <c r="J2263" s="2">
        <f>ROUND(Tabla324[[#This Row],[CANTIDAD ]]*Tabla324[[#This Row],[P. U. ]],2)</f>
        <v>90281.11</v>
      </c>
    </row>
    <row r="2264" spans="1:10">
      <c r="A2264" s="5" t="s">
        <v>6577</v>
      </c>
      <c r="B2264" s="5" t="s">
        <v>2065</v>
      </c>
      <c r="C2264" s="5" t="s">
        <v>5358</v>
      </c>
      <c r="D2264" s="1" t="s">
        <v>62</v>
      </c>
      <c r="E2264" s="3">
        <v>1</v>
      </c>
      <c r="F2264" s="2">
        <v>128591.74</v>
      </c>
      <c r="G2264" s="2">
        <f>ROUND(Tabla324[[#This Row],[CANTIDAD]]*Tabla324[[#This Row],[P. U.]],2)</f>
        <v>128591.74</v>
      </c>
      <c r="H2264" s="22">
        <v>1</v>
      </c>
      <c r="I2264" s="2">
        <v>98761.41</v>
      </c>
      <c r="J2264" s="2">
        <f>ROUND(Tabla324[[#This Row],[CANTIDAD ]]*Tabla324[[#This Row],[P. U. ]],2)</f>
        <v>98761.41</v>
      </c>
    </row>
    <row r="2265" spans="1:10">
      <c r="A2265" s="5" t="s">
        <v>6577</v>
      </c>
      <c r="B2265" s="5" t="s">
        <v>2066</v>
      </c>
      <c r="C2265" s="5" t="s">
        <v>5359</v>
      </c>
      <c r="D2265" s="1" t="s">
        <v>62</v>
      </c>
      <c r="E2265" s="3">
        <v>1</v>
      </c>
      <c r="F2265" s="2">
        <v>117960.45</v>
      </c>
      <c r="G2265" s="2">
        <f>ROUND(Tabla324[[#This Row],[CANTIDAD]]*Tabla324[[#This Row],[P. U.]],2)</f>
        <v>117960.45</v>
      </c>
      <c r="H2265" s="22">
        <v>1</v>
      </c>
      <c r="I2265" s="2">
        <v>90596.34</v>
      </c>
      <c r="J2265" s="2">
        <f>ROUND(Tabla324[[#This Row],[CANTIDAD ]]*Tabla324[[#This Row],[P. U. ]],2)</f>
        <v>90596.34</v>
      </c>
    </row>
    <row r="2266" spans="1:10">
      <c r="A2266" s="5" t="s">
        <v>6577</v>
      </c>
      <c r="B2266" s="5" t="s">
        <v>2067</v>
      </c>
      <c r="C2266" s="5" t="s">
        <v>5360</v>
      </c>
      <c r="D2266" s="1" t="s">
        <v>62</v>
      </c>
      <c r="E2266" s="3">
        <v>1</v>
      </c>
      <c r="F2266" s="2">
        <v>167672.71</v>
      </c>
      <c r="G2266" s="2">
        <f>ROUND(Tabla324[[#This Row],[CANTIDAD]]*Tabla324[[#This Row],[P. U.]],2)</f>
        <v>167672.71</v>
      </c>
      <c r="H2266" s="22">
        <v>1</v>
      </c>
      <c r="I2266" s="2">
        <v>128776.5</v>
      </c>
      <c r="J2266" s="2">
        <f>ROUND(Tabla324[[#This Row],[CANTIDAD ]]*Tabla324[[#This Row],[P. U. ]],2)</f>
        <v>128776.5</v>
      </c>
    </row>
    <row r="2267" spans="1:10">
      <c r="A2267" s="5" t="s">
        <v>6577</v>
      </c>
      <c r="B2267" s="5" t="s">
        <v>2068</v>
      </c>
      <c r="C2267" s="5" t="s">
        <v>5361</v>
      </c>
      <c r="D2267" s="1" t="s">
        <v>62</v>
      </c>
      <c r="E2267" s="3">
        <v>1</v>
      </c>
      <c r="F2267" s="2">
        <v>188297.56</v>
      </c>
      <c r="G2267" s="2">
        <f>ROUND(Tabla324[[#This Row],[CANTIDAD]]*Tabla324[[#This Row],[P. U.]],2)</f>
        <v>188297.56</v>
      </c>
      <c r="H2267" s="22">
        <v>1</v>
      </c>
      <c r="I2267" s="2">
        <v>144616.85999999999</v>
      </c>
      <c r="J2267" s="2">
        <f>ROUND(Tabla324[[#This Row],[CANTIDAD ]]*Tabla324[[#This Row],[P. U. ]],2)</f>
        <v>144616.85999999999</v>
      </c>
    </row>
    <row r="2268" spans="1:10">
      <c r="A2268" s="5" t="s">
        <v>6577</v>
      </c>
      <c r="B2268" s="5" t="s">
        <v>2069</v>
      </c>
      <c r="C2268" s="5" t="s">
        <v>5362</v>
      </c>
      <c r="D2268" s="1" t="s">
        <v>62</v>
      </c>
      <c r="E2268" s="3">
        <v>1</v>
      </c>
      <c r="F2268" s="2">
        <v>144051.23000000001</v>
      </c>
      <c r="G2268" s="2">
        <f>ROUND(Tabla324[[#This Row],[CANTIDAD]]*Tabla324[[#This Row],[P. U.]],2)</f>
        <v>144051.23000000001</v>
      </c>
      <c r="H2268" s="22">
        <v>1</v>
      </c>
      <c r="I2268" s="2">
        <v>110634.66</v>
      </c>
      <c r="J2268" s="2">
        <f>ROUND(Tabla324[[#This Row],[CANTIDAD ]]*Tabla324[[#This Row],[P. U. ]],2)</f>
        <v>110634.66</v>
      </c>
    </row>
    <row r="2269" spans="1:10">
      <c r="A2269" s="5" t="s">
        <v>6577</v>
      </c>
      <c r="B2269" s="5" t="s">
        <v>2070</v>
      </c>
      <c r="C2269" s="5" t="s">
        <v>5363</v>
      </c>
      <c r="D2269" s="1" t="s">
        <v>62</v>
      </c>
      <c r="E2269" s="3">
        <v>1</v>
      </c>
      <c r="F2269" s="2">
        <v>211238.26</v>
      </c>
      <c r="G2269" s="2">
        <f>ROUND(Tabla324[[#This Row],[CANTIDAD]]*Tabla324[[#This Row],[P. U.]],2)</f>
        <v>211238.26</v>
      </c>
      <c r="H2269" s="22">
        <v>1</v>
      </c>
      <c r="I2269" s="2">
        <v>162235.85</v>
      </c>
      <c r="J2269" s="2">
        <f>ROUND(Tabla324[[#This Row],[CANTIDAD ]]*Tabla324[[#This Row],[P. U. ]],2)</f>
        <v>162235.85</v>
      </c>
    </row>
    <row r="2270" spans="1:10">
      <c r="A2270" s="5" t="s">
        <v>6577</v>
      </c>
      <c r="B2270" s="5" t="s">
        <v>2071</v>
      </c>
      <c r="C2270" s="5" t="s">
        <v>5364</v>
      </c>
      <c r="D2270" s="1" t="s">
        <v>62</v>
      </c>
      <c r="E2270" s="3">
        <v>1</v>
      </c>
      <c r="F2270" s="2">
        <v>188541.89</v>
      </c>
      <c r="G2270" s="2">
        <f>ROUND(Tabla324[[#This Row],[CANTIDAD]]*Tabla324[[#This Row],[P. U.]],2)</f>
        <v>188541.89</v>
      </c>
      <c r="H2270" s="22">
        <v>1</v>
      </c>
      <c r="I2270" s="2">
        <v>144804.51</v>
      </c>
      <c r="J2270" s="2">
        <f>ROUND(Tabla324[[#This Row],[CANTIDAD ]]*Tabla324[[#This Row],[P. U. ]],2)</f>
        <v>144804.51</v>
      </c>
    </row>
    <row r="2271" spans="1:10">
      <c r="A2271" s="5" t="s">
        <v>6577</v>
      </c>
      <c r="B2271" s="5" t="s">
        <v>2072</v>
      </c>
      <c r="C2271" s="5" t="s">
        <v>5365</v>
      </c>
      <c r="D2271" s="1" t="s">
        <v>62</v>
      </c>
      <c r="E2271" s="3">
        <v>1</v>
      </c>
      <c r="F2271" s="2">
        <v>321875.71000000002</v>
      </c>
      <c r="G2271" s="2">
        <f>ROUND(Tabla324[[#This Row],[CANTIDAD]]*Tabla324[[#This Row],[P. U.]],2)</f>
        <v>321875.71000000002</v>
      </c>
      <c r="H2271" s="22">
        <v>1</v>
      </c>
      <c r="I2271" s="2">
        <v>247207.95</v>
      </c>
      <c r="J2271" s="2">
        <f>ROUND(Tabla324[[#This Row],[CANTIDAD ]]*Tabla324[[#This Row],[P. U. ]],2)</f>
        <v>247207.95</v>
      </c>
    </row>
    <row r="2272" spans="1:10">
      <c r="A2272" s="5" t="s">
        <v>6577</v>
      </c>
      <c r="B2272" s="5" t="s">
        <v>2073</v>
      </c>
      <c r="C2272" s="5" t="s">
        <v>5366</v>
      </c>
      <c r="D2272" s="1" t="s">
        <v>62</v>
      </c>
      <c r="E2272" s="3">
        <v>1</v>
      </c>
      <c r="F2272" s="2">
        <v>139290.17000000001</v>
      </c>
      <c r="G2272" s="2">
        <f>ROUND(Tabla324[[#This Row],[CANTIDAD]]*Tabla324[[#This Row],[P. U.]],2)</f>
        <v>139290.17000000001</v>
      </c>
      <c r="H2272" s="22">
        <v>1</v>
      </c>
      <c r="I2272" s="2">
        <v>106978.05</v>
      </c>
      <c r="J2272" s="2">
        <f>ROUND(Tabla324[[#This Row],[CANTIDAD ]]*Tabla324[[#This Row],[P. U. ]],2)</f>
        <v>106978.05</v>
      </c>
    </row>
    <row r="2273" spans="1:10">
      <c r="A2273" s="5" t="s">
        <v>6577</v>
      </c>
      <c r="B2273" s="5" t="s">
        <v>2074</v>
      </c>
      <c r="C2273" s="5" t="s">
        <v>5367</v>
      </c>
      <c r="D2273" s="1" t="s">
        <v>62</v>
      </c>
      <c r="E2273" s="3">
        <v>1</v>
      </c>
      <c r="F2273" s="2">
        <v>130996.86</v>
      </c>
      <c r="G2273" s="2">
        <f>ROUND(Tabla324[[#This Row],[CANTIDAD]]*Tabla324[[#This Row],[P. U.]],2)</f>
        <v>130996.86</v>
      </c>
      <c r="H2273" s="22">
        <v>1</v>
      </c>
      <c r="I2273" s="2">
        <v>100608.61</v>
      </c>
      <c r="J2273" s="2">
        <f>ROUND(Tabla324[[#This Row],[CANTIDAD ]]*Tabla324[[#This Row],[P. U. ]],2)</f>
        <v>100608.61</v>
      </c>
    </row>
    <row r="2274" spans="1:10">
      <c r="A2274" s="5" t="s">
        <v>6577</v>
      </c>
      <c r="B2274" s="5" t="s">
        <v>2075</v>
      </c>
      <c r="C2274" s="5" t="s">
        <v>5368</v>
      </c>
      <c r="D2274" s="1" t="s">
        <v>62</v>
      </c>
      <c r="E2274" s="3">
        <v>1</v>
      </c>
      <c r="F2274" s="2">
        <v>221339.75</v>
      </c>
      <c r="G2274" s="2">
        <f>ROUND(Tabla324[[#This Row],[CANTIDAD]]*Tabla324[[#This Row],[P. U.]],2)</f>
        <v>221339.75</v>
      </c>
      <c r="H2274" s="22">
        <v>1</v>
      </c>
      <c r="I2274" s="2">
        <v>169994.02</v>
      </c>
      <c r="J2274" s="2">
        <f>ROUND(Tabla324[[#This Row],[CANTIDAD ]]*Tabla324[[#This Row],[P. U. ]],2)</f>
        <v>169994.02</v>
      </c>
    </row>
    <row r="2275" spans="1:10">
      <c r="A2275" s="5" t="s">
        <v>6577</v>
      </c>
      <c r="B2275" s="5" t="s">
        <v>2076</v>
      </c>
      <c r="C2275" s="5" t="s">
        <v>5369</v>
      </c>
      <c r="D2275" s="1" t="s">
        <v>62</v>
      </c>
      <c r="E2275" s="3">
        <v>1</v>
      </c>
      <c r="F2275" s="2">
        <v>236554.95</v>
      </c>
      <c r="G2275" s="2">
        <f>ROUND(Tabla324[[#This Row],[CANTIDAD]]*Tabla324[[#This Row],[P. U.]],2)</f>
        <v>236554.95</v>
      </c>
      <c r="H2275" s="22">
        <v>1</v>
      </c>
      <c r="I2275" s="2">
        <v>181679.63</v>
      </c>
      <c r="J2275" s="2">
        <f>ROUND(Tabla324[[#This Row],[CANTIDAD ]]*Tabla324[[#This Row],[P. U. ]],2)</f>
        <v>181679.63</v>
      </c>
    </row>
    <row r="2276" spans="1:10">
      <c r="A2276" s="5" t="s">
        <v>6577</v>
      </c>
      <c r="B2276" s="5" t="s">
        <v>2077</v>
      </c>
      <c r="C2276" s="5" t="s">
        <v>5370</v>
      </c>
      <c r="D2276" s="1" t="s">
        <v>62</v>
      </c>
      <c r="E2276" s="3">
        <v>1</v>
      </c>
      <c r="F2276" s="2">
        <v>168450.01</v>
      </c>
      <c r="G2276" s="2">
        <f>ROUND(Tabla324[[#This Row],[CANTIDAD]]*Tabla324[[#This Row],[P. U.]],2)</f>
        <v>168450.01</v>
      </c>
      <c r="H2276" s="22">
        <v>1</v>
      </c>
      <c r="I2276" s="2">
        <v>129373.47</v>
      </c>
      <c r="J2276" s="2">
        <f>ROUND(Tabla324[[#This Row],[CANTIDAD ]]*Tabla324[[#This Row],[P. U. ]],2)</f>
        <v>129373.47</v>
      </c>
    </row>
    <row r="2277" spans="1:10">
      <c r="A2277" s="5" t="s">
        <v>6577</v>
      </c>
      <c r="B2277" s="5" t="s">
        <v>2078</v>
      </c>
      <c r="C2277" s="5" t="s">
        <v>5371</v>
      </c>
      <c r="D2277" s="1" t="s">
        <v>62</v>
      </c>
      <c r="E2277" s="3">
        <v>1</v>
      </c>
      <c r="F2277" s="2">
        <v>270359.65000000002</v>
      </c>
      <c r="G2277" s="2">
        <f>ROUND(Tabla324[[#This Row],[CANTIDAD]]*Tabla324[[#This Row],[P. U.]],2)</f>
        <v>270359.65000000002</v>
      </c>
      <c r="H2277" s="22">
        <v>1</v>
      </c>
      <c r="I2277" s="2">
        <v>207642.42</v>
      </c>
      <c r="J2277" s="2">
        <f>ROUND(Tabla324[[#This Row],[CANTIDAD ]]*Tabla324[[#This Row],[P. U. ]],2)</f>
        <v>207642.42</v>
      </c>
    </row>
    <row r="2278" spans="1:10">
      <c r="A2278" s="5" t="s">
        <v>6577</v>
      </c>
      <c r="B2278" s="5" t="s">
        <v>2079</v>
      </c>
      <c r="C2278" s="5" t="s">
        <v>5372</v>
      </c>
      <c r="D2278" s="1" t="s">
        <v>62</v>
      </c>
      <c r="E2278" s="3">
        <v>1</v>
      </c>
      <c r="F2278" s="2">
        <v>212578.73</v>
      </c>
      <c r="G2278" s="2">
        <f>ROUND(Tabla324[[#This Row],[CANTIDAD]]*Tabla324[[#This Row],[P. U.]],2)</f>
        <v>212578.73</v>
      </c>
      <c r="H2278" s="22">
        <v>1</v>
      </c>
      <c r="I2278" s="2">
        <v>163265.35</v>
      </c>
      <c r="J2278" s="2">
        <f>ROUND(Tabla324[[#This Row],[CANTIDAD ]]*Tabla324[[#This Row],[P. U. ]],2)</f>
        <v>163265.35</v>
      </c>
    </row>
    <row r="2279" spans="1:10">
      <c r="A2279" s="5" t="s">
        <v>6577</v>
      </c>
      <c r="B2279" s="5" t="s">
        <v>2080</v>
      </c>
      <c r="C2279" s="5" t="s">
        <v>5373</v>
      </c>
      <c r="D2279" s="1" t="s">
        <v>62</v>
      </c>
      <c r="E2279" s="3">
        <v>1</v>
      </c>
      <c r="F2279" s="2">
        <v>253063.63</v>
      </c>
      <c r="G2279" s="2">
        <f>ROUND(Tabla324[[#This Row],[CANTIDAD]]*Tabla324[[#This Row],[P. U.]],2)</f>
        <v>253063.63</v>
      </c>
      <c r="H2279" s="22">
        <v>1</v>
      </c>
      <c r="I2279" s="2">
        <v>194358.69</v>
      </c>
      <c r="J2279" s="2">
        <f>ROUND(Tabla324[[#This Row],[CANTIDAD ]]*Tabla324[[#This Row],[P. U. ]],2)</f>
        <v>194358.69</v>
      </c>
    </row>
    <row r="2280" spans="1:10">
      <c r="A2280" s="5" t="s">
        <v>6577</v>
      </c>
      <c r="B2280" s="5" t="s">
        <v>2081</v>
      </c>
      <c r="C2280" s="5" t="s">
        <v>5374</v>
      </c>
      <c r="D2280" s="1" t="s">
        <v>62</v>
      </c>
      <c r="E2280" s="3">
        <v>1</v>
      </c>
      <c r="F2280" s="2">
        <v>241094.17</v>
      </c>
      <c r="G2280" s="2">
        <f>ROUND(Tabla324[[#This Row],[CANTIDAD]]*Tabla324[[#This Row],[P. U.]],2)</f>
        <v>241094.17</v>
      </c>
      <c r="H2280" s="22">
        <v>1</v>
      </c>
      <c r="I2280" s="2">
        <v>185165.86</v>
      </c>
      <c r="J2280" s="2">
        <f>ROUND(Tabla324[[#This Row],[CANTIDAD ]]*Tabla324[[#This Row],[P. U. ]],2)</f>
        <v>185165.86</v>
      </c>
    </row>
    <row r="2281" spans="1:10">
      <c r="A2281" s="5" t="s">
        <v>6577</v>
      </c>
      <c r="B2281" s="5" t="s">
        <v>2082</v>
      </c>
      <c r="C2281" s="6" t="s">
        <v>5375</v>
      </c>
      <c r="D2281" s="1" t="s">
        <v>62</v>
      </c>
      <c r="E2281" s="3">
        <v>1</v>
      </c>
      <c r="F2281" s="2">
        <v>146684.71</v>
      </c>
      <c r="G2281" s="2">
        <f>ROUND(Tabla324[[#This Row],[CANTIDAD]]*Tabla324[[#This Row],[P. U.]],2)</f>
        <v>146684.71</v>
      </c>
      <c r="H2281" s="22">
        <v>1</v>
      </c>
      <c r="I2281" s="2">
        <v>112657.23</v>
      </c>
      <c r="J2281" s="2">
        <f>ROUND(Tabla324[[#This Row],[CANTIDAD ]]*Tabla324[[#This Row],[P. U. ]],2)</f>
        <v>112657.23</v>
      </c>
    </row>
    <row r="2282" spans="1:10">
      <c r="A2282" s="5" t="s">
        <v>6577</v>
      </c>
      <c r="B2282" s="5" t="s">
        <v>2083</v>
      </c>
      <c r="C2282" s="5" t="s">
        <v>5376</v>
      </c>
      <c r="D2282" s="1" t="s">
        <v>62</v>
      </c>
      <c r="E2282" s="3">
        <v>1</v>
      </c>
      <c r="F2282" s="2">
        <v>202856.23</v>
      </c>
      <c r="G2282" s="2">
        <f>ROUND(Tabla324[[#This Row],[CANTIDAD]]*Tabla324[[#This Row],[P. U.]],2)</f>
        <v>202856.23</v>
      </c>
      <c r="H2282" s="22">
        <v>1</v>
      </c>
      <c r="I2282" s="2">
        <v>155798.24</v>
      </c>
      <c r="J2282" s="2">
        <f>ROUND(Tabla324[[#This Row],[CANTIDAD ]]*Tabla324[[#This Row],[P. U. ]],2)</f>
        <v>155798.24</v>
      </c>
    </row>
    <row r="2283" spans="1:10">
      <c r="A2283" s="5" t="s">
        <v>6577</v>
      </c>
      <c r="B2283" s="5" t="s">
        <v>2084</v>
      </c>
      <c r="C2283" s="5" t="s">
        <v>5377</v>
      </c>
      <c r="D2283" s="1" t="s">
        <v>62</v>
      </c>
      <c r="E2283" s="3">
        <v>1</v>
      </c>
      <c r="F2283" s="2">
        <v>202856.23</v>
      </c>
      <c r="G2283" s="2">
        <f>ROUND(Tabla324[[#This Row],[CANTIDAD]]*Tabla324[[#This Row],[P. U.]],2)</f>
        <v>202856.23</v>
      </c>
      <c r="H2283" s="22">
        <v>1</v>
      </c>
      <c r="I2283" s="2">
        <v>155798.24</v>
      </c>
      <c r="J2283" s="2">
        <f>ROUND(Tabla324[[#This Row],[CANTIDAD ]]*Tabla324[[#This Row],[P. U. ]],2)</f>
        <v>155798.24</v>
      </c>
    </row>
    <row r="2284" spans="1:10">
      <c r="A2284" s="5" t="s">
        <v>6577</v>
      </c>
      <c r="B2284" s="5" t="s">
        <v>2085</v>
      </c>
      <c r="C2284" s="5" t="s">
        <v>5378</v>
      </c>
      <c r="D2284" s="1" t="s">
        <v>62</v>
      </c>
      <c r="E2284" s="3">
        <v>1</v>
      </c>
      <c r="F2284" s="2">
        <v>141470.84</v>
      </c>
      <c r="G2284" s="2">
        <f>ROUND(Tabla324[[#This Row],[CANTIDAD]]*Tabla324[[#This Row],[P. U.]],2)</f>
        <v>141470.84</v>
      </c>
      <c r="H2284" s="22">
        <v>1</v>
      </c>
      <c r="I2284" s="2">
        <v>108652.86</v>
      </c>
      <c r="J2284" s="2">
        <f>ROUND(Tabla324[[#This Row],[CANTIDAD ]]*Tabla324[[#This Row],[P. U. ]],2)</f>
        <v>108652.86</v>
      </c>
    </row>
    <row r="2285" spans="1:10">
      <c r="A2285" s="5" t="s">
        <v>6577</v>
      </c>
      <c r="B2285" s="5" t="s">
        <v>2086</v>
      </c>
      <c r="C2285" s="5" t="s">
        <v>5379</v>
      </c>
      <c r="D2285" s="1" t="s">
        <v>62</v>
      </c>
      <c r="E2285" s="3">
        <v>1</v>
      </c>
      <c r="F2285" s="2">
        <v>170448.03</v>
      </c>
      <c r="G2285" s="2">
        <f>ROUND(Tabla324[[#This Row],[CANTIDAD]]*Tabla324[[#This Row],[P. U.]],2)</f>
        <v>170448.03</v>
      </c>
      <c r="H2285" s="22">
        <v>1</v>
      </c>
      <c r="I2285" s="2">
        <v>130908.01</v>
      </c>
      <c r="J2285" s="2">
        <f>ROUND(Tabla324[[#This Row],[CANTIDAD ]]*Tabla324[[#This Row],[P. U. ]],2)</f>
        <v>130908.01</v>
      </c>
    </row>
    <row r="2286" spans="1:10">
      <c r="A2286" s="5" t="s">
        <v>6577</v>
      </c>
      <c r="B2286" s="5" t="s">
        <v>2087</v>
      </c>
      <c r="C2286" s="5" t="s">
        <v>5380</v>
      </c>
      <c r="D2286" s="1" t="s">
        <v>62</v>
      </c>
      <c r="E2286" s="3">
        <v>1</v>
      </c>
      <c r="F2286" s="2">
        <v>158897.1</v>
      </c>
      <c r="G2286" s="2">
        <f>ROUND(Tabla324[[#This Row],[CANTIDAD]]*Tabla324[[#This Row],[P. U.]],2)</f>
        <v>158897.1</v>
      </c>
      <c r="H2286" s="22">
        <v>1</v>
      </c>
      <c r="I2286" s="2">
        <v>122036.63</v>
      </c>
      <c r="J2286" s="2">
        <f>ROUND(Tabla324[[#This Row],[CANTIDAD ]]*Tabla324[[#This Row],[P. U. ]],2)</f>
        <v>122036.63</v>
      </c>
    </row>
    <row r="2287" spans="1:10">
      <c r="A2287" s="5" t="s">
        <v>6577</v>
      </c>
      <c r="B2287" s="5" t="s">
        <v>2088</v>
      </c>
      <c r="C2287" s="5" t="s">
        <v>5381</v>
      </c>
      <c r="D2287" s="1" t="s">
        <v>62</v>
      </c>
      <c r="E2287" s="3">
        <v>1</v>
      </c>
      <c r="F2287" s="2">
        <v>164886.13</v>
      </c>
      <c r="G2287" s="2">
        <f>ROUND(Tabla324[[#This Row],[CANTIDAD]]*Tabla324[[#This Row],[P. U.]],2)</f>
        <v>164886.13</v>
      </c>
      <c r="H2287" s="22">
        <v>1</v>
      </c>
      <c r="I2287" s="2">
        <v>126636.34</v>
      </c>
      <c r="J2287" s="2">
        <f>ROUND(Tabla324[[#This Row],[CANTIDAD ]]*Tabla324[[#This Row],[P. U. ]],2)</f>
        <v>126636.34</v>
      </c>
    </row>
    <row r="2288" spans="1:10">
      <c r="A2288" s="5" t="s">
        <v>6577</v>
      </c>
      <c r="B2288" s="5" t="s">
        <v>2089</v>
      </c>
      <c r="C2288" s="5" t="s">
        <v>5382</v>
      </c>
      <c r="D2288" s="1" t="s">
        <v>62</v>
      </c>
      <c r="E2288" s="3">
        <v>1</v>
      </c>
      <c r="F2288" s="2">
        <v>142272.54999999999</v>
      </c>
      <c r="G2288" s="2">
        <f>ROUND(Tabla324[[#This Row],[CANTIDAD]]*Tabla324[[#This Row],[P. U.]],2)</f>
        <v>142272.54999999999</v>
      </c>
      <c r="H2288" s="22">
        <v>1</v>
      </c>
      <c r="I2288" s="2">
        <v>109268.6</v>
      </c>
      <c r="J2288" s="2">
        <f>ROUND(Tabla324[[#This Row],[CANTIDAD ]]*Tabla324[[#This Row],[P. U. ]],2)</f>
        <v>109268.6</v>
      </c>
    </row>
    <row r="2289" spans="1:10">
      <c r="A2289" s="5" t="s">
        <v>6577</v>
      </c>
      <c r="B2289" s="5" t="s">
        <v>2090</v>
      </c>
      <c r="C2289" s="5" t="s">
        <v>5383</v>
      </c>
      <c r="D2289" s="1" t="s">
        <v>62</v>
      </c>
      <c r="E2289" s="3">
        <v>1</v>
      </c>
      <c r="F2289" s="2">
        <v>128591.74</v>
      </c>
      <c r="G2289" s="2">
        <f>ROUND(Tabla324[[#This Row],[CANTIDAD]]*Tabla324[[#This Row],[P. U.]],2)</f>
        <v>128591.74</v>
      </c>
      <c r="H2289" s="22">
        <v>1</v>
      </c>
      <c r="I2289" s="2">
        <v>98761.41</v>
      </c>
      <c r="J2289" s="2">
        <f>ROUND(Tabla324[[#This Row],[CANTIDAD ]]*Tabla324[[#This Row],[P. U. ]],2)</f>
        <v>98761.41</v>
      </c>
    </row>
    <row r="2290" spans="1:10">
      <c r="A2290" s="5" t="s">
        <v>6577</v>
      </c>
      <c r="B2290" s="5" t="s">
        <v>2091</v>
      </c>
      <c r="C2290" s="5" t="s">
        <v>5384</v>
      </c>
      <c r="D2290" s="1" t="s">
        <v>62</v>
      </c>
      <c r="E2290" s="3">
        <v>1</v>
      </c>
      <c r="F2290" s="2">
        <v>169444.02</v>
      </c>
      <c r="G2290" s="2">
        <f>ROUND(Tabla324[[#This Row],[CANTIDAD]]*Tabla324[[#This Row],[P. U.]],2)</f>
        <v>169444.02</v>
      </c>
      <c r="H2290" s="22">
        <v>1</v>
      </c>
      <c r="I2290" s="2">
        <v>130136.9</v>
      </c>
      <c r="J2290" s="2">
        <f>ROUND(Tabla324[[#This Row],[CANTIDAD ]]*Tabla324[[#This Row],[P. U. ]],2)</f>
        <v>130136.9</v>
      </c>
    </row>
    <row r="2291" spans="1:10">
      <c r="A2291" s="5" t="s">
        <v>6577</v>
      </c>
      <c r="B2291" s="5" t="s">
        <v>2092</v>
      </c>
      <c r="C2291" s="5" t="s">
        <v>5385</v>
      </c>
      <c r="D2291" s="1" t="s">
        <v>62</v>
      </c>
      <c r="E2291" s="3">
        <v>1</v>
      </c>
      <c r="F2291" s="2">
        <v>213996.21</v>
      </c>
      <c r="G2291" s="2">
        <f>ROUND(Tabla324[[#This Row],[CANTIDAD]]*Tabla324[[#This Row],[P. U.]],2)</f>
        <v>213996.21</v>
      </c>
      <c r="H2291" s="22">
        <v>1</v>
      </c>
      <c r="I2291" s="2">
        <v>164354</v>
      </c>
      <c r="J2291" s="2">
        <f>ROUND(Tabla324[[#This Row],[CANTIDAD ]]*Tabla324[[#This Row],[P. U. ]],2)</f>
        <v>164354</v>
      </c>
    </row>
    <row r="2292" spans="1:10">
      <c r="A2292" s="5" t="s">
        <v>6577</v>
      </c>
      <c r="B2292" s="5" t="s">
        <v>2093</v>
      </c>
      <c r="C2292" s="5" t="s">
        <v>5386</v>
      </c>
      <c r="D2292" s="1" t="s">
        <v>62</v>
      </c>
      <c r="E2292" s="3">
        <v>1</v>
      </c>
      <c r="F2292" s="2">
        <v>170271.38</v>
      </c>
      <c r="G2292" s="2">
        <f>ROUND(Tabla324[[#This Row],[CANTIDAD]]*Tabla324[[#This Row],[P. U.]],2)</f>
        <v>170271.38</v>
      </c>
      <c r="H2292" s="22">
        <v>1</v>
      </c>
      <c r="I2292" s="2">
        <v>130772.34</v>
      </c>
      <c r="J2292" s="2">
        <f>ROUND(Tabla324[[#This Row],[CANTIDAD ]]*Tabla324[[#This Row],[P. U. ]],2)</f>
        <v>130772.34</v>
      </c>
    </row>
    <row r="2293" spans="1:10">
      <c r="A2293" s="5" t="s">
        <v>6577</v>
      </c>
      <c r="B2293" s="5" t="s">
        <v>2094</v>
      </c>
      <c r="C2293" s="5" t="s">
        <v>5387</v>
      </c>
      <c r="D2293" s="1" t="s">
        <v>62</v>
      </c>
      <c r="E2293" s="3">
        <v>1</v>
      </c>
      <c r="F2293" s="2">
        <v>118531.2</v>
      </c>
      <c r="G2293" s="2">
        <f>ROUND(Tabla324[[#This Row],[CANTIDAD]]*Tabla324[[#This Row],[P. U.]],2)</f>
        <v>118531.2</v>
      </c>
      <c r="H2293" s="22">
        <v>1</v>
      </c>
      <c r="I2293" s="2">
        <v>91034.69</v>
      </c>
      <c r="J2293" s="2">
        <f>ROUND(Tabla324[[#This Row],[CANTIDAD ]]*Tabla324[[#This Row],[P. U. ]],2)</f>
        <v>91034.69</v>
      </c>
    </row>
    <row r="2294" spans="1:10">
      <c r="A2294" s="5" t="s">
        <v>6577</v>
      </c>
      <c r="B2294" s="5" t="s">
        <v>2095</v>
      </c>
      <c r="C2294" s="5" t="s">
        <v>5388</v>
      </c>
      <c r="D2294" s="1" t="s">
        <v>62</v>
      </c>
      <c r="E2294" s="3">
        <v>1</v>
      </c>
      <c r="F2294" s="2">
        <v>190651.04</v>
      </c>
      <c r="G2294" s="2">
        <f>ROUND(Tabla324[[#This Row],[CANTIDAD]]*Tabla324[[#This Row],[P. U.]],2)</f>
        <v>190651.04</v>
      </c>
      <c r="H2294" s="22">
        <v>1</v>
      </c>
      <c r="I2294" s="2">
        <v>146424.38</v>
      </c>
      <c r="J2294" s="2">
        <f>ROUND(Tabla324[[#This Row],[CANTIDAD ]]*Tabla324[[#This Row],[P. U. ]],2)</f>
        <v>146424.38</v>
      </c>
    </row>
    <row r="2295" spans="1:10">
      <c r="A2295" s="5" t="s">
        <v>6577</v>
      </c>
      <c r="B2295" s="5" t="s">
        <v>2096</v>
      </c>
      <c r="C2295" s="5" t="s">
        <v>5389</v>
      </c>
      <c r="D2295" s="1" t="s">
        <v>62</v>
      </c>
      <c r="E2295" s="3">
        <v>1</v>
      </c>
      <c r="F2295" s="2">
        <v>189966.38</v>
      </c>
      <c r="G2295" s="2">
        <f>ROUND(Tabla324[[#This Row],[CANTIDAD]]*Tabla324[[#This Row],[P. U.]],2)</f>
        <v>189966.38</v>
      </c>
      <c r="H2295" s="22">
        <v>1</v>
      </c>
      <c r="I2295" s="2">
        <v>145898.54999999999</v>
      </c>
      <c r="J2295" s="2">
        <f>ROUND(Tabla324[[#This Row],[CANTIDAD ]]*Tabla324[[#This Row],[P. U. ]],2)</f>
        <v>145898.54999999999</v>
      </c>
    </row>
    <row r="2296" spans="1:10">
      <c r="A2296" s="5" t="s">
        <v>6577</v>
      </c>
      <c r="B2296" s="5" t="s">
        <v>2097</v>
      </c>
      <c r="C2296" s="5" t="s">
        <v>5390</v>
      </c>
      <c r="D2296" s="1" t="s">
        <v>62</v>
      </c>
      <c r="E2296" s="3">
        <v>1</v>
      </c>
      <c r="F2296" s="2">
        <v>162612.46</v>
      </c>
      <c r="G2296" s="2">
        <f>ROUND(Tabla324[[#This Row],[CANTIDAD]]*Tabla324[[#This Row],[P. U.]],2)</f>
        <v>162612.46</v>
      </c>
      <c r="H2296" s="22">
        <v>1</v>
      </c>
      <c r="I2296" s="2">
        <v>124890.12</v>
      </c>
      <c r="J2296" s="2">
        <f>ROUND(Tabla324[[#This Row],[CANTIDAD ]]*Tabla324[[#This Row],[P. U. ]],2)</f>
        <v>124890.12</v>
      </c>
    </row>
    <row r="2297" spans="1:10">
      <c r="A2297" s="5" t="s">
        <v>6577</v>
      </c>
      <c r="B2297" s="5" t="s">
        <v>2098</v>
      </c>
      <c r="C2297" s="5" t="s">
        <v>5391</v>
      </c>
      <c r="D2297" s="1" t="s">
        <v>62</v>
      </c>
      <c r="E2297" s="3">
        <v>1</v>
      </c>
      <c r="F2297" s="2">
        <v>243887.25</v>
      </c>
      <c r="G2297" s="2">
        <f>ROUND(Tabla324[[#This Row],[CANTIDAD]]*Tabla324[[#This Row],[P. U.]],2)</f>
        <v>243887.25</v>
      </c>
      <c r="H2297" s="22">
        <v>1</v>
      </c>
      <c r="I2297" s="2">
        <v>187311.01</v>
      </c>
      <c r="J2297" s="2">
        <f>ROUND(Tabla324[[#This Row],[CANTIDAD ]]*Tabla324[[#This Row],[P. U. ]],2)</f>
        <v>187311.01</v>
      </c>
    </row>
    <row r="2298" spans="1:10">
      <c r="A2298" s="5" t="s">
        <v>6577</v>
      </c>
      <c r="B2298" s="5" t="s">
        <v>2099</v>
      </c>
      <c r="C2298" s="5" t="s">
        <v>5392</v>
      </c>
      <c r="D2298" s="1" t="s">
        <v>62</v>
      </c>
      <c r="E2298" s="3">
        <v>1</v>
      </c>
      <c r="F2298" s="2">
        <v>149929.88</v>
      </c>
      <c r="G2298" s="2">
        <f>ROUND(Tabla324[[#This Row],[CANTIDAD]]*Tabla324[[#This Row],[P. U.]],2)</f>
        <v>149929.88</v>
      </c>
      <c r="H2298" s="22">
        <v>1</v>
      </c>
      <c r="I2298" s="2">
        <v>115149.6</v>
      </c>
      <c r="J2298" s="2">
        <f>ROUND(Tabla324[[#This Row],[CANTIDAD ]]*Tabla324[[#This Row],[P. U. ]],2)</f>
        <v>115149.6</v>
      </c>
    </row>
    <row r="2299" spans="1:10">
      <c r="A2299" s="5" t="s">
        <v>6577</v>
      </c>
      <c r="B2299" s="5" t="s">
        <v>2100</v>
      </c>
      <c r="C2299" s="5" t="s">
        <v>5393</v>
      </c>
      <c r="D2299" s="1" t="s">
        <v>62</v>
      </c>
      <c r="E2299" s="3">
        <v>1</v>
      </c>
      <c r="F2299" s="2">
        <v>138231.99</v>
      </c>
      <c r="G2299" s="2">
        <f>ROUND(Tabla324[[#This Row],[CANTIDAD]]*Tabla324[[#This Row],[P. U.]],2)</f>
        <v>138231.99</v>
      </c>
      <c r="H2299" s="22">
        <v>1</v>
      </c>
      <c r="I2299" s="2">
        <v>106165.35</v>
      </c>
      <c r="J2299" s="2">
        <f>ROUND(Tabla324[[#This Row],[CANTIDAD ]]*Tabla324[[#This Row],[P. U. ]],2)</f>
        <v>106165.35</v>
      </c>
    </row>
    <row r="2300" spans="1:10">
      <c r="A2300" s="5" t="s">
        <v>6577</v>
      </c>
      <c r="B2300" s="5" t="s">
        <v>2101</v>
      </c>
      <c r="C2300" s="5" t="s">
        <v>5394</v>
      </c>
      <c r="D2300" s="1" t="s">
        <v>62</v>
      </c>
      <c r="E2300" s="3">
        <v>1</v>
      </c>
      <c r="F2300" s="2">
        <v>218976.81</v>
      </c>
      <c r="G2300" s="2">
        <f>ROUND(Tabla324[[#This Row],[CANTIDAD]]*Tabla324[[#This Row],[P. U.]],2)</f>
        <v>218976.81</v>
      </c>
      <c r="H2300" s="22">
        <v>1</v>
      </c>
      <c r="I2300" s="2">
        <v>168179.22</v>
      </c>
      <c r="J2300" s="2">
        <f>ROUND(Tabla324[[#This Row],[CANTIDAD ]]*Tabla324[[#This Row],[P. U. ]],2)</f>
        <v>168179.22</v>
      </c>
    </row>
    <row r="2301" spans="1:10">
      <c r="A2301" s="5" t="s">
        <v>6577</v>
      </c>
      <c r="B2301" s="5" t="s">
        <v>2102</v>
      </c>
      <c r="C2301" s="5" t="s">
        <v>5395</v>
      </c>
      <c r="D2301" s="1" t="s">
        <v>62</v>
      </c>
      <c r="E2301" s="3">
        <v>1</v>
      </c>
      <c r="F2301" s="2">
        <v>251958.88</v>
      </c>
      <c r="G2301" s="2">
        <f>ROUND(Tabla324[[#This Row],[CANTIDAD]]*Tabla324[[#This Row],[P. U.]],2)</f>
        <v>251958.88</v>
      </c>
      <c r="H2301" s="22">
        <v>1</v>
      </c>
      <c r="I2301" s="2">
        <v>193510.21</v>
      </c>
      <c r="J2301" s="2">
        <f>ROUND(Tabla324[[#This Row],[CANTIDAD ]]*Tabla324[[#This Row],[P. U. ]],2)</f>
        <v>193510.21</v>
      </c>
    </row>
    <row r="2302" spans="1:10">
      <c r="A2302" s="5" t="s">
        <v>6577</v>
      </c>
      <c r="B2302" s="5" t="s">
        <v>2103</v>
      </c>
      <c r="C2302" s="5" t="s">
        <v>5396</v>
      </c>
      <c r="D2302" s="1" t="s">
        <v>62</v>
      </c>
      <c r="E2302" s="3">
        <v>1</v>
      </c>
      <c r="F2302" s="2">
        <v>145332.13</v>
      </c>
      <c r="G2302" s="2">
        <f>ROUND(Tabla324[[#This Row],[CANTIDAD]]*Tabla324[[#This Row],[P. U.]],2)</f>
        <v>145332.13</v>
      </c>
      <c r="H2302" s="22">
        <v>1</v>
      </c>
      <c r="I2302" s="2">
        <v>111618.41</v>
      </c>
      <c r="J2302" s="2">
        <f>ROUND(Tabla324[[#This Row],[CANTIDAD ]]*Tabla324[[#This Row],[P. U. ]],2)</f>
        <v>111618.41</v>
      </c>
    </row>
    <row r="2303" spans="1:10">
      <c r="A2303" s="5" t="s">
        <v>6577</v>
      </c>
      <c r="B2303" s="5" t="s">
        <v>2104</v>
      </c>
      <c r="C2303" s="5" t="s">
        <v>5397</v>
      </c>
      <c r="D2303" s="1" t="s">
        <v>62</v>
      </c>
      <c r="E2303" s="3">
        <v>1</v>
      </c>
      <c r="F2303" s="2">
        <v>155246.22</v>
      </c>
      <c r="G2303" s="2">
        <f>ROUND(Tabla324[[#This Row],[CANTIDAD]]*Tabla324[[#This Row],[P. U.]],2)</f>
        <v>155246.22</v>
      </c>
      <c r="H2303" s="22">
        <v>1</v>
      </c>
      <c r="I2303" s="2">
        <v>119232.67</v>
      </c>
      <c r="J2303" s="2">
        <f>ROUND(Tabla324[[#This Row],[CANTIDAD ]]*Tabla324[[#This Row],[P. U. ]],2)</f>
        <v>119232.67</v>
      </c>
    </row>
    <row r="2304" spans="1:10">
      <c r="A2304" s="5" t="s">
        <v>6577</v>
      </c>
      <c r="B2304" s="5" t="s">
        <v>2105</v>
      </c>
      <c r="C2304" s="5" t="s">
        <v>5398</v>
      </c>
      <c r="D2304" s="1" t="s">
        <v>62</v>
      </c>
      <c r="E2304" s="3">
        <v>1</v>
      </c>
      <c r="F2304" s="2">
        <v>202856.23</v>
      </c>
      <c r="G2304" s="2">
        <f>ROUND(Tabla324[[#This Row],[CANTIDAD]]*Tabla324[[#This Row],[P. U.]],2)</f>
        <v>202856.23</v>
      </c>
      <c r="H2304" s="22">
        <v>1</v>
      </c>
      <c r="I2304" s="2">
        <v>155798.24</v>
      </c>
      <c r="J2304" s="2">
        <f>ROUND(Tabla324[[#This Row],[CANTIDAD ]]*Tabla324[[#This Row],[P. U. ]],2)</f>
        <v>155798.24</v>
      </c>
    </row>
    <row r="2305" spans="1:10">
      <c r="A2305" s="5" t="s">
        <v>6577</v>
      </c>
      <c r="B2305" s="5" t="s">
        <v>2106</v>
      </c>
      <c r="C2305" s="5" t="s">
        <v>5399</v>
      </c>
      <c r="D2305" s="1" t="s">
        <v>62</v>
      </c>
      <c r="E2305" s="3">
        <v>1</v>
      </c>
      <c r="F2305" s="2">
        <v>215414.18</v>
      </c>
      <c r="G2305" s="2">
        <f>ROUND(Tabla324[[#This Row],[CANTIDAD]]*Tabla324[[#This Row],[P. U.]],2)</f>
        <v>215414.18</v>
      </c>
      <c r="H2305" s="22">
        <v>1</v>
      </c>
      <c r="I2305" s="2">
        <v>165443.04</v>
      </c>
      <c r="J2305" s="2">
        <f>ROUND(Tabla324[[#This Row],[CANTIDAD ]]*Tabla324[[#This Row],[P. U. ]],2)</f>
        <v>165443.04</v>
      </c>
    </row>
    <row r="2306" spans="1:10">
      <c r="A2306" s="5" t="s">
        <v>6577</v>
      </c>
      <c r="B2306" s="5" t="s">
        <v>2107</v>
      </c>
      <c r="C2306" s="5" t="s">
        <v>5400</v>
      </c>
      <c r="D2306" s="1" t="s">
        <v>62</v>
      </c>
      <c r="E2306" s="3">
        <v>1</v>
      </c>
      <c r="F2306" s="2">
        <v>217700.51</v>
      </c>
      <c r="G2306" s="2">
        <f>ROUND(Tabla324[[#This Row],[CANTIDAD]]*Tabla324[[#This Row],[P. U.]],2)</f>
        <v>217700.51</v>
      </c>
      <c r="H2306" s="22">
        <v>1</v>
      </c>
      <c r="I2306" s="2">
        <v>167198.99</v>
      </c>
      <c r="J2306" s="2">
        <f>ROUND(Tabla324[[#This Row],[CANTIDAD ]]*Tabla324[[#This Row],[P. U. ]],2)</f>
        <v>167198.99</v>
      </c>
    </row>
    <row r="2307" spans="1:10">
      <c r="A2307" s="5" t="s">
        <v>6577</v>
      </c>
      <c r="B2307" s="5" t="s">
        <v>2108</v>
      </c>
      <c r="C2307" s="5" t="s">
        <v>5401</v>
      </c>
      <c r="D2307" s="1" t="s">
        <v>62</v>
      </c>
      <c r="E2307" s="3">
        <v>1</v>
      </c>
      <c r="F2307" s="2">
        <v>280457.81</v>
      </c>
      <c r="G2307" s="2">
        <f>ROUND(Tabla324[[#This Row],[CANTIDAD]]*Tabla324[[#This Row],[P. U.]],2)</f>
        <v>280457.81</v>
      </c>
      <c r="H2307" s="22">
        <v>1</v>
      </c>
      <c r="I2307" s="2">
        <v>215398.04</v>
      </c>
      <c r="J2307" s="2">
        <f>ROUND(Tabla324[[#This Row],[CANTIDAD ]]*Tabla324[[#This Row],[P. U. ]],2)</f>
        <v>215398.04</v>
      </c>
    </row>
    <row r="2308" spans="1:10">
      <c r="A2308" s="5" t="s">
        <v>6577</v>
      </c>
      <c r="B2308" s="5" t="s">
        <v>2109</v>
      </c>
      <c r="C2308" s="5" t="s">
        <v>5402</v>
      </c>
      <c r="D2308" s="1" t="s">
        <v>62</v>
      </c>
      <c r="E2308" s="3">
        <v>1</v>
      </c>
      <c r="F2308" s="2">
        <v>315331.93</v>
      </c>
      <c r="G2308" s="2">
        <f>ROUND(Tabla324[[#This Row],[CANTIDAD]]*Tabla324[[#This Row],[P. U.]],2)</f>
        <v>315331.93</v>
      </c>
      <c r="H2308" s="22">
        <v>1</v>
      </c>
      <c r="I2308" s="2">
        <v>242182.17</v>
      </c>
      <c r="J2308" s="2">
        <f>ROUND(Tabla324[[#This Row],[CANTIDAD ]]*Tabla324[[#This Row],[P. U. ]],2)</f>
        <v>242182.17</v>
      </c>
    </row>
    <row r="2309" spans="1:10">
      <c r="A2309" s="5" t="s">
        <v>6577</v>
      </c>
      <c r="B2309" s="5" t="s">
        <v>2110</v>
      </c>
      <c r="C2309" s="5" t="s">
        <v>5403</v>
      </c>
      <c r="D2309" s="1" t="s">
        <v>62</v>
      </c>
      <c r="E2309" s="3">
        <v>1</v>
      </c>
      <c r="F2309" s="2">
        <v>159076.72</v>
      </c>
      <c r="G2309" s="2">
        <f>ROUND(Tabla324[[#This Row],[CANTIDAD]]*Tabla324[[#This Row],[P. U.]],2)</f>
        <v>159076.72</v>
      </c>
      <c r="H2309" s="22">
        <v>1</v>
      </c>
      <c r="I2309" s="2">
        <v>122174.59</v>
      </c>
      <c r="J2309" s="2">
        <f>ROUND(Tabla324[[#This Row],[CANTIDAD ]]*Tabla324[[#This Row],[P. U. ]],2)</f>
        <v>122174.59</v>
      </c>
    </row>
    <row r="2310" spans="1:10">
      <c r="A2310" s="5" t="s">
        <v>6577</v>
      </c>
      <c r="B2310" s="5" t="s">
        <v>2111</v>
      </c>
      <c r="C2310" s="5" t="s">
        <v>5404</v>
      </c>
      <c r="D2310" s="1" t="s">
        <v>62</v>
      </c>
      <c r="E2310" s="3">
        <v>1</v>
      </c>
      <c r="F2310" s="2">
        <v>140136.87</v>
      </c>
      <c r="G2310" s="2">
        <f>ROUND(Tabla324[[#This Row],[CANTIDAD]]*Tabla324[[#This Row],[P. U.]],2)</f>
        <v>140136.87</v>
      </c>
      <c r="H2310" s="22">
        <v>1</v>
      </c>
      <c r="I2310" s="2">
        <v>107628.35</v>
      </c>
      <c r="J2310" s="2">
        <f>ROUND(Tabla324[[#This Row],[CANTIDAD ]]*Tabla324[[#This Row],[P. U. ]],2)</f>
        <v>107628.35</v>
      </c>
    </row>
    <row r="2311" spans="1:10">
      <c r="A2311" s="5" t="s">
        <v>6577</v>
      </c>
      <c r="B2311" s="5" t="s">
        <v>2112</v>
      </c>
      <c r="C2311" s="5" t="s">
        <v>5405</v>
      </c>
      <c r="D2311" s="1" t="s">
        <v>62</v>
      </c>
      <c r="E2311" s="3">
        <v>1</v>
      </c>
      <c r="F2311" s="2">
        <v>129425.45</v>
      </c>
      <c r="G2311" s="2">
        <f>ROUND(Tabla324[[#This Row],[CANTIDAD]]*Tabla324[[#This Row],[P. U.]],2)</f>
        <v>129425.45</v>
      </c>
      <c r="H2311" s="22">
        <v>1</v>
      </c>
      <c r="I2311" s="2">
        <v>99401.71</v>
      </c>
      <c r="J2311" s="2">
        <f>ROUND(Tabla324[[#This Row],[CANTIDAD ]]*Tabla324[[#This Row],[P. U. ]],2)</f>
        <v>99401.71</v>
      </c>
    </row>
    <row r="2312" spans="1:10">
      <c r="A2312" s="5" t="s">
        <v>6577</v>
      </c>
      <c r="B2312" s="5" t="s">
        <v>2113</v>
      </c>
      <c r="C2312" s="6" t="s">
        <v>5406</v>
      </c>
      <c r="D2312" s="1" t="s">
        <v>62</v>
      </c>
      <c r="E2312" s="3">
        <v>3</v>
      </c>
      <c r="F2312" s="2">
        <v>2661312.11</v>
      </c>
      <c r="G2312" s="2">
        <f>ROUND(Tabla324[[#This Row],[CANTIDAD]]*Tabla324[[#This Row],[P. U.]],2)</f>
        <v>7983936.3300000001</v>
      </c>
      <c r="H2312" s="22">
        <v>3</v>
      </c>
      <c r="I2312" s="2">
        <v>2043948.87</v>
      </c>
      <c r="J2312" s="2">
        <f>ROUND(Tabla324[[#This Row],[CANTIDAD ]]*Tabla324[[#This Row],[P. U. ]],2)</f>
        <v>6131846.6100000003</v>
      </c>
    </row>
    <row r="2313" spans="1:10">
      <c r="A2313" s="5" t="s">
        <v>6577</v>
      </c>
      <c r="B2313" s="5" t="s">
        <v>2114</v>
      </c>
      <c r="C2313" s="5" t="s">
        <v>5407</v>
      </c>
      <c r="D2313" s="1" t="s">
        <v>62</v>
      </c>
      <c r="E2313" s="3">
        <v>1</v>
      </c>
      <c r="F2313" s="2">
        <v>51389.86</v>
      </c>
      <c r="G2313" s="2">
        <f>ROUND(Tabla324[[#This Row],[CANTIDAD]]*Tabla324[[#This Row],[P. U.]],2)</f>
        <v>51389.86</v>
      </c>
      <c r="H2313" s="22">
        <v>1</v>
      </c>
      <c r="I2313" s="2">
        <v>39468.6</v>
      </c>
      <c r="J2313" s="2">
        <f>ROUND(Tabla324[[#This Row],[CANTIDAD ]]*Tabla324[[#This Row],[P. U. ]],2)</f>
        <v>39468.6</v>
      </c>
    </row>
    <row r="2314" spans="1:10">
      <c r="A2314" s="5" t="s">
        <v>6577</v>
      </c>
      <c r="B2314" s="5" t="s">
        <v>2115</v>
      </c>
      <c r="C2314" s="5" t="s">
        <v>5408</v>
      </c>
      <c r="D2314" s="1" t="s">
        <v>62</v>
      </c>
      <c r="E2314" s="3">
        <v>1</v>
      </c>
      <c r="F2314" s="2">
        <v>18807.86</v>
      </c>
      <c r="G2314" s="2">
        <f>ROUND(Tabla324[[#This Row],[CANTIDAD]]*Tabla324[[#This Row],[P. U.]],2)</f>
        <v>18807.86</v>
      </c>
      <c r="H2314" s="22">
        <v>1</v>
      </c>
      <c r="I2314" s="2">
        <v>14444.87</v>
      </c>
      <c r="J2314" s="2">
        <f>ROUND(Tabla324[[#This Row],[CANTIDAD ]]*Tabla324[[#This Row],[P. U. ]],2)</f>
        <v>14444.87</v>
      </c>
    </row>
    <row r="2315" spans="1:10">
      <c r="A2315" s="5" t="s">
        <v>6577</v>
      </c>
      <c r="B2315" s="5" t="s">
        <v>2116</v>
      </c>
      <c r="C2315" s="5" t="s">
        <v>5409</v>
      </c>
      <c r="D2315" s="1" t="s">
        <v>62</v>
      </c>
      <c r="E2315" s="3">
        <v>1</v>
      </c>
      <c r="F2315" s="2">
        <v>4898.18</v>
      </c>
      <c r="G2315" s="2">
        <f>ROUND(Tabla324[[#This Row],[CANTIDAD]]*Tabla324[[#This Row],[P. U.]],2)</f>
        <v>4898.18</v>
      </c>
      <c r="H2315" s="22">
        <v>1</v>
      </c>
      <c r="I2315" s="2">
        <v>3761.91</v>
      </c>
      <c r="J2315" s="2">
        <f>ROUND(Tabla324[[#This Row],[CANTIDAD ]]*Tabla324[[#This Row],[P. U. ]],2)</f>
        <v>3761.91</v>
      </c>
    </row>
    <row r="2316" spans="1:10">
      <c r="A2316" s="5" t="s">
        <v>6577</v>
      </c>
      <c r="B2316" s="5" t="s">
        <v>2117</v>
      </c>
      <c r="C2316" s="5" t="s">
        <v>5409</v>
      </c>
      <c r="D2316" s="1" t="s">
        <v>62</v>
      </c>
      <c r="E2316" s="3">
        <v>1</v>
      </c>
      <c r="F2316" s="2">
        <v>6782.68</v>
      </c>
      <c r="G2316" s="2">
        <f>ROUND(Tabla324[[#This Row],[CANTIDAD]]*Tabla324[[#This Row],[P. U.]],2)</f>
        <v>6782.68</v>
      </c>
      <c r="H2316" s="22">
        <v>1</v>
      </c>
      <c r="I2316" s="2">
        <v>5209.25</v>
      </c>
      <c r="J2316" s="2">
        <f>ROUND(Tabla324[[#This Row],[CANTIDAD ]]*Tabla324[[#This Row],[P. U. ]],2)</f>
        <v>5209.25</v>
      </c>
    </row>
    <row r="2317" spans="1:10">
      <c r="A2317" s="5" t="s">
        <v>6577</v>
      </c>
      <c r="B2317" s="5" t="s">
        <v>2118</v>
      </c>
      <c r="C2317" s="5" t="s">
        <v>5410</v>
      </c>
      <c r="D2317" s="1" t="s">
        <v>62</v>
      </c>
      <c r="E2317" s="3">
        <v>2</v>
      </c>
      <c r="F2317" s="2">
        <v>726876.95</v>
      </c>
      <c r="G2317" s="2">
        <f>ROUND(Tabla324[[#This Row],[CANTIDAD]]*Tabla324[[#This Row],[P. U.]],2)</f>
        <v>1453753.9</v>
      </c>
      <c r="H2317" s="22">
        <v>2</v>
      </c>
      <c r="I2317" s="2">
        <v>558258.19999999995</v>
      </c>
      <c r="J2317" s="2">
        <f>ROUND(Tabla324[[#This Row],[CANTIDAD ]]*Tabla324[[#This Row],[P. U. ]],2)</f>
        <v>1116516.3999999999</v>
      </c>
    </row>
    <row r="2318" spans="1:10">
      <c r="A2318" s="5" t="s">
        <v>6577</v>
      </c>
      <c r="B2318" s="5" t="s">
        <v>2119</v>
      </c>
      <c r="C2318" s="5" t="s">
        <v>5411</v>
      </c>
      <c r="D2318" s="1" t="s">
        <v>62</v>
      </c>
      <c r="E2318" s="3">
        <v>1</v>
      </c>
      <c r="F2318" s="2">
        <v>435924.46</v>
      </c>
      <c r="G2318" s="2">
        <f>ROUND(Tabla324[[#This Row],[CANTIDAD]]*Tabla324[[#This Row],[P. U.]],2)</f>
        <v>435924.46</v>
      </c>
      <c r="H2318" s="22">
        <v>1</v>
      </c>
      <c r="I2318" s="2">
        <v>334800</v>
      </c>
      <c r="J2318" s="2">
        <f>ROUND(Tabla324[[#This Row],[CANTIDAD ]]*Tabla324[[#This Row],[P. U. ]],2)</f>
        <v>334800</v>
      </c>
    </row>
    <row r="2319" spans="1:10">
      <c r="A2319" s="5" t="s">
        <v>6577</v>
      </c>
      <c r="B2319" s="5" t="s">
        <v>2120</v>
      </c>
      <c r="C2319" s="5" t="s">
        <v>5412</v>
      </c>
      <c r="D2319" s="1" t="s">
        <v>62</v>
      </c>
      <c r="E2319" s="3">
        <v>2</v>
      </c>
      <c r="F2319" s="2">
        <v>236418.72</v>
      </c>
      <c r="G2319" s="2">
        <f>ROUND(Tabla324[[#This Row],[CANTIDAD]]*Tabla324[[#This Row],[P. U.]],2)</f>
        <v>472837.44</v>
      </c>
      <c r="H2319" s="22">
        <v>2</v>
      </c>
      <c r="I2319" s="2">
        <v>181575</v>
      </c>
      <c r="J2319" s="2">
        <f>ROUND(Tabla324[[#This Row],[CANTIDAD ]]*Tabla324[[#This Row],[P. U. ]],2)</f>
        <v>363150</v>
      </c>
    </row>
    <row r="2320" spans="1:10">
      <c r="A2320" s="5" t="s">
        <v>6577</v>
      </c>
      <c r="B2320" s="5" t="s">
        <v>2121</v>
      </c>
      <c r="C2320" s="5" t="s">
        <v>5413</v>
      </c>
      <c r="D2320" s="1" t="s">
        <v>62</v>
      </c>
      <c r="E2320" s="3">
        <v>2</v>
      </c>
      <c r="F2320" s="2">
        <v>39400.730000000003</v>
      </c>
      <c r="G2320" s="2">
        <f>ROUND(Tabla324[[#This Row],[CANTIDAD]]*Tabla324[[#This Row],[P. U.]],2)</f>
        <v>78801.460000000006</v>
      </c>
      <c r="H2320" s="22">
        <v>2</v>
      </c>
      <c r="I2320" s="2">
        <v>30260.66</v>
      </c>
      <c r="J2320" s="2">
        <f>ROUND(Tabla324[[#This Row],[CANTIDAD ]]*Tabla324[[#This Row],[P. U. ]],2)</f>
        <v>60521.32</v>
      </c>
    </row>
    <row r="2321" spans="1:10">
      <c r="A2321" s="5" t="s">
        <v>6577</v>
      </c>
      <c r="B2321" s="5" t="s">
        <v>2122</v>
      </c>
      <c r="C2321" s="5" t="s">
        <v>5414</v>
      </c>
      <c r="D2321" s="1" t="s">
        <v>62</v>
      </c>
      <c r="E2321" s="3">
        <v>1</v>
      </c>
      <c r="F2321" s="2">
        <v>59501.29</v>
      </c>
      <c r="G2321" s="2">
        <f>ROUND(Tabla324[[#This Row],[CANTIDAD]]*Tabla324[[#This Row],[P. U.]],2)</f>
        <v>59501.29</v>
      </c>
      <c r="H2321" s="22">
        <v>1</v>
      </c>
      <c r="I2321" s="2">
        <v>45698.36</v>
      </c>
      <c r="J2321" s="2">
        <f>ROUND(Tabla324[[#This Row],[CANTIDAD ]]*Tabla324[[#This Row],[P. U. ]],2)</f>
        <v>45698.36</v>
      </c>
    </row>
    <row r="2322" spans="1:10">
      <c r="A2322" s="5" t="s">
        <v>6577</v>
      </c>
      <c r="B2322" s="5" t="s">
        <v>2123</v>
      </c>
      <c r="C2322" s="6" t="s">
        <v>5415</v>
      </c>
      <c r="D2322" s="1" t="s">
        <v>62</v>
      </c>
      <c r="E2322" s="3">
        <v>3</v>
      </c>
      <c r="F2322" s="2">
        <v>79310.12</v>
      </c>
      <c r="G2322" s="2">
        <f>ROUND(Tabla324[[#This Row],[CANTIDAD]]*Tabla324[[#This Row],[P. U.]],2)</f>
        <v>237930.36</v>
      </c>
      <c r="H2322" s="22">
        <v>3</v>
      </c>
      <c r="I2322" s="2">
        <v>60912</v>
      </c>
      <c r="J2322" s="2">
        <f>ROUND(Tabla324[[#This Row],[CANTIDAD ]]*Tabla324[[#This Row],[P. U. ]],2)</f>
        <v>182736</v>
      </c>
    </row>
    <row r="2323" spans="1:10">
      <c r="A2323" s="5" t="s">
        <v>6577</v>
      </c>
      <c r="B2323" s="5" t="s">
        <v>2124</v>
      </c>
      <c r="C2323" s="6" t="s">
        <v>5416</v>
      </c>
      <c r="D2323" s="1" t="s">
        <v>62</v>
      </c>
      <c r="E2323" s="3">
        <v>3</v>
      </c>
      <c r="F2323" s="2">
        <v>164629.69</v>
      </c>
      <c r="G2323" s="2">
        <f>ROUND(Tabla324[[#This Row],[CANTIDAD]]*Tabla324[[#This Row],[P. U.]],2)</f>
        <v>493889.07</v>
      </c>
      <c r="H2323" s="22">
        <v>3</v>
      </c>
      <c r="I2323" s="2">
        <v>126439.38</v>
      </c>
      <c r="J2323" s="2">
        <f>ROUND(Tabla324[[#This Row],[CANTIDAD ]]*Tabla324[[#This Row],[P. U. ]],2)</f>
        <v>379318.14</v>
      </c>
    </row>
    <row r="2324" spans="1:10">
      <c r="A2324" s="5" t="s">
        <v>6577</v>
      </c>
      <c r="B2324" s="5" t="s">
        <v>2125</v>
      </c>
      <c r="C2324" s="6" t="s">
        <v>5417</v>
      </c>
      <c r="D2324" s="1" t="s">
        <v>62</v>
      </c>
      <c r="E2324" s="3">
        <v>3</v>
      </c>
      <c r="F2324" s="2">
        <v>90025.08</v>
      </c>
      <c r="G2324" s="2">
        <f>ROUND(Tabla324[[#This Row],[CANTIDAD]]*Tabla324[[#This Row],[P. U.]],2)</f>
        <v>270075.24</v>
      </c>
      <c r="H2324" s="22">
        <v>3</v>
      </c>
      <c r="I2324" s="2">
        <v>69141.33</v>
      </c>
      <c r="J2324" s="2">
        <f>ROUND(Tabla324[[#This Row],[CANTIDAD ]]*Tabla324[[#This Row],[P. U. ]],2)</f>
        <v>207423.99</v>
      </c>
    </row>
    <row r="2325" spans="1:10">
      <c r="A2325" s="5" t="s">
        <v>6577</v>
      </c>
      <c r="B2325" s="5" t="s">
        <v>2126</v>
      </c>
      <c r="C2325" s="5" t="s">
        <v>5418</v>
      </c>
      <c r="D2325" s="1" t="s">
        <v>62</v>
      </c>
      <c r="E2325" s="3">
        <v>1</v>
      </c>
      <c r="F2325" s="2">
        <v>10282.9</v>
      </c>
      <c r="G2325" s="2">
        <f>ROUND(Tabla324[[#This Row],[CANTIDAD]]*Tabla324[[#This Row],[P. U.]],2)</f>
        <v>10282.9</v>
      </c>
      <c r="H2325" s="22">
        <v>1</v>
      </c>
      <c r="I2325" s="2">
        <v>7897.5</v>
      </c>
      <c r="J2325" s="2">
        <f>ROUND(Tabla324[[#This Row],[CANTIDAD ]]*Tabla324[[#This Row],[P. U. ]],2)</f>
        <v>7897.5</v>
      </c>
    </row>
    <row r="2326" spans="1:10">
      <c r="A2326" s="5" t="s">
        <v>6577</v>
      </c>
      <c r="B2326" s="5" t="s">
        <v>2127</v>
      </c>
      <c r="C2326" s="5" t="s">
        <v>5419</v>
      </c>
      <c r="D2326" s="1" t="s">
        <v>62</v>
      </c>
      <c r="E2326" s="3">
        <v>1</v>
      </c>
      <c r="F2326" s="2">
        <v>10282.9</v>
      </c>
      <c r="G2326" s="2">
        <f>ROUND(Tabla324[[#This Row],[CANTIDAD]]*Tabla324[[#This Row],[P. U.]],2)</f>
        <v>10282.9</v>
      </c>
      <c r="H2326" s="22">
        <v>1</v>
      </c>
      <c r="I2326" s="2">
        <v>7897.5</v>
      </c>
      <c r="J2326" s="2">
        <f>ROUND(Tabla324[[#This Row],[CANTIDAD ]]*Tabla324[[#This Row],[P. U. ]],2)</f>
        <v>7897.5</v>
      </c>
    </row>
    <row r="2327" spans="1:10">
      <c r="A2327" s="5" t="s">
        <v>6577</v>
      </c>
      <c r="B2327" s="5" t="s">
        <v>2128</v>
      </c>
      <c r="C2327" s="5" t="s">
        <v>5420</v>
      </c>
      <c r="D2327" s="1" t="s">
        <v>62</v>
      </c>
      <c r="E2327" s="3">
        <v>1</v>
      </c>
      <c r="F2327" s="2">
        <v>13798.42</v>
      </c>
      <c r="G2327" s="2">
        <f>ROUND(Tabla324[[#This Row],[CANTIDAD]]*Tabla324[[#This Row],[P. U.]],2)</f>
        <v>13798.42</v>
      </c>
      <c r="H2327" s="22">
        <v>1</v>
      </c>
      <c r="I2327" s="2">
        <v>10597.5</v>
      </c>
      <c r="J2327" s="2">
        <f>ROUND(Tabla324[[#This Row],[CANTIDAD ]]*Tabla324[[#This Row],[P. U. ]],2)</f>
        <v>10597.5</v>
      </c>
    </row>
    <row r="2328" spans="1:10">
      <c r="A2328" s="5" t="s">
        <v>6577</v>
      </c>
      <c r="B2328" s="5" t="s">
        <v>2129</v>
      </c>
      <c r="C2328" s="5" t="s">
        <v>5421</v>
      </c>
      <c r="D2328" s="1" t="s">
        <v>62</v>
      </c>
      <c r="E2328" s="3">
        <v>1</v>
      </c>
      <c r="F2328" s="2">
        <v>23132.13</v>
      </c>
      <c r="G2328" s="2">
        <f>ROUND(Tabla324[[#This Row],[CANTIDAD]]*Tabla324[[#This Row],[P. U.]],2)</f>
        <v>23132.13</v>
      </c>
      <c r="H2328" s="22">
        <v>1</v>
      </c>
      <c r="I2328" s="2">
        <v>17766</v>
      </c>
      <c r="J2328" s="2">
        <f>ROUND(Tabla324[[#This Row],[CANTIDAD ]]*Tabla324[[#This Row],[P. U. ]],2)</f>
        <v>17766</v>
      </c>
    </row>
    <row r="2329" spans="1:10">
      <c r="A2329" s="5" t="s">
        <v>6577</v>
      </c>
      <c r="B2329" s="5" t="s">
        <v>2130</v>
      </c>
      <c r="C2329" s="5" t="s">
        <v>5422</v>
      </c>
      <c r="D2329" s="1" t="s">
        <v>62</v>
      </c>
      <c r="E2329" s="3">
        <v>1</v>
      </c>
      <c r="F2329" s="2">
        <v>23132.13</v>
      </c>
      <c r="G2329" s="2">
        <f>ROUND(Tabla324[[#This Row],[CANTIDAD]]*Tabla324[[#This Row],[P. U.]],2)</f>
        <v>23132.13</v>
      </c>
      <c r="H2329" s="22">
        <v>1</v>
      </c>
      <c r="I2329" s="2">
        <v>17766</v>
      </c>
      <c r="J2329" s="2">
        <f>ROUND(Tabla324[[#This Row],[CANTIDAD ]]*Tabla324[[#This Row],[P. U. ]],2)</f>
        <v>17766</v>
      </c>
    </row>
    <row r="2330" spans="1:10">
      <c r="A2330" s="5" t="s">
        <v>6577</v>
      </c>
      <c r="B2330" s="5" t="s">
        <v>2131</v>
      </c>
      <c r="C2330" s="6" t="s">
        <v>5423</v>
      </c>
      <c r="D2330" s="1" t="s">
        <v>62</v>
      </c>
      <c r="E2330" s="3">
        <v>1</v>
      </c>
      <c r="F2330" s="2">
        <v>3135.85</v>
      </c>
      <c r="G2330" s="2">
        <f>ROUND(Tabla324[[#This Row],[CANTIDAD]]*Tabla324[[#This Row],[P. U.]],2)</f>
        <v>3135.85</v>
      </c>
      <c r="H2330" s="22">
        <v>1</v>
      </c>
      <c r="I2330" s="2">
        <v>2408.4</v>
      </c>
      <c r="J2330" s="2">
        <f>ROUND(Tabla324[[#This Row],[CANTIDAD ]]*Tabla324[[#This Row],[P. U. ]],2)</f>
        <v>2408.4</v>
      </c>
    </row>
    <row r="2331" spans="1:10">
      <c r="A2331" s="5" t="s">
        <v>6577</v>
      </c>
      <c r="B2331" s="5" t="s">
        <v>2132</v>
      </c>
      <c r="C2331" s="6" t="s">
        <v>5424</v>
      </c>
      <c r="D2331" s="1" t="s">
        <v>62</v>
      </c>
      <c r="E2331" s="3">
        <v>1</v>
      </c>
      <c r="F2331" s="2">
        <v>2929.84</v>
      </c>
      <c r="G2331" s="2">
        <f>ROUND(Tabla324[[#This Row],[CANTIDAD]]*Tabla324[[#This Row],[P. U.]],2)</f>
        <v>2929.84</v>
      </c>
      <c r="H2331" s="22">
        <v>1</v>
      </c>
      <c r="I2331" s="2">
        <v>2250.1799999999998</v>
      </c>
      <c r="J2331" s="2">
        <f>ROUND(Tabla324[[#This Row],[CANTIDAD ]]*Tabla324[[#This Row],[P. U. ]],2)</f>
        <v>2250.1799999999998</v>
      </c>
    </row>
    <row r="2332" spans="1:10">
      <c r="A2332" s="5" t="s">
        <v>6577</v>
      </c>
      <c r="B2332" s="5" t="s">
        <v>2133</v>
      </c>
      <c r="C2332" s="6" t="s">
        <v>5425</v>
      </c>
      <c r="D2332" s="1" t="s">
        <v>62</v>
      </c>
      <c r="E2332" s="3">
        <v>1</v>
      </c>
      <c r="F2332" s="2">
        <v>2655.27</v>
      </c>
      <c r="G2332" s="2">
        <f>ROUND(Tabla324[[#This Row],[CANTIDAD]]*Tabla324[[#This Row],[P. U.]],2)</f>
        <v>2655.27</v>
      </c>
      <c r="H2332" s="22">
        <v>1</v>
      </c>
      <c r="I2332" s="2">
        <v>2039.31</v>
      </c>
      <c r="J2332" s="2">
        <f>ROUND(Tabla324[[#This Row],[CANTIDAD ]]*Tabla324[[#This Row],[P. U. ]],2)</f>
        <v>2039.31</v>
      </c>
    </row>
    <row r="2333" spans="1:10">
      <c r="A2333" s="5" t="s">
        <v>6577</v>
      </c>
      <c r="B2333" s="5" t="s">
        <v>2134</v>
      </c>
      <c r="C2333" s="6" t="s">
        <v>5426</v>
      </c>
      <c r="D2333" s="1" t="s">
        <v>62</v>
      </c>
      <c r="E2333" s="3">
        <v>1</v>
      </c>
      <c r="F2333" s="2">
        <v>2929.84</v>
      </c>
      <c r="G2333" s="2">
        <f>ROUND(Tabla324[[#This Row],[CANTIDAD]]*Tabla324[[#This Row],[P. U.]],2)</f>
        <v>2929.84</v>
      </c>
      <c r="H2333" s="22">
        <v>1</v>
      </c>
      <c r="I2333" s="2">
        <v>2250.1799999999998</v>
      </c>
      <c r="J2333" s="2">
        <f>ROUND(Tabla324[[#This Row],[CANTIDAD ]]*Tabla324[[#This Row],[P. U. ]],2)</f>
        <v>2250.1799999999998</v>
      </c>
    </row>
    <row r="2334" spans="1:10">
      <c r="A2334" s="5" t="s">
        <v>6577</v>
      </c>
      <c r="B2334" s="5" t="s">
        <v>2135</v>
      </c>
      <c r="C2334" s="6" t="s">
        <v>5427</v>
      </c>
      <c r="D2334" s="1" t="s">
        <v>62</v>
      </c>
      <c r="E2334" s="3">
        <v>1</v>
      </c>
      <c r="F2334" s="2">
        <v>3444.86</v>
      </c>
      <c r="G2334" s="2">
        <f>ROUND(Tabla324[[#This Row],[CANTIDAD]]*Tabla324[[#This Row],[P. U.]],2)</f>
        <v>3444.86</v>
      </c>
      <c r="H2334" s="22">
        <v>1</v>
      </c>
      <c r="I2334" s="2">
        <v>2645.73</v>
      </c>
      <c r="J2334" s="2">
        <f>ROUND(Tabla324[[#This Row],[CANTIDAD ]]*Tabla324[[#This Row],[P. U. ]],2)</f>
        <v>2645.73</v>
      </c>
    </row>
    <row r="2335" spans="1:10">
      <c r="A2335" s="5" t="s">
        <v>6577</v>
      </c>
      <c r="B2335" s="5" t="s">
        <v>2136</v>
      </c>
      <c r="C2335" s="6" t="s">
        <v>5428</v>
      </c>
      <c r="D2335" s="1" t="s">
        <v>62</v>
      </c>
      <c r="E2335" s="3">
        <v>1</v>
      </c>
      <c r="F2335" s="2">
        <v>3135.85</v>
      </c>
      <c r="G2335" s="2">
        <f>ROUND(Tabla324[[#This Row],[CANTIDAD]]*Tabla324[[#This Row],[P. U.]],2)</f>
        <v>3135.85</v>
      </c>
      <c r="H2335" s="22">
        <v>1</v>
      </c>
      <c r="I2335" s="2">
        <v>2408.4</v>
      </c>
      <c r="J2335" s="2">
        <f>ROUND(Tabla324[[#This Row],[CANTIDAD ]]*Tabla324[[#This Row],[P. U. ]],2)</f>
        <v>2408.4</v>
      </c>
    </row>
    <row r="2336" spans="1:10">
      <c r="A2336" s="5" t="s">
        <v>6577</v>
      </c>
      <c r="B2336" s="5" t="s">
        <v>2137</v>
      </c>
      <c r="C2336" s="6" t="s">
        <v>5429</v>
      </c>
      <c r="D2336" s="1" t="s">
        <v>62</v>
      </c>
      <c r="E2336" s="3">
        <v>1</v>
      </c>
      <c r="F2336" s="2">
        <v>3444.86</v>
      </c>
      <c r="G2336" s="2">
        <f>ROUND(Tabla324[[#This Row],[CANTIDAD]]*Tabla324[[#This Row],[P. U.]],2)</f>
        <v>3444.86</v>
      </c>
      <c r="H2336" s="22">
        <v>1</v>
      </c>
      <c r="I2336" s="2">
        <v>2645.73</v>
      </c>
      <c r="J2336" s="2">
        <f>ROUND(Tabla324[[#This Row],[CANTIDAD ]]*Tabla324[[#This Row],[P. U. ]],2)</f>
        <v>2645.73</v>
      </c>
    </row>
    <row r="2337" spans="1:10">
      <c r="A2337" s="5" t="s">
        <v>6577</v>
      </c>
      <c r="B2337" s="5" t="s">
        <v>2138</v>
      </c>
      <c r="C2337" s="6" t="s">
        <v>5430</v>
      </c>
      <c r="D2337" s="1" t="s">
        <v>62</v>
      </c>
      <c r="E2337" s="3">
        <v>1</v>
      </c>
      <c r="F2337" s="2">
        <v>3497.59</v>
      </c>
      <c r="G2337" s="2">
        <f>ROUND(Tabla324[[#This Row],[CANTIDAD]]*Tabla324[[#This Row],[P. U.]],2)</f>
        <v>3497.59</v>
      </c>
      <c r="H2337" s="22">
        <v>1</v>
      </c>
      <c r="I2337" s="2">
        <v>2686.23</v>
      </c>
      <c r="J2337" s="2">
        <f>ROUND(Tabla324[[#This Row],[CANTIDAD ]]*Tabla324[[#This Row],[P. U. ]],2)</f>
        <v>2686.23</v>
      </c>
    </row>
    <row r="2338" spans="1:10">
      <c r="A2338" s="5" t="s">
        <v>6577</v>
      </c>
      <c r="B2338" s="5" t="s">
        <v>2139</v>
      </c>
      <c r="C2338" s="6" t="s">
        <v>5431</v>
      </c>
      <c r="D2338" s="1" t="s">
        <v>62</v>
      </c>
      <c r="E2338" s="3">
        <v>1</v>
      </c>
      <c r="F2338" s="2">
        <v>3497.59</v>
      </c>
      <c r="G2338" s="2">
        <f>ROUND(Tabla324[[#This Row],[CANTIDAD]]*Tabla324[[#This Row],[P. U.]],2)</f>
        <v>3497.59</v>
      </c>
      <c r="H2338" s="22">
        <v>1</v>
      </c>
      <c r="I2338" s="2">
        <v>2686.23</v>
      </c>
      <c r="J2338" s="2">
        <f>ROUND(Tabla324[[#This Row],[CANTIDAD ]]*Tabla324[[#This Row],[P. U. ]],2)</f>
        <v>2686.23</v>
      </c>
    </row>
    <row r="2339" spans="1:10">
      <c r="A2339" s="5" t="s">
        <v>6577</v>
      </c>
      <c r="B2339" s="5" t="s">
        <v>2140</v>
      </c>
      <c r="C2339" s="6" t="s">
        <v>5432</v>
      </c>
      <c r="D2339" s="1" t="s">
        <v>62</v>
      </c>
      <c r="E2339" s="3">
        <v>1</v>
      </c>
      <c r="F2339" s="2">
        <v>3135.85</v>
      </c>
      <c r="G2339" s="2">
        <f>ROUND(Tabla324[[#This Row],[CANTIDAD]]*Tabla324[[#This Row],[P. U.]],2)</f>
        <v>3135.85</v>
      </c>
      <c r="H2339" s="22">
        <v>1</v>
      </c>
      <c r="I2339" s="2">
        <v>2408.4</v>
      </c>
      <c r="J2339" s="2">
        <f>ROUND(Tabla324[[#This Row],[CANTIDAD ]]*Tabla324[[#This Row],[P. U. ]],2)</f>
        <v>2408.4</v>
      </c>
    </row>
    <row r="2340" spans="1:10">
      <c r="A2340" s="5" t="s">
        <v>6577</v>
      </c>
      <c r="B2340" s="5" t="s">
        <v>2141</v>
      </c>
      <c r="C2340" s="6" t="s">
        <v>5433</v>
      </c>
      <c r="D2340" s="1" t="s">
        <v>62</v>
      </c>
      <c r="E2340" s="3">
        <v>1</v>
      </c>
      <c r="F2340" s="2">
        <v>2655.27</v>
      </c>
      <c r="G2340" s="2">
        <f>ROUND(Tabla324[[#This Row],[CANTIDAD]]*Tabla324[[#This Row],[P. U.]],2)</f>
        <v>2655.27</v>
      </c>
      <c r="H2340" s="22">
        <v>1</v>
      </c>
      <c r="I2340" s="2">
        <v>2039.31</v>
      </c>
      <c r="J2340" s="2">
        <f>ROUND(Tabla324[[#This Row],[CANTIDAD ]]*Tabla324[[#This Row],[P. U. ]],2)</f>
        <v>2039.31</v>
      </c>
    </row>
    <row r="2341" spans="1:10">
      <c r="A2341" s="5" t="s">
        <v>6577</v>
      </c>
      <c r="B2341" s="5" t="s">
        <v>2142</v>
      </c>
      <c r="C2341" s="6" t="s">
        <v>5434</v>
      </c>
      <c r="D2341" s="1" t="s">
        <v>62</v>
      </c>
      <c r="E2341" s="3">
        <v>1</v>
      </c>
      <c r="F2341" s="2">
        <v>2655.27</v>
      </c>
      <c r="G2341" s="2">
        <f>ROUND(Tabla324[[#This Row],[CANTIDAD]]*Tabla324[[#This Row],[P. U.]],2)</f>
        <v>2655.27</v>
      </c>
      <c r="H2341" s="22">
        <v>1</v>
      </c>
      <c r="I2341" s="2">
        <v>2039.31</v>
      </c>
      <c r="J2341" s="2">
        <f>ROUND(Tabla324[[#This Row],[CANTIDAD ]]*Tabla324[[#This Row],[P. U. ]],2)</f>
        <v>2039.31</v>
      </c>
    </row>
    <row r="2342" spans="1:10">
      <c r="A2342" s="5" t="s">
        <v>6577</v>
      </c>
      <c r="B2342" s="5" t="s">
        <v>2143</v>
      </c>
      <c r="C2342" s="6" t="s">
        <v>5435</v>
      </c>
      <c r="D2342" s="1" t="s">
        <v>62</v>
      </c>
      <c r="E2342" s="3">
        <v>1</v>
      </c>
      <c r="F2342" s="2">
        <v>3135.85</v>
      </c>
      <c r="G2342" s="2">
        <f>ROUND(Tabla324[[#This Row],[CANTIDAD]]*Tabla324[[#This Row],[P. U.]],2)</f>
        <v>3135.85</v>
      </c>
      <c r="H2342" s="22">
        <v>1</v>
      </c>
      <c r="I2342" s="2">
        <v>2408.4</v>
      </c>
      <c r="J2342" s="2">
        <f>ROUND(Tabla324[[#This Row],[CANTIDAD ]]*Tabla324[[#This Row],[P. U. ]],2)</f>
        <v>2408.4</v>
      </c>
    </row>
    <row r="2343" spans="1:10">
      <c r="A2343" s="5" t="s">
        <v>6577</v>
      </c>
      <c r="B2343" s="5" t="s">
        <v>2144</v>
      </c>
      <c r="C2343" s="6" t="s">
        <v>5436</v>
      </c>
      <c r="D2343" s="1" t="s">
        <v>62</v>
      </c>
      <c r="E2343" s="3">
        <v>1</v>
      </c>
      <c r="F2343" s="2">
        <v>3135.85</v>
      </c>
      <c r="G2343" s="2">
        <f>ROUND(Tabla324[[#This Row],[CANTIDAD]]*Tabla324[[#This Row],[P. U.]],2)</f>
        <v>3135.85</v>
      </c>
      <c r="H2343" s="22">
        <v>1</v>
      </c>
      <c r="I2343" s="2">
        <v>2408.4</v>
      </c>
      <c r="J2343" s="2">
        <f>ROUND(Tabla324[[#This Row],[CANTIDAD ]]*Tabla324[[#This Row],[P. U. ]],2)</f>
        <v>2408.4</v>
      </c>
    </row>
    <row r="2344" spans="1:10">
      <c r="A2344" s="5" t="s">
        <v>6577</v>
      </c>
      <c r="B2344" s="5" t="s">
        <v>2145</v>
      </c>
      <c r="C2344" s="6" t="s">
        <v>5437</v>
      </c>
      <c r="D2344" s="1" t="s">
        <v>62</v>
      </c>
      <c r="E2344" s="3">
        <v>1</v>
      </c>
      <c r="F2344" s="2">
        <v>3135.85</v>
      </c>
      <c r="G2344" s="2">
        <f>ROUND(Tabla324[[#This Row],[CANTIDAD]]*Tabla324[[#This Row],[P. U.]],2)</f>
        <v>3135.85</v>
      </c>
      <c r="H2344" s="22">
        <v>1</v>
      </c>
      <c r="I2344" s="2">
        <v>2408.4</v>
      </c>
      <c r="J2344" s="2">
        <f>ROUND(Tabla324[[#This Row],[CANTIDAD ]]*Tabla324[[#This Row],[P. U. ]],2)</f>
        <v>2408.4</v>
      </c>
    </row>
    <row r="2345" spans="1:10">
      <c r="A2345" s="5" t="s">
        <v>6577</v>
      </c>
      <c r="B2345" s="5" t="s">
        <v>2146</v>
      </c>
      <c r="C2345" s="6" t="s">
        <v>5438</v>
      </c>
      <c r="D2345" s="1" t="s">
        <v>62</v>
      </c>
      <c r="E2345" s="3">
        <v>1</v>
      </c>
      <c r="F2345" s="2">
        <v>25245.65</v>
      </c>
      <c r="G2345" s="2">
        <f>ROUND(Tabla324[[#This Row],[CANTIDAD]]*Tabla324[[#This Row],[P. U.]],2)</f>
        <v>25245.65</v>
      </c>
      <c r="H2345" s="22">
        <v>1</v>
      </c>
      <c r="I2345" s="2">
        <v>19389.240000000002</v>
      </c>
      <c r="J2345" s="2">
        <f>ROUND(Tabla324[[#This Row],[CANTIDAD ]]*Tabla324[[#This Row],[P. U. ]],2)</f>
        <v>19389.240000000002</v>
      </c>
    </row>
    <row r="2346" spans="1:10">
      <c r="A2346" s="5" t="s">
        <v>6577</v>
      </c>
      <c r="B2346" s="5" t="s">
        <v>2147</v>
      </c>
      <c r="C2346" s="6" t="s">
        <v>5439</v>
      </c>
      <c r="D2346" s="1" t="s">
        <v>62</v>
      </c>
      <c r="E2346" s="3">
        <v>1</v>
      </c>
      <c r="F2346" s="2">
        <v>2500.23</v>
      </c>
      <c r="G2346" s="2">
        <f>ROUND(Tabla324[[#This Row],[CANTIDAD]]*Tabla324[[#This Row],[P. U.]],2)</f>
        <v>2500.23</v>
      </c>
      <c r="H2346" s="22">
        <v>1</v>
      </c>
      <c r="I2346" s="2">
        <v>1920.24</v>
      </c>
      <c r="J2346" s="2">
        <f>ROUND(Tabla324[[#This Row],[CANTIDAD ]]*Tabla324[[#This Row],[P. U. ]],2)</f>
        <v>1920.24</v>
      </c>
    </row>
    <row r="2347" spans="1:10">
      <c r="A2347" s="5" t="s">
        <v>6577</v>
      </c>
      <c r="B2347" s="5" t="s">
        <v>2148</v>
      </c>
      <c r="C2347" s="6" t="s">
        <v>5440</v>
      </c>
      <c r="D2347" s="1" t="s">
        <v>62</v>
      </c>
      <c r="E2347" s="3">
        <v>1</v>
      </c>
      <c r="F2347" s="2">
        <v>2500.23</v>
      </c>
      <c r="G2347" s="2">
        <f>ROUND(Tabla324[[#This Row],[CANTIDAD]]*Tabla324[[#This Row],[P. U.]],2)</f>
        <v>2500.23</v>
      </c>
      <c r="H2347" s="22">
        <v>1</v>
      </c>
      <c r="I2347" s="2">
        <v>1920.24</v>
      </c>
      <c r="J2347" s="2">
        <f>ROUND(Tabla324[[#This Row],[CANTIDAD ]]*Tabla324[[#This Row],[P. U. ]],2)</f>
        <v>1920.24</v>
      </c>
    </row>
    <row r="2348" spans="1:10">
      <c r="A2348" s="5" t="s">
        <v>6577</v>
      </c>
      <c r="B2348" s="5" t="s">
        <v>2149</v>
      </c>
      <c r="C2348" s="6" t="s">
        <v>5441</v>
      </c>
      <c r="D2348" s="1" t="s">
        <v>62</v>
      </c>
      <c r="E2348" s="3">
        <v>1</v>
      </c>
      <c r="F2348" s="2">
        <v>2500.23</v>
      </c>
      <c r="G2348" s="2">
        <f>ROUND(Tabla324[[#This Row],[CANTIDAD]]*Tabla324[[#This Row],[P. U.]],2)</f>
        <v>2500.23</v>
      </c>
      <c r="H2348" s="22">
        <v>1</v>
      </c>
      <c r="I2348" s="2">
        <v>1920.24</v>
      </c>
      <c r="J2348" s="2">
        <f>ROUND(Tabla324[[#This Row],[CANTIDAD ]]*Tabla324[[#This Row],[P. U. ]],2)</f>
        <v>1920.24</v>
      </c>
    </row>
    <row r="2349" spans="1:10">
      <c r="A2349" s="5" t="s">
        <v>6577</v>
      </c>
      <c r="B2349" s="5" t="s">
        <v>2150</v>
      </c>
      <c r="C2349" s="6" t="s">
        <v>5442</v>
      </c>
      <c r="D2349" s="1" t="s">
        <v>62</v>
      </c>
      <c r="E2349" s="3">
        <v>1</v>
      </c>
      <c r="F2349" s="2">
        <v>3135.85</v>
      </c>
      <c r="G2349" s="2">
        <f>ROUND(Tabla324[[#This Row],[CANTIDAD]]*Tabla324[[#This Row],[P. U.]],2)</f>
        <v>3135.85</v>
      </c>
      <c r="H2349" s="22">
        <v>1</v>
      </c>
      <c r="I2349" s="2">
        <v>2408.4</v>
      </c>
      <c r="J2349" s="2">
        <f>ROUND(Tabla324[[#This Row],[CANTIDAD ]]*Tabla324[[#This Row],[P. U. ]],2)</f>
        <v>2408.4</v>
      </c>
    </row>
    <row r="2350" spans="1:10">
      <c r="A2350" s="5" t="s">
        <v>6577</v>
      </c>
      <c r="B2350" s="5" t="s">
        <v>2151</v>
      </c>
      <c r="C2350" s="6" t="s">
        <v>5443</v>
      </c>
      <c r="D2350" s="1" t="s">
        <v>62</v>
      </c>
      <c r="E2350" s="3">
        <v>1</v>
      </c>
      <c r="F2350" s="2">
        <v>2517.81</v>
      </c>
      <c r="G2350" s="2">
        <f>ROUND(Tabla324[[#This Row],[CANTIDAD]]*Tabla324[[#This Row],[P. U.]],2)</f>
        <v>2517.81</v>
      </c>
      <c r="H2350" s="22">
        <v>1</v>
      </c>
      <c r="I2350" s="2">
        <v>1933.74</v>
      </c>
      <c r="J2350" s="2">
        <f>ROUND(Tabla324[[#This Row],[CANTIDAD ]]*Tabla324[[#This Row],[P. U. ]],2)</f>
        <v>1933.74</v>
      </c>
    </row>
    <row r="2351" spans="1:10">
      <c r="A2351" s="5" t="s">
        <v>6577</v>
      </c>
      <c r="B2351" s="5" t="s">
        <v>2152</v>
      </c>
      <c r="C2351" s="6" t="s">
        <v>5444</v>
      </c>
      <c r="D2351" s="1" t="s">
        <v>62</v>
      </c>
      <c r="E2351" s="3">
        <v>1</v>
      </c>
      <c r="F2351" s="2">
        <v>3444.86</v>
      </c>
      <c r="G2351" s="2">
        <f>ROUND(Tabla324[[#This Row],[CANTIDAD]]*Tabla324[[#This Row],[P. U.]],2)</f>
        <v>3444.86</v>
      </c>
      <c r="H2351" s="22">
        <v>1</v>
      </c>
      <c r="I2351" s="2">
        <v>2645.73</v>
      </c>
      <c r="J2351" s="2">
        <f>ROUND(Tabla324[[#This Row],[CANTIDAD ]]*Tabla324[[#This Row],[P. U. ]],2)</f>
        <v>2645.73</v>
      </c>
    </row>
    <row r="2352" spans="1:10">
      <c r="A2352" s="5" t="s">
        <v>6577</v>
      </c>
      <c r="B2352" s="5" t="s">
        <v>2153</v>
      </c>
      <c r="C2352" s="6" t="s">
        <v>5445</v>
      </c>
      <c r="D2352" s="1" t="s">
        <v>62</v>
      </c>
      <c r="E2352" s="3">
        <v>3</v>
      </c>
      <c r="F2352" s="2">
        <v>2655.27</v>
      </c>
      <c r="G2352" s="2">
        <f>ROUND(Tabla324[[#This Row],[CANTIDAD]]*Tabla324[[#This Row],[P. U.]],2)</f>
        <v>7965.81</v>
      </c>
      <c r="H2352" s="22">
        <v>3</v>
      </c>
      <c r="I2352" s="2">
        <v>2039.31</v>
      </c>
      <c r="J2352" s="2">
        <f>ROUND(Tabla324[[#This Row],[CANTIDAD ]]*Tabla324[[#This Row],[P. U. ]],2)</f>
        <v>6117.93</v>
      </c>
    </row>
    <row r="2353" spans="1:10">
      <c r="A2353" s="5" t="s">
        <v>6577</v>
      </c>
      <c r="B2353" s="5" t="s">
        <v>2154</v>
      </c>
      <c r="C2353" s="6" t="s">
        <v>5446</v>
      </c>
      <c r="D2353" s="1" t="s">
        <v>62</v>
      </c>
      <c r="E2353" s="3">
        <v>1</v>
      </c>
      <c r="F2353" s="2">
        <v>2929.84</v>
      </c>
      <c r="G2353" s="2">
        <f>ROUND(Tabla324[[#This Row],[CANTIDAD]]*Tabla324[[#This Row],[P. U.]],2)</f>
        <v>2929.84</v>
      </c>
      <c r="H2353" s="22">
        <v>1</v>
      </c>
      <c r="I2353" s="2">
        <v>2250.1799999999998</v>
      </c>
      <c r="J2353" s="2">
        <f>ROUND(Tabla324[[#This Row],[CANTIDAD ]]*Tabla324[[#This Row],[P. U. ]],2)</f>
        <v>2250.1799999999998</v>
      </c>
    </row>
    <row r="2354" spans="1:10">
      <c r="A2354" s="5" t="s">
        <v>6577</v>
      </c>
      <c r="B2354" s="5" t="s">
        <v>2155</v>
      </c>
      <c r="C2354" s="6" t="s">
        <v>5447</v>
      </c>
      <c r="D2354" s="1" t="s">
        <v>62</v>
      </c>
      <c r="E2354" s="3">
        <v>1</v>
      </c>
      <c r="F2354" s="2">
        <v>2517.81</v>
      </c>
      <c r="G2354" s="2">
        <f>ROUND(Tabla324[[#This Row],[CANTIDAD]]*Tabla324[[#This Row],[P. U.]],2)</f>
        <v>2517.81</v>
      </c>
      <c r="H2354" s="22">
        <v>1</v>
      </c>
      <c r="I2354" s="2">
        <v>1933.74</v>
      </c>
      <c r="J2354" s="2">
        <f>ROUND(Tabla324[[#This Row],[CANTIDAD ]]*Tabla324[[#This Row],[P. U. ]],2)</f>
        <v>1933.74</v>
      </c>
    </row>
    <row r="2355" spans="1:10">
      <c r="A2355" s="5" t="s">
        <v>6577</v>
      </c>
      <c r="B2355" s="5" t="s">
        <v>2156</v>
      </c>
      <c r="C2355" s="6" t="s">
        <v>5448</v>
      </c>
      <c r="D2355" s="1" t="s">
        <v>62</v>
      </c>
      <c r="E2355" s="3">
        <v>1</v>
      </c>
      <c r="F2355" s="2">
        <v>3822.6</v>
      </c>
      <c r="G2355" s="2">
        <f>ROUND(Tabla324[[#This Row],[CANTIDAD]]*Tabla324[[#This Row],[P. U.]],2)</f>
        <v>3822.6</v>
      </c>
      <c r="H2355" s="22">
        <v>1</v>
      </c>
      <c r="I2355" s="2">
        <v>2935.85</v>
      </c>
      <c r="J2355" s="2">
        <f>ROUND(Tabla324[[#This Row],[CANTIDAD ]]*Tabla324[[#This Row],[P. U. ]],2)</f>
        <v>2935.85</v>
      </c>
    </row>
    <row r="2356" spans="1:10">
      <c r="A2356" s="5" t="s">
        <v>6577</v>
      </c>
      <c r="B2356" s="5" t="s">
        <v>2157</v>
      </c>
      <c r="C2356" s="5" t="s">
        <v>5449</v>
      </c>
      <c r="D2356" s="1" t="s">
        <v>62</v>
      </c>
      <c r="E2356" s="3">
        <v>1</v>
      </c>
      <c r="F2356" s="2">
        <v>9316.48</v>
      </c>
      <c r="G2356" s="2">
        <f>ROUND(Tabla324[[#This Row],[CANTIDAD]]*Tabla324[[#This Row],[P. U.]],2)</f>
        <v>9316.48</v>
      </c>
      <c r="H2356" s="22">
        <v>1</v>
      </c>
      <c r="I2356" s="2">
        <v>7155.27</v>
      </c>
      <c r="J2356" s="2">
        <f>ROUND(Tabla324[[#This Row],[CANTIDAD ]]*Tabla324[[#This Row],[P. U. ]],2)</f>
        <v>7155.27</v>
      </c>
    </row>
    <row r="2357" spans="1:10">
      <c r="A2357" s="5" t="s">
        <v>6577</v>
      </c>
      <c r="B2357" s="5" t="s">
        <v>2158</v>
      </c>
      <c r="C2357" s="5" t="s">
        <v>5450</v>
      </c>
      <c r="D2357" s="1" t="s">
        <v>62</v>
      </c>
      <c r="E2357" s="3">
        <v>1</v>
      </c>
      <c r="F2357" s="2">
        <v>10231.049999999999</v>
      </c>
      <c r="G2357" s="2">
        <f>ROUND(Tabla324[[#This Row],[CANTIDAD]]*Tabla324[[#This Row],[P. U.]],2)</f>
        <v>10231.049999999999</v>
      </c>
      <c r="H2357" s="22">
        <v>1</v>
      </c>
      <c r="I2357" s="2">
        <v>7857.68</v>
      </c>
      <c r="J2357" s="2">
        <f>ROUND(Tabla324[[#This Row],[CANTIDAD ]]*Tabla324[[#This Row],[P. U. ]],2)</f>
        <v>7857.68</v>
      </c>
    </row>
    <row r="2358" spans="1:10">
      <c r="A2358" s="5" t="s">
        <v>6577</v>
      </c>
      <c r="B2358" s="5" t="s">
        <v>2159</v>
      </c>
      <c r="C2358" s="5" t="s">
        <v>5451</v>
      </c>
      <c r="D2358" s="1" t="s">
        <v>62</v>
      </c>
      <c r="E2358" s="3">
        <v>1</v>
      </c>
      <c r="F2358" s="2">
        <v>9100.82</v>
      </c>
      <c r="G2358" s="2">
        <f>ROUND(Tabla324[[#This Row],[CANTIDAD]]*Tabla324[[#This Row],[P. U.]],2)</f>
        <v>9100.82</v>
      </c>
      <c r="H2358" s="22">
        <v>1</v>
      </c>
      <c r="I2358" s="2">
        <v>6989.63</v>
      </c>
      <c r="J2358" s="2">
        <f>ROUND(Tabla324[[#This Row],[CANTIDAD ]]*Tabla324[[#This Row],[P. U. ]],2)</f>
        <v>6989.63</v>
      </c>
    </row>
    <row r="2359" spans="1:10">
      <c r="A2359" s="5" t="s">
        <v>6577</v>
      </c>
      <c r="B2359" s="5" t="s">
        <v>2160</v>
      </c>
      <c r="C2359" s="5" t="s">
        <v>5452</v>
      </c>
      <c r="D2359" s="1" t="s">
        <v>62</v>
      </c>
      <c r="E2359" s="3">
        <v>1</v>
      </c>
      <c r="F2359" s="2">
        <v>9316.48</v>
      </c>
      <c r="G2359" s="2">
        <f>ROUND(Tabla324[[#This Row],[CANTIDAD]]*Tabla324[[#This Row],[P. U.]],2)</f>
        <v>9316.48</v>
      </c>
      <c r="H2359" s="22">
        <v>1</v>
      </c>
      <c r="I2359" s="2">
        <v>7155.27</v>
      </c>
      <c r="J2359" s="2">
        <f>ROUND(Tabla324[[#This Row],[CANTIDAD ]]*Tabla324[[#This Row],[P. U. ]],2)</f>
        <v>7155.27</v>
      </c>
    </row>
    <row r="2360" spans="1:10">
      <c r="A2360" s="5" t="s">
        <v>6577</v>
      </c>
      <c r="B2360" s="5" t="s">
        <v>2161</v>
      </c>
      <c r="C2360" s="5" t="s">
        <v>5453</v>
      </c>
      <c r="D2360" s="1" t="s">
        <v>62</v>
      </c>
      <c r="E2360" s="3">
        <v>1</v>
      </c>
      <c r="F2360" s="2">
        <v>15145.74</v>
      </c>
      <c r="G2360" s="2">
        <f>ROUND(Tabla324[[#This Row],[CANTIDAD]]*Tabla324[[#This Row],[P. U.]],2)</f>
        <v>15145.74</v>
      </c>
      <c r="H2360" s="22">
        <v>1</v>
      </c>
      <c r="I2360" s="2">
        <v>11632.28</v>
      </c>
      <c r="J2360" s="2">
        <f>ROUND(Tabla324[[#This Row],[CANTIDAD ]]*Tabla324[[#This Row],[P. U. ]],2)</f>
        <v>11632.28</v>
      </c>
    </row>
    <row r="2361" spans="1:10">
      <c r="A2361" s="5" t="s">
        <v>6577</v>
      </c>
      <c r="B2361" s="5" t="s">
        <v>2162</v>
      </c>
      <c r="C2361" s="5" t="s">
        <v>5454</v>
      </c>
      <c r="D2361" s="1" t="s">
        <v>62</v>
      </c>
      <c r="E2361" s="3">
        <v>1</v>
      </c>
      <c r="F2361" s="2">
        <v>19056.759999999998</v>
      </c>
      <c r="G2361" s="2">
        <f>ROUND(Tabla324[[#This Row],[CANTIDAD]]*Tabla324[[#This Row],[P. U.]],2)</f>
        <v>19056.759999999998</v>
      </c>
      <c r="H2361" s="22">
        <v>1</v>
      </c>
      <c r="I2361" s="2">
        <v>14636.03</v>
      </c>
      <c r="J2361" s="2">
        <f>ROUND(Tabla324[[#This Row],[CANTIDAD ]]*Tabla324[[#This Row],[P. U. ]],2)</f>
        <v>14636.03</v>
      </c>
    </row>
    <row r="2362" spans="1:10">
      <c r="A2362" s="5" t="s">
        <v>6577</v>
      </c>
      <c r="B2362" s="5" t="s">
        <v>2163</v>
      </c>
      <c r="C2362" s="5" t="s">
        <v>5455</v>
      </c>
      <c r="D2362" s="1" t="s">
        <v>62</v>
      </c>
      <c r="E2362" s="3">
        <v>1</v>
      </c>
      <c r="F2362" s="2">
        <v>10833.25</v>
      </c>
      <c r="G2362" s="2">
        <f>ROUND(Tabla324[[#This Row],[CANTIDAD]]*Tabla324[[#This Row],[P. U.]],2)</f>
        <v>10833.25</v>
      </c>
      <c r="H2362" s="22">
        <v>1</v>
      </c>
      <c r="I2362" s="2">
        <v>8320.19</v>
      </c>
      <c r="J2362" s="2">
        <f>ROUND(Tabla324[[#This Row],[CANTIDAD ]]*Tabla324[[#This Row],[P. U. ]],2)</f>
        <v>8320.19</v>
      </c>
    </row>
    <row r="2363" spans="1:10">
      <c r="A2363" s="5" t="s">
        <v>6577</v>
      </c>
      <c r="B2363" s="5" t="s">
        <v>2164</v>
      </c>
      <c r="C2363" s="5" t="s">
        <v>5456</v>
      </c>
      <c r="D2363" s="1" t="s">
        <v>62</v>
      </c>
      <c r="E2363" s="3">
        <v>1</v>
      </c>
      <c r="F2363" s="2">
        <v>8476.27</v>
      </c>
      <c r="G2363" s="2">
        <f>ROUND(Tabla324[[#This Row],[CANTIDAD]]*Tabla324[[#This Row],[P. U.]],2)</f>
        <v>8476.27</v>
      </c>
      <c r="H2363" s="22">
        <v>1</v>
      </c>
      <c r="I2363" s="2">
        <v>6509.97</v>
      </c>
      <c r="J2363" s="2">
        <f>ROUND(Tabla324[[#This Row],[CANTIDAD ]]*Tabla324[[#This Row],[P. U. ]],2)</f>
        <v>6509.97</v>
      </c>
    </row>
    <row r="2364" spans="1:10">
      <c r="A2364" s="5" t="s">
        <v>6577</v>
      </c>
      <c r="B2364" s="5" t="s">
        <v>2165</v>
      </c>
      <c r="C2364" s="5" t="s">
        <v>5457</v>
      </c>
      <c r="D2364" s="1" t="s">
        <v>62</v>
      </c>
      <c r="E2364" s="3">
        <v>1</v>
      </c>
      <c r="F2364" s="2">
        <v>14818.63</v>
      </c>
      <c r="G2364" s="2">
        <f>ROUND(Tabla324[[#This Row],[CANTIDAD]]*Tabla324[[#This Row],[P. U.]],2)</f>
        <v>14818.63</v>
      </c>
      <c r="H2364" s="22">
        <v>1</v>
      </c>
      <c r="I2364" s="2">
        <v>11381.04</v>
      </c>
      <c r="J2364" s="2">
        <f>ROUND(Tabla324[[#This Row],[CANTIDAD ]]*Tabla324[[#This Row],[P. U. ]],2)</f>
        <v>11381.04</v>
      </c>
    </row>
    <row r="2365" spans="1:10">
      <c r="A2365" s="5" t="s">
        <v>6577</v>
      </c>
      <c r="B2365" s="5" t="s">
        <v>2166</v>
      </c>
      <c r="C2365" s="5" t="s">
        <v>5458</v>
      </c>
      <c r="D2365" s="1" t="s">
        <v>62</v>
      </c>
      <c r="E2365" s="3">
        <v>1</v>
      </c>
      <c r="F2365" s="2">
        <v>15145.74</v>
      </c>
      <c r="G2365" s="2">
        <f>ROUND(Tabla324[[#This Row],[CANTIDAD]]*Tabla324[[#This Row],[P. U.]],2)</f>
        <v>15145.74</v>
      </c>
      <c r="H2365" s="22">
        <v>1</v>
      </c>
      <c r="I2365" s="2">
        <v>11632.28</v>
      </c>
      <c r="J2365" s="2">
        <f>ROUND(Tabla324[[#This Row],[CANTIDAD ]]*Tabla324[[#This Row],[P. U. ]],2)</f>
        <v>11632.28</v>
      </c>
    </row>
    <row r="2366" spans="1:10">
      <c r="A2366" s="5" t="s">
        <v>6577</v>
      </c>
      <c r="B2366" s="5" t="s">
        <v>2167</v>
      </c>
      <c r="C2366" s="5" t="s">
        <v>5459</v>
      </c>
      <c r="D2366" s="1" t="s">
        <v>62</v>
      </c>
      <c r="E2366" s="3">
        <v>1</v>
      </c>
      <c r="F2366" s="2">
        <v>9316.48</v>
      </c>
      <c r="G2366" s="2">
        <f>ROUND(Tabla324[[#This Row],[CANTIDAD]]*Tabla324[[#This Row],[P. U.]],2)</f>
        <v>9316.48</v>
      </c>
      <c r="H2366" s="22">
        <v>1</v>
      </c>
      <c r="I2366" s="2">
        <v>7155.27</v>
      </c>
      <c r="J2366" s="2">
        <f>ROUND(Tabla324[[#This Row],[CANTIDAD ]]*Tabla324[[#This Row],[P. U. ]],2)</f>
        <v>7155.27</v>
      </c>
    </row>
    <row r="2367" spans="1:10">
      <c r="A2367" s="5" t="s">
        <v>6577</v>
      </c>
      <c r="B2367" s="5" t="s">
        <v>2168</v>
      </c>
      <c r="C2367" s="5" t="s">
        <v>5460</v>
      </c>
      <c r="D2367" s="1" t="s">
        <v>62</v>
      </c>
      <c r="E2367" s="3">
        <v>1</v>
      </c>
      <c r="F2367" s="2">
        <v>9316.48</v>
      </c>
      <c r="G2367" s="2">
        <f>ROUND(Tabla324[[#This Row],[CANTIDAD]]*Tabla324[[#This Row],[P. U.]],2)</f>
        <v>9316.48</v>
      </c>
      <c r="H2367" s="22">
        <v>1</v>
      </c>
      <c r="I2367" s="2">
        <v>7155.27</v>
      </c>
      <c r="J2367" s="2">
        <f>ROUND(Tabla324[[#This Row],[CANTIDAD ]]*Tabla324[[#This Row],[P. U. ]],2)</f>
        <v>7155.27</v>
      </c>
    </row>
    <row r="2368" spans="1:10">
      <c r="A2368" s="5" t="s">
        <v>6577</v>
      </c>
      <c r="B2368" s="5" t="s">
        <v>2169</v>
      </c>
      <c r="C2368" s="5" t="s">
        <v>5461</v>
      </c>
      <c r="D2368" s="1" t="s">
        <v>62</v>
      </c>
      <c r="E2368" s="3">
        <v>1</v>
      </c>
      <c r="F2368" s="2">
        <v>7576.65</v>
      </c>
      <c r="G2368" s="2">
        <f>ROUND(Tabla324[[#This Row],[CANTIDAD]]*Tabla324[[#This Row],[P. U.]],2)</f>
        <v>7576.65</v>
      </c>
      <c r="H2368" s="22">
        <v>1</v>
      </c>
      <c r="I2368" s="2">
        <v>5819.04</v>
      </c>
      <c r="J2368" s="2">
        <f>ROUND(Tabla324[[#This Row],[CANTIDAD ]]*Tabla324[[#This Row],[P. U. ]],2)</f>
        <v>5819.04</v>
      </c>
    </row>
    <row r="2369" spans="1:10">
      <c r="A2369" s="5" t="s">
        <v>6577</v>
      </c>
      <c r="B2369" s="5" t="s">
        <v>2170</v>
      </c>
      <c r="C2369" s="5" t="s">
        <v>5462</v>
      </c>
      <c r="D2369" s="1" t="s">
        <v>62</v>
      </c>
      <c r="E2369" s="3">
        <v>1</v>
      </c>
      <c r="F2369" s="2">
        <v>16632.82</v>
      </c>
      <c r="G2369" s="2">
        <f>ROUND(Tabla324[[#This Row],[CANTIDAD]]*Tabla324[[#This Row],[P. U.]],2)</f>
        <v>16632.82</v>
      </c>
      <c r="H2369" s="22">
        <v>1</v>
      </c>
      <c r="I2369" s="2">
        <v>12774.38</v>
      </c>
      <c r="J2369" s="2">
        <f>ROUND(Tabla324[[#This Row],[CANTIDAD ]]*Tabla324[[#This Row],[P. U. ]],2)</f>
        <v>12774.38</v>
      </c>
    </row>
    <row r="2370" spans="1:10">
      <c r="A2370" s="5" t="s">
        <v>6577</v>
      </c>
      <c r="B2370" s="5" t="s">
        <v>2171</v>
      </c>
      <c r="C2370" s="5" t="s">
        <v>5463</v>
      </c>
      <c r="D2370" s="1" t="s">
        <v>62</v>
      </c>
      <c r="E2370" s="3">
        <v>1</v>
      </c>
      <c r="F2370" s="2">
        <v>9316.48</v>
      </c>
      <c r="G2370" s="2">
        <f>ROUND(Tabla324[[#This Row],[CANTIDAD]]*Tabla324[[#This Row],[P. U.]],2)</f>
        <v>9316.48</v>
      </c>
      <c r="H2370" s="22">
        <v>1</v>
      </c>
      <c r="I2370" s="2">
        <v>7155.27</v>
      </c>
      <c r="J2370" s="2">
        <f>ROUND(Tabla324[[#This Row],[CANTIDAD ]]*Tabla324[[#This Row],[P. U. ]],2)</f>
        <v>7155.27</v>
      </c>
    </row>
    <row r="2371" spans="1:10">
      <c r="A2371" s="5" t="s">
        <v>6577</v>
      </c>
      <c r="B2371" s="5" t="s">
        <v>2172</v>
      </c>
      <c r="C2371" s="5" t="s">
        <v>5464</v>
      </c>
      <c r="D2371" s="1" t="s">
        <v>62</v>
      </c>
      <c r="E2371" s="3">
        <v>1</v>
      </c>
      <c r="F2371" s="2">
        <v>10476.44</v>
      </c>
      <c r="G2371" s="2">
        <f>ROUND(Tabla324[[#This Row],[CANTIDAD]]*Tabla324[[#This Row],[P. U.]],2)</f>
        <v>10476.44</v>
      </c>
      <c r="H2371" s="22">
        <v>1</v>
      </c>
      <c r="I2371" s="2">
        <v>8046.14</v>
      </c>
      <c r="J2371" s="2">
        <f>ROUND(Tabla324[[#This Row],[CANTIDAD ]]*Tabla324[[#This Row],[P. U. ]],2)</f>
        <v>8046.14</v>
      </c>
    </row>
    <row r="2372" spans="1:10">
      <c r="A2372" s="5" t="s">
        <v>6577</v>
      </c>
      <c r="B2372" s="5" t="s">
        <v>2173</v>
      </c>
      <c r="C2372" s="5" t="s">
        <v>5465</v>
      </c>
      <c r="D2372" s="1" t="s">
        <v>62</v>
      </c>
      <c r="E2372" s="3">
        <v>1</v>
      </c>
      <c r="F2372" s="2">
        <v>10476.44</v>
      </c>
      <c r="G2372" s="2">
        <f>ROUND(Tabla324[[#This Row],[CANTIDAD]]*Tabla324[[#This Row],[P. U.]],2)</f>
        <v>10476.44</v>
      </c>
      <c r="H2372" s="22">
        <v>1</v>
      </c>
      <c r="I2372" s="2">
        <v>8046.14</v>
      </c>
      <c r="J2372" s="2">
        <f>ROUND(Tabla324[[#This Row],[CANTIDAD ]]*Tabla324[[#This Row],[P. U. ]],2)</f>
        <v>8046.14</v>
      </c>
    </row>
    <row r="2373" spans="1:10">
      <c r="A2373" s="5" t="s">
        <v>6577</v>
      </c>
      <c r="B2373" s="5" t="s">
        <v>2174</v>
      </c>
      <c r="C2373" s="5" t="s">
        <v>5466</v>
      </c>
      <c r="D2373" s="1" t="s">
        <v>62</v>
      </c>
      <c r="E2373" s="3">
        <v>1</v>
      </c>
      <c r="F2373" s="2">
        <v>8476.27</v>
      </c>
      <c r="G2373" s="2">
        <f>ROUND(Tabla324[[#This Row],[CANTIDAD]]*Tabla324[[#This Row],[P. U.]],2)</f>
        <v>8476.27</v>
      </c>
      <c r="H2373" s="22">
        <v>1</v>
      </c>
      <c r="I2373" s="2">
        <v>6509.97</v>
      </c>
      <c r="J2373" s="2">
        <f>ROUND(Tabla324[[#This Row],[CANTIDAD ]]*Tabla324[[#This Row],[P. U. ]],2)</f>
        <v>6509.97</v>
      </c>
    </row>
    <row r="2374" spans="1:10">
      <c r="A2374" s="5" t="s">
        <v>6577</v>
      </c>
      <c r="B2374" s="5" t="s">
        <v>2175</v>
      </c>
      <c r="C2374" s="5" t="s">
        <v>5467</v>
      </c>
      <c r="D2374" s="1" t="s">
        <v>62</v>
      </c>
      <c r="E2374" s="3">
        <v>1</v>
      </c>
      <c r="F2374" s="2">
        <v>9100.82</v>
      </c>
      <c r="G2374" s="2">
        <f>ROUND(Tabla324[[#This Row],[CANTIDAD]]*Tabla324[[#This Row],[P. U.]],2)</f>
        <v>9100.82</v>
      </c>
      <c r="H2374" s="22">
        <v>1</v>
      </c>
      <c r="I2374" s="2">
        <v>6989.63</v>
      </c>
      <c r="J2374" s="2">
        <f>ROUND(Tabla324[[#This Row],[CANTIDAD ]]*Tabla324[[#This Row],[P. U. ]],2)</f>
        <v>6989.63</v>
      </c>
    </row>
    <row r="2375" spans="1:10">
      <c r="A2375" s="5" t="s">
        <v>6577</v>
      </c>
      <c r="B2375" s="5" t="s">
        <v>2176</v>
      </c>
      <c r="C2375" s="5" t="s">
        <v>5468</v>
      </c>
      <c r="D2375" s="1" t="s">
        <v>62</v>
      </c>
      <c r="E2375" s="3">
        <v>1</v>
      </c>
      <c r="F2375" s="2">
        <v>9316.48</v>
      </c>
      <c r="G2375" s="2">
        <f>ROUND(Tabla324[[#This Row],[CANTIDAD]]*Tabla324[[#This Row],[P. U.]],2)</f>
        <v>9316.48</v>
      </c>
      <c r="H2375" s="22">
        <v>1</v>
      </c>
      <c r="I2375" s="2">
        <v>7155.27</v>
      </c>
      <c r="J2375" s="2">
        <f>ROUND(Tabla324[[#This Row],[CANTIDAD ]]*Tabla324[[#This Row],[P. U. ]],2)</f>
        <v>7155.27</v>
      </c>
    </row>
    <row r="2376" spans="1:10">
      <c r="A2376" s="5" t="s">
        <v>6577</v>
      </c>
      <c r="B2376" s="5" t="s">
        <v>2177</v>
      </c>
      <c r="C2376" s="5" t="s">
        <v>5469</v>
      </c>
      <c r="D2376" s="1" t="s">
        <v>62</v>
      </c>
      <c r="E2376" s="3">
        <v>1</v>
      </c>
      <c r="F2376" s="2">
        <v>8476.27</v>
      </c>
      <c r="G2376" s="2">
        <f>ROUND(Tabla324[[#This Row],[CANTIDAD]]*Tabla324[[#This Row],[P. U.]],2)</f>
        <v>8476.27</v>
      </c>
      <c r="H2376" s="22">
        <v>1</v>
      </c>
      <c r="I2376" s="2">
        <v>6509.97</v>
      </c>
      <c r="J2376" s="2">
        <f>ROUND(Tabla324[[#This Row],[CANTIDAD ]]*Tabla324[[#This Row],[P. U. ]],2)</f>
        <v>6509.97</v>
      </c>
    </row>
    <row r="2377" spans="1:10">
      <c r="A2377" s="5" t="s">
        <v>6577</v>
      </c>
      <c r="B2377" s="5" t="s">
        <v>2178</v>
      </c>
      <c r="C2377" s="5" t="s">
        <v>5470</v>
      </c>
      <c r="D2377" s="1" t="s">
        <v>62</v>
      </c>
      <c r="E2377" s="3">
        <v>1</v>
      </c>
      <c r="F2377" s="2">
        <v>20685.150000000001</v>
      </c>
      <c r="G2377" s="2">
        <f>ROUND(Tabla324[[#This Row],[CANTIDAD]]*Tabla324[[#This Row],[P. U.]],2)</f>
        <v>20685.150000000001</v>
      </c>
      <c r="H2377" s="22">
        <v>1</v>
      </c>
      <c r="I2377" s="2">
        <v>15886.67</v>
      </c>
      <c r="J2377" s="2">
        <f>ROUND(Tabla324[[#This Row],[CANTIDAD ]]*Tabla324[[#This Row],[P. U. ]],2)</f>
        <v>15886.67</v>
      </c>
    </row>
    <row r="2378" spans="1:10">
      <c r="A2378" s="5" t="s">
        <v>6577</v>
      </c>
      <c r="B2378" s="5" t="s">
        <v>2179</v>
      </c>
      <c r="C2378" s="5" t="s">
        <v>5471</v>
      </c>
      <c r="D2378" s="1" t="s">
        <v>62</v>
      </c>
      <c r="E2378" s="3">
        <v>1</v>
      </c>
      <c r="F2378" s="2">
        <v>9316.48</v>
      </c>
      <c r="G2378" s="2">
        <f>ROUND(Tabla324[[#This Row],[CANTIDAD]]*Tabla324[[#This Row],[P. U.]],2)</f>
        <v>9316.48</v>
      </c>
      <c r="H2378" s="22">
        <v>1</v>
      </c>
      <c r="I2378" s="2">
        <v>7155.27</v>
      </c>
      <c r="J2378" s="2">
        <f>ROUND(Tabla324[[#This Row],[CANTIDAD ]]*Tabla324[[#This Row],[P. U. ]],2)</f>
        <v>7155.27</v>
      </c>
    </row>
    <row r="2379" spans="1:10">
      <c r="A2379" s="5" t="s">
        <v>6577</v>
      </c>
      <c r="B2379" s="5" t="s">
        <v>2180</v>
      </c>
      <c r="C2379" s="5" t="s">
        <v>5472</v>
      </c>
      <c r="D2379" s="1" t="s">
        <v>62</v>
      </c>
      <c r="E2379" s="3">
        <v>1</v>
      </c>
      <c r="F2379" s="2">
        <v>14283.19</v>
      </c>
      <c r="G2379" s="2">
        <f>ROUND(Tabla324[[#This Row],[CANTIDAD]]*Tabla324[[#This Row],[P. U.]],2)</f>
        <v>14283.19</v>
      </c>
      <c r="H2379" s="22">
        <v>1</v>
      </c>
      <c r="I2379" s="2">
        <v>10969.83</v>
      </c>
      <c r="J2379" s="2">
        <f>ROUND(Tabla324[[#This Row],[CANTIDAD ]]*Tabla324[[#This Row],[P. U. ]],2)</f>
        <v>10969.83</v>
      </c>
    </row>
    <row r="2380" spans="1:10">
      <c r="A2380" s="5" t="s">
        <v>6577</v>
      </c>
      <c r="B2380" s="5" t="s">
        <v>2181</v>
      </c>
      <c r="C2380" s="5" t="s">
        <v>5473</v>
      </c>
      <c r="D2380" s="1" t="s">
        <v>62</v>
      </c>
      <c r="E2380" s="3">
        <v>1</v>
      </c>
      <c r="F2380" s="2">
        <v>9316.48</v>
      </c>
      <c r="G2380" s="2">
        <f>ROUND(Tabla324[[#This Row],[CANTIDAD]]*Tabla324[[#This Row],[P. U.]],2)</f>
        <v>9316.48</v>
      </c>
      <c r="H2380" s="22">
        <v>1</v>
      </c>
      <c r="I2380" s="2">
        <v>7155.27</v>
      </c>
      <c r="J2380" s="2">
        <f>ROUND(Tabla324[[#This Row],[CANTIDAD ]]*Tabla324[[#This Row],[P. U. ]],2)</f>
        <v>7155.27</v>
      </c>
    </row>
    <row r="2381" spans="1:10">
      <c r="A2381" s="5" t="s">
        <v>6577</v>
      </c>
      <c r="B2381" s="5" t="s">
        <v>2182</v>
      </c>
      <c r="C2381" s="5" t="s">
        <v>5474</v>
      </c>
      <c r="D2381" s="1" t="s">
        <v>62</v>
      </c>
      <c r="E2381" s="3">
        <v>1</v>
      </c>
      <c r="F2381" s="2">
        <v>12513.67</v>
      </c>
      <c r="G2381" s="2">
        <f>ROUND(Tabla324[[#This Row],[CANTIDAD]]*Tabla324[[#This Row],[P. U.]],2)</f>
        <v>12513.67</v>
      </c>
      <c r="H2381" s="22">
        <v>1</v>
      </c>
      <c r="I2381" s="2">
        <v>9610.7900000000009</v>
      </c>
      <c r="J2381" s="2">
        <f>ROUND(Tabla324[[#This Row],[CANTIDAD ]]*Tabla324[[#This Row],[P. U. ]],2)</f>
        <v>9610.7900000000009</v>
      </c>
    </row>
    <row r="2382" spans="1:10">
      <c r="A2382" s="5" t="s">
        <v>6577</v>
      </c>
      <c r="B2382" s="5" t="s">
        <v>2183</v>
      </c>
      <c r="C2382" s="5" t="s">
        <v>5475</v>
      </c>
      <c r="D2382" s="1" t="s">
        <v>62</v>
      </c>
      <c r="E2382" s="3">
        <v>1</v>
      </c>
      <c r="F2382" s="2">
        <v>9316.48</v>
      </c>
      <c r="G2382" s="2">
        <f>ROUND(Tabla324[[#This Row],[CANTIDAD]]*Tabla324[[#This Row],[P. U.]],2)</f>
        <v>9316.48</v>
      </c>
      <c r="H2382" s="22">
        <v>1</v>
      </c>
      <c r="I2382" s="2">
        <v>7155.27</v>
      </c>
      <c r="J2382" s="2">
        <f>ROUND(Tabla324[[#This Row],[CANTIDAD ]]*Tabla324[[#This Row],[P. U. ]],2)</f>
        <v>7155.27</v>
      </c>
    </row>
    <row r="2383" spans="1:10">
      <c r="A2383" s="5" t="s">
        <v>6577</v>
      </c>
      <c r="B2383" s="5" t="s">
        <v>2184</v>
      </c>
      <c r="C2383" s="5" t="s">
        <v>5476</v>
      </c>
      <c r="D2383" s="1" t="s">
        <v>62</v>
      </c>
      <c r="E2383" s="3">
        <v>1</v>
      </c>
      <c r="F2383" s="2">
        <v>9316.48</v>
      </c>
      <c r="G2383" s="2">
        <f>ROUND(Tabla324[[#This Row],[CANTIDAD]]*Tabla324[[#This Row],[P. U.]],2)</f>
        <v>9316.48</v>
      </c>
      <c r="H2383" s="22">
        <v>1</v>
      </c>
      <c r="I2383" s="2">
        <v>7155.27</v>
      </c>
      <c r="J2383" s="2">
        <f>ROUND(Tabla324[[#This Row],[CANTIDAD ]]*Tabla324[[#This Row],[P. U. ]],2)</f>
        <v>7155.27</v>
      </c>
    </row>
    <row r="2384" spans="1:10">
      <c r="A2384" s="5" t="s">
        <v>6577</v>
      </c>
      <c r="B2384" s="5" t="s">
        <v>2185</v>
      </c>
      <c r="C2384" s="5" t="s">
        <v>5477</v>
      </c>
      <c r="D2384" s="1" t="s">
        <v>62</v>
      </c>
      <c r="E2384" s="3">
        <v>1</v>
      </c>
      <c r="F2384" s="2">
        <v>17011.95</v>
      </c>
      <c r="G2384" s="2">
        <f>ROUND(Tabla324[[#This Row],[CANTIDAD]]*Tabla324[[#This Row],[P. U.]],2)</f>
        <v>17011.95</v>
      </c>
      <c r="H2384" s="22">
        <v>1</v>
      </c>
      <c r="I2384" s="2">
        <v>13065.57</v>
      </c>
      <c r="J2384" s="2">
        <f>ROUND(Tabla324[[#This Row],[CANTIDAD ]]*Tabla324[[#This Row],[P. U. ]],2)</f>
        <v>13065.57</v>
      </c>
    </row>
    <row r="2385" spans="1:10">
      <c r="A2385" s="5" t="s">
        <v>6577</v>
      </c>
      <c r="B2385" s="5" t="s">
        <v>2186</v>
      </c>
      <c r="C2385" s="5" t="s">
        <v>5478</v>
      </c>
      <c r="D2385" s="1" t="s">
        <v>62</v>
      </c>
      <c r="E2385" s="3">
        <v>1</v>
      </c>
      <c r="F2385" s="2">
        <v>9100.82</v>
      </c>
      <c r="G2385" s="2">
        <f>ROUND(Tabla324[[#This Row],[CANTIDAD]]*Tabla324[[#This Row],[P. U.]],2)</f>
        <v>9100.82</v>
      </c>
      <c r="H2385" s="22">
        <v>1</v>
      </c>
      <c r="I2385" s="2">
        <v>6989.63</v>
      </c>
      <c r="J2385" s="2">
        <f>ROUND(Tabla324[[#This Row],[CANTIDAD ]]*Tabla324[[#This Row],[P. U. ]],2)</f>
        <v>6989.63</v>
      </c>
    </row>
    <row r="2386" spans="1:10">
      <c r="A2386" s="5" t="s">
        <v>6577</v>
      </c>
      <c r="B2386" s="5" t="s">
        <v>2187</v>
      </c>
      <c r="C2386" s="5" t="s">
        <v>5479</v>
      </c>
      <c r="D2386" s="1" t="s">
        <v>62</v>
      </c>
      <c r="E2386" s="3">
        <v>1</v>
      </c>
      <c r="F2386" s="2">
        <v>10476.44</v>
      </c>
      <c r="G2386" s="2">
        <f>ROUND(Tabla324[[#This Row],[CANTIDAD]]*Tabla324[[#This Row],[P. U.]],2)</f>
        <v>10476.44</v>
      </c>
      <c r="H2386" s="22">
        <v>1</v>
      </c>
      <c r="I2386" s="2">
        <v>8046.14</v>
      </c>
      <c r="J2386" s="2">
        <f>ROUND(Tabla324[[#This Row],[CANTIDAD ]]*Tabla324[[#This Row],[P. U. ]],2)</f>
        <v>8046.14</v>
      </c>
    </row>
    <row r="2387" spans="1:10">
      <c r="A2387" s="5" t="s">
        <v>6577</v>
      </c>
      <c r="B2387" s="5" t="s">
        <v>2188</v>
      </c>
      <c r="C2387" s="5" t="s">
        <v>5480</v>
      </c>
      <c r="D2387" s="1" t="s">
        <v>62</v>
      </c>
      <c r="E2387" s="3">
        <v>1</v>
      </c>
      <c r="F2387" s="2">
        <v>18610.64</v>
      </c>
      <c r="G2387" s="2">
        <f>ROUND(Tabla324[[#This Row],[CANTIDAD]]*Tabla324[[#This Row],[P. U.]],2)</f>
        <v>18610.64</v>
      </c>
      <c r="H2387" s="22">
        <v>1</v>
      </c>
      <c r="I2387" s="2">
        <v>14293.4</v>
      </c>
      <c r="J2387" s="2">
        <f>ROUND(Tabla324[[#This Row],[CANTIDAD ]]*Tabla324[[#This Row],[P. U. ]],2)</f>
        <v>14293.4</v>
      </c>
    </row>
    <row r="2388" spans="1:10">
      <c r="A2388" s="5" t="s">
        <v>6577</v>
      </c>
      <c r="B2388" s="5" t="s">
        <v>2189</v>
      </c>
      <c r="C2388" s="5" t="s">
        <v>5481</v>
      </c>
      <c r="D2388" s="1" t="s">
        <v>62</v>
      </c>
      <c r="E2388" s="3">
        <v>1</v>
      </c>
      <c r="F2388" s="2">
        <v>14759.21</v>
      </c>
      <c r="G2388" s="2">
        <f>ROUND(Tabla324[[#This Row],[CANTIDAD]]*Tabla324[[#This Row],[P. U.]],2)</f>
        <v>14759.21</v>
      </c>
      <c r="H2388" s="22">
        <v>1</v>
      </c>
      <c r="I2388" s="2">
        <v>11335.41</v>
      </c>
      <c r="J2388" s="2">
        <f>ROUND(Tabla324[[#This Row],[CANTIDAD ]]*Tabla324[[#This Row],[P. U. ]],2)</f>
        <v>11335.41</v>
      </c>
    </row>
    <row r="2389" spans="1:10">
      <c r="A2389" s="5" t="s">
        <v>6577</v>
      </c>
      <c r="B2389" s="5" t="s">
        <v>2190</v>
      </c>
      <c r="C2389" s="5" t="s">
        <v>5482</v>
      </c>
      <c r="D2389" s="1" t="s">
        <v>62</v>
      </c>
      <c r="E2389" s="3">
        <v>1</v>
      </c>
      <c r="F2389" s="2">
        <v>9316.48</v>
      </c>
      <c r="G2389" s="2">
        <f>ROUND(Tabla324[[#This Row],[CANTIDAD]]*Tabla324[[#This Row],[P. U.]],2)</f>
        <v>9316.48</v>
      </c>
      <c r="H2389" s="22">
        <v>1</v>
      </c>
      <c r="I2389" s="2">
        <v>7155.27</v>
      </c>
      <c r="J2389" s="2">
        <f>ROUND(Tabla324[[#This Row],[CANTIDAD ]]*Tabla324[[#This Row],[P. U. ]],2)</f>
        <v>7155.27</v>
      </c>
    </row>
    <row r="2390" spans="1:10">
      <c r="A2390" s="5" t="s">
        <v>6577</v>
      </c>
      <c r="B2390" s="5" t="s">
        <v>2191</v>
      </c>
      <c r="C2390" s="5" t="s">
        <v>5483</v>
      </c>
      <c r="D2390" s="1" t="s">
        <v>62</v>
      </c>
      <c r="E2390" s="3">
        <v>1</v>
      </c>
      <c r="F2390" s="2">
        <v>10231.049999999999</v>
      </c>
      <c r="G2390" s="2">
        <f>ROUND(Tabla324[[#This Row],[CANTIDAD]]*Tabla324[[#This Row],[P. U.]],2)</f>
        <v>10231.049999999999</v>
      </c>
      <c r="H2390" s="22">
        <v>1</v>
      </c>
      <c r="I2390" s="2">
        <v>7857.68</v>
      </c>
      <c r="J2390" s="2">
        <f>ROUND(Tabla324[[#This Row],[CANTIDAD ]]*Tabla324[[#This Row],[P. U. ]],2)</f>
        <v>7857.68</v>
      </c>
    </row>
    <row r="2391" spans="1:10">
      <c r="A2391" s="5" t="s">
        <v>6577</v>
      </c>
      <c r="B2391" s="5" t="s">
        <v>2192</v>
      </c>
      <c r="C2391" s="5" t="s">
        <v>5484</v>
      </c>
      <c r="D2391" s="1" t="s">
        <v>62</v>
      </c>
      <c r="E2391" s="3">
        <v>1</v>
      </c>
      <c r="F2391" s="2">
        <v>9963.33</v>
      </c>
      <c r="G2391" s="2">
        <f>ROUND(Tabla324[[#This Row],[CANTIDAD]]*Tabla324[[#This Row],[P. U.]],2)</f>
        <v>9963.33</v>
      </c>
      <c r="H2391" s="22">
        <v>1</v>
      </c>
      <c r="I2391" s="2">
        <v>7652.07</v>
      </c>
      <c r="J2391" s="2">
        <f>ROUND(Tabla324[[#This Row],[CANTIDAD ]]*Tabla324[[#This Row],[P. U. ]],2)</f>
        <v>7652.07</v>
      </c>
    </row>
    <row r="2392" spans="1:10">
      <c r="A2392" s="5" t="s">
        <v>6577</v>
      </c>
      <c r="B2392" s="5" t="s">
        <v>2193</v>
      </c>
      <c r="C2392" s="5" t="s">
        <v>5485</v>
      </c>
      <c r="D2392" s="1" t="s">
        <v>62</v>
      </c>
      <c r="E2392" s="3">
        <v>1</v>
      </c>
      <c r="F2392" s="2">
        <v>10476.44</v>
      </c>
      <c r="G2392" s="2">
        <f>ROUND(Tabla324[[#This Row],[CANTIDAD]]*Tabla324[[#This Row],[P. U.]],2)</f>
        <v>10476.44</v>
      </c>
      <c r="H2392" s="22">
        <v>1</v>
      </c>
      <c r="I2392" s="2">
        <v>8046.14</v>
      </c>
      <c r="J2392" s="2">
        <f>ROUND(Tabla324[[#This Row],[CANTIDAD ]]*Tabla324[[#This Row],[P. U. ]],2)</f>
        <v>8046.14</v>
      </c>
    </row>
    <row r="2393" spans="1:10">
      <c r="A2393" s="5" t="s">
        <v>6577</v>
      </c>
      <c r="B2393" s="5" t="s">
        <v>2194</v>
      </c>
      <c r="C2393" s="5" t="s">
        <v>5486</v>
      </c>
      <c r="D2393" s="1" t="s">
        <v>62</v>
      </c>
      <c r="E2393" s="3">
        <v>1</v>
      </c>
      <c r="F2393" s="2">
        <v>17874.490000000002</v>
      </c>
      <c r="G2393" s="2">
        <f>ROUND(Tabla324[[#This Row],[CANTIDAD]]*Tabla324[[#This Row],[P. U.]],2)</f>
        <v>17874.490000000002</v>
      </c>
      <c r="H2393" s="22">
        <v>1</v>
      </c>
      <c r="I2393" s="2">
        <v>13728.02</v>
      </c>
      <c r="J2393" s="2">
        <f>ROUND(Tabla324[[#This Row],[CANTIDAD ]]*Tabla324[[#This Row],[P. U. ]],2)</f>
        <v>13728.02</v>
      </c>
    </row>
    <row r="2394" spans="1:10">
      <c r="A2394" s="5" t="s">
        <v>6577</v>
      </c>
      <c r="B2394" s="5" t="s">
        <v>2195</v>
      </c>
      <c r="C2394" s="5" t="s">
        <v>5487</v>
      </c>
      <c r="D2394" s="1" t="s">
        <v>62</v>
      </c>
      <c r="E2394" s="3">
        <v>1</v>
      </c>
      <c r="F2394" s="2">
        <v>10476.44</v>
      </c>
      <c r="G2394" s="2">
        <f>ROUND(Tabla324[[#This Row],[CANTIDAD]]*Tabla324[[#This Row],[P. U.]],2)</f>
        <v>10476.44</v>
      </c>
      <c r="H2394" s="22">
        <v>1</v>
      </c>
      <c r="I2394" s="2">
        <v>8046.14</v>
      </c>
      <c r="J2394" s="2">
        <f>ROUND(Tabla324[[#This Row],[CANTIDAD ]]*Tabla324[[#This Row],[P. U. ]],2)</f>
        <v>8046.14</v>
      </c>
    </row>
    <row r="2395" spans="1:10">
      <c r="A2395" s="5" t="s">
        <v>6577</v>
      </c>
      <c r="B2395" s="5" t="s">
        <v>2196</v>
      </c>
      <c r="C2395" s="5" t="s">
        <v>5488</v>
      </c>
      <c r="D2395" s="1" t="s">
        <v>62</v>
      </c>
      <c r="E2395" s="3">
        <v>1</v>
      </c>
      <c r="F2395" s="2">
        <v>9316.48</v>
      </c>
      <c r="G2395" s="2">
        <f>ROUND(Tabla324[[#This Row],[CANTIDAD]]*Tabla324[[#This Row],[P. U.]],2)</f>
        <v>9316.48</v>
      </c>
      <c r="H2395" s="22">
        <v>1</v>
      </c>
      <c r="I2395" s="2">
        <v>7155.27</v>
      </c>
      <c r="J2395" s="2">
        <f>ROUND(Tabla324[[#This Row],[CANTIDAD ]]*Tabla324[[#This Row],[P. U. ]],2)</f>
        <v>7155.27</v>
      </c>
    </row>
    <row r="2396" spans="1:10">
      <c r="A2396" s="5" t="s">
        <v>6577</v>
      </c>
      <c r="B2396" s="5" t="s">
        <v>2197</v>
      </c>
      <c r="C2396" s="5" t="s">
        <v>5489</v>
      </c>
      <c r="D2396" s="1" t="s">
        <v>62</v>
      </c>
      <c r="E2396" s="3">
        <v>1</v>
      </c>
      <c r="F2396" s="2">
        <v>13621.58</v>
      </c>
      <c r="G2396" s="2">
        <f>ROUND(Tabla324[[#This Row],[CANTIDAD]]*Tabla324[[#This Row],[P. U.]],2)</f>
        <v>13621.58</v>
      </c>
      <c r="H2396" s="22">
        <v>1</v>
      </c>
      <c r="I2396" s="2">
        <v>10461.69</v>
      </c>
      <c r="J2396" s="2">
        <f>ROUND(Tabla324[[#This Row],[CANTIDAD ]]*Tabla324[[#This Row],[P. U. ]],2)</f>
        <v>10461.69</v>
      </c>
    </row>
    <row r="2397" spans="1:10">
      <c r="A2397" s="5" t="s">
        <v>6577</v>
      </c>
      <c r="B2397" s="5" t="s">
        <v>2198</v>
      </c>
      <c r="C2397" s="5" t="s">
        <v>5490</v>
      </c>
      <c r="D2397" s="1" t="s">
        <v>62</v>
      </c>
      <c r="E2397" s="3">
        <v>1</v>
      </c>
      <c r="F2397" s="2">
        <v>7085.89</v>
      </c>
      <c r="G2397" s="2">
        <f>ROUND(Tabla324[[#This Row],[CANTIDAD]]*Tabla324[[#This Row],[P. U.]],2)</f>
        <v>7085.89</v>
      </c>
      <c r="H2397" s="22">
        <v>1</v>
      </c>
      <c r="I2397" s="2">
        <v>5442.12</v>
      </c>
      <c r="J2397" s="2">
        <f>ROUND(Tabla324[[#This Row],[CANTIDAD ]]*Tabla324[[#This Row],[P. U. ]],2)</f>
        <v>5442.12</v>
      </c>
    </row>
    <row r="2398" spans="1:10">
      <c r="A2398" s="5" t="s">
        <v>6577</v>
      </c>
      <c r="B2398" s="5" t="s">
        <v>2199</v>
      </c>
      <c r="C2398" s="5" t="s">
        <v>5491</v>
      </c>
      <c r="D2398" s="1" t="s">
        <v>62</v>
      </c>
      <c r="E2398" s="3">
        <v>1</v>
      </c>
      <c r="F2398" s="2">
        <v>14283.19</v>
      </c>
      <c r="G2398" s="2">
        <f>ROUND(Tabla324[[#This Row],[CANTIDAD]]*Tabla324[[#This Row],[P. U.]],2)</f>
        <v>14283.19</v>
      </c>
      <c r="H2398" s="22">
        <v>1</v>
      </c>
      <c r="I2398" s="2">
        <v>10969.83</v>
      </c>
      <c r="J2398" s="2">
        <f>ROUND(Tabla324[[#This Row],[CANTIDAD ]]*Tabla324[[#This Row],[P. U. ]],2)</f>
        <v>10969.83</v>
      </c>
    </row>
    <row r="2399" spans="1:10">
      <c r="A2399" s="5" t="s">
        <v>6577</v>
      </c>
      <c r="B2399" s="5" t="s">
        <v>2200</v>
      </c>
      <c r="C2399" s="5" t="s">
        <v>5492</v>
      </c>
      <c r="D2399" s="1" t="s">
        <v>62</v>
      </c>
      <c r="E2399" s="3">
        <v>1</v>
      </c>
      <c r="F2399" s="2">
        <v>9316.48</v>
      </c>
      <c r="G2399" s="2">
        <f>ROUND(Tabla324[[#This Row],[CANTIDAD]]*Tabla324[[#This Row],[P. U.]],2)</f>
        <v>9316.48</v>
      </c>
      <c r="H2399" s="22">
        <v>1</v>
      </c>
      <c r="I2399" s="2">
        <v>7155.27</v>
      </c>
      <c r="J2399" s="2">
        <f>ROUND(Tabla324[[#This Row],[CANTIDAD ]]*Tabla324[[#This Row],[P. U. ]],2)</f>
        <v>7155.27</v>
      </c>
    </row>
    <row r="2400" spans="1:10">
      <c r="A2400" s="5" t="s">
        <v>6577</v>
      </c>
      <c r="B2400" s="5" t="s">
        <v>2201</v>
      </c>
      <c r="C2400" s="5" t="s">
        <v>5493</v>
      </c>
      <c r="D2400" s="1" t="s">
        <v>62</v>
      </c>
      <c r="E2400" s="3">
        <v>1</v>
      </c>
      <c r="F2400" s="2">
        <v>10476.44</v>
      </c>
      <c r="G2400" s="2">
        <f>ROUND(Tabla324[[#This Row],[CANTIDAD]]*Tabla324[[#This Row],[P. U.]],2)</f>
        <v>10476.44</v>
      </c>
      <c r="H2400" s="22">
        <v>1</v>
      </c>
      <c r="I2400" s="2">
        <v>8046.14</v>
      </c>
      <c r="J2400" s="2">
        <f>ROUND(Tabla324[[#This Row],[CANTIDAD ]]*Tabla324[[#This Row],[P. U. ]],2)</f>
        <v>8046.14</v>
      </c>
    </row>
    <row r="2401" spans="1:10">
      <c r="A2401" s="5" t="s">
        <v>6577</v>
      </c>
      <c r="B2401" s="5" t="s">
        <v>2202</v>
      </c>
      <c r="C2401" s="5" t="s">
        <v>5494</v>
      </c>
      <c r="D2401" s="1" t="s">
        <v>62</v>
      </c>
      <c r="E2401" s="3">
        <v>1</v>
      </c>
      <c r="F2401" s="2">
        <v>12469.01</v>
      </c>
      <c r="G2401" s="2">
        <f>ROUND(Tabla324[[#This Row],[CANTIDAD]]*Tabla324[[#This Row],[P. U.]],2)</f>
        <v>12469.01</v>
      </c>
      <c r="H2401" s="22">
        <v>1</v>
      </c>
      <c r="I2401" s="2">
        <v>9576.5</v>
      </c>
      <c r="J2401" s="2">
        <f>ROUND(Tabla324[[#This Row],[CANTIDAD ]]*Tabla324[[#This Row],[P. U. ]],2)</f>
        <v>9576.5</v>
      </c>
    </row>
    <row r="2402" spans="1:10">
      <c r="A2402" s="5" t="s">
        <v>6577</v>
      </c>
      <c r="B2402" s="5" t="s">
        <v>2203</v>
      </c>
      <c r="C2402" s="5" t="s">
        <v>5495</v>
      </c>
      <c r="D2402" s="1" t="s">
        <v>62</v>
      </c>
      <c r="E2402" s="3">
        <v>1</v>
      </c>
      <c r="F2402" s="2">
        <v>17517.669999999998</v>
      </c>
      <c r="G2402" s="2">
        <f>ROUND(Tabla324[[#This Row],[CANTIDAD]]*Tabla324[[#This Row],[P. U.]],2)</f>
        <v>17517.669999999998</v>
      </c>
      <c r="H2402" s="22">
        <v>1</v>
      </c>
      <c r="I2402" s="2">
        <v>13453.97</v>
      </c>
      <c r="J2402" s="2">
        <f>ROUND(Tabla324[[#This Row],[CANTIDAD ]]*Tabla324[[#This Row],[P. U. ]],2)</f>
        <v>13453.97</v>
      </c>
    </row>
    <row r="2403" spans="1:10">
      <c r="A2403" s="5" t="s">
        <v>6577</v>
      </c>
      <c r="B2403" s="5" t="s">
        <v>2204</v>
      </c>
      <c r="C2403" s="5" t="s">
        <v>5496</v>
      </c>
      <c r="D2403" s="1" t="s">
        <v>62</v>
      </c>
      <c r="E2403" s="3">
        <v>1</v>
      </c>
      <c r="F2403" s="2">
        <v>10476.44</v>
      </c>
      <c r="G2403" s="2">
        <f>ROUND(Tabla324[[#This Row],[CANTIDAD]]*Tabla324[[#This Row],[P. U.]],2)</f>
        <v>10476.44</v>
      </c>
      <c r="H2403" s="22">
        <v>1</v>
      </c>
      <c r="I2403" s="2">
        <v>8046.14</v>
      </c>
      <c r="J2403" s="2">
        <f>ROUND(Tabla324[[#This Row],[CANTIDAD ]]*Tabla324[[#This Row],[P. U. ]],2)</f>
        <v>8046.14</v>
      </c>
    </row>
    <row r="2404" spans="1:10">
      <c r="A2404" s="5" t="s">
        <v>6577</v>
      </c>
      <c r="B2404" s="5" t="s">
        <v>2205</v>
      </c>
      <c r="C2404" s="5" t="s">
        <v>5497</v>
      </c>
      <c r="D2404" s="1" t="s">
        <v>62</v>
      </c>
      <c r="E2404" s="3">
        <v>1</v>
      </c>
      <c r="F2404" s="2">
        <v>17517.669999999998</v>
      </c>
      <c r="G2404" s="2">
        <f>ROUND(Tabla324[[#This Row],[CANTIDAD]]*Tabla324[[#This Row],[P. U.]],2)</f>
        <v>17517.669999999998</v>
      </c>
      <c r="H2404" s="22">
        <v>1</v>
      </c>
      <c r="I2404" s="2">
        <v>13453.97</v>
      </c>
      <c r="J2404" s="2">
        <f>ROUND(Tabla324[[#This Row],[CANTIDAD ]]*Tabla324[[#This Row],[P. U. ]],2)</f>
        <v>13453.97</v>
      </c>
    </row>
    <row r="2405" spans="1:10">
      <c r="A2405" s="5" t="s">
        <v>6577</v>
      </c>
      <c r="B2405" s="5" t="s">
        <v>2206</v>
      </c>
      <c r="C2405" s="5" t="s">
        <v>5498</v>
      </c>
      <c r="D2405" s="1" t="s">
        <v>62</v>
      </c>
      <c r="E2405" s="3">
        <v>1</v>
      </c>
      <c r="F2405" s="2">
        <v>14283.19</v>
      </c>
      <c r="G2405" s="2">
        <f>ROUND(Tabla324[[#This Row],[CANTIDAD]]*Tabla324[[#This Row],[P. U.]],2)</f>
        <v>14283.19</v>
      </c>
      <c r="H2405" s="22">
        <v>1</v>
      </c>
      <c r="I2405" s="2">
        <v>10969.83</v>
      </c>
      <c r="J2405" s="2">
        <f>ROUND(Tabla324[[#This Row],[CANTIDAD ]]*Tabla324[[#This Row],[P. U. ]],2)</f>
        <v>10969.83</v>
      </c>
    </row>
    <row r="2406" spans="1:10">
      <c r="A2406" s="5" t="s">
        <v>6577</v>
      </c>
      <c r="B2406" s="5" t="s">
        <v>2207</v>
      </c>
      <c r="C2406" s="5" t="s">
        <v>5499</v>
      </c>
      <c r="D2406" s="1" t="s">
        <v>62</v>
      </c>
      <c r="E2406" s="3">
        <v>1</v>
      </c>
      <c r="F2406" s="2">
        <v>9316.48</v>
      </c>
      <c r="G2406" s="2">
        <f>ROUND(Tabla324[[#This Row],[CANTIDAD]]*Tabla324[[#This Row],[P. U.]],2)</f>
        <v>9316.48</v>
      </c>
      <c r="H2406" s="22">
        <v>1</v>
      </c>
      <c r="I2406" s="2">
        <v>7155.27</v>
      </c>
      <c r="J2406" s="2">
        <f>ROUND(Tabla324[[#This Row],[CANTIDAD ]]*Tabla324[[#This Row],[P. U. ]],2)</f>
        <v>7155.27</v>
      </c>
    </row>
    <row r="2407" spans="1:10">
      <c r="A2407" s="5" t="s">
        <v>6577</v>
      </c>
      <c r="B2407" s="5" t="s">
        <v>2208</v>
      </c>
      <c r="C2407" s="5" t="s">
        <v>5500</v>
      </c>
      <c r="D2407" s="1" t="s">
        <v>62</v>
      </c>
      <c r="E2407" s="3">
        <v>1</v>
      </c>
      <c r="F2407" s="2">
        <v>9145.4599999999991</v>
      </c>
      <c r="G2407" s="2">
        <f>ROUND(Tabla324[[#This Row],[CANTIDAD]]*Tabla324[[#This Row],[P. U.]],2)</f>
        <v>9145.4599999999991</v>
      </c>
      <c r="H2407" s="22">
        <v>1</v>
      </c>
      <c r="I2407" s="2">
        <v>7023.92</v>
      </c>
      <c r="J2407" s="2">
        <f>ROUND(Tabla324[[#This Row],[CANTIDAD ]]*Tabla324[[#This Row],[P. U. ]],2)</f>
        <v>7023.92</v>
      </c>
    </row>
    <row r="2408" spans="1:10">
      <c r="A2408" s="5" t="s">
        <v>6577</v>
      </c>
      <c r="B2408" s="5" t="s">
        <v>2209</v>
      </c>
      <c r="C2408" s="5" t="s">
        <v>5501</v>
      </c>
      <c r="D2408" s="1" t="s">
        <v>62</v>
      </c>
      <c r="E2408" s="3">
        <v>1</v>
      </c>
      <c r="F2408" s="2">
        <v>12469.01</v>
      </c>
      <c r="G2408" s="2">
        <f>ROUND(Tabla324[[#This Row],[CANTIDAD]]*Tabla324[[#This Row],[P. U.]],2)</f>
        <v>12469.01</v>
      </c>
      <c r="H2408" s="22">
        <v>1</v>
      </c>
      <c r="I2408" s="2">
        <v>9576.5</v>
      </c>
      <c r="J2408" s="2">
        <f>ROUND(Tabla324[[#This Row],[CANTIDAD ]]*Tabla324[[#This Row],[P. U. ]],2)</f>
        <v>9576.5</v>
      </c>
    </row>
    <row r="2409" spans="1:10">
      <c r="A2409" s="5" t="s">
        <v>6577</v>
      </c>
      <c r="B2409" s="5" t="s">
        <v>2210</v>
      </c>
      <c r="C2409" s="5" t="s">
        <v>5502</v>
      </c>
      <c r="D2409" s="1" t="s">
        <v>62</v>
      </c>
      <c r="E2409" s="3">
        <v>1</v>
      </c>
      <c r="F2409" s="2">
        <v>19934.05</v>
      </c>
      <c r="G2409" s="2">
        <f>ROUND(Tabla324[[#This Row],[CANTIDAD]]*Tabla324[[#This Row],[P. U.]],2)</f>
        <v>19934.05</v>
      </c>
      <c r="H2409" s="22">
        <v>1</v>
      </c>
      <c r="I2409" s="2">
        <v>15309.81</v>
      </c>
      <c r="J2409" s="2">
        <f>ROUND(Tabla324[[#This Row],[CANTIDAD ]]*Tabla324[[#This Row],[P. U. ]],2)</f>
        <v>15309.81</v>
      </c>
    </row>
    <row r="2410" spans="1:10">
      <c r="A2410" s="5" t="s">
        <v>6577</v>
      </c>
      <c r="B2410" s="5" t="s">
        <v>2211</v>
      </c>
      <c r="C2410" s="5" t="s">
        <v>5503</v>
      </c>
      <c r="D2410" s="1" t="s">
        <v>62</v>
      </c>
      <c r="E2410" s="3">
        <v>1</v>
      </c>
      <c r="F2410" s="2">
        <v>9316.48</v>
      </c>
      <c r="G2410" s="2">
        <f>ROUND(Tabla324[[#This Row],[CANTIDAD]]*Tabla324[[#This Row],[P. U.]],2)</f>
        <v>9316.48</v>
      </c>
      <c r="H2410" s="22">
        <v>1</v>
      </c>
      <c r="I2410" s="2">
        <v>7155.27</v>
      </c>
      <c r="J2410" s="2">
        <f>ROUND(Tabla324[[#This Row],[CANTIDAD ]]*Tabla324[[#This Row],[P. U. ]],2)</f>
        <v>7155.27</v>
      </c>
    </row>
    <row r="2411" spans="1:10">
      <c r="A2411" s="5" t="s">
        <v>6577</v>
      </c>
      <c r="B2411" s="5" t="s">
        <v>2212</v>
      </c>
      <c r="C2411" s="5" t="s">
        <v>5504</v>
      </c>
      <c r="D2411" s="1" t="s">
        <v>62</v>
      </c>
      <c r="E2411" s="3">
        <v>1</v>
      </c>
      <c r="F2411" s="2">
        <v>19830.009999999998</v>
      </c>
      <c r="G2411" s="2">
        <f>ROUND(Tabla324[[#This Row],[CANTIDAD]]*Tabla324[[#This Row],[P. U.]],2)</f>
        <v>19830.009999999998</v>
      </c>
      <c r="H2411" s="22">
        <v>1</v>
      </c>
      <c r="I2411" s="2">
        <v>15229.89</v>
      </c>
      <c r="J2411" s="2">
        <f>ROUND(Tabla324[[#This Row],[CANTIDAD ]]*Tabla324[[#This Row],[P. U. ]],2)</f>
        <v>15229.89</v>
      </c>
    </row>
    <row r="2412" spans="1:10">
      <c r="A2412" s="5" t="s">
        <v>6577</v>
      </c>
      <c r="B2412" s="5" t="s">
        <v>2213</v>
      </c>
      <c r="C2412" s="5" t="s">
        <v>5505</v>
      </c>
      <c r="D2412" s="1" t="s">
        <v>62</v>
      </c>
      <c r="E2412" s="3">
        <v>1</v>
      </c>
      <c r="F2412" s="2">
        <v>19934.05</v>
      </c>
      <c r="G2412" s="2">
        <f>ROUND(Tabla324[[#This Row],[CANTIDAD]]*Tabla324[[#This Row],[P. U.]],2)</f>
        <v>19934.05</v>
      </c>
      <c r="H2412" s="22">
        <v>1</v>
      </c>
      <c r="I2412" s="2">
        <v>15309.81</v>
      </c>
      <c r="J2412" s="2">
        <f>ROUND(Tabla324[[#This Row],[CANTIDAD ]]*Tabla324[[#This Row],[P. U. ]],2)</f>
        <v>15309.81</v>
      </c>
    </row>
    <row r="2413" spans="1:10">
      <c r="A2413" s="5" t="s">
        <v>6577</v>
      </c>
      <c r="B2413" s="5" t="s">
        <v>2214</v>
      </c>
      <c r="C2413" s="5" t="s">
        <v>5506</v>
      </c>
      <c r="D2413" s="1" t="s">
        <v>62</v>
      </c>
      <c r="E2413" s="3">
        <v>1</v>
      </c>
      <c r="F2413" s="2">
        <v>10231.049999999999</v>
      </c>
      <c r="G2413" s="2">
        <f>ROUND(Tabla324[[#This Row],[CANTIDAD]]*Tabla324[[#This Row],[P. U.]],2)</f>
        <v>10231.049999999999</v>
      </c>
      <c r="H2413" s="22">
        <v>1</v>
      </c>
      <c r="I2413" s="2">
        <v>7857.68</v>
      </c>
      <c r="J2413" s="2">
        <f>ROUND(Tabla324[[#This Row],[CANTIDAD ]]*Tabla324[[#This Row],[P. U. ]],2)</f>
        <v>7857.68</v>
      </c>
    </row>
    <row r="2414" spans="1:10">
      <c r="A2414" s="5" t="s">
        <v>6577</v>
      </c>
      <c r="B2414" s="5" t="s">
        <v>2215</v>
      </c>
      <c r="C2414" s="5" t="s">
        <v>5507</v>
      </c>
      <c r="D2414" s="1" t="s">
        <v>62</v>
      </c>
      <c r="E2414" s="3">
        <v>1</v>
      </c>
      <c r="F2414" s="2">
        <v>19830.009999999998</v>
      </c>
      <c r="G2414" s="2">
        <f>ROUND(Tabla324[[#This Row],[CANTIDAD]]*Tabla324[[#This Row],[P. U.]],2)</f>
        <v>19830.009999999998</v>
      </c>
      <c r="H2414" s="22">
        <v>1</v>
      </c>
      <c r="I2414" s="2">
        <v>15229.89</v>
      </c>
      <c r="J2414" s="2">
        <f>ROUND(Tabla324[[#This Row],[CANTIDAD ]]*Tabla324[[#This Row],[P. U. ]],2)</f>
        <v>15229.89</v>
      </c>
    </row>
    <row r="2415" spans="1:10">
      <c r="A2415" s="5" t="s">
        <v>6577</v>
      </c>
      <c r="B2415" s="5" t="s">
        <v>2216</v>
      </c>
      <c r="C2415" s="5" t="s">
        <v>5508</v>
      </c>
      <c r="D2415" s="1" t="s">
        <v>62</v>
      </c>
      <c r="E2415" s="3">
        <v>1</v>
      </c>
      <c r="F2415" s="2">
        <v>14818.63</v>
      </c>
      <c r="G2415" s="2">
        <f>ROUND(Tabla324[[#This Row],[CANTIDAD]]*Tabla324[[#This Row],[P. U.]],2)</f>
        <v>14818.63</v>
      </c>
      <c r="H2415" s="22">
        <v>1</v>
      </c>
      <c r="I2415" s="2">
        <v>11381.04</v>
      </c>
      <c r="J2415" s="2">
        <f>ROUND(Tabla324[[#This Row],[CANTIDAD ]]*Tabla324[[#This Row],[P. U. ]],2)</f>
        <v>11381.04</v>
      </c>
    </row>
    <row r="2416" spans="1:10">
      <c r="A2416" s="5" t="s">
        <v>6577</v>
      </c>
      <c r="B2416" s="5" t="s">
        <v>2217</v>
      </c>
      <c r="C2416" s="5" t="s">
        <v>5509</v>
      </c>
      <c r="D2416" s="1" t="s">
        <v>62</v>
      </c>
      <c r="E2416" s="3">
        <v>1</v>
      </c>
      <c r="F2416" s="2">
        <v>19934.05</v>
      </c>
      <c r="G2416" s="2">
        <f>ROUND(Tabla324[[#This Row],[CANTIDAD]]*Tabla324[[#This Row],[P. U.]],2)</f>
        <v>19934.05</v>
      </c>
      <c r="H2416" s="22">
        <v>1</v>
      </c>
      <c r="I2416" s="2">
        <v>15309.81</v>
      </c>
      <c r="J2416" s="2">
        <f>ROUND(Tabla324[[#This Row],[CANTIDAD ]]*Tabla324[[#This Row],[P. U. ]],2)</f>
        <v>15309.81</v>
      </c>
    </row>
    <row r="2417" spans="1:10">
      <c r="A2417" s="5" t="s">
        <v>6577</v>
      </c>
      <c r="B2417" s="5" t="s">
        <v>2218</v>
      </c>
      <c r="C2417" s="5" t="s">
        <v>5510</v>
      </c>
      <c r="D2417" s="1" t="s">
        <v>62</v>
      </c>
      <c r="E2417" s="3">
        <v>1</v>
      </c>
      <c r="F2417" s="2">
        <v>10231.049999999999</v>
      </c>
      <c r="G2417" s="2">
        <f>ROUND(Tabla324[[#This Row],[CANTIDAD]]*Tabla324[[#This Row],[P. U.]],2)</f>
        <v>10231.049999999999</v>
      </c>
      <c r="H2417" s="22">
        <v>1</v>
      </c>
      <c r="I2417" s="2">
        <v>7857.68</v>
      </c>
      <c r="J2417" s="2">
        <f>ROUND(Tabla324[[#This Row],[CANTIDAD ]]*Tabla324[[#This Row],[P. U. ]],2)</f>
        <v>7857.68</v>
      </c>
    </row>
    <row r="2418" spans="1:10">
      <c r="A2418" s="5" t="s">
        <v>6577</v>
      </c>
      <c r="B2418" s="5" t="s">
        <v>2219</v>
      </c>
      <c r="C2418" s="5" t="s">
        <v>5511</v>
      </c>
      <c r="D2418" s="1" t="s">
        <v>62</v>
      </c>
      <c r="E2418" s="3">
        <v>1</v>
      </c>
      <c r="F2418" s="2">
        <v>17517.669999999998</v>
      </c>
      <c r="G2418" s="2">
        <f>ROUND(Tabla324[[#This Row],[CANTIDAD]]*Tabla324[[#This Row],[P. U.]],2)</f>
        <v>17517.669999999998</v>
      </c>
      <c r="H2418" s="22">
        <v>1</v>
      </c>
      <c r="I2418" s="2">
        <v>13453.97</v>
      </c>
      <c r="J2418" s="2">
        <f>ROUND(Tabla324[[#This Row],[CANTIDAD ]]*Tabla324[[#This Row],[P. U. ]],2)</f>
        <v>13453.97</v>
      </c>
    </row>
    <row r="2419" spans="1:10">
      <c r="A2419" s="5" t="s">
        <v>6577</v>
      </c>
      <c r="B2419" s="5" t="s">
        <v>2220</v>
      </c>
      <c r="C2419" s="5" t="s">
        <v>5512</v>
      </c>
      <c r="D2419" s="1" t="s">
        <v>62</v>
      </c>
      <c r="E2419" s="3">
        <v>1</v>
      </c>
      <c r="F2419" s="2">
        <v>10231.049999999999</v>
      </c>
      <c r="G2419" s="2">
        <f>ROUND(Tabla324[[#This Row],[CANTIDAD]]*Tabla324[[#This Row],[P. U.]],2)</f>
        <v>10231.049999999999</v>
      </c>
      <c r="H2419" s="22">
        <v>1</v>
      </c>
      <c r="I2419" s="2">
        <v>7857.68</v>
      </c>
      <c r="J2419" s="2">
        <f>ROUND(Tabla324[[#This Row],[CANTIDAD ]]*Tabla324[[#This Row],[P. U. ]],2)</f>
        <v>7857.68</v>
      </c>
    </row>
    <row r="2420" spans="1:10">
      <c r="A2420" s="5" t="s">
        <v>6577</v>
      </c>
      <c r="B2420" s="5" t="s">
        <v>2221</v>
      </c>
      <c r="C2420" s="5" t="s">
        <v>5513</v>
      </c>
      <c r="D2420" s="1" t="s">
        <v>62</v>
      </c>
      <c r="E2420" s="3">
        <v>1</v>
      </c>
      <c r="F2420" s="2">
        <v>9316.48</v>
      </c>
      <c r="G2420" s="2">
        <f>ROUND(Tabla324[[#This Row],[CANTIDAD]]*Tabla324[[#This Row],[P. U.]],2)</f>
        <v>9316.48</v>
      </c>
      <c r="H2420" s="22">
        <v>1</v>
      </c>
      <c r="I2420" s="2">
        <v>7155.27</v>
      </c>
      <c r="J2420" s="2">
        <f>ROUND(Tabla324[[#This Row],[CANTIDAD ]]*Tabla324[[#This Row],[P. U. ]],2)</f>
        <v>7155.27</v>
      </c>
    </row>
    <row r="2421" spans="1:10">
      <c r="A2421" s="5" t="s">
        <v>6577</v>
      </c>
      <c r="B2421" s="5" t="s">
        <v>2222</v>
      </c>
      <c r="C2421" s="5" t="s">
        <v>5514</v>
      </c>
      <c r="D2421" s="1" t="s">
        <v>62</v>
      </c>
      <c r="E2421" s="3">
        <v>1</v>
      </c>
      <c r="F2421" s="2">
        <v>31005.3</v>
      </c>
      <c r="G2421" s="2">
        <f>ROUND(Tabla324[[#This Row],[CANTIDAD]]*Tabla324[[#This Row],[P. U.]],2)</f>
        <v>31005.3</v>
      </c>
      <c r="H2421" s="22">
        <v>1</v>
      </c>
      <c r="I2421" s="2">
        <v>23812.79</v>
      </c>
      <c r="J2421" s="2">
        <f>ROUND(Tabla324[[#This Row],[CANTIDAD ]]*Tabla324[[#This Row],[P. U. ]],2)</f>
        <v>23812.79</v>
      </c>
    </row>
    <row r="2422" spans="1:10">
      <c r="A2422" s="5" t="s">
        <v>6577</v>
      </c>
      <c r="B2422" s="5" t="s">
        <v>2223</v>
      </c>
      <c r="C2422" s="5" t="s">
        <v>5515</v>
      </c>
      <c r="D2422" s="1" t="s">
        <v>62</v>
      </c>
      <c r="E2422" s="3">
        <v>1</v>
      </c>
      <c r="F2422" s="2">
        <v>9316.48</v>
      </c>
      <c r="G2422" s="2">
        <f>ROUND(Tabla324[[#This Row],[CANTIDAD]]*Tabla324[[#This Row],[P. U.]],2)</f>
        <v>9316.48</v>
      </c>
      <c r="H2422" s="22">
        <v>1</v>
      </c>
      <c r="I2422" s="2">
        <v>7155.27</v>
      </c>
      <c r="J2422" s="2">
        <f>ROUND(Tabla324[[#This Row],[CANTIDAD ]]*Tabla324[[#This Row],[P. U. ]],2)</f>
        <v>7155.27</v>
      </c>
    </row>
    <row r="2423" spans="1:10">
      <c r="A2423" s="5" t="s">
        <v>6577</v>
      </c>
      <c r="B2423" s="5" t="s">
        <v>2224</v>
      </c>
      <c r="C2423" s="5" t="s">
        <v>5516</v>
      </c>
      <c r="D2423" s="1" t="s">
        <v>62</v>
      </c>
      <c r="E2423" s="3">
        <v>1</v>
      </c>
      <c r="F2423" s="2">
        <v>19934.05</v>
      </c>
      <c r="G2423" s="2">
        <f>ROUND(Tabla324[[#This Row],[CANTIDAD]]*Tabla324[[#This Row],[P. U.]],2)</f>
        <v>19934.05</v>
      </c>
      <c r="H2423" s="22">
        <v>1</v>
      </c>
      <c r="I2423" s="2">
        <v>15309.81</v>
      </c>
      <c r="J2423" s="2">
        <f>ROUND(Tabla324[[#This Row],[CANTIDAD ]]*Tabla324[[#This Row],[P. U. ]],2)</f>
        <v>15309.81</v>
      </c>
    </row>
    <row r="2424" spans="1:10">
      <c r="A2424" s="5" t="s">
        <v>6577</v>
      </c>
      <c r="B2424" s="5" t="s">
        <v>2225</v>
      </c>
      <c r="C2424" s="5" t="s">
        <v>5517</v>
      </c>
      <c r="D2424" s="1" t="s">
        <v>62</v>
      </c>
      <c r="E2424" s="3">
        <v>1</v>
      </c>
      <c r="F2424" s="2">
        <v>9316.48</v>
      </c>
      <c r="G2424" s="2">
        <f>ROUND(Tabla324[[#This Row],[CANTIDAD]]*Tabla324[[#This Row],[P. U.]],2)</f>
        <v>9316.48</v>
      </c>
      <c r="H2424" s="22">
        <v>1</v>
      </c>
      <c r="I2424" s="2">
        <v>7155.27</v>
      </c>
      <c r="J2424" s="2">
        <f>ROUND(Tabla324[[#This Row],[CANTIDAD ]]*Tabla324[[#This Row],[P. U. ]],2)</f>
        <v>7155.27</v>
      </c>
    </row>
    <row r="2425" spans="1:10">
      <c r="A2425" s="5" t="s">
        <v>6577</v>
      </c>
      <c r="B2425" s="5" t="s">
        <v>2226</v>
      </c>
      <c r="C2425" s="5" t="s">
        <v>5518</v>
      </c>
      <c r="D2425" s="1" t="s">
        <v>62</v>
      </c>
      <c r="E2425" s="3">
        <v>1</v>
      </c>
      <c r="F2425" s="2">
        <v>22246.55</v>
      </c>
      <c r="G2425" s="2">
        <f>ROUND(Tabla324[[#This Row],[CANTIDAD]]*Tabla324[[#This Row],[P. U.]],2)</f>
        <v>22246.55</v>
      </c>
      <c r="H2425" s="22">
        <v>1</v>
      </c>
      <c r="I2425" s="2">
        <v>17085.87</v>
      </c>
      <c r="J2425" s="2">
        <f>ROUND(Tabla324[[#This Row],[CANTIDAD ]]*Tabla324[[#This Row],[P. U. ]],2)</f>
        <v>17085.87</v>
      </c>
    </row>
    <row r="2426" spans="1:10">
      <c r="A2426" s="5" t="s">
        <v>6577</v>
      </c>
      <c r="B2426" s="5" t="s">
        <v>2227</v>
      </c>
      <c r="C2426" s="5" t="s">
        <v>5519</v>
      </c>
      <c r="D2426" s="1" t="s">
        <v>62</v>
      </c>
      <c r="E2426" s="3">
        <v>1</v>
      </c>
      <c r="F2426" s="2">
        <v>11100.96</v>
      </c>
      <c r="G2426" s="2">
        <f>ROUND(Tabla324[[#This Row],[CANTIDAD]]*Tabla324[[#This Row],[P. U.]],2)</f>
        <v>11100.96</v>
      </c>
      <c r="H2426" s="22">
        <v>1</v>
      </c>
      <c r="I2426" s="2">
        <v>8525.7900000000009</v>
      </c>
      <c r="J2426" s="2">
        <f>ROUND(Tabla324[[#This Row],[CANTIDAD ]]*Tabla324[[#This Row],[P. U. ]],2)</f>
        <v>8525.7900000000009</v>
      </c>
    </row>
    <row r="2427" spans="1:10">
      <c r="A2427" s="5" t="s">
        <v>6577</v>
      </c>
      <c r="B2427" s="5" t="s">
        <v>2228</v>
      </c>
      <c r="C2427" s="5" t="s">
        <v>5520</v>
      </c>
      <c r="D2427" s="1" t="s">
        <v>62</v>
      </c>
      <c r="E2427" s="3">
        <v>1</v>
      </c>
      <c r="F2427" s="2">
        <v>19934.05</v>
      </c>
      <c r="G2427" s="2">
        <f>ROUND(Tabla324[[#This Row],[CANTIDAD]]*Tabla324[[#This Row],[P. U.]],2)</f>
        <v>19934.05</v>
      </c>
      <c r="H2427" s="22">
        <v>1</v>
      </c>
      <c r="I2427" s="2">
        <v>15309.81</v>
      </c>
      <c r="J2427" s="2">
        <f>ROUND(Tabla324[[#This Row],[CANTIDAD ]]*Tabla324[[#This Row],[P. U. ]],2)</f>
        <v>15309.81</v>
      </c>
    </row>
    <row r="2428" spans="1:10">
      <c r="A2428" s="5" t="s">
        <v>6577</v>
      </c>
      <c r="B2428" s="5" t="s">
        <v>2229</v>
      </c>
      <c r="C2428" s="5" t="s">
        <v>5521</v>
      </c>
      <c r="D2428" s="1" t="s">
        <v>62</v>
      </c>
      <c r="E2428" s="3">
        <v>1</v>
      </c>
      <c r="F2428" s="2">
        <v>17874.490000000002</v>
      </c>
      <c r="G2428" s="2">
        <f>ROUND(Tabla324[[#This Row],[CANTIDAD]]*Tabla324[[#This Row],[P. U.]],2)</f>
        <v>17874.490000000002</v>
      </c>
      <c r="H2428" s="22">
        <v>1</v>
      </c>
      <c r="I2428" s="2">
        <v>13728.02</v>
      </c>
      <c r="J2428" s="2">
        <f>ROUND(Tabla324[[#This Row],[CANTIDAD ]]*Tabla324[[#This Row],[P. U. ]],2)</f>
        <v>13728.02</v>
      </c>
    </row>
    <row r="2429" spans="1:10">
      <c r="A2429" s="5" t="s">
        <v>6577</v>
      </c>
      <c r="B2429" s="5" t="s">
        <v>2230</v>
      </c>
      <c r="C2429" s="5" t="s">
        <v>5522</v>
      </c>
      <c r="D2429" s="1" t="s">
        <v>62</v>
      </c>
      <c r="E2429" s="3">
        <v>1</v>
      </c>
      <c r="F2429" s="2">
        <v>8476.27</v>
      </c>
      <c r="G2429" s="2">
        <f>ROUND(Tabla324[[#This Row],[CANTIDAD]]*Tabla324[[#This Row],[P. U.]],2)</f>
        <v>8476.27</v>
      </c>
      <c r="H2429" s="22">
        <v>1</v>
      </c>
      <c r="I2429" s="2">
        <v>6509.97</v>
      </c>
      <c r="J2429" s="2">
        <f>ROUND(Tabla324[[#This Row],[CANTIDAD ]]*Tabla324[[#This Row],[P. U. ]],2)</f>
        <v>6509.97</v>
      </c>
    </row>
    <row r="2430" spans="1:10">
      <c r="A2430" s="5" t="s">
        <v>6577</v>
      </c>
      <c r="B2430" s="5" t="s">
        <v>2231</v>
      </c>
      <c r="C2430" s="5" t="s">
        <v>5523</v>
      </c>
      <c r="D2430" s="1" t="s">
        <v>62</v>
      </c>
      <c r="E2430" s="3">
        <v>1</v>
      </c>
      <c r="F2430" s="2">
        <v>12781.38</v>
      </c>
      <c r="G2430" s="2">
        <f>ROUND(Tabla324[[#This Row],[CANTIDAD]]*Tabla324[[#This Row],[P. U.]],2)</f>
        <v>12781.38</v>
      </c>
      <c r="H2430" s="22">
        <v>1</v>
      </c>
      <c r="I2430" s="2">
        <v>9816.39</v>
      </c>
      <c r="J2430" s="2">
        <f>ROUND(Tabla324[[#This Row],[CANTIDAD ]]*Tabla324[[#This Row],[P. U. ]],2)</f>
        <v>9816.39</v>
      </c>
    </row>
    <row r="2431" spans="1:10">
      <c r="A2431" s="5" t="s">
        <v>6577</v>
      </c>
      <c r="B2431" s="5" t="s">
        <v>2232</v>
      </c>
      <c r="C2431" s="5" t="s">
        <v>5524</v>
      </c>
      <c r="D2431" s="1" t="s">
        <v>62</v>
      </c>
      <c r="E2431" s="3">
        <v>1</v>
      </c>
      <c r="F2431" s="2">
        <v>11145.61</v>
      </c>
      <c r="G2431" s="2">
        <f>ROUND(Tabla324[[#This Row],[CANTIDAD]]*Tabla324[[#This Row],[P. U.]],2)</f>
        <v>11145.61</v>
      </c>
      <c r="H2431" s="22">
        <v>1</v>
      </c>
      <c r="I2431" s="2">
        <v>8560.08</v>
      </c>
      <c r="J2431" s="2">
        <f>ROUND(Tabla324[[#This Row],[CANTIDAD ]]*Tabla324[[#This Row],[P. U. ]],2)</f>
        <v>8560.08</v>
      </c>
    </row>
    <row r="2432" spans="1:10">
      <c r="A2432" s="5" t="s">
        <v>6577</v>
      </c>
      <c r="B2432" s="5" t="s">
        <v>2233</v>
      </c>
      <c r="C2432" s="5" t="s">
        <v>5525</v>
      </c>
      <c r="D2432" s="1" t="s">
        <v>62</v>
      </c>
      <c r="E2432" s="3">
        <v>1</v>
      </c>
      <c r="F2432" s="2">
        <v>10283.09</v>
      </c>
      <c r="G2432" s="2">
        <f>ROUND(Tabla324[[#This Row],[CANTIDAD]]*Tabla324[[#This Row],[P. U.]],2)</f>
        <v>10283.09</v>
      </c>
      <c r="H2432" s="22">
        <v>1</v>
      </c>
      <c r="I2432" s="2">
        <v>7897.64</v>
      </c>
      <c r="J2432" s="2">
        <f>ROUND(Tabla324[[#This Row],[CANTIDAD ]]*Tabla324[[#This Row],[P. U. ]],2)</f>
        <v>7897.64</v>
      </c>
    </row>
    <row r="2433" spans="1:10">
      <c r="A2433" s="5" t="s">
        <v>6577</v>
      </c>
      <c r="B2433" s="5" t="s">
        <v>2234</v>
      </c>
      <c r="C2433" s="5" t="s">
        <v>5526</v>
      </c>
      <c r="D2433" s="1" t="s">
        <v>62</v>
      </c>
      <c r="E2433" s="3">
        <v>1</v>
      </c>
      <c r="F2433" s="2">
        <v>14008.1</v>
      </c>
      <c r="G2433" s="2">
        <f>ROUND(Tabla324[[#This Row],[CANTIDAD]]*Tabla324[[#This Row],[P. U.]],2)</f>
        <v>14008.1</v>
      </c>
      <c r="H2433" s="22">
        <v>1</v>
      </c>
      <c r="I2433" s="2">
        <v>10758.55</v>
      </c>
      <c r="J2433" s="2">
        <f>ROUND(Tabla324[[#This Row],[CANTIDAD ]]*Tabla324[[#This Row],[P. U. ]],2)</f>
        <v>10758.55</v>
      </c>
    </row>
    <row r="2434" spans="1:10">
      <c r="A2434" s="5" t="s">
        <v>6577</v>
      </c>
      <c r="B2434" s="5" t="s">
        <v>2235</v>
      </c>
      <c r="C2434" s="5" t="s">
        <v>5527</v>
      </c>
      <c r="D2434" s="1" t="s">
        <v>62</v>
      </c>
      <c r="E2434" s="3">
        <v>1</v>
      </c>
      <c r="F2434" s="2">
        <v>17874.490000000002</v>
      </c>
      <c r="G2434" s="2">
        <f>ROUND(Tabla324[[#This Row],[CANTIDAD]]*Tabla324[[#This Row],[P. U.]],2)</f>
        <v>17874.490000000002</v>
      </c>
      <c r="H2434" s="22">
        <v>1</v>
      </c>
      <c r="I2434" s="2">
        <v>13728.02</v>
      </c>
      <c r="J2434" s="2">
        <f>ROUND(Tabla324[[#This Row],[CANTIDAD ]]*Tabla324[[#This Row],[P. U. ]],2)</f>
        <v>13728.02</v>
      </c>
    </row>
    <row r="2435" spans="1:10">
      <c r="A2435" s="5" t="s">
        <v>6577</v>
      </c>
      <c r="B2435" s="5" t="s">
        <v>2236</v>
      </c>
      <c r="C2435" s="5" t="s">
        <v>5528</v>
      </c>
      <c r="D2435" s="1" t="s">
        <v>62</v>
      </c>
      <c r="E2435" s="3">
        <v>1</v>
      </c>
      <c r="F2435" s="2">
        <v>10231.049999999999</v>
      </c>
      <c r="G2435" s="2">
        <f>ROUND(Tabla324[[#This Row],[CANTIDAD]]*Tabla324[[#This Row],[P. U.]],2)</f>
        <v>10231.049999999999</v>
      </c>
      <c r="H2435" s="22">
        <v>1</v>
      </c>
      <c r="I2435" s="2">
        <v>7857.68</v>
      </c>
      <c r="J2435" s="2">
        <f>ROUND(Tabla324[[#This Row],[CANTIDAD ]]*Tabla324[[#This Row],[P. U. ]],2)</f>
        <v>7857.68</v>
      </c>
    </row>
    <row r="2436" spans="1:10">
      <c r="A2436" s="5" t="s">
        <v>6577</v>
      </c>
      <c r="B2436" s="5" t="s">
        <v>2237</v>
      </c>
      <c r="C2436" s="5" t="s">
        <v>5529</v>
      </c>
      <c r="D2436" s="1" t="s">
        <v>62</v>
      </c>
      <c r="E2436" s="3">
        <v>1</v>
      </c>
      <c r="F2436" s="2">
        <v>10231.049999999999</v>
      </c>
      <c r="G2436" s="2">
        <f>ROUND(Tabla324[[#This Row],[CANTIDAD]]*Tabla324[[#This Row],[P. U.]],2)</f>
        <v>10231.049999999999</v>
      </c>
      <c r="H2436" s="22">
        <v>1</v>
      </c>
      <c r="I2436" s="2">
        <v>7857.68</v>
      </c>
      <c r="J2436" s="2">
        <f>ROUND(Tabla324[[#This Row],[CANTIDAD ]]*Tabla324[[#This Row],[P. U. ]],2)</f>
        <v>7857.68</v>
      </c>
    </row>
    <row r="2437" spans="1:10">
      <c r="A2437" s="5" t="s">
        <v>6577</v>
      </c>
      <c r="B2437" s="5" t="s">
        <v>2238</v>
      </c>
      <c r="C2437" s="5" t="s">
        <v>5530</v>
      </c>
      <c r="D2437" s="1" t="s">
        <v>62</v>
      </c>
      <c r="E2437" s="3">
        <v>1</v>
      </c>
      <c r="F2437" s="2">
        <v>45110.09</v>
      </c>
      <c r="G2437" s="2">
        <f>ROUND(Tabla324[[#This Row],[CANTIDAD]]*Tabla324[[#This Row],[P. U.]],2)</f>
        <v>45110.09</v>
      </c>
      <c r="H2437" s="22">
        <v>1</v>
      </c>
      <c r="I2437" s="2">
        <v>34645.589999999997</v>
      </c>
      <c r="J2437" s="2">
        <f>ROUND(Tabla324[[#This Row],[CANTIDAD ]]*Tabla324[[#This Row],[P. U. ]],2)</f>
        <v>34645.589999999997</v>
      </c>
    </row>
    <row r="2438" spans="1:10">
      <c r="A2438" s="5" t="s">
        <v>6577</v>
      </c>
      <c r="B2438" s="5" t="s">
        <v>2239</v>
      </c>
      <c r="C2438" s="5" t="s">
        <v>5531</v>
      </c>
      <c r="D2438" s="1" t="s">
        <v>62</v>
      </c>
      <c r="E2438" s="3">
        <v>1</v>
      </c>
      <c r="F2438" s="2">
        <v>15800.16</v>
      </c>
      <c r="G2438" s="2">
        <f>ROUND(Tabla324[[#This Row],[CANTIDAD]]*Tabla324[[#This Row],[P. U.]],2)</f>
        <v>15800.16</v>
      </c>
      <c r="H2438" s="22">
        <v>1</v>
      </c>
      <c r="I2438" s="2">
        <v>12134.88</v>
      </c>
      <c r="J2438" s="2">
        <f>ROUND(Tabla324[[#This Row],[CANTIDAD ]]*Tabla324[[#This Row],[P. U. ]],2)</f>
        <v>12134.88</v>
      </c>
    </row>
    <row r="2439" spans="1:10">
      <c r="A2439" s="5" t="s">
        <v>6577</v>
      </c>
      <c r="B2439" s="5" t="s">
        <v>2240</v>
      </c>
      <c r="C2439" s="5" t="s">
        <v>5532</v>
      </c>
      <c r="D2439" s="1" t="s">
        <v>62</v>
      </c>
      <c r="E2439" s="3">
        <v>1</v>
      </c>
      <c r="F2439" s="2">
        <v>9963.33</v>
      </c>
      <c r="G2439" s="2">
        <f>ROUND(Tabla324[[#This Row],[CANTIDAD]]*Tabla324[[#This Row],[P. U.]],2)</f>
        <v>9963.33</v>
      </c>
      <c r="H2439" s="22">
        <v>1</v>
      </c>
      <c r="I2439" s="2">
        <v>7652.07</v>
      </c>
      <c r="J2439" s="2">
        <f>ROUND(Tabla324[[#This Row],[CANTIDAD ]]*Tabla324[[#This Row],[P. U. ]],2)</f>
        <v>7652.07</v>
      </c>
    </row>
    <row r="2440" spans="1:10">
      <c r="A2440" s="5" t="s">
        <v>6577</v>
      </c>
      <c r="B2440" s="5" t="s">
        <v>2241</v>
      </c>
      <c r="C2440" s="5" t="s">
        <v>5533</v>
      </c>
      <c r="D2440" s="1" t="s">
        <v>62</v>
      </c>
      <c r="E2440" s="3">
        <v>1</v>
      </c>
      <c r="F2440" s="2">
        <v>9963.33</v>
      </c>
      <c r="G2440" s="2">
        <f>ROUND(Tabla324[[#This Row],[CANTIDAD]]*Tabla324[[#This Row],[P. U.]],2)</f>
        <v>9963.33</v>
      </c>
      <c r="H2440" s="22">
        <v>1</v>
      </c>
      <c r="I2440" s="2">
        <v>7652.07</v>
      </c>
      <c r="J2440" s="2">
        <f>ROUND(Tabla324[[#This Row],[CANTIDAD ]]*Tabla324[[#This Row],[P. U. ]],2)</f>
        <v>7652.07</v>
      </c>
    </row>
    <row r="2441" spans="1:10">
      <c r="A2441" s="5" t="s">
        <v>6577</v>
      </c>
      <c r="B2441" s="5" t="s">
        <v>2242</v>
      </c>
      <c r="C2441" s="5" t="s">
        <v>5534</v>
      </c>
      <c r="D2441" s="1" t="s">
        <v>62</v>
      </c>
      <c r="E2441" s="3">
        <v>1</v>
      </c>
      <c r="F2441" s="2">
        <v>49147.5</v>
      </c>
      <c r="G2441" s="2">
        <f>ROUND(Tabla324[[#This Row],[CANTIDAD]]*Tabla324[[#This Row],[P. U.]],2)</f>
        <v>49147.5</v>
      </c>
      <c r="H2441" s="22">
        <v>1</v>
      </c>
      <c r="I2441" s="2">
        <v>37746.410000000003</v>
      </c>
      <c r="J2441" s="2">
        <f>ROUND(Tabla324[[#This Row],[CANTIDAD ]]*Tabla324[[#This Row],[P. U. ]],2)</f>
        <v>37746.410000000003</v>
      </c>
    </row>
    <row r="2442" spans="1:10">
      <c r="A2442" s="5" t="s">
        <v>6577</v>
      </c>
      <c r="B2442" s="5" t="s">
        <v>2243</v>
      </c>
      <c r="C2442" s="5" t="s">
        <v>5535</v>
      </c>
      <c r="D2442" s="1" t="s">
        <v>62</v>
      </c>
      <c r="E2442" s="3">
        <v>1</v>
      </c>
      <c r="F2442" s="2">
        <v>69289.84</v>
      </c>
      <c r="G2442" s="2">
        <f>ROUND(Tabla324[[#This Row],[CANTIDAD]]*Tabla324[[#This Row],[P. U.]],2)</f>
        <v>69289.84</v>
      </c>
      <c r="H2442" s="22">
        <v>1</v>
      </c>
      <c r="I2442" s="2">
        <v>53216.19</v>
      </c>
      <c r="J2442" s="2">
        <f>ROUND(Tabla324[[#This Row],[CANTIDAD ]]*Tabla324[[#This Row],[P. U. ]],2)</f>
        <v>53216.19</v>
      </c>
    </row>
    <row r="2443" spans="1:10">
      <c r="A2443" s="5" t="s">
        <v>6577</v>
      </c>
      <c r="B2443" s="5" t="s">
        <v>2244</v>
      </c>
      <c r="C2443" s="5" t="s">
        <v>5536</v>
      </c>
      <c r="D2443" s="1" t="s">
        <v>62</v>
      </c>
      <c r="E2443" s="3">
        <v>1</v>
      </c>
      <c r="F2443" s="2">
        <v>66523.83</v>
      </c>
      <c r="G2443" s="2">
        <f>ROUND(Tabla324[[#This Row],[CANTIDAD]]*Tabla324[[#This Row],[P. U.]],2)</f>
        <v>66523.83</v>
      </c>
      <c r="H2443" s="22">
        <v>1</v>
      </c>
      <c r="I2443" s="2">
        <v>51091.83</v>
      </c>
      <c r="J2443" s="2">
        <f>ROUND(Tabla324[[#This Row],[CANTIDAD ]]*Tabla324[[#This Row],[P. U. ]],2)</f>
        <v>51091.83</v>
      </c>
    </row>
    <row r="2444" spans="1:10" s="35" customFormat="1" ht="11.25" customHeight="1">
      <c r="A2444" s="34" t="s">
        <v>6580</v>
      </c>
      <c r="B2444" s="34" t="s">
        <v>2245</v>
      </c>
      <c r="C2444" s="34" t="s">
        <v>5031</v>
      </c>
      <c r="D2444" s="35" t="s">
        <v>3472</v>
      </c>
      <c r="E2444" s="36"/>
      <c r="F2444" s="37"/>
      <c r="G2444" s="37">
        <f>SUM(G2445:G2614)</f>
        <v>2016849.6799999904</v>
      </c>
      <c r="H2444" s="38"/>
      <c r="I2444" s="37"/>
      <c r="J2444" s="37">
        <f t="shared" ref="J2444" si="156">SUM(J2445:J2614)</f>
        <v>1548985.84</v>
      </c>
    </row>
    <row r="2445" spans="1:10">
      <c r="A2445" s="5" t="s">
        <v>6577</v>
      </c>
      <c r="B2445" s="5" t="s">
        <v>2246</v>
      </c>
      <c r="C2445" s="6" t="s">
        <v>5537</v>
      </c>
      <c r="D2445" s="1" t="s">
        <v>62</v>
      </c>
      <c r="E2445" s="3">
        <v>1</v>
      </c>
      <c r="F2445" s="2">
        <v>27585.18</v>
      </c>
      <c r="G2445" s="2">
        <f>ROUND(Tabla324[[#This Row],[CANTIDAD]]*Tabla324[[#This Row],[P. U.]],2)</f>
        <v>27585.18</v>
      </c>
      <c r="H2445" s="22">
        <v>1</v>
      </c>
      <c r="I2445" s="2">
        <v>21186.06</v>
      </c>
      <c r="J2445" s="2">
        <f>ROUND(Tabla324[[#This Row],[CANTIDAD ]]*Tabla324[[#This Row],[P. U. ]],2)</f>
        <v>21186.06</v>
      </c>
    </row>
    <row r="2446" spans="1:10">
      <c r="A2446" s="5" t="s">
        <v>6577</v>
      </c>
      <c r="B2446" s="5" t="s">
        <v>2247</v>
      </c>
      <c r="C2446" s="6" t="s">
        <v>5538</v>
      </c>
      <c r="D2446" s="1" t="s">
        <v>62</v>
      </c>
      <c r="E2446" s="3">
        <v>1</v>
      </c>
      <c r="F2446" s="2">
        <v>18625.95</v>
      </c>
      <c r="G2446" s="2">
        <f>ROUND(Tabla324[[#This Row],[CANTIDAD]]*Tabla324[[#This Row],[P. U.]],2)</f>
        <v>18625.95</v>
      </c>
      <c r="H2446" s="22">
        <v>1</v>
      </c>
      <c r="I2446" s="2">
        <v>14305.15</v>
      </c>
      <c r="J2446" s="2">
        <f>ROUND(Tabla324[[#This Row],[CANTIDAD ]]*Tabla324[[#This Row],[P. U. ]],2)</f>
        <v>14305.15</v>
      </c>
    </row>
    <row r="2447" spans="1:10">
      <c r="A2447" s="5" t="s">
        <v>6577</v>
      </c>
      <c r="B2447" s="5" t="s">
        <v>2248</v>
      </c>
      <c r="C2447" s="6" t="s">
        <v>5539</v>
      </c>
      <c r="D2447" s="1" t="s">
        <v>62</v>
      </c>
      <c r="E2447" s="3">
        <v>1</v>
      </c>
      <c r="F2447" s="2">
        <v>28478.35</v>
      </c>
      <c r="G2447" s="2">
        <f>ROUND(Tabla324[[#This Row],[CANTIDAD]]*Tabla324[[#This Row],[P. U.]],2)</f>
        <v>28478.35</v>
      </c>
      <c r="H2447" s="22">
        <v>1</v>
      </c>
      <c r="I2447" s="2">
        <v>21872.03</v>
      </c>
      <c r="J2447" s="2">
        <f>ROUND(Tabla324[[#This Row],[CANTIDAD ]]*Tabla324[[#This Row],[P. U. ]],2)</f>
        <v>21872.03</v>
      </c>
    </row>
    <row r="2448" spans="1:10">
      <c r="A2448" s="5" t="s">
        <v>6577</v>
      </c>
      <c r="B2448" s="5" t="s">
        <v>2249</v>
      </c>
      <c r="C2448" s="6" t="s">
        <v>5540</v>
      </c>
      <c r="D2448" s="1" t="s">
        <v>62</v>
      </c>
      <c r="E2448" s="3">
        <v>1</v>
      </c>
      <c r="F2448" s="2">
        <v>18625.95</v>
      </c>
      <c r="G2448" s="2">
        <f>ROUND(Tabla324[[#This Row],[CANTIDAD]]*Tabla324[[#This Row],[P. U.]],2)</f>
        <v>18625.95</v>
      </c>
      <c r="H2448" s="22">
        <v>1</v>
      </c>
      <c r="I2448" s="2">
        <v>14305.15</v>
      </c>
      <c r="J2448" s="2">
        <f>ROUND(Tabla324[[#This Row],[CANTIDAD ]]*Tabla324[[#This Row],[P. U. ]],2)</f>
        <v>14305.15</v>
      </c>
    </row>
    <row r="2449" spans="1:10">
      <c r="A2449" s="5" t="s">
        <v>6577</v>
      </c>
      <c r="B2449" s="5" t="s">
        <v>2250</v>
      </c>
      <c r="C2449" s="6" t="s">
        <v>5541</v>
      </c>
      <c r="D2449" s="1" t="s">
        <v>62</v>
      </c>
      <c r="E2449" s="3">
        <v>1</v>
      </c>
      <c r="F2449" s="2">
        <v>20078.77</v>
      </c>
      <c r="G2449" s="2">
        <f>ROUND(Tabla324[[#This Row],[CANTIDAD]]*Tabla324[[#This Row],[P. U.]],2)</f>
        <v>20078.77</v>
      </c>
      <c r="H2449" s="22">
        <v>1</v>
      </c>
      <c r="I2449" s="2">
        <v>15420.96</v>
      </c>
      <c r="J2449" s="2">
        <f>ROUND(Tabla324[[#This Row],[CANTIDAD ]]*Tabla324[[#This Row],[P. U. ]],2)</f>
        <v>15420.96</v>
      </c>
    </row>
    <row r="2450" spans="1:10">
      <c r="A2450" s="5" t="s">
        <v>6577</v>
      </c>
      <c r="B2450" s="5" t="s">
        <v>2251</v>
      </c>
      <c r="C2450" s="6" t="s">
        <v>5542</v>
      </c>
      <c r="D2450" s="1" t="s">
        <v>62</v>
      </c>
      <c r="E2450" s="3">
        <v>1</v>
      </c>
      <c r="F2450" s="2">
        <v>14259.58</v>
      </c>
      <c r="G2450" s="2">
        <f>ROUND(Tabla324[[#This Row],[CANTIDAD]]*Tabla324[[#This Row],[P. U.]],2)</f>
        <v>14259.58</v>
      </c>
      <c r="H2450" s="22">
        <v>1</v>
      </c>
      <c r="I2450" s="2">
        <v>10951.68</v>
      </c>
      <c r="J2450" s="2">
        <f>ROUND(Tabla324[[#This Row],[CANTIDAD ]]*Tabla324[[#This Row],[P. U. ]],2)</f>
        <v>10951.68</v>
      </c>
    </row>
    <row r="2451" spans="1:10">
      <c r="A2451" s="5" t="s">
        <v>6577</v>
      </c>
      <c r="B2451" s="5" t="s">
        <v>2252</v>
      </c>
      <c r="C2451" s="6" t="s">
        <v>5543</v>
      </c>
      <c r="D2451" s="1" t="s">
        <v>62</v>
      </c>
      <c r="E2451" s="3">
        <v>1</v>
      </c>
      <c r="F2451" s="2">
        <v>20360.66</v>
      </c>
      <c r="G2451" s="2">
        <f>ROUND(Tabla324[[#This Row],[CANTIDAD]]*Tabla324[[#This Row],[P. U.]],2)</f>
        <v>20360.66</v>
      </c>
      <c r="H2451" s="22">
        <v>1</v>
      </c>
      <c r="I2451" s="2">
        <v>15637.45</v>
      </c>
      <c r="J2451" s="2">
        <f>ROUND(Tabla324[[#This Row],[CANTIDAD ]]*Tabla324[[#This Row],[P. U. ]],2)</f>
        <v>15637.45</v>
      </c>
    </row>
    <row r="2452" spans="1:10">
      <c r="A2452" s="5" t="s">
        <v>6577</v>
      </c>
      <c r="B2452" s="5" t="s">
        <v>2253</v>
      </c>
      <c r="C2452" s="6" t="s">
        <v>5544</v>
      </c>
      <c r="D2452" s="1" t="s">
        <v>62</v>
      </c>
      <c r="E2452" s="3">
        <v>1</v>
      </c>
      <c r="F2452" s="2">
        <v>24434.6</v>
      </c>
      <c r="G2452" s="2">
        <f>ROUND(Tabla324[[#This Row],[CANTIDAD]]*Tabla324[[#This Row],[P. U.]],2)</f>
        <v>24434.6</v>
      </c>
      <c r="H2452" s="22">
        <v>1</v>
      </c>
      <c r="I2452" s="2">
        <v>18766.34</v>
      </c>
      <c r="J2452" s="2">
        <f>ROUND(Tabla324[[#This Row],[CANTIDAD ]]*Tabla324[[#This Row],[P. U. ]],2)</f>
        <v>18766.34</v>
      </c>
    </row>
    <row r="2453" spans="1:10">
      <c r="A2453" s="5" t="s">
        <v>6577</v>
      </c>
      <c r="B2453" s="5" t="s">
        <v>2254</v>
      </c>
      <c r="C2453" s="6" t="s">
        <v>5545</v>
      </c>
      <c r="D2453" s="1" t="s">
        <v>62</v>
      </c>
      <c r="E2453" s="3">
        <v>1</v>
      </c>
      <c r="F2453" s="2">
        <v>14259.58</v>
      </c>
      <c r="G2453" s="2">
        <f>ROUND(Tabla324[[#This Row],[CANTIDAD]]*Tabla324[[#This Row],[P. U.]],2)</f>
        <v>14259.58</v>
      </c>
      <c r="H2453" s="22">
        <v>1</v>
      </c>
      <c r="I2453" s="2">
        <v>10951.68</v>
      </c>
      <c r="J2453" s="2">
        <f>ROUND(Tabla324[[#This Row],[CANTIDAD ]]*Tabla324[[#This Row],[P. U. ]],2)</f>
        <v>10951.68</v>
      </c>
    </row>
    <row r="2454" spans="1:10">
      <c r="A2454" s="5" t="s">
        <v>6577</v>
      </c>
      <c r="B2454" s="5" t="s">
        <v>2255</v>
      </c>
      <c r="C2454" s="6" t="s">
        <v>5546</v>
      </c>
      <c r="D2454" s="1" t="s">
        <v>62</v>
      </c>
      <c r="E2454" s="3">
        <v>1</v>
      </c>
      <c r="F2454" s="2">
        <v>14259.58</v>
      </c>
      <c r="G2454" s="2">
        <f>ROUND(Tabla324[[#This Row],[CANTIDAD]]*Tabla324[[#This Row],[P. U.]],2)</f>
        <v>14259.58</v>
      </c>
      <c r="H2454" s="22">
        <v>1</v>
      </c>
      <c r="I2454" s="2">
        <v>10951.68</v>
      </c>
      <c r="J2454" s="2">
        <f>ROUND(Tabla324[[#This Row],[CANTIDAD ]]*Tabla324[[#This Row],[P. U. ]],2)</f>
        <v>10951.68</v>
      </c>
    </row>
    <row r="2455" spans="1:10">
      <c r="A2455" s="5" t="s">
        <v>6577</v>
      </c>
      <c r="B2455" s="5" t="s">
        <v>2256</v>
      </c>
      <c r="C2455" s="6" t="s">
        <v>5547</v>
      </c>
      <c r="D2455" s="1" t="s">
        <v>62</v>
      </c>
      <c r="E2455" s="3">
        <v>1</v>
      </c>
      <c r="F2455" s="2">
        <v>19562.939999999999</v>
      </c>
      <c r="G2455" s="2">
        <f>ROUND(Tabla324[[#This Row],[CANTIDAD]]*Tabla324[[#This Row],[P. U.]],2)</f>
        <v>19562.939999999999</v>
      </c>
      <c r="H2455" s="22">
        <v>1</v>
      </c>
      <c r="I2455" s="2">
        <v>15024.79</v>
      </c>
      <c r="J2455" s="2">
        <f>ROUND(Tabla324[[#This Row],[CANTIDAD ]]*Tabla324[[#This Row],[P. U. ]],2)</f>
        <v>15024.79</v>
      </c>
    </row>
    <row r="2456" spans="1:10">
      <c r="A2456" s="5" t="s">
        <v>6577</v>
      </c>
      <c r="B2456" s="5" t="s">
        <v>2257</v>
      </c>
      <c r="C2456" s="6" t="s">
        <v>5548</v>
      </c>
      <c r="D2456" s="1" t="s">
        <v>62</v>
      </c>
      <c r="E2456" s="3">
        <v>1</v>
      </c>
      <c r="F2456" s="2">
        <v>14259.58</v>
      </c>
      <c r="G2456" s="2">
        <f>ROUND(Tabla324[[#This Row],[CANTIDAD]]*Tabla324[[#This Row],[P. U.]],2)</f>
        <v>14259.58</v>
      </c>
      <c r="H2456" s="22">
        <v>1</v>
      </c>
      <c r="I2456" s="2">
        <v>10951.68</v>
      </c>
      <c r="J2456" s="2">
        <f>ROUND(Tabla324[[#This Row],[CANTIDAD ]]*Tabla324[[#This Row],[P. U. ]],2)</f>
        <v>10951.68</v>
      </c>
    </row>
    <row r="2457" spans="1:10">
      <c r="A2457" s="5" t="s">
        <v>6577</v>
      </c>
      <c r="B2457" s="5" t="s">
        <v>2258</v>
      </c>
      <c r="C2457" s="6" t="s">
        <v>5549</v>
      </c>
      <c r="D2457" s="1" t="s">
        <v>62</v>
      </c>
      <c r="E2457" s="3">
        <v>1</v>
      </c>
      <c r="F2457" s="2">
        <v>18719.240000000002</v>
      </c>
      <c r="G2457" s="2">
        <f>ROUND(Tabla324[[#This Row],[CANTIDAD]]*Tabla324[[#This Row],[P. U.]],2)</f>
        <v>18719.240000000002</v>
      </c>
      <c r="H2457" s="22">
        <v>1</v>
      </c>
      <c r="I2457" s="2">
        <v>14376.81</v>
      </c>
      <c r="J2457" s="2">
        <f>ROUND(Tabla324[[#This Row],[CANTIDAD ]]*Tabla324[[#This Row],[P. U. ]],2)</f>
        <v>14376.81</v>
      </c>
    </row>
    <row r="2458" spans="1:10">
      <c r="A2458" s="5" t="s">
        <v>6577</v>
      </c>
      <c r="B2458" s="5" t="s">
        <v>2259</v>
      </c>
      <c r="C2458" s="6" t="s">
        <v>5550</v>
      </c>
      <c r="D2458" s="1" t="s">
        <v>62</v>
      </c>
      <c r="E2458" s="3">
        <v>1</v>
      </c>
      <c r="F2458" s="2">
        <v>14259.58</v>
      </c>
      <c r="G2458" s="2">
        <f>ROUND(Tabla324[[#This Row],[CANTIDAD]]*Tabla324[[#This Row],[P. U.]],2)</f>
        <v>14259.58</v>
      </c>
      <c r="H2458" s="22">
        <v>1</v>
      </c>
      <c r="I2458" s="2">
        <v>10951.68</v>
      </c>
      <c r="J2458" s="2">
        <f>ROUND(Tabla324[[#This Row],[CANTIDAD ]]*Tabla324[[#This Row],[P. U. ]],2)</f>
        <v>10951.68</v>
      </c>
    </row>
    <row r="2459" spans="1:10">
      <c r="A2459" s="5" t="s">
        <v>6577</v>
      </c>
      <c r="B2459" s="5" t="s">
        <v>2260</v>
      </c>
      <c r="C2459" s="6" t="s">
        <v>5551</v>
      </c>
      <c r="D2459" s="1" t="s">
        <v>62</v>
      </c>
      <c r="E2459" s="3">
        <v>1</v>
      </c>
      <c r="F2459" s="2">
        <v>14259.58</v>
      </c>
      <c r="G2459" s="2">
        <f>ROUND(Tabla324[[#This Row],[CANTIDAD]]*Tabla324[[#This Row],[P. U.]],2)</f>
        <v>14259.58</v>
      </c>
      <c r="H2459" s="22">
        <v>1</v>
      </c>
      <c r="I2459" s="2">
        <v>10951.68</v>
      </c>
      <c r="J2459" s="2">
        <f>ROUND(Tabla324[[#This Row],[CANTIDAD ]]*Tabla324[[#This Row],[P. U. ]],2)</f>
        <v>10951.68</v>
      </c>
    </row>
    <row r="2460" spans="1:10">
      <c r="A2460" s="5" t="s">
        <v>6577</v>
      </c>
      <c r="B2460" s="5" t="s">
        <v>2261</v>
      </c>
      <c r="C2460" s="6" t="s">
        <v>5552</v>
      </c>
      <c r="D2460" s="1" t="s">
        <v>62</v>
      </c>
      <c r="E2460" s="3">
        <v>1</v>
      </c>
      <c r="F2460" s="2">
        <v>14259.58</v>
      </c>
      <c r="G2460" s="2">
        <f>ROUND(Tabla324[[#This Row],[CANTIDAD]]*Tabla324[[#This Row],[P. U.]],2)</f>
        <v>14259.58</v>
      </c>
      <c r="H2460" s="22">
        <v>1</v>
      </c>
      <c r="I2460" s="2">
        <v>10951.68</v>
      </c>
      <c r="J2460" s="2">
        <f>ROUND(Tabla324[[#This Row],[CANTIDAD ]]*Tabla324[[#This Row],[P. U. ]],2)</f>
        <v>10951.68</v>
      </c>
    </row>
    <row r="2461" spans="1:10">
      <c r="A2461" s="5" t="s">
        <v>6577</v>
      </c>
      <c r="B2461" s="5" t="s">
        <v>2262</v>
      </c>
      <c r="C2461" s="6" t="s">
        <v>5553</v>
      </c>
      <c r="D2461" s="1" t="s">
        <v>62</v>
      </c>
      <c r="E2461" s="3">
        <v>1</v>
      </c>
      <c r="F2461" s="2">
        <v>14259.58</v>
      </c>
      <c r="G2461" s="2">
        <f>ROUND(Tabla324[[#This Row],[CANTIDAD]]*Tabla324[[#This Row],[P. U.]],2)</f>
        <v>14259.58</v>
      </c>
      <c r="H2461" s="22">
        <v>1</v>
      </c>
      <c r="I2461" s="2">
        <v>10951.68</v>
      </c>
      <c r="J2461" s="2">
        <f>ROUND(Tabla324[[#This Row],[CANTIDAD ]]*Tabla324[[#This Row],[P. U. ]],2)</f>
        <v>10951.68</v>
      </c>
    </row>
    <row r="2462" spans="1:10">
      <c r="A2462" s="5" t="s">
        <v>6577</v>
      </c>
      <c r="B2462" s="5" t="s">
        <v>2263</v>
      </c>
      <c r="C2462" s="6" t="s">
        <v>5554</v>
      </c>
      <c r="D2462" s="1" t="s">
        <v>62</v>
      </c>
      <c r="E2462" s="3">
        <v>1</v>
      </c>
      <c r="F2462" s="2">
        <v>14259.58</v>
      </c>
      <c r="G2462" s="2">
        <f>ROUND(Tabla324[[#This Row],[CANTIDAD]]*Tabla324[[#This Row],[P. U.]],2)</f>
        <v>14259.58</v>
      </c>
      <c r="H2462" s="22">
        <v>1</v>
      </c>
      <c r="I2462" s="2">
        <v>10951.68</v>
      </c>
      <c r="J2462" s="2">
        <f>ROUND(Tabla324[[#This Row],[CANTIDAD ]]*Tabla324[[#This Row],[P. U. ]],2)</f>
        <v>10951.68</v>
      </c>
    </row>
    <row r="2463" spans="1:10">
      <c r="A2463" s="5" t="s">
        <v>6577</v>
      </c>
      <c r="B2463" s="5" t="s">
        <v>2264</v>
      </c>
      <c r="C2463" s="6" t="s">
        <v>5555</v>
      </c>
      <c r="D2463" s="1" t="s">
        <v>62</v>
      </c>
      <c r="E2463" s="3">
        <v>1</v>
      </c>
      <c r="F2463" s="2">
        <v>14259.58</v>
      </c>
      <c r="G2463" s="2">
        <f>ROUND(Tabla324[[#This Row],[CANTIDAD]]*Tabla324[[#This Row],[P. U.]],2)</f>
        <v>14259.58</v>
      </c>
      <c r="H2463" s="22">
        <v>1</v>
      </c>
      <c r="I2463" s="2">
        <v>10951.68</v>
      </c>
      <c r="J2463" s="2">
        <f>ROUND(Tabla324[[#This Row],[CANTIDAD ]]*Tabla324[[#This Row],[P. U. ]],2)</f>
        <v>10951.68</v>
      </c>
    </row>
    <row r="2464" spans="1:10">
      <c r="A2464" s="5" t="s">
        <v>6577</v>
      </c>
      <c r="B2464" s="5" t="s">
        <v>2265</v>
      </c>
      <c r="C2464" s="6" t="s">
        <v>5556</v>
      </c>
      <c r="D2464" s="1" t="s">
        <v>62</v>
      </c>
      <c r="E2464" s="3">
        <v>1</v>
      </c>
      <c r="F2464" s="2">
        <v>14259.58</v>
      </c>
      <c r="G2464" s="2">
        <f>ROUND(Tabla324[[#This Row],[CANTIDAD]]*Tabla324[[#This Row],[P. U.]],2)</f>
        <v>14259.58</v>
      </c>
      <c r="H2464" s="22">
        <v>1</v>
      </c>
      <c r="I2464" s="2">
        <v>10951.68</v>
      </c>
      <c r="J2464" s="2">
        <f>ROUND(Tabla324[[#This Row],[CANTIDAD ]]*Tabla324[[#This Row],[P. U. ]],2)</f>
        <v>10951.68</v>
      </c>
    </row>
    <row r="2465" spans="1:10">
      <c r="A2465" s="5" t="s">
        <v>6577</v>
      </c>
      <c r="B2465" s="5" t="s">
        <v>2266</v>
      </c>
      <c r="C2465" s="6" t="s">
        <v>5557</v>
      </c>
      <c r="D2465" s="1" t="s">
        <v>62</v>
      </c>
      <c r="E2465" s="3">
        <v>1</v>
      </c>
      <c r="F2465" s="2">
        <v>18719.240000000002</v>
      </c>
      <c r="G2465" s="2">
        <f>ROUND(Tabla324[[#This Row],[CANTIDAD]]*Tabla324[[#This Row],[P. U.]],2)</f>
        <v>18719.240000000002</v>
      </c>
      <c r="H2465" s="22">
        <v>1</v>
      </c>
      <c r="I2465" s="2">
        <v>14376.81</v>
      </c>
      <c r="J2465" s="2">
        <f>ROUND(Tabla324[[#This Row],[CANTIDAD ]]*Tabla324[[#This Row],[P. U. ]],2)</f>
        <v>14376.81</v>
      </c>
    </row>
    <row r="2466" spans="1:10">
      <c r="A2466" s="5" t="s">
        <v>6577</v>
      </c>
      <c r="B2466" s="5" t="s">
        <v>2267</v>
      </c>
      <c r="C2466" s="6" t="s">
        <v>5558</v>
      </c>
      <c r="D2466" s="1" t="s">
        <v>62</v>
      </c>
      <c r="E2466" s="3">
        <v>1</v>
      </c>
      <c r="F2466" s="2">
        <v>14259.58</v>
      </c>
      <c r="G2466" s="2">
        <f>ROUND(Tabla324[[#This Row],[CANTIDAD]]*Tabla324[[#This Row],[P. U.]],2)</f>
        <v>14259.58</v>
      </c>
      <c r="H2466" s="22">
        <v>1</v>
      </c>
      <c r="I2466" s="2">
        <v>10951.68</v>
      </c>
      <c r="J2466" s="2">
        <f>ROUND(Tabla324[[#This Row],[CANTIDAD ]]*Tabla324[[#This Row],[P. U. ]],2)</f>
        <v>10951.68</v>
      </c>
    </row>
    <row r="2467" spans="1:10">
      <c r="A2467" s="5" t="s">
        <v>6577</v>
      </c>
      <c r="B2467" s="5" t="s">
        <v>2268</v>
      </c>
      <c r="C2467" s="6" t="s">
        <v>5559</v>
      </c>
      <c r="D2467" s="1" t="s">
        <v>62</v>
      </c>
      <c r="E2467" s="3">
        <v>1</v>
      </c>
      <c r="F2467" s="2">
        <v>25464.28</v>
      </c>
      <c r="G2467" s="2">
        <f>ROUND(Tabla324[[#This Row],[CANTIDAD]]*Tabla324[[#This Row],[P. U.]],2)</f>
        <v>25464.28</v>
      </c>
      <c r="H2467" s="22">
        <v>1</v>
      </c>
      <c r="I2467" s="2">
        <v>19557.14</v>
      </c>
      <c r="J2467" s="2">
        <f>ROUND(Tabla324[[#This Row],[CANTIDAD ]]*Tabla324[[#This Row],[P. U. ]],2)</f>
        <v>19557.14</v>
      </c>
    </row>
    <row r="2468" spans="1:10">
      <c r="A2468" s="5" t="s">
        <v>6577</v>
      </c>
      <c r="B2468" s="5" t="s">
        <v>2269</v>
      </c>
      <c r="C2468" s="6" t="s">
        <v>5560</v>
      </c>
      <c r="D2468" s="1" t="s">
        <v>62</v>
      </c>
      <c r="E2468" s="3">
        <v>1</v>
      </c>
      <c r="F2468" s="2">
        <v>18719.240000000002</v>
      </c>
      <c r="G2468" s="2">
        <f>ROUND(Tabla324[[#This Row],[CANTIDAD]]*Tabla324[[#This Row],[P. U.]],2)</f>
        <v>18719.240000000002</v>
      </c>
      <c r="H2468" s="22">
        <v>1</v>
      </c>
      <c r="I2468" s="2">
        <v>14376.81</v>
      </c>
      <c r="J2468" s="2">
        <f>ROUND(Tabla324[[#This Row],[CANTIDAD ]]*Tabla324[[#This Row],[P. U. ]],2)</f>
        <v>14376.81</v>
      </c>
    </row>
    <row r="2469" spans="1:10">
      <c r="A2469" s="5" t="s">
        <v>6577</v>
      </c>
      <c r="B2469" s="5" t="s">
        <v>2270</v>
      </c>
      <c r="C2469" s="6" t="s">
        <v>5561</v>
      </c>
      <c r="D2469" s="1" t="s">
        <v>62</v>
      </c>
      <c r="E2469" s="3">
        <v>1</v>
      </c>
      <c r="F2469" s="2">
        <v>18719.240000000002</v>
      </c>
      <c r="G2469" s="2">
        <f>ROUND(Tabla324[[#This Row],[CANTIDAD]]*Tabla324[[#This Row],[P. U.]],2)</f>
        <v>18719.240000000002</v>
      </c>
      <c r="H2469" s="22">
        <v>1</v>
      </c>
      <c r="I2469" s="2">
        <v>14376.81</v>
      </c>
      <c r="J2469" s="2">
        <f>ROUND(Tabla324[[#This Row],[CANTIDAD ]]*Tabla324[[#This Row],[P. U. ]],2)</f>
        <v>14376.81</v>
      </c>
    </row>
    <row r="2470" spans="1:10">
      <c r="A2470" s="5" t="s">
        <v>6577</v>
      </c>
      <c r="B2470" s="5" t="s">
        <v>2271</v>
      </c>
      <c r="C2470" s="6" t="s">
        <v>5562</v>
      </c>
      <c r="D2470" s="1" t="s">
        <v>62</v>
      </c>
      <c r="E2470" s="3">
        <v>1</v>
      </c>
      <c r="F2470" s="2">
        <v>25498.06</v>
      </c>
      <c r="G2470" s="2">
        <f>ROUND(Tabla324[[#This Row],[CANTIDAD]]*Tabla324[[#This Row],[P. U.]],2)</f>
        <v>25498.06</v>
      </c>
      <c r="H2470" s="22">
        <v>1</v>
      </c>
      <c r="I2470" s="2">
        <v>19583.09</v>
      </c>
      <c r="J2470" s="2">
        <f>ROUND(Tabla324[[#This Row],[CANTIDAD ]]*Tabla324[[#This Row],[P. U. ]],2)</f>
        <v>19583.09</v>
      </c>
    </row>
    <row r="2471" spans="1:10">
      <c r="A2471" s="5" t="s">
        <v>6577</v>
      </c>
      <c r="B2471" s="5" t="s">
        <v>2272</v>
      </c>
      <c r="C2471" s="6" t="s">
        <v>5563</v>
      </c>
      <c r="D2471" s="1" t="s">
        <v>62</v>
      </c>
      <c r="E2471" s="3">
        <v>1</v>
      </c>
      <c r="F2471" s="2">
        <v>25498.06</v>
      </c>
      <c r="G2471" s="2">
        <f>ROUND(Tabla324[[#This Row],[CANTIDAD]]*Tabla324[[#This Row],[P. U.]],2)</f>
        <v>25498.06</v>
      </c>
      <c r="H2471" s="22">
        <v>1</v>
      </c>
      <c r="I2471" s="2">
        <v>19583.09</v>
      </c>
      <c r="J2471" s="2">
        <f>ROUND(Tabla324[[#This Row],[CANTIDAD ]]*Tabla324[[#This Row],[P. U. ]],2)</f>
        <v>19583.09</v>
      </c>
    </row>
    <row r="2472" spans="1:10">
      <c r="A2472" s="5" t="s">
        <v>6577</v>
      </c>
      <c r="B2472" s="5" t="s">
        <v>2273</v>
      </c>
      <c r="C2472" s="6" t="s">
        <v>5564</v>
      </c>
      <c r="D2472" s="1" t="s">
        <v>62</v>
      </c>
      <c r="E2472" s="3">
        <v>1</v>
      </c>
      <c r="F2472" s="2">
        <v>14259.58</v>
      </c>
      <c r="G2472" s="2">
        <f>ROUND(Tabla324[[#This Row],[CANTIDAD]]*Tabla324[[#This Row],[P. U.]],2)</f>
        <v>14259.58</v>
      </c>
      <c r="H2472" s="22">
        <v>1</v>
      </c>
      <c r="I2472" s="2">
        <v>10951.68</v>
      </c>
      <c r="J2472" s="2">
        <f>ROUND(Tabla324[[#This Row],[CANTIDAD ]]*Tabla324[[#This Row],[P. U. ]],2)</f>
        <v>10951.68</v>
      </c>
    </row>
    <row r="2473" spans="1:10">
      <c r="A2473" s="5" t="s">
        <v>6577</v>
      </c>
      <c r="B2473" s="5" t="s">
        <v>2274</v>
      </c>
      <c r="C2473" s="6" t="s">
        <v>5565</v>
      </c>
      <c r="D2473" s="1" t="s">
        <v>62</v>
      </c>
      <c r="E2473" s="3">
        <v>1</v>
      </c>
      <c r="F2473" s="2">
        <v>18719.240000000002</v>
      </c>
      <c r="G2473" s="2">
        <f>ROUND(Tabla324[[#This Row],[CANTIDAD]]*Tabla324[[#This Row],[P. U.]],2)</f>
        <v>18719.240000000002</v>
      </c>
      <c r="H2473" s="22">
        <v>1</v>
      </c>
      <c r="I2473" s="2">
        <v>14376.81</v>
      </c>
      <c r="J2473" s="2">
        <f>ROUND(Tabla324[[#This Row],[CANTIDAD ]]*Tabla324[[#This Row],[P. U. ]],2)</f>
        <v>14376.81</v>
      </c>
    </row>
    <row r="2474" spans="1:10">
      <c r="A2474" s="5" t="s">
        <v>6577</v>
      </c>
      <c r="B2474" s="5" t="s">
        <v>2275</v>
      </c>
      <c r="C2474" s="6" t="s">
        <v>5566</v>
      </c>
      <c r="D2474" s="1" t="s">
        <v>62</v>
      </c>
      <c r="E2474" s="3">
        <v>1</v>
      </c>
      <c r="F2474" s="2">
        <v>18719.240000000002</v>
      </c>
      <c r="G2474" s="2">
        <f>ROUND(Tabla324[[#This Row],[CANTIDAD]]*Tabla324[[#This Row],[P. U.]],2)</f>
        <v>18719.240000000002</v>
      </c>
      <c r="H2474" s="22">
        <v>1</v>
      </c>
      <c r="I2474" s="2">
        <v>14376.81</v>
      </c>
      <c r="J2474" s="2">
        <f>ROUND(Tabla324[[#This Row],[CANTIDAD ]]*Tabla324[[#This Row],[P. U. ]],2)</f>
        <v>14376.81</v>
      </c>
    </row>
    <row r="2475" spans="1:10">
      <c r="A2475" s="5" t="s">
        <v>6577</v>
      </c>
      <c r="B2475" s="5" t="s">
        <v>2276</v>
      </c>
      <c r="C2475" s="6" t="s">
        <v>5567</v>
      </c>
      <c r="D2475" s="1" t="s">
        <v>62</v>
      </c>
      <c r="E2475" s="3">
        <v>1</v>
      </c>
      <c r="F2475" s="2">
        <v>14259.58</v>
      </c>
      <c r="G2475" s="2">
        <f>ROUND(Tabla324[[#This Row],[CANTIDAD]]*Tabla324[[#This Row],[P. U.]],2)</f>
        <v>14259.58</v>
      </c>
      <c r="H2475" s="22">
        <v>1</v>
      </c>
      <c r="I2475" s="2">
        <v>10951.68</v>
      </c>
      <c r="J2475" s="2">
        <f>ROUND(Tabla324[[#This Row],[CANTIDAD ]]*Tabla324[[#This Row],[P. U. ]],2)</f>
        <v>10951.68</v>
      </c>
    </row>
    <row r="2476" spans="1:10">
      <c r="A2476" s="5" t="s">
        <v>6577</v>
      </c>
      <c r="B2476" s="5" t="s">
        <v>2277</v>
      </c>
      <c r="C2476" s="6" t="s">
        <v>5568</v>
      </c>
      <c r="D2476" s="1" t="s">
        <v>62</v>
      </c>
      <c r="E2476" s="3">
        <v>1</v>
      </c>
      <c r="F2476" s="2">
        <v>34094.33</v>
      </c>
      <c r="G2476" s="2">
        <f>ROUND(Tabla324[[#This Row],[CANTIDAD]]*Tabla324[[#This Row],[P. U.]],2)</f>
        <v>34094.33</v>
      </c>
      <c r="H2476" s="22">
        <v>1</v>
      </c>
      <c r="I2476" s="2">
        <v>26185.22</v>
      </c>
      <c r="J2476" s="2">
        <f>ROUND(Tabla324[[#This Row],[CANTIDAD ]]*Tabla324[[#This Row],[P. U. ]],2)</f>
        <v>26185.22</v>
      </c>
    </row>
    <row r="2477" spans="1:10">
      <c r="A2477" s="5" t="s">
        <v>6577</v>
      </c>
      <c r="B2477" s="5" t="s">
        <v>2278</v>
      </c>
      <c r="C2477" s="6" t="s">
        <v>5569</v>
      </c>
      <c r="D2477" s="1" t="s">
        <v>62</v>
      </c>
      <c r="E2477" s="3">
        <v>1</v>
      </c>
      <c r="F2477" s="2">
        <v>14259.58</v>
      </c>
      <c r="G2477" s="2">
        <f>ROUND(Tabla324[[#This Row],[CANTIDAD]]*Tabla324[[#This Row],[P. U.]],2)</f>
        <v>14259.58</v>
      </c>
      <c r="H2477" s="22">
        <v>1</v>
      </c>
      <c r="I2477" s="2">
        <v>10951.68</v>
      </c>
      <c r="J2477" s="2">
        <f>ROUND(Tabla324[[#This Row],[CANTIDAD ]]*Tabla324[[#This Row],[P. U. ]],2)</f>
        <v>10951.68</v>
      </c>
    </row>
    <row r="2478" spans="1:10">
      <c r="A2478" s="5" t="s">
        <v>6577</v>
      </c>
      <c r="B2478" s="5" t="s">
        <v>2279</v>
      </c>
      <c r="C2478" s="6" t="s">
        <v>5570</v>
      </c>
      <c r="D2478" s="1" t="s">
        <v>62</v>
      </c>
      <c r="E2478" s="3">
        <v>1</v>
      </c>
      <c r="F2478" s="2">
        <v>33175.31</v>
      </c>
      <c r="G2478" s="2">
        <f>ROUND(Tabla324[[#This Row],[CANTIDAD]]*Tabla324[[#This Row],[P. U.]],2)</f>
        <v>33175.31</v>
      </c>
      <c r="H2478" s="22">
        <v>1</v>
      </c>
      <c r="I2478" s="2">
        <v>25479.39</v>
      </c>
      <c r="J2478" s="2">
        <f>ROUND(Tabla324[[#This Row],[CANTIDAD ]]*Tabla324[[#This Row],[P. U. ]],2)</f>
        <v>25479.39</v>
      </c>
    </row>
    <row r="2479" spans="1:10">
      <c r="A2479" s="5" t="s">
        <v>6577</v>
      </c>
      <c r="B2479" s="5" t="s">
        <v>2280</v>
      </c>
      <c r="C2479" s="6" t="s">
        <v>5571</v>
      </c>
      <c r="D2479" s="1" t="s">
        <v>62</v>
      </c>
      <c r="E2479" s="3">
        <v>1</v>
      </c>
      <c r="F2479" s="2">
        <v>25498.06</v>
      </c>
      <c r="G2479" s="2">
        <f>ROUND(Tabla324[[#This Row],[CANTIDAD]]*Tabla324[[#This Row],[P. U.]],2)</f>
        <v>25498.06</v>
      </c>
      <c r="H2479" s="22">
        <v>1</v>
      </c>
      <c r="I2479" s="2">
        <v>19583.09</v>
      </c>
      <c r="J2479" s="2">
        <f>ROUND(Tabla324[[#This Row],[CANTIDAD ]]*Tabla324[[#This Row],[P. U. ]],2)</f>
        <v>19583.09</v>
      </c>
    </row>
    <row r="2480" spans="1:10">
      <c r="A2480" s="5" t="s">
        <v>6577</v>
      </c>
      <c r="B2480" s="5" t="s">
        <v>2281</v>
      </c>
      <c r="C2480" s="6" t="s">
        <v>5572</v>
      </c>
      <c r="D2480" s="1" t="s">
        <v>62</v>
      </c>
      <c r="E2480" s="3">
        <v>1</v>
      </c>
      <c r="F2480" s="2">
        <v>18719.240000000002</v>
      </c>
      <c r="G2480" s="2">
        <f>ROUND(Tabla324[[#This Row],[CANTIDAD]]*Tabla324[[#This Row],[P. U.]],2)</f>
        <v>18719.240000000002</v>
      </c>
      <c r="H2480" s="22">
        <v>1</v>
      </c>
      <c r="I2480" s="2">
        <v>14376.81</v>
      </c>
      <c r="J2480" s="2">
        <f>ROUND(Tabla324[[#This Row],[CANTIDAD ]]*Tabla324[[#This Row],[P. U. ]],2)</f>
        <v>14376.81</v>
      </c>
    </row>
    <row r="2481" spans="1:10">
      <c r="A2481" s="5" t="s">
        <v>6577</v>
      </c>
      <c r="B2481" s="5" t="s">
        <v>2282</v>
      </c>
      <c r="C2481" s="6" t="s">
        <v>5573</v>
      </c>
      <c r="D2481" s="1" t="s">
        <v>62</v>
      </c>
      <c r="E2481" s="3">
        <v>1</v>
      </c>
      <c r="F2481" s="2">
        <v>25498.06</v>
      </c>
      <c r="G2481" s="2">
        <f>ROUND(Tabla324[[#This Row],[CANTIDAD]]*Tabla324[[#This Row],[P. U.]],2)</f>
        <v>25498.06</v>
      </c>
      <c r="H2481" s="22">
        <v>1</v>
      </c>
      <c r="I2481" s="2">
        <v>19583.09</v>
      </c>
      <c r="J2481" s="2">
        <f>ROUND(Tabla324[[#This Row],[CANTIDAD ]]*Tabla324[[#This Row],[P. U. ]],2)</f>
        <v>19583.09</v>
      </c>
    </row>
    <row r="2482" spans="1:10">
      <c r="A2482" s="5" t="s">
        <v>6577</v>
      </c>
      <c r="B2482" s="5" t="s">
        <v>2283</v>
      </c>
      <c r="C2482" s="6" t="s">
        <v>5574</v>
      </c>
      <c r="D2482" s="1" t="s">
        <v>62</v>
      </c>
      <c r="E2482" s="3">
        <v>1</v>
      </c>
      <c r="F2482" s="2">
        <v>25498.06</v>
      </c>
      <c r="G2482" s="2">
        <f>ROUND(Tabla324[[#This Row],[CANTIDAD]]*Tabla324[[#This Row],[P. U.]],2)</f>
        <v>25498.06</v>
      </c>
      <c r="H2482" s="22">
        <v>1</v>
      </c>
      <c r="I2482" s="2">
        <v>19583.09</v>
      </c>
      <c r="J2482" s="2">
        <f>ROUND(Tabla324[[#This Row],[CANTIDAD ]]*Tabla324[[#This Row],[P. U. ]],2)</f>
        <v>19583.09</v>
      </c>
    </row>
    <row r="2483" spans="1:10">
      <c r="A2483" s="5" t="s">
        <v>6577</v>
      </c>
      <c r="B2483" s="5" t="s">
        <v>2284</v>
      </c>
      <c r="C2483" s="6" t="s">
        <v>5575</v>
      </c>
      <c r="D2483" s="1" t="s">
        <v>62</v>
      </c>
      <c r="E2483" s="3">
        <v>1</v>
      </c>
      <c r="F2483" s="2">
        <v>25498.06</v>
      </c>
      <c r="G2483" s="2">
        <f>ROUND(Tabla324[[#This Row],[CANTIDAD]]*Tabla324[[#This Row],[P. U.]],2)</f>
        <v>25498.06</v>
      </c>
      <c r="H2483" s="22">
        <v>1</v>
      </c>
      <c r="I2483" s="2">
        <v>19583.09</v>
      </c>
      <c r="J2483" s="2">
        <f>ROUND(Tabla324[[#This Row],[CANTIDAD ]]*Tabla324[[#This Row],[P. U. ]],2)</f>
        <v>19583.09</v>
      </c>
    </row>
    <row r="2484" spans="1:10">
      <c r="A2484" s="5" t="s">
        <v>6577</v>
      </c>
      <c r="B2484" s="5" t="s">
        <v>2285</v>
      </c>
      <c r="C2484" s="6" t="s">
        <v>5576</v>
      </c>
      <c r="D2484" s="1" t="s">
        <v>62</v>
      </c>
      <c r="E2484" s="3">
        <v>1</v>
      </c>
      <c r="F2484" s="2">
        <v>18719.240000000002</v>
      </c>
      <c r="G2484" s="2">
        <f>ROUND(Tabla324[[#This Row],[CANTIDAD]]*Tabla324[[#This Row],[P. U.]],2)</f>
        <v>18719.240000000002</v>
      </c>
      <c r="H2484" s="22">
        <v>1</v>
      </c>
      <c r="I2484" s="2">
        <v>14376.81</v>
      </c>
      <c r="J2484" s="2">
        <f>ROUND(Tabla324[[#This Row],[CANTIDAD ]]*Tabla324[[#This Row],[P. U. ]],2)</f>
        <v>14376.81</v>
      </c>
    </row>
    <row r="2485" spans="1:10">
      <c r="A2485" s="5" t="s">
        <v>6577</v>
      </c>
      <c r="B2485" s="5" t="s">
        <v>2286</v>
      </c>
      <c r="C2485" s="6" t="s">
        <v>5577</v>
      </c>
      <c r="D2485" s="1" t="s">
        <v>62</v>
      </c>
      <c r="E2485" s="3">
        <v>1</v>
      </c>
      <c r="F2485" s="2">
        <v>14259.58</v>
      </c>
      <c r="G2485" s="2">
        <f>ROUND(Tabla324[[#This Row],[CANTIDAD]]*Tabla324[[#This Row],[P. U.]],2)</f>
        <v>14259.58</v>
      </c>
      <c r="H2485" s="22">
        <v>1</v>
      </c>
      <c r="I2485" s="2">
        <v>10951.68</v>
      </c>
      <c r="J2485" s="2">
        <f>ROUND(Tabla324[[#This Row],[CANTIDAD ]]*Tabla324[[#This Row],[P. U. ]],2)</f>
        <v>10951.68</v>
      </c>
    </row>
    <row r="2486" spans="1:10">
      <c r="A2486" s="5" t="s">
        <v>6577</v>
      </c>
      <c r="B2486" s="5" t="s">
        <v>2287</v>
      </c>
      <c r="C2486" s="6" t="s">
        <v>5578</v>
      </c>
      <c r="D2486" s="1" t="s">
        <v>62</v>
      </c>
      <c r="E2486" s="3">
        <v>1</v>
      </c>
      <c r="F2486" s="2">
        <v>25498.06</v>
      </c>
      <c r="G2486" s="2">
        <f>ROUND(Tabla324[[#This Row],[CANTIDAD]]*Tabla324[[#This Row],[P. U.]],2)</f>
        <v>25498.06</v>
      </c>
      <c r="H2486" s="22">
        <v>1</v>
      </c>
      <c r="I2486" s="2">
        <v>19583.09</v>
      </c>
      <c r="J2486" s="2">
        <f>ROUND(Tabla324[[#This Row],[CANTIDAD ]]*Tabla324[[#This Row],[P. U. ]],2)</f>
        <v>19583.09</v>
      </c>
    </row>
    <row r="2487" spans="1:10">
      <c r="A2487" s="5" t="s">
        <v>6577</v>
      </c>
      <c r="B2487" s="5" t="s">
        <v>2288</v>
      </c>
      <c r="C2487" s="6" t="s">
        <v>5579</v>
      </c>
      <c r="D2487" s="1" t="s">
        <v>62</v>
      </c>
      <c r="E2487" s="3">
        <v>1</v>
      </c>
      <c r="F2487" s="2">
        <v>18719.240000000002</v>
      </c>
      <c r="G2487" s="2">
        <f>ROUND(Tabla324[[#This Row],[CANTIDAD]]*Tabla324[[#This Row],[P. U.]],2)</f>
        <v>18719.240000000002</v>
      </c>
      <c r="H2487" s="22">
        <v>1</v>
      </c>
      <c r="I2487" s="2">
        <v>14376.81</v>
      </c>
      <c r="J2487" s="2">
        <f>ROUND(Tabla324[[#This Row],[CANTIDAD ]]*Tabla324[[#This Row],[P. U. ]],2)</f>
        <v>14376.81</v>
      </c>
    </row>
    <row r="2488" spans="1:10">
      <c r="A2488" s="5" t="s">
        <v>6577</v>
      </c>
      <c r="B2488" s="5" t="s">
        <v>2289</v>
      </c>
      <c r="C2488" s="6" t="s">
        <v>5580</v>
      </c>
      <c r="D2488" s="1" t="s">
        <v>62</v>
      </c>
      <c r="E2488" s="3">
        <v>1</v>
      </c>
      <c r="F2488" s="2">
        <v>18719.240000000002</v>
      </c>
      <c r="G2488" s="2">
        <f>ROUND(Tabla324[[#This Row],[CANTIDAD]]*Tabla324[[#This Row],[P. U.]],2)</f>
        <v>18719.240000000002</v>
      </c>
      <c r="H2488" s="22">
        <v>1</v>
      </c>
      <c r="I2488" s="2">
        <v>14376.81</v>
      </c>
      <c r="J2488" s="2">
        <f>ROUND(Tabla324[[#This Row],[CANTIDAD ]]*Tabla324[[#This Row],[P. U. ]],2)</f>
        <v>14376.81</v>
      </c>
    </row>
    <row r="2489" spans="1:10">
      <c r="A2489" s="5" t="s">
        <v>6577</v>
      </c>
      <c r="B2489" s="5" t="s">
        <v>2290</v>
      </c>
      <c r="C2489" s="6" t="s">
        <v>5581</v>
      </c>
      <c r="D2489" s="1" t="s">
        <v>62</v>
      </c>
      <c r="E2489" s="3">
        <v>1</v>
      </c>
      <c r="F2489" s="2">
        <v>14259.58</v>
      </c>
      <c r="G2489" s="2">
        <f>ROUND(Tabla324[[#This Row],[CANTIDAD]]*Tabla324[[#This Row],[P. U.]],2)</f>
        <v>14259.58</v>
      </c>
      <c r="H2489" s="22">
        <v>1</v>
      </c>
      <c r="I2489" s="2">
        <v>10951.68</v>
      </c>
      <c r="J2489" s="2">
        <f>ROUND(Tabla324[[#This Row],[CANTIDAD ]]*Tabla324[[#This Row],[P. U. ]],2)</f>
        <v>10951.68</v>
      </c>
    </row>
    <row r="2490" spans="1:10">
      <c r="A2490" s="5" t="s">
        <v>6577</v>
      </c>
      <c r="B2490" s="5" t="s">
        <v>2291</v>
      </c>
      <c r="C2490" s="6" t="s">
        <v>5582</v>
      </c>
      <c r="D2490" s="1" t="s">
        <v>62</v>
      </c>
      <c r="E2490" s="3">
        <v>1</v>
      </c>
      <c r="F2490" s="2">
        <v>18719.240000000002</v>
      </c>
      <c r="G2490" s="2">
        <f>ROUND(Tabla324[[#This Row],[CANTIDAD]]*Tabla324[[#This Row],[P. U.]],2)</f>
        <v>18719.240000000002</v>
      </c>
      <c r="H2490" s="22">
        <v>1</v>
      </c>
      <c r="I2490" s="2">
        <v>14376.81</v>
      </c>
      <c r="J2490" s="2">
        <f>ROUND(Tabla324[[#This Row],[CANTIDAD ]]*Tabla324[[#This Row],[P. U. ]],2)</f>
        <v>14376.81</v>
      </c>
    </row>
    <row r="2491" spans="1:10">
      <c r="A2491" s="5" t="s">
        <v>6577</v>
      </c>
      <c r="B2491" s="5" t="s">
        <v>2292</v>
      </c>
      <c r="C2491" s="6" t="s">
        <v>5583</v>
      </c>
      <c r="D2491" s="1" t="s">
        <v>62</v>
      </c>
      <c r="E2491" s="3">
        <v>1</v>
      </c>
      <c r="F2491" s="2">
        <v>14259.58</v>
      </c>
      <c r="G2491" s="2">
        <f>ROUND(Tabla324[[#This Row],[CANTIDAD]]*Tabla324[[#This Row],[P. U.]],2)</f>
        <v>14259.58</v>
      </c>
      <c r="H2491" s="22">
        <v>1</v>
      </c>
      <c r="I2491" s="2">
        <v>10951.68</v>
      </c>
      <c r="J2491" s="2">
        <f>ROUND(Tabla324[[#This Row],[CANTIDAD ]]*Tabla324[[#This Row],[P. U. ]],2)</f>
        <v>10951.68</v>
      </c>
    </row>
    <row r="2492" spans="1:10">
      <c r="A2492" s="5" t="s">
        <v>6577</v>
      </c>
      <c r="B2492" s="5" t="s">
        <v>2293</v>
      </c>
      <c r="C2492" s="6" t="s">
        <v>5584</v>
      </c>
      <c r="D2492" s="1" t="s">
        <v>62</v>
      </c>
      <c r="E2492" s="3">
        <v>1</v>
      </c>
      <c r="F2492" s="2">
        <v>14259.58</v>
      </c>
      <c r="G2492" s="2">
        <f>ROUND(Tabla324[[#This Row],[CANTIDAD]]*Tabla324[[#This Row],[P. U.]],2)</f>
        <v>14259.58</v>
      </c>
      <c r="H2492" s="22">
        <v>1</v>
      </c>
      <c r="I2492" s="2">
        <v>10951.68</v>
      </c>
      <c r="J2492" s="2">
        <f>ROUND(Tabla324[[#This Row],[CANTIDAD ]]*Tabla324[[#This Row],[P. U. ]],2)</f>
        <v>10951.68</v>
      </c>
    </row>
    <row r="2493" spans="1:10">
      <c r="A2493" s="5" t="s">
        <v>6577</v>
      </c>
      <c r="B2493" s="5" t="s">
        <v>2294</v>
      </c>
      <c r="C2493" s="6" t="s">
        <v>5585</v>
      </c>
      <c r="D2493" s="1" t="s">
        <v>62</v>
      </c>
      <c r="E2493" s="3">
        <v>1</v>
      </c>
      <c r="F2493" s="2">
        <v>33175.31</v>
      </c>
      <c r="G2493" s="2">
        <f>ROUND(Tabla324[[#This Row],[CANTIDAD]]*Tabla324[[#This Row],[P. U.]],2)</f>
        <v>33175.31</v>
      </c>
      <c r="H2493" s="22">
        <v>1</v>
      </c>
      <c r="I2493" s="2">
        <v>25479.39</v>
      </c>
      <c r="J2493" s="2">
        <f>ROUND(Tabla324[[#This Row],[CANTIDAD ]]*Tabla324[[#This Row],[P. U. ]],2)</f>
        <v>25479.39</v>
      </c>
    </row>
    <row r="2494" spans="1:10">
      <c r="A2494" s="5" t="s">
        <v>6577</v>
      </c>
      <c r="B2494" s="5" t="s">
        <v>2295</v>
      </c>
      <c r="C2494" s="6" t="s">
        <v>5586</v>
      </c>
      <c r="D2494" s="1" t="s">
        <v>62</v>
      </c>
      <c r="E2494" s="3">
        <v>1</v>
      </c>
      <c r="F2494" s="2">
        <v>14259.58</v>
      </c>
      <c r="G2494" s="2">
        <f>ROUND(Tabla324[[#This Row],[CANTIDAD]]*Tabla324[[#This Row],[P. U.]],2)</f>
        <v>14259.58</v>
      </c>
      <c r="H2494" s="22">
        <v>1</v>
      </c>
      <c r="I2494" s="2">
        <v>10951.68</v>
      </c>
      <c r="J2494" s="2">
        <f>ROUND(Tabla324[[#This Row],[CANTIDAD ]]*Tabla324[[#This Row],[P. U. ]],2)</f>
        <v>10951.68</v>
      </c>
    </row>
    <row r="2495" spans="1:10">
      <c r="A2495" s="5" t="s">
        <v>6577</v>
      </c>
      <c r="B2495" s="5" t="s">
        <v>2296</v>
      </c>
      <c r="C2495" s="6" t="s">
        <v>5587</v>
      </c>
      <c r="D2495" s="1" t="s">
        <v>62</v>
      </c>
      <c r="E2495" s="3">
        <v>1</v>
      </c>
      <c r="F2495" s="2">
        <v>14259.58</v>
      </c>
      <c r="G2495" s="2">
        <f>ROUND(Tabla324[[#This Row],[CANTIDAD]]*Tabla324[[#This Row],[P. U.]],2)</f>
        <v>14259.58</v>
      </c>
      <c r="H2495" s="22">
        <v>1</v>
      </c>
      <c r="I2495" s="2">
        <v>10951.68</v>
      </c>
      <c r="J2495" s="2">
        <f>ROUND(Tabla324[[#This Row],[CANTIDAD ]]*Tabla324[[#This Row],[P. U. ]],2)</f>
        <v>10951.68</v>
      </c>
    </row>
    <row r="2496" spans="1:10">
      <c r="A2496" s="5" t="s">
        <v>6577</v>
      </c>
      <c r="B2496" s="5" t="s">
        <v>2297</v>
      </c>
      <c r="C2496" s="6" t="s">
        <v>5588</v>
      </c>
      <c r="D2496" s="1" t="s">
        <v>62</v>
      </c>
      <c r="E2496" s="3">
        <v>1</v>
      </c>
      <c r="F2496" s="2">
        <v>33175.31</v>
      </c>
      <c r="G2496" s="2">
        <f>ROUND(Tabla324[[#This Row],[CANTIDAD]]*Tabla324[[#This Row],[P. U.]],2)</f>
        <v>33175.31</v>
      </c>
      <c r="H2496" s="22">
        <v>1</v>
      </c>
      <c r="I2496" s="2">
        <v>25479.39</v>
      </c>
      <c r="J2496" s="2">
        <f>ROUND(Tabla324[[#This Row],[CANTIDAD ]]*Tabla324[[#This Row],[P. U. ]],2)</f>
        <v>25479.39</v>
      </c>
    </row>
    <row r="2497" spans="1:10">
      <c r="A2497" s="5" t="s">
        <v>6577</v>
      </c>
      <c r="B2497" s="5" t="s">
        <v>2298</v>
      </c>
      <c r="C2497" s="6" t="s">
        <v>5589</v>
      </c>
      <c r="D2497" s="1" t="s">
        <v>62</v>
      </c>
      <c r="E2497" s="3">
        <v>1</v>
      </c>
      <c r="F2497" s="2">
        <v>18719.240000000002</v>
      </c>
      <c r="G2497" s="2">
        <f>ROUND(Tabla324[[#This Row],[CANTIDAD]]*Tabla324[[#This Row],[P. U.]],2)</f>
        <v>18719.240000000002</v>
      </c>
      <c r="H2497" s="22">
        <v>1</v>
      </c>
      <c r="I2497" s="2">
        <v>14376.81</v>
      </c>
      <c r="J2497" s="2">
        <f>ROUND(Tabla324[[#This Row],[CANTIDAD ]]*Tabla324[[#This Row],[P. U. ]],2)</f>
        <v>14376.81</v>
      </c>
    </row>
    <row r="2498" spans="1:10">
      <c r="A2498" s="5" t="s">
        <v>6577</v>
      </c>
      <c r="B2498" s="5" t="s">
        <v>2299</v>
      </c>
      <c r="C2498" s="6" t="s">
        <v>5590</v>
      </c>
      <c r="D2498" s="1" t="s">
        <v>62</v>
      </c>
      <c r="E2498" s="3">
        <v>1</v>
      </c>
      <c r="F2498" s="2">
        <v>14259.58</v>
      </c>
      <c r="G2498" s="2">
        <f>ROUND(Tabla324[[#This Row],[CANTIDAD]]*Tabla324[[#This Row],[P. U.]],2)</f>
        <v>14259.58</v>
      </c>
      <c r="H2498" s="22">
        <v>1</v>
      </c>
      <c r="I2498" s="2">
        <v>10951.68</v>
      </c>
      <c r="J2498" s="2">
        <f>ROUND(Tabla324[[#This Row],[CANTIDAD ]]*Tabla324[[#This Row],[P. U. ]],2)</f>
        <v>10951.68</v>
      </c>
    </row>
    <row r="2499" spans="1:10">
      <c r="A2499" s="5" t="s">
        <v>6577</v>
      </c>
      <c r="B2499" s="5" t="s">
        <v>2300</v>
      </c>
      <c r="C2499" s="6" t="s">
        <v>5591</v>
      </c>
      <c r="D2499" s="1" t="s">
        <v>62</v>
      </c>
      <c r="E2499" s="3">
        <v>1</v>
      </c>
      <c r="F2499" s="2">
        <v>14259.58</v>
      </c>
      <c r="G2499" s="2">
        <f>ROUND(Tabla324[[#This Row],[CANTIDAD]]*Tabla324[[#This Row],[P. U.]],2)</f>
        <v>14259.58</v>
      </c>
      <c r="H2499" s="22">
        <v>1</v>
      </c>
      <c r="I2499" s="2">
        <v>10951.68</v>
      </c>
      <c r="J2499" s="2">
        <f>ROUND(Tabla324[[#This Row],[CANTIDAD ]]*Tabla324[[#This Row],[P. U. ]],2)</f>
        <v>10951.68</v>
      </c>
    </row>
    <row r="2500" spans="1:10">
      <c r="A2500" s="5" t="s">
        <v>6577</v>
      </c>
      <c r="B2500" s="5" t="s">
        <v>2301</v>
      </c>
      <c r="C2500" s="6" t="s">
        <v>5592</v>
      </c>
      <c r="D2500" s="1" t="s">
        <v>62</v>
      </c>
      <c r="E2500" s="3">
        <v>1</v>
      </c>
      <c r="F2500" s="2">
        <v>35112.050000000003</v>
      </c>
      <c r="G2500" s="2">
        <f>ROUND(Tabla324[[#This Row],[CANTIDAD]]*Tabla324[[#This Row],[P. U.]],2)</f>
        <v>35112.050000000003</v>
      </c>
      <c r="H2500" s="22">
        <v>1</v>
      </c>
      <c r="I2500" s="2">
        <v>26966.87</v>
      </c>
      <c r="J2500" s="2">
        <f>ROUND(Tabla324[[#This Row],[CANTIDAD ]]*Tabla324[[#This Row],[P. U. ]],2)</f>
        <v>26966.87</v>
      </c>
    </row>
    <row r="2501" spans="1:10">
      <c r="A2501" s="5" t="s">
        <v>6577</v>
      </c>
      <c r="B2501" s="5" t="s">
        <v>2302</v>
      </c>
      <c r="C2501" s="6" t="s">
        <v>5593</v>
      </c>
      <c r="D2501" s="1" t="s">
        <v>62</v>
      </c>
      <c r="E2501" s="3">
        <v>1</v>
      </c>
      <c r="F2501" s="2">
        <v>25498.06</v>
      </c>
      <c r="G2501" s="2">
        <f>ROUND(Tabla324[[#This Row],[CANTIDAD]]*Tabla324[[#This Row],[P. U.]],2)</f>
        <v>25498.06</v>
      </c>
      <c r="H2501" s="22">
        <v>1</v>
      </c>
      <c r="I2501" s="2">
        <v>19583.09</v>
      </c>
      <c r="J2501" s="2">
        <f>ROUND(Tabla324[[#This Row],[CANTIDAD ]]*Tabla324[[#This Row],[P. U. ]],2)</f>
        <v>19583.09</v>
      </c>
    </row>
    <row r="2502" spans="1:10">
      <c r="A2502" s="5" t="s">
        <v>6577</v>
      </c>
      <c r="B2502" s="5" t="s">
        <v>2303</v>
      </c>
      <c r="C2502" s="6" t="s">
        <v>5594</v>
      </c>
      <c r="D2502" s="1" t="s">
        <v>62</v>
      </c>
      <c r="E2502" s="3">
        <v>1</v>
      </c>
      <c r="F2502" s="2">
        <v>33175.31</v>
      </c>
      <c r="G2502" s="2">
        <f>ROUND(Tabla324[[#This Row],[CANTIDAD]]*Tabla324[[#This Row],[P. U.]],2)</f>
        <v>33175.31</v>
      </c>
      <c r="H2502" s="22">
        <v>1</v>
      </c>
      <c r="I2502" s="2">
        <v>25479.39</v>
      </c>
      <c r="J2502" s="2">
        <f>ROUND(Tabla324[[#This Row],[CANTIDAD ]]*Tabla324[[#This Row],[P. U. ]],2)</f>
        <v>25479.39</v>
      </c>
    </row>
    <row r="2503" spans="1:10">
      <c r="A2503" s="5" t="s">
        <v>6577</v>
      </c>
      <c r="B2503" s="5" t="s">
        <v>2304</v>
      </c>
      <c r="C2503" s="6" t="s">
        <v>5595</v>
      </c>
      <c r="D2503" s="1" t="s">
        <v>62</v>
      </c>
      <c r="E2503" s="3">
        <v>1</v>
      </c>
      <c r="F2503" s="2">
        <v>33175.31</v>
      </c>
      <c r="G2503" s="2">
        <f>ROUND(Tabla324[[#This Row],[CANTIDAD]]*Tabla324[[#This Row],[P. U.]],2)</f>
        <v>33175.31</v>
      </c>
      <c r="H2503" s="22">
        <v>1</v>
      </c>
      <c r="I2503" s="2">
        <v>25479.39</v>
      </c>
      <c r="J2503" s="2">
        <f>ROUND(Tabla324[[#This Row],[CANTIDAD ]]*Tabla324[[#This Row],[P. U. ]],2)</f>
        <v>25479.39</v>
      </c>
    </row>
    <row r="2504" spans="1:10">
      <c r="A2504" s="5" t="s">
        <v>6577</v>
      </c>
      <c r="B2504" s="5" t="s">
        <v>2305</v>
      </c>
      <c r="C2504" s="6" t="s">
        <v>5596</v>
      </c>
      <c r="D2504" s="1" t="s">
        <v>62</v>
      </c>
      <c r="E2504" s="3">
        <v>1</v>
      </c>
      <c r="F2504" s="2">
        <v>33847.96</v>
      </c>
      <c r="G2504" s="2">
        <f>ROUND(Tabla324[[#This Row],[CANTIDAD]]*Tabla324[[#This Row],[P. U.]],2)</f>
        <v>33847.96</v>
      </c>
      <c r="H2504" s="22">
        <v>1</v>
      </c>
      <c r="I2504" s="2">
        <v>25996.01</v>
      </c>
      <c r="J2504" s="2">
        <f>ROUND(Tabla324[[#This Row],[CANTIDAD ]]*Tabla324[[#This Row],[P. U. ]],2)</f>
        <v>25996.01</v>
      </c>
    </row>
    <row r="2505" spans="1:10">
      <c r="A2505" s="5" t="s">
        <v>6577</v>
      </c>
      <c r="B2505" s="5" t="s">
        <v>2306</v>
      </c>
      <c r="C2505" s="6" t="s">
        <v>5597</v>
      </c>
      <c r="D2505" s="1" t="s">
        <v>62</v>
      </c>
      <c r="E2505" s="3">
        <v>1</v>
      </c>
      <c r="F2505" s="2">
        <v>18719.240000000002</v>
      </c>
      <c r="G2505" s="2">
        <f>ROUND(Tabla324[[#This Row],[CANTIDAD]]*Tabla324[[#This Row],[P. U.]],2)</f>
        <v>18719.240000000002</v>
      </c>
      <c r="H2505" s="22">
        <v>1</v>
      </c>
      <c r="I2505" s="2">
        <v>14376.81</v>
      </c>
      <c r="J2505" s="2">
        <f>ROUND(Tabla324[[#This Row],[CANTIDAD ]]*Tabla324[[#This Row],[P. U. ]],2)</f>
        <v>14376.81</v>
      </c>
    </row>
    <row r="2506" spans="1:10">
      <c r="A2506" s="5" t="s">
        <v>6577</v>
      </c>
      <c r="B2506" s="5" t="s">
        <v>2307</v>
      </c>
      <c r="C2506" s="6" t="s">
        <v>5598</v>
      </c>
      <c r="D2506" s="1" t="s">
        <v>62</v>
      </c>
      <c r="E2506" s="3">
        <v>1</v>
      </c>
      <c r="F2506" s="2">
        <v>18719.240000000002</v>
      </c>
      <c r="G2506" s="2">
        <f>ROUND(Tabla324[[#This Row],[CANTIDAD]]*Tabla324[[#This Row],[P. U.]],2)</f>
        <v>18719.240000000002</v>
      </c>
      <c r="H2506" s="22">
        <v>1</v>
      </c>
      <c r="I2506" s="2">
        <v>14376.81</v>
      </c>
      <c r="J2506" s="2">
        <f>ROUND(Tabla324[[#This Row],[CANTIDAD ]]*Tabla324[[#This Row],[P. U. ]],2)</f>
        <v>14376.81</v>
      </c>
    </row>
    <row r="2507" spans="1:10">
      <c r="A2507" s="5" t="s">
        <v>6577</v>
      </c>
      <c r="B2507" s="5" t="s">
        <v>2308</v>
      </c>
      <c r="C2507" s="6" t="s">
        <v>5599</v>
      </c>
      <c r="D2507" s="1" t="s">
        <v>62</v>
      </c>
      <c r="E2507" s="3">
        <v>1</v>
      </c>
      <c r="F2507" s="2">
        <v>14259.58</v>
      </c>
      <c r="G2507" s="2">
        <f>ROUND(Tabla324[[#This Row],[CANTIDAD]]*Tabla324[[#This Row],[P. U.]],2)</f>
        <v>14259.58</v>
      </c>
      <c r="H2507" s="22">
        <v>1</v>
      </c>
      <c r="I2507" s="2">
        <v>10951.68</v>
      </c>
      <c r="J2507" s="2">
        <f>ROUND(Tabla324[[#This Row],[CANTIDAD ]]*Tabla324[[#This Row],[P. U. ]],2)</f>
        <v>10951.68</v>
      </c>
    </row>
    <row r="2508" spans="1:10">
      <c r="A2508" s="5" t="s">
        <v>6577</v>
      </c>
      <c r="B2508" s="5" t="s">
        <v>2309</v>
      </c>
      <c r="C2508" s="6" t="s">
        <v>5600</v>
      </c>
      <c r="D2508" s="1" t="s">
        <v>62</v>
      </c>
      <c r="E2508" s="3">
        <v>3</v>
      </c>
      <c r="F2508" s="2">
        <v>49513.75</v>
      </c>
      <c r="G2508" s="2">
        <f>ROUND(Tabla324[[#This Row],[CANTIDAD]]*Tabla324[[#This Row],[P. U.]],2)</f>
        <v>148541.25</v>
      </c>
      <c r="H2508" s="22">
        <v>3</v>
      </c>
      <c r="I2508" s="2">
        <v>38027.69</v>
      </c>
      <c r="J2508" s="2">
        <f>ROUND(Tabla324[[#This Row],[CANTIDAD ]]*Tabla324[[#This Row],[P. U. ]],2)</f>
        <v>114083.07</v>
      </c>
    </row>
    <row r="2509" spans="1:10">
      <c r="A2509" s="5" t="s">
        <v>6577</v>
      </c>
      <c r="B2509" s="5" t="s">
        <v>2310</v>
      </c>
      <c r="C2509" s="6" t="s">
        <v>5601</v>
      </c>
      <c r="D2509" s="1" t="s">
        <v>62</v>
      </c>
      <c r="E2509" s="3">
        <v>1</v>
      </c>
      <c r="F2509" s="2">
        <v>12799.4</v>
      </c>
      <c r="G2509" s="2">
        <f>ROUND(Tabla324[[#This Row],[CANTIDAD]]*Tabla324[[#This Row],[P. U.]],2)</f>
        <v>12799.4</v>
      </c>
      <c r="H2509" s="22">
        <v>1</v>
      </c>
      <c r="I2509" s="2">
        <v>9830.24</v>
      </c>
      <c r="J2509" s="2">
        <f>ROUND(Tabla324[[#This Row],[CANTIDAD ]]*Tabla324[[#This Row],[P. U. ]],2)</f>
        <v>9830.24</v>
      </c>
    </row>
    <row r="2510" spans="1:10">
      <c r="A2510" s="5" t="s">
        <v>6577</v>
      </c>
      <c r="B2510" s="5" t="s">
        <v>2311</v>
      </c>
      <c r="C2510" s="6" t="s">
        <v>5602</v>
      </c>
      <c r="D2510" s="1" t="s">
        <v>62</v>
      </c>
      <c r="E2510" s="3">
        <v>1</v>
      </c>
      <c r="F2510" s="2">
        <v>6107.1</v>
      </c>
      <c r="G2510" s="2">
        <f>ROUND(Tabla324[[#This Row],[CANTIDAD]]*Tabla324[[#This Row],[P. U.]],2)</f>
        <v>6107.1</v>
      </c>
      <c r="H2510" s="22">
        <v>1</v>
      </c>
      <c r="I2510" s="2">
        <v>4690.3900000000003</v>
      </c>
      <c r="J2510" s="2">
        <f>ROUND(Tabla324[[#This Row],[CANTIDAD ]]*Tabla324[[#This Row],[P. U. ]],2)</f>
        <v>4690.3900000000003</v>
      </c>
    </row>
    <row r="2511" spans="1:10">
      <c r="A2511" s="5" t="s">
        <v>6577</v>
      </c>
      <c r="B2511" s="5" t="s">
        <v>2312</v>
      </c>
      <c r="C2511" s="6" t="s">
        <v>5603</v>
      </c>
      <c r="D2511" s="1" t="s">
        <v>62</v>
      </c>
      <c r="E2511" s="3">
        <v>1</v>
      </c>
      <c r="F2511" s="2">
        <v>6749.48</v>
      </c>
      <c r="G2511" s="2">
        <f>ROUND(Tabla324[[#This Row],[CANTIDAD]]*Tabla324[[#This Row],[P. U.]],2)</f>
        <v>6749.48</v>
      </c>
      <c r="H2511" s="22">
        <v>1</v>
      </c>
      <c r="I2511" s="2">
        <v>5183.75</v>
      </c>
      <c r="J2511" s="2">
        <f>ROUND(Tabla324[[#This Row],[CANTIDAD ]]*Tabla324[[#This Row],[P. U. ]],2)</f>
        <v>5183.75</v>
      </c>
    </row>
    <row r="2512" spans="1:10">
      <c r="A2512" s="5" t="s">
        <v>6577</v>
      </c>
      <c r="B2512" s="5" t="s">
        <v>2313</v>
      </c>
      <c r="C2512" s="6" t="s">
        <v>5604</v>
      </c>
      <c r="D2512" s="1" t="s">
        <v>62</v>
      </c>
      <c r="E2512" s="3">
        <v>1</v>
      </c>
      <c r="F2512" s="2">
        <v>6749.48</v>
      </c>
      <c r="G2512" s="2">
        <f>ROUND(Tabla324[[#This Row],[CANTIDAD]]*Tabla324[[#This Row],[P. U.]],2)</f>
        <v>6749.48</v>
      </c>
      <c r="H2512" s="22">
        <v>1</v>
      </c>
      <c r="I2512" s="2">
        <v>5183.75</v>
      </c>
      <c r="J2512" s="2">
        <f>ROUND(Tabla324[[#This Row],[CANTIDAD ]]*Tabla324[[#This Row],[P. U. ]],2)</f>
        <v>5183.75</v>
      </c>
    </row>
    <row r="2513" spans="1:10">
      <c r="A2513" s="5" t="s">
        <v>6577</v>
      </c>
      <c r="B2513" s="5" t="s">
        <v>2314</v>
      </c>
      <c r="C2513" s="6" t="s">
        <v>5605</v>
      </c>
      <c r="D2513" s="1" t="s">
        <v>62</v>
      </c>
      <c r="E2513" s="3">
        <v>2</v>
      </c>
      <c r="F2513" s="2">
        <v>52940.27</v>
      </c>
      <c r="G2513" s="2">
        <f>ROUND(Tabla324[[#This Row],[CANTIDAD]]*Tabla324[[#This Row],[P. U.]],2)</f>
        <v>105880.54</v>
      </c>
      <c r="H2513" s="22">
        <v>2</v>
      </c>
      <c r="I2513" s="2">
        <v>40659.35</v>
      </c>
      <c r="J2513" s="2">
        <f>ROUND(Tabla324[[#This Row],[CANTIDAD ]]*Tabla324[[#This Row],[P. U. ]],2)</f>
        <v>81318.7</v>
      </c>
    </row>
    <row r="2514" spans="1:10">
      <c r="A2514" s="5" t="s">
        <v>6577</v>
      </c>
      <c r="B2514" s="5" t="s">
        <v>2315</v>
      </c>
      <c r="C2514" s="6" t="s">
        <v>5606</v>
      </c>
      <c r="D2514" s="1" t="s">
        <v>62</v>
      </c>
      <c r="E2514" s="3">
        <v>1</v>
      </c>
      <c r="F2514" s="2">
        <v>18719.240000000002</v>
      </c>
      <c r="G2514" s="2">
        <f>ROUND(Tabla324[[#This Row],[CANTIDAD]]*Tabla324[[#This Row],[P. U.]],2)</f>
        <v>18719.240000000002</v>
      </c>
      <c r="H2514" s="22">
        <v>1</v>
      </c>
      <c r="I2514" s="2">
        <v>14376.81</v>
      </c>
      <c r="J2514" s="2">
        <f>ROUND(Tabla324[[#This Row],[CANTIDAD ]]*Tabla324[[#This Row],[P. U. ]],2)</f>
        <v>14376.81</v>
      </c>
    </row>
    <row r="2515" spans="1:10">
      <c r="A2515" s="5" t="s">
        <v>6577</v>
      </c>
      <c r="B2515" s="5" t="s">
        <v>2316</v>
      </c>
      <c r="C2515" s="6" t="s">
        <v>5607</v>
      </c>
      <c r="D2515" s="1" t="s">
        <v>62</v>
      </c>
      <c r="E2515" s="3">
        <v>2</v>
      </c>
      <c r="F2515" s="2">
        <v>18719.240000000002</v>
      </c>
      <c r="G2515" s="2">
        <f>ROUND(Tabla324[[#This Row],[CANTIDAD]]*Tabla324[[#This Row],[P. U.]],2)</f>
        <v>37438.480000000003</v>
      </c>
      <c r="H2515" s="22">
        <v>2</v>
      </c>
      <c r="I2515" s="2">
        <v>14376.81</v>
      </c>
      <c r="J2515" s="2">
        <f>ROUND(Tabla324[[#This Row],[CANTIDAD ]]*Tabla324[[#This Row],[P. U. ]],2)</f>
        <v>28753.62</v>
      </c>
    </row>
    <row r="2516" spans="1:10">
      <c r="A2516" s="5" t="s">
        <v>6577</v>
      </c>
      <c r="B2516" s="5" t="s">
        <v>2317</v>
      </c>
      <c r="C2516" s="6" t="s">
        <v>5608</v>
      </c>
      <c r="D2516" s="1" t="s">
        <v>62</v>
      </c>
      <c r="E2516" s="3">
        <v>1</v>
      </c>
      <c r="F2516" s="2">
        <v>7333.59</v>
      </c>
      <c r="G2516" s="2">
        <f>ROUND(Tabla324[[#This Row],[CANTIDAD]]*Tabla324[[#This Row],[P. U.]],2)</f>
        <v>7333.59</v>
      </c>
      <c r="H2516" s="22">
        <v>1</v>
      </c>
      <c r="I2516" s="2">
        <v>5632.37</v>
      </c>
      <c r="J2516" s="2">
        <f>ROUND(Tabla324[[#This Row],[CANTIDAD ]]*Tabla324[[#This Row],[P. U. ]],2)</f>
        <v>5632.37</v>
      </c>
    </row>
    <row r="2517" spans="1:10">
      <c r="A2517" s="5" t="s">
        <v>6577</v>
      </c>
      <c r="B2517" s="5" t="s">
        <v>2318</v>
      </c>
      <c r="C2517" s="6" t="s">
        <v>5609</v>
      </c>
      <c r="D2517" s="1" t="s">
        <v>62</v>
      </c>
      <c r="E2517" s="3">
        <v>1</v>
      </c>
      <c r="F2517" s="2">
        <v>6749.48</v>
      </c>
      <c r="G2517" s="2">
        <f>ROUND(Tabla324[[#This Row],[CANTIDAD]]*Tabla324[[#This Row],[P. U.]],2)</f>
        <v>6749.48</v>
      </c>
      <c r="H2517" s="22">
        <v>1</v>
      </c>
      <c r="I2517" s="2">
        <v>5183.75</v>
      </c>
      <c r="J2517" s="2">
        <f>ROUND(Tabla324[[#This Row],[CANTIDAD ]]*Tabla324[[#This Row],[P. U. ]],2)</f>
        <v>5183.75</v>
      </c>
    </row>
    <row r="2518" spans="1:10">
      <c r="A2518" s="5" t="s">
        <v>6577</v>
      </c>
      <c r="B2518" s="5" t="s">
        <v>2319</v>
      </c>
      <c r="C2518" s="6" t="s">
        <v>5610</v>
      </c>
      <c r="D2518" s="1" t="s">
        <v>62</v>
      </c>
      <c r="E2518" s="3">
        <v>3</v>
      </c>
      <c r="F2518" s="2">
        <v>11258.21</v>
      </c>
      <c r="G2518" s="2">
        <f>ROUND(Tabla324[[#This Row],[CANTIDAD]]*Tabla324[[#This Row],[P. U.]],2)</f>
        <v>33774.629999999997</v>
      </c>
      <c r="H2518" s="22">
        <v>3</v>
      </c>
      <c r="I2518" s="2">
        <v>8646.57</v>
      </c>
      <c r="J2518" s="2">
        <f>ROUND(Tabla324[[#This Row],[CANTIDAD ]]*Tabla324[[#This Row],[P. U. ]],2)</f>
        <v>25939.71</v>
      </c>
    </row>
    <row r="2519" spans="1:10">
      <c r="A2519" s="5" t="s">
        <v>6577</v>
      </c>
      <c r="B2519" s="5" t="s">
        <v>2320</v>
      </c>
      <c r="C2519" s="6" t="s">
        <v>5611</v>
      </c>
      <c r="D2519" s="1" t="s">
        <v>62</v>
      </c>
      <c r="E2519" s="3">
        <v>3</v>
      </c>
      <c r="F2519" s="2">
        <v>15712.72</v>
      </c>
      <c r="G2519" s="2">
        <f>ROUND(Tabla324[[#This Row],[CANTIDAD]]*Tabla324[[#This Row],[P. U.]],2)</f>
        <v>47138.16</v>
      </c>
      <c r="H2519" s="22">
        <v>3</v>
      </c>
      <c r="I2519" s="2">
        <v>12067.72</v>
      </c>
      <c r="J2519" s="2">
        <f>ROUND(Tabla324[[#This Row],[CANTIDAD ]]*Tabla324[[#This Row],[P. U. ]],2)</f>
        <v>36203.160000000003</v>
      </c>
    </row>
    <row r="2520" spans="1:10">
      <c r="A2520" s="5" t="s">
        <v>6577</v>
      </c>
      <c r="B2520" s="5" t="s">
        <v>2321</v>
      </c>
      <c r="C2520" s="6" t="s">
        <v>5612</v>
      </c>
      <c r="D2520" s="1" t="s">
        <v>62</v>
      </c>
      <c r="E2520" s="3">
        <v>3</v>
      </c>
      <c r="F2520" s="2">
        <v>12971.49</v>
      </c>
      <c r="G2520" s="2">
        <f>ROUND(Tabla324[[#This Row],[CANTIDAD]]*Tabla324[[#This Row],[P. U.]],2)</f>
        <v>38914.47</v>
      </c>
      <c r="H2520" s="22">
        <v>3</v>
      </c>
      <c r="I2520" s="2">
        <v>9962.4</v>
      </c>
      <c r="J2520" s="2">
        <f>ROUND(Tabla324[[#This Row],[CANTIDAD ]]*Tabla324[[#This Row],[P. U. ]],2)</f>
        <v>29887.200000000001</v>
      </c>
    </row>
    <row r="2521" spans="1:10">
      <c r="A2521" s="5" t="s">
        <v>6577</v>
      </c>
      <c r="B2521" s="5" t="s">
        <v>2322</v>
      </c>
      <c r="C2521" s="6" t="s">
        <v>5613</v>
      </c>
      <c r="D2521" s="1" t="s">
        <v>62</v>
      </c>
      <c r="E2521" s="3">
        <v>1</v>
      </c>
      <c r="F2521" s="2">
        <v>2569.91</v>
      </c>
      <c r="G2521" s="2">
        <f>ROUND(Tabla324[[#This Row],[CANTIDAD]]*Tabla324[[#This Row],[P. U.]],2)</f>
        <v>2569.91</v>
      </c>
      <c r="H2521" s="22">
        <v>1</v>
      </c>
      <c r="I2521" s="2">
        <v>1973.75</v>
      </c>
      <c r="J2521" s="2">
        <f>ROUND(Tabla324[[#This Row],[CANTIDAD ]]*Tabla324[[#This Row],[P. U. ]],2)</f>
        <v>1973.75</v>
      </c>
    </row>
    <row r="2522" spans="1:10">
      <c r="A2522" s="5" t="s">
        <v>6577</v>
      </c>
      <c r="B2522" s="5" t="s">
        <v>2323</v>
      </c>
      <c r="C2522" s="6" t="s">
        <v>5614</v>
      </c>
      <c r="D2522" s="1" t="s">
        <v>62</v>
      </c>
      <c r="E2522" s="3">
        <v>1</v>
      </c>
      <c r="F2522" s="2">
        <v>2569.91</v>
      </c>
      <c r="G2522" s="2">
        <f>ROUND(Tabla324[[#This Row],[CANTIDAD]]*Tabla324[[#This Row],[P. U.]],2)</f>
        <v>2569.91</v>
      </c>
      <c r="H2522" s="22">
        <v>1</v>
      </c>
      <c r="I2522" s="2">
        <v>1973.75</v>
      </c>
      <c r="J2522" s="2">
        <f>ROUND(Tabla324[[#This Row],[CANTIDAD ]]*Tabla324[[#This Row],[P. U. ]],2)</f>
        <v>1973.75</v>
      </c>
    </row>
    <row r="2523" spans="1:10">
      <c r="A2523" s="5" t="s">
        <v>6577</v>
      </c>
      <c r="B2523" s="5" t="s">
        <v>2324</v>
      </c>
      <c r="C2523" s="6" t="s">
        <v>5615</v>
      </c>
      <c r="D2523" s="1" t="s">
        <v>62</v>
      </c>
      <c r="E2523" s="3">
        <v>1</v>
      </c>
      <c r="F2523" s="2">
        <v>2569.91</v>
      </c>
      <c r="G2523" s="2">
        <f>ROUND(Tabla324[[#This Row],[CANTIDAD]]*Tabla324[[#This Row],[P. U.]],2)</f>
        <v>2569.91</v>
      </c>
      <c r="H2523" s="22">
        <v>1</v>
      </c>
      <c r="I2523" s="2">
        <v>1973.75</v>
      </c>
      <c r="J2523" s="2">
        <f>ROUND(Tabla324[[#This Row],[CANTIDAD ]]*Tabla324[[#This Row],[P. U. ]],2)</f>
        <v>1973.75</v>
      </c>
    </row>
    <row r="2524" spans="1:10">
      <c r="A2524" s="5" t="s">
        <v>6577</v>
      </c>
      <c r="B2524" s="5" t="s">
        <v>2325</v>
      </c>
      <c r="C2524" s="6" t="s">
        <v>5616</v>
      </c>
      <c r="D2524" s="1" t="s">
        <v>62</v>
      </c>
      <c r="E2524" s="3">
        <v>1</v>
      </c>
      <c r="F2524" s="2">
        <v>3426.55</v>
      </c>
      <c r="G2524" s="2">
        <f>ROUND(Tabla324[[#This Row],[CANTIDAD]]*Tabla324[[#This Row],[P. U.]],2)</f>
        <v>3426.55</v>
      </c>
      <c r="H2524" s="22">
        <v>1</v>
      </c>
      <c r="I2524" s="2">
        <v>2631.66</v>
      </c>
      <c r="J2524" s="2">
        <f>ROUND(Tabla324[[#This Row],[CANTIDAD ]]*Tabla324[[#This Row],[P. U. ]],2)</f>
        <v>2631.66</v>
      </c>
    </row>
    <row r="2525" spans="1:10">
      <c r="A2525" s="5" t="s">
        <v>6577</v>
      </c>
      <c r="B2525" s="5" t="s">
        <v>2326</v>
      </c>
      <c r="C2525" s="6" t="s">
        <v>5617</v>
      </c>
      <c r="D2525" s="1" t="s">
        <v>62</v>
      </c>
      <c r="E2525" s="3">
        <v>1</v>
      </c>
      <c r="F2525" s="2">
        <v>4895.0600000000004</v>
      </c>
      <c r="G2525" s="2">
        <f>ROUND(Tabla324[[#This Row],[CANTIDAD]]*Tabla324[[#This Row],[P. U.]],2)</f>
        <v>4895.0600000000004</v>
      </c>
      <c r="H2525" s="22">
        <v>1</v>
      </c>
      <c r="I2525" s="2">
        <v>3759.51</v>
      </c>
      <c r="J2525" s="2">
        <f>ROUND(Tabla324[[#This Row],[CANTIDAD ]]*Tabla324[[#This Row],[P. U. ]],2)</f>
        <v>3759.51</v>
      </c>
    </row>
    <row r="2526" spans="1:10">
      <c r="A2526" s="5" t="s">
        <v>6577</v>
      </c>
      <c r="B2526" s="5" t="s">
        <v>2327</v>
      </c>
      <c r="C2526" s="6" t="s">
        <v>5618</v>
      </c>
      <c r="D2526" s="1" t="s">
        <v>62</v>
      </c>
      <c r="E2526" s="3">
        <v>28</v>
      </c>
      <c r="F2526" s="2">
        <v>2225.0500000000002</v>
      </c>
      <c r="G2526" s="2">
        <f>ROUND(Tabla324[[#This Row],[CANTIDAD]]*Tabla324[[#This Row],[P. U.]],2)</f>
        <v>62301.4</v>
      </c>
      <c r="H2526" s="22">
        <v>28</v>
      </c>
      <c r="I2526" s="2">
        <v>1708.89</v>
      </c>
      <c r="J2526" s="2">
        <f>ROUND(Tabla324[[#This Row],[CANTIDAD ]]*Tabla324[[#This Row],[P. U. ]],2)</f>
        <v>47848.92</v>
      </c>
    </row>
    <row r="2527" spans="1:10">
      <c r="A2527" s="5" t="s">
        <v>6577</v>
      </c>
      <c r="B2527" s="5" t="s">
        <v>2328</v>
      </c>
      <c r="C2527" s="6" t="s">
        <v>5619</v>
      </c>
      <c r="D2527" s="1" t="s">
        <v>62</v>
      </c>
      <c r="E2527" s="3">
        <v>1</v>
      </c>
      <c r="F2527" s="2">
        <v>1929.63</v>
      </c>
      <c r="G2527" s="2">
        <f>ROUND(Tabla324[[#This Row],[CANTIDAD]]*Tabla324[[#This Row],[P. U.]],2)</f>
        <v>1929.63</v>
      </c>
      <c r="H2527" s="22">
        <v>1</v>
      </c>
      <c r="I2527" s="2">
        <v>1481.99</v>
      </c>
      <c r="J2527" s="2">
        <f>ROUND(Tabla324[[#This Row],[CANTIDAD ]]*Tabla324[[#This Row],[P. U. ]],2)</f>
        <v>1481.99</v>
      </c>
    </row>
    <row r="2528" spans="1:10">
      <c r="A2528" s="5" t="s">
        <v>6577</v>
      </c>
      <c r="B2528" s="5" t="s">
        <v>2329</v>
      </c>
      <c r="C2528" s="6" t="s">
        <v>5620</v>
      </c>
      <c r="D2528" s="1" t="s">
        <v>62</v>
      </c>
      <c r="E2528" s="3">
        <v>1</v>
      </c>
      <c r="F2528" s="2">
        <v>1929.63</v>
      </c>
      <c r="G2528" s="2">
        <f>ROUND(Tabla324[[#This Row],[CANTIDAD]]*Tabla324[[#This Row],[P. U.]],2)</f>
        <v>1929.63</v>
      </c>
      <c r="H2528" s="22">
        <v>1</v>
      </c>
      <c r="I2528" s="2">
        <v>1481.99</v>
      </c>
      <c r="J2528" s="2">
        <f>ROUND(Tabla324[[#This Row],[CANTIDAD ]]*Tabla324[[#This Row],[P. U. ]],2)</f>
        <v>1481.99</v>
      </c>
    </row>
    <row r="2529" spans="1:10">
      <c r="A2529" s="5" t="s">
        <v>6577</v>
      </c>
      <c r="B2529" s="5" t="s">
        <v>2330</v>
      </c>
      <c r="C2529" s="6" t="s">
        <v>5621</v>
      </c>
      <c r="D2529" s="1" t="s">
        <v>62</v>
      </c>
      <c r="E2529" s="3">
        <v>1</v>
      </c>
      <c r="F2529" s="2">
        <v>1929.63</v>
      </c>
      <c r="G2529" s="2">
        <f>ROUND(Tabla324[[#This Row],[CANTIDAD]]*Tabla324[[#This Row],[P. U.]],2)</f>
        <v>1929.63</v>
      </c>
      <c r="H2529" s="22">
        <v>1</v>
      </c>
      <c r="I2529" s="2">
        <v>1481.99</v>
      </c>
      <c r="J2529" s="2">
        <f>ROUND(Tabla324[[#This Row],[CANTIDAD ]]*Tabla324[[#This Row],[P. U. ]],2)</f>
        <v>1481.99</v>
      </c>
    </row>
    <row r="2530" spans="1:10">
      <c r="A2530" s="5" t="s">
        <v>6577</v>
      </c>
      <c r="B2530" s="5" t="s">
        <v>2331</v>
      </c>
      <c r="C2530" s="6" t="s">
        <v>5622</v>
      </c>
      <c r="D2530" s="1" t="s">
        <v>62</v>
      </c>
      <c r="E2530" s="3">
        <v>1</v>
      </c>
      <c r="F2530" s="2">
        <v>1929.63</v>
      </c>
      <c r="G2530" s="2">
        <f>ROUND(Tabla324[[#This Row],[CANTIDAD]]*Tabla324[[#This Row],[P. U.]],2)</f>
        <v>1929.63</v>
      </c>
      <c r="H2530" s="22">
        <v>1</v>
      </c>
      <c r="I2530" s="2">
        <v>1481.99</v>
      </c>
      <c r="J2530" s="2">
        <f>ROUND(Tabla324[[#This Row],[CANTIDAD ]]*Tabla324[[#This Row],[P. U. ]],2)</f>
        <v>1481.99</v>
      </c>
    </row>
    <row r="2531" spans="1:10">
      <c r="A2531" s="5" t="s">
        <v>6577</v>
      </c>
      <c r="B2531" s="5" t="s">
        <v>2332</v>
      </c>
      <c r="C2531" s="6" t="s">
        <v>5623</v>
      </c>
      <c r="D2531" s="1" t="s">
        <v>62</v>
      </c>
      <c r="E2531" s="3">
        <v>1</v>
      </c>
      <c r="F2531" s="2">
        <v>1929.63</v>
      </c>
      <c r="G2531" s="2">
        <f>ROUND(Tabla324[[#This Row],[CANTIDAD]]*Tabla324[[#This Row],[P. U.]],2)</f>
        <v>1929.63</v>
      </c>
      <c r="H2531" s="22">
        <v>1</v>
      </c>
      <c r="I2531" s="2">
        <v>1481.99</v>
      </c>
      <c r="J2531" s="2">
        <f>ROUND(Tabla324[[#This Row],[CANTIDAD ]]*Tabla324[[#This Row],[P. U. ]],2)</f>
        <v>1481.99</v>
      </c>
    </row>
    <row r="2532" spans="1:10">
      <c r="A2532" s="5" t="s">
        <v>6577</v>
      </c>
      <c r="B2532" s="5" t="s">
        <v>2333</v>
      </c>
      <c r="C2532" s="6" t="s">
        <v>5624</v>
      </c>
      <c r="D2532" s="1" t="s">
        <v>62</v>
      </c>
      <c r="E2532" s="3">
        <v>1</v>
      </c>
      <c r="F2532" s="2">
        <v>1929.63</v>
      </c>
      <c r="G2532" s="2">
        <f>ROUND(Tabla324[[#This Row],[CANTIDAD]]*Tabla324[[#This Row],[P. U.]],2)</f>
        <v>1929.63</v>
      </c>
      <c r="H2532" s="22">
        <v>1</v>
      </c>
      <c r="I2532" s="2">
        <v>1481.99</v>
      </c>
      <c r="J2532" s="2">
        <f>ROUND(Tabla324[[#This Row],[CANTIDAD ]]*Tabla324[[#This Row],[P. U. ]],2)</f>
        <v>1481.99</v>
      </c>
    </row>
    <row r="2533" spans="1:10">
      <c r="A2533" s="5" t="s">
        <v>6577</v>
      </c>
      <c r="B2533" s="5" t="s">
        <v>2334</v>
      </c>
      <c r="C2533" s="6" t="s">
        <v>5625</v>
      </c>
      <c r="D2533" s="1" t="s">
        <v>62</v>
      </c>
      <c r="E2533" s="3">
        <v>1</v>
      </c>
      <c r="F2533" s="2">
        <v>1929.63</v>
      </c>
      <c r="G2533" s="2">
        <f>ROUND(Tabla324[[#This Row],[CANTIDAD]]*Tabla324[[#This Row],[P. U.]],2)</f>
        <v>1929.63</v>
      </c>
      <c r="H2533" s="22">
        <v>1</v>
      </c>
      <c r="I2533" s="2">
        <v>1481.99</v>
      </c>
      <c r="J2533" s="2">
        <f>ROUND(Tabla324[[#This Row],[CANTIDAD ]]*Tabla324[[#This Row],[P. U. ]],2)</f>
        <v>1481.99</v>
      </c>
    </row>
    <row r="2534" spans="1:10">
      <c r="A2534" s="5" t="s">
        <v>6577</v>
      </c>
      <c r="B2534" s="5" t="s">
        <v>2335</v>
      </c>
      <c r="C2534" s="6" t="s">
        <v>5626</v>
      </c>
      <c r="D2534" s="1" t="s">
        <v>62</v>
      </c>
      <c r="E2534" s="3">
        <v>1</v>
      </c>
      <c r="F2534" s="2">
        <v>1929.63</v>
      </c>
      <c r="G2534" s="2">
        <f>ROUND(Tabla324[[#This Row],[CANTIDAD]]*Tabla324[[#This Row],[P. U.]],2)</f>
        <v>1929.63</v>
      </c>
      <c r="H2534" s="22">
        <v>1</v>
      </c>
      <c r="I2534" s="2">
        <v>1481.99</v>
      </c>
      <c r="J2534" s="2">
        <f>ROUND(Tabla324[[#This Row],[CANTIDAD ]]*Tabla324[[#This Row],[P. U. ]],2)</f>
        <v>1481.99</v>
      </c>
    </row>
    <row r="2535" spans="1:10">
      <c r="A2535" s="5" t="s">
        <v>6577</v>
      </c>
      <c r="B2535" s="5" t="s">
        <v>2336</v>
      </c>
      <c r="C2535" s="6" t="s">
        <v>5627</v>
      </c>
      <c r="D2535" s="1" t="s">
        <v>62</v>
      </c>
      <c r="E2535" s="3">
        <v>1</v>
      </c>
      <c r="F2535" s="2">
        <v>1929.63</v>
      </c>
      <c r="G2535" s="2">
        <f>ROUND(Tabla324[[#This Row],[CANTIDAD]]*Tabla324[[#This Row],[P. U.]],2)</f>
        <v>1929.63</v>
      </c>
      <c r="H2535" s="22">
        <v>1</v>
      </c>
      <c r="I2535" s="2">
        <v>1481.99</v>
      </c>
      <c r="J2535" s="2">
        <f>ROUND(Tabla324[[#This Row],[CANTIDAD ]]*Tabla324[[#This Row],[P. U. ]],2)</f>
        <v>1481.99</v>
      </c>
    </row>
    <row r="2536" spans="1:10">
      <c r="A2536" s="5" t="s">
        <v>6577</v>
      </c>
      <c r="B2536" s="5" t="s">
        <v>2337</v>
      </c>
      <c r="C2536" s="6" t="s">
        <v>5628</v>
      </c>
      <c r="D2536" s="1" t="s">
        <v>62</v>
      </c>
      <c r="E2536" s="3">
        <v>1</v>
      </c>
      <c r="F2536" s="2">
        <v>1929.63</v>
      </c>
      <c r="G2536" s="2">
        <f>ROUND(Tabla324[[#This Row],[CANTIDAD]]*Tabla324[[#This Row],[P. U.]],2)</f>
        <v>1929.63</v>
      </c>
      <c r="H2536" s="22">
        <v>1</v>
      </c>
      <c r="I2536" s="2">
        <v>1481.99</v>
      </c>
      <c r="J2536" s="2">
        <f>ROUND(Tabla324[[#This Row],[CANTIDAD ]]*Tabla324[[#This Row],[P. U. ]],2)</f>
        <v>1481.99</v>
      </c>
    </row>
    <row r="2537" spans="1:10">
      <c r="A2537" s="5" t="s">
        <v>6577</v>
      </c>
      <c r="B2537" s="5" t="s">
        <v>2338</v>
      </c>
      <c r="C2537" s="6" t="s">
        <v>5629</v>
      </c>
      <c r="D2537" s="1" t="s">
        <v>62</v>
      </c>
      <c r="E2537" s="3">
        <v>1</v>
      </c>
      <c r="F2537" s="2">
        <v>1929.63</v>
      </c>
      <c r="G2537" s="2">
        <f>ROUND(Tabla324[[#This Row],[CANTIDAD]]*Tabla324[[#This Row],[P. U.]],2)</f>
        <v>1929.63</v>
      </c>
      <c r="H2537" s="22">
        <v>1</v>
      </c>
      <c r="I2537" s="2">
        <v>1481.99</v>
      </c>
      <c r="J2537" s="2">
        <f>ROUND(Tabla324[[#This Row],[CANTIDAD ]]*Tabla324[[#This Row],[P. U. ]],2)</f>
        <v>1481.99</v>
      </c>
    </row>
    <row r="2538" spans="1:10">
      <c r="A2538" s="5" t="s">
        <v>6577</v>
      </c>
      <c r="B2538" s="5" t="s">
        <v>2339</v>
      </c>
      <c r="C2538" s="6" t="s">
        <v>5630</v>
      </c>
      <c r="D2538" s="1" t="s">
        <v>62</v>
      </c>
      <c r="E2538" s="3">
        <v>1</v>
      </c>
      <c r="F2538" s="2">
        <v>1929.63</v>
      </c>
      <c r="G2538" s="2">
        <f>ROUND(Tabla324[[#This Row],[CANTIDAD]]*Tabla324[[#This Row],[P. U.]],2)</f>
        <v>1929.63</v>
      </c>
      <c r="H2538" s="22">
        <v>1</v>
      </c>
      <c r="I2538" s="2">
        <v>1481.99</v>
      </c>
      <c r="J2538" s="2">
        <f>ROUND(Tabla324[[#This Row],[CANTIDAD ]]*Tabla324[[#This Row],[P. U. ]],2)</f>
        <v>1481.99</v>
      </c>
    </row>
    <row r="2539" spans="1:10">
      <c r="A2539" s="5" t="s">
        <v>6577</v>
      </c>
      <c r="B2539" s="5" t="s">
        <v>2340</v>
      </c>
      <c r="C2539" s="6" t="s">
        <v>5631</v>
      </c>
      <c r="D2539" s="1" t="s">
        <v>62</v>
      </c>
      <c r="E2539" s="3">
        <v>1</v>
      </c>
      <c r="F2539" s="2">
        <v>1929.63</v>
      </c>
      <c r="G2539" s="2">
        <f>ROUND(Tabla324[[#This Row],[CANTIDAD]]*Tabla324[[#This Row],[P. U.]],2)</f>
        <v>1929.63</v>
      </c>
      <c r="H2539" s="22">
        <v>1</v>
      </c>
      <c r="I2539" s="2">
        <v>1481.99</v>
      </c>
      <c r="J2539" s="2">
        <f>ROUND(Tabla324[[#This Row],[CANTIDAD ]]*Tabla324[[#This Row],[P. U. ]],2)</f>
        <v>1481.99</v>
      </c>
    </row>
    <row r="2540" spans="1:10">
      <c r="A2540" s="5" t="s">
        <v>6577</v>
      </c>
      <c r="B2540" s="5" t="s">
        <v>2341</v>
      </c>
      <c r="C2540" s="6" t="s">
        <v>5632</v>
      </c>
      <c r="D2540" s="1" t="s">
        <v>62</v>
      </c>
      <c r="E2540" s="3">
        <v>1</v>
      </c>
      <c r="F2540" s="2">
        <v>1929.63</v>
      </c>
      <c r="G2540" s="2">
        <f>ROUND(Tabla324[[#This Row],[CANTIDAD]]*Tabla324[[#This Row],[P. U.]],2)</f>
        <v>1929.63</v>
      </c>
      <c r="H2540" s="22">
        <v>1</v>
      </c>
      <c r="I2540" s="2">
        <v>1481.99</v>
      </c>
      <c r="J2540" s="2">
        <f>ROUND(Tabla324[[#This Row],[CANTIDAD ]]*Tabla324[[#This Row],[P. U. ]],2)</f>
        <v>1481.99</v>
      </c>
    </row>
    <row r="2541" spans="1:10">
      <c r="A2541" s="5" t="s">
        <v>6577</v>
      </c>
      <c r="B2541" s="5" t="s">
        <v>2342</v>
      </c>
      <c r="C2541" s="6" t="s">
        <v>5633</v>
      </c>
      <c r="D2541" s="1" t="s">
        <v>62</v>
      </c>
      <c r="E2541" s="3">
        <v>1</v>
      </c>
      <c r="F2541" s="2">
        <v>1929.63</v>
      </c>
      <c r="G2541" s="2">
        <f>ROUND(Tabla324[[#This Row],[CANTIDAD]]*Tabla324[[#This Row],[P. U.]],2)</f>
        <v>1929.63</v>
      </c>
      <c r="H2541" s="22">
        <v>1</v>
      </c>
      <c r="I2541" s="2">
        <v>1481.99</v>
      </c>
      <c r="J2541" s="2">
        <f>ROUND(Tabla324[[#This Row],[CANTIDAD ]]*Tabla324[[#This Row],[P. U. ]],2)</f>
        <v>1481.99</v>
      </c>
    </row>
    <row r="2542" spans="1:10">
      <c r="A2542" s="5" t="s">
        <v>6577</v>
      </c>
      <c r="B2542" s="5" t="s">
        <v>2343</v>
      </c>
      <c r="C2542" s="6" t="s">
        <v>5634</v>
      </c>
      <c r="D2542" s="1" t="s">
        <v>62</v>
      </c>
      <c r="E2542" s="3">
        <v>1</v>
      </c>
      <c r="F2542" s="2">
        <v>1929.63</v>
      </c>
      <c r="G2542" s="2">
        <f>ROUND(Tabla324[[#This Row],[CANTIDAD]]*Tabla324[[#This Row],[P. U.]],2)</f>
        <v>1929.63</v>
      </c>
      <c r="H2542" s="22">
        <v>1</v>
      </c>
      <c r="I2542" s="2">
        <v>1481.99</v>
      </c>
      <c r="J2542" s="2">
        <f>ROUND(Tabla324[[#This Row],[CANTIDAD ]]*Tabla324[[#This Row],[P. U. ]],2)</f>
        <v>1481.99</v>
      </c>
    </row>
    <row r="2543" spans="1:10">
      <c r="A2543" s="5" t="s">
        <v>6577</v>
      </c>
      <c r="B2543" s="5" t="s">
        <v>2344</v>
      </c>
      <c r="C2543" s="6" t="s">
        <v>5635</v>
      </c>
      <c r="D2543" s="1" t="s">
        <v>62</v>
      </c>
      <c r="E2543" s="3">
        <v>1</v>
      </c>
      <c r="F2543" s="2">
        <v>1929.63</v>
      </c>
      <c r="G2543" s="2">
        <f>ROUND(Tabla324[[#This Row],[CANTIDAD]]*Tabla324[[#This Row],[P. U.]],2)</f>
        <v>1929.63</v>
      </c>
      <c r="H2543" s="22">
        <v>1</v>
      </c>
      <c r="I2543" s="2">
        <v>1481.99</v>
      </c>
      <c r="J2543" s="2">
        <f>ROUND(Tabla324[[#This Row],[CANTIDAD ]]*Tabla324[[#This Row],[P. U. ]],2)</f>
        <v>1481.99</v>
      </c>
    </row>
    <row r="2544" spans="1:10">
      <c r="A2544" s="5" t="s">
        <v>6577</v>
      </c>
      <c r="B2544" s="5" t="s">
        <v>2345</v>
      </c>
      <c r="C2544" s="6" t="s">
        <v>5636</v>
      </c>
      <c r="D2544" s="1" t="s">
        <v>62</v>
      </c>
      <c r="E2544" s="3">
        <v>1</v>
      </c>
      <c r="F2544" s="2">
        <v>1929.63</v>
      </c>
      <c r="G2544" s="2">
        <f>ROUND(Tabla324[[#This Row],[CANTIDAD]]*Tabla324[[#This Row],[P. U.]],2)</f>
        <v>1929.63</v>
      </c>
      <c r="H2544" s="22">
        <v>1</v>
      </c>
      <c r="I2544" s="2">
        <v>1481.99</v>
      </c>
      <c r="J2544" s="2">
        <f>ROUND(Tabla324[[#This Row],[CANTIDAD ]]*Tabla324[[#This Row],[P. U. ]],2)</f>
        <v>1481.99</v>
      </c>
    </row>
    <row r="2545" spans="1:10">
      <c r="A2545" s="5" t="s">
        <v>6577</v>
      </c>
      <c r="B2545" s="5" t="s">
        <v>2346</v>
      </c>
      <c r="C2545" s="6" t="s">
        <v>5637</v>
      </c>
      <c r="D2545" s="1" t="s">
        <v>62</v>
      </c>
      <c r="E2545" s="3">
        <v>1</v>
      </c>
      <c r="F2545" s="2">
        <v>1929.63</v>
      </c>
      <c r="G2545" s="2">
        <f>ROUND(Tabla324[[#This Row],[CANTIDAD]]*Tabla324[[#This Row],[P. U.]],2)</f>
        <v>1929.63</v>
      </c>
      <c r="H2545" s="22">
        <v>1</v>
      </c>
      <c r="I2545" s="2">
        <v>1481.99</v>
      </c>
      <c r="J2545" s="2">
        <f>ROUND(Tabla324[[#This Row],[CANTIDAD ]]*Tabla324[[#This Row],[P. U. ]],2)</f>
        <v>1481.99</v>
      </c>
    </row>
    <row r="2546" spans="1:10">
      <c r="A2546" s="5" t="s">
        <v>6577</v>
      </c>
      <c r="B2546" s="5" t="s">
        <v>2347</v>
      </c>
      <c r="C2546" s="6" t="s">
        <v>5638</v>
      </c>
      <c r="D2546" s="1" t="s">
        <v>62</v>
      </c>
      <c r="E2546" s="3">
        <v>1</v>
      </c>
      <c r="F2546" s="2">
        <v>1929.63</v>
      </c>
      <c r="G2546" s="2">
        <f>ROUND(Tabla324[[#This Row],[CANTIDAD]]*Tabla324[[#This Row],[P. U.]],2)</f>
        <v>1929.63</v>
      </c>
      <c r="H2546" s="22">
        <v>1</v>
      </c>
      <c r="I2546" s="2">
        <v>1481.99</v>
      </c>
      <c r="J2546" s="2">
        <f>ROUND(Tabla324[[#This Row],[CANTIDAD ]]*Tabla324[[#This Row],[P. U. ]],2)</f>
        <v>1481.99</v>
      </c>
    </row>
    <row r="2547" spans="1:10">
      <c r="A2547" s="5" t="s">
        <v>6577</v>
      </c>
      <c r="B2547" s="5" t="s">
        <v>2348</v>
      </c>
      <c r="C2547" s="6" t="s">
        <v>5639</v>
      </c>
      <c r="D2547" s="1" t="s">
        <v>62</v>
      </c>
      <c r="E2547" s="3">
        <v>1</v>
      </c>
      <c r="F2547" s="2">
        <v>1929.63</v>
      </c>
      <c r="G2547" s="2">
        <f>ROUND(Tabla324[[#This Row],[CANTIDAD]]*Tabla324[[#This Row],[P. U.]],2)</f>
        <v>1929.63</v>
      </c>
      <c r="H2547" s="22">
        <v>1</v>
      </c>
      <c r="I2547" s="2">
        <v>1481.99</v>
      </c>
      <c r="J2547" s="2">
        <f>ROUND(Tabla324[[#This Row],[CANTIDAD ]]*Tabla324[[#This Row],[P. U. ]],2)</f>
        <v>1481.99</v>
      </c>
    </row>
    <row r="2548" spans="1:10">
      <c r="A2548" s="5" t="s">
        <v>6577</v>
      </c>
      <c r="B2548" s="5" t="s">
        <v>2349</v>
      </c>
      <c r="C2548" s="6" t="s">
        <v>5640</v>
      </c>
      <c r="D2548" s="1" t="s">
        <v>62</v>
      </c>
      <c r="E2548" s="3">
        <v>1</v>
      </c>
      <c r="F2548" s="2">
        <v>1929.63</v>
      </c>
      <c r="G2548" s="2">
        <f>ROUND(Tabla324[[#This Row],[CANTIDAD]]*Tabla324[[#This Row],[P. U.]],2)</f>
        <v>1929.63</v>
      </c>
      <c r="H2548" s="22">
        <v>1</v>
      </c>
      <c r="I2548" s="2">
        <v>1481.99</v>
      </c>
      <c r="J2548" s="2">
        <f>ROUND(Tabla324[[#This Row],[CANTIDAD ]]*Tabla324[[#This Row],[P. U. ]],2)</f>
        <v>1481.99</v>
      </c>
    </row>
    <row r="2549" spans="1:10">
      <c r="A2549" s="5" t="s">
        <v>6577</v>
      </c>
      <c r="B2549" s="5" t="s">
        <v>2350</v>
      </c>
      <c r="C2549" s="6" t="s">
        <v>5641</v>
      </c>
      <c r="D2549" s="1" t="s">
        <v>62</v>
      </c>
      <c r="E2549" s="3">
        <v>1</v>
      </c>
      <c r="F2549" s="2">
        <v>1929.63</v>
      </c>
      <c r="G2549" s="2">
        <f>ROUND(Tabla324[[#This Row],[CANTIDAD]]*Tabla324[[#This Row],[P. U.]],2)</f>
        <v>1929.63</v>
      </c>
      <c r="H2549" s="22">
        <v>1</v>
      </c>
      <c r="I2549" s="2">
        <v>1481.99</v>
      </c>
      <c r="J2549" s="2">
        <f>ROUND(Tabla324[[#This Row],[CANTIDAD ]]*Tabla324[[#This Row],[P. U. ]],2)</f>
        <v>1481.99</v>
      </c>
    </row>
    <row r="2550" spans="1:10">
      <c r="A2550" s="5" t="s">
        <v>6577</v>
      </c>
      <c r="B2550" s="5" t="s">
        <v>2351</v>
      </c>
      <c r="C2550" s="6" t="s">
        <v>5642</v>
      </c>
      <c r="D2550" s="1" t="s">
        <v>62</v>
      </c>
      <c r="E2550" s="3">
        <v>1</v>
      </c>
      <c r="F2550" s="2">
        <v>1929.63</v>
      </c>
      <c r="G2550" s="2">
        <f>ROUND(Tabla324[[#This Row],[CANTIDAD]]*Tabla324[[#This Row],[P. U.]],2)</f>
        <v>1929.63</v>
      </c>
      <c r="H2550" s="22">
        <v>1</v>
      </c>
      <c r="I2550" s="2">
        <v>1481.99</v>
      </c>
      <c r="J2550" s="2">
        <f>ROUND(Tabla324[[#This Row],[CANTIDAD ]]*Tabla324[[#This Row],[P. U. ]],2)</f>
        <v>1481.99</v>
      </c>
    </row>
    <row r="2551" spans="1:10">
      <c r="A2551" s="5" t="s">
        <v>6577</v>
      </c>
      <c r="B2551" s="5" t="s">
        <v>2352</v>
      </c>
      <c r="C2551" s="6" t="s">
        <v>5643</v>
      </c>
      <c r="D2551" s="1" t="s">
        <v>62</v>
      </c>
      <c r="E2551" s="3">
        <v>1</v>
      </c>
      <c r="F2551" s="2">
        <v>1929.63</v>
      </c>
      <c r="G2551" s="2">
        <f>ROUND(Tabla324[[#This Row],[CANTIDAD]]*Tabla324[[#This Row],[P. U.]],2)</f>
        <v>1929.63</v>
      </c>
      <c r="H2551" s="22">
        <v>1</v>
      </c>
      <c r="I2551" s="2">
        <v>1481.99</v>
      </c>
      <c r="J2551" s="2">
        <f>ROUND(Tabla324[[#This Row],[CANTIDAD ]]*Tabla324[[#This Row],[P. U. ]],2)</f>
        <v>1481.99</v>
      </c>
    </row>
    <row r="2552" spans="1:10">
      <c r="A2552" s="5" t="s">
        <v>6577</v>
      </c>
      <c r="B2552" s="5" t="s">
        <v>2353</v>
      </c>
      <c r="C2552" s="6" t="s">
        <v>5644</v>
      </c>
      <c r="D2552" s="1" t="s">
        <v>62</v>
      </c>
      <c r="E2552" s="3">
        <v>1</v>
      </c>
      <c r="F2552" s="2">
        <v>1929.63</v>
      </c>
      <c r="G2552" s="2">
        <f>ROUND(Tabla324[[#This Row],[CANTIDAD]]*Tabla324[[#This Row],[P. U.]],2)</f>
        <v>1929.63</v>
      </c>
      <c r="H2552" s="22">
        <v>1</v>
      </c>
      <c r="I2552" s="2">
        <v>1481.99</v>
      </c>
      <c r="J2552" s="2">
        <f>ROUND(Tabla324[[#This Row],[CANTIDAD ]]*Tabla324[[#This Row],[P. U. ]],2)</f>
        <v>1481.99</v>
      </c>
    </row>
    <row r="2553" spans="1:10">
      <c r="A2553" s="5" t="s">
        <v>6577</v>
      </c>
      <c r="B2553" s="5" t="s">
        <v>2354</v>
      </c>
      <c r="C2553" s="6" t="s">
        <v>5645</v>
      </c>
      <c r="D2553" s="1" t="s">
        <v>62</v>
      </c>
      <c r="E2553" s="3">
        <v>1</v>
      </c>
      <c r="F2553" s="2">
        <v>1929.63</v>
      </c>
      <c r="G2553" s="2">
        <f>ROUND(Tabla324[[#This Row],[CANTIDAD]]*Tabla324[[#This Row],[P. U.]],2)</f>
        <v>1929.63</v>
      </c>
      <c r="H2553" s="22">
        <v>1</v>
      </c>
      <c r="I2553" s="2">
        <v>1481.99</v>
      </c>
      <c r="J2553" s="2">
        <f>ROUND(Tabla324[[#This Row],[CANTIDAD ]]*Tabla324[[#This Row],[P. U. ]],2)</f>
        <v>1481.99</v>
      </c>
    </row>
    <row r="2554" spans="1:10">
      <c r="A2554" s="5" t="s">
        <v>6577</v>
      </c>
      <c r="B2554" s="5" t="s">
        <v>2355</v>
      </c>
      <c r="C2554" s="6" t="s">
        <v>5646</v>
      </c>
      <c r="D2554" s="1" t="s">
        <v>62</v>
      </c>
      <c r="E2554" s="3">
        <v>1</v>
      </c>
      <c r="F2554" s="2">
        <v>1929.63</v>
      </c>
      <c r="G2554" s="2">
        <f>ROUND(Tabla324[[#This Row],[CANTIDAD]]*Tabla324[[#This Row],[P. U.]],2)</f>
        <v>1929.63</v>
      </c>
      <c r="H2554" s="22">
        <v>1</v>
      </c>
      <c r="I2554" s="2">
        <v>1481.99</v>
      </c>
      <c r="J2554" s="2">
        <f>ROUND(Tabla324[[#This Row],[CANTIDAD ]]*Tabla324[[#This Row],[P. U. ]],2)</f>
        <v>1481.99</v>
      </c>
    </row>
    <row r="2555" spans="1:10">
      <c r="A2555" s="5" t="s">
        <v>6577</v>
      </c>
      <c r="B2555" s="5" t="s">
        <v>2356</v>
      </c>
      <c r="C2555" s="6" t="s">
        <v>5647</v>
      </c>
      <c r="D2555" s="1" t="s">
        <v>62</v>
      </c>
      <c r="E2555" s="3">
        <v>1</v>
      </c>
      <c r="F2555" s="2">
        <v>1929.63</v>
      </c>
      <c r="G2555" s="2">
        <f>ROUND(Tabla324[[#This Row],[CANTIDAD]]*Tabla324[[#This Row],[P. U.]],2)</f>
        <v>1929.63</v>
      </c>
      <c r="H2555" s="22">
        <v>1</v>
      </c>
      <c r="I2555" s="2">
        <v>1481.99</v>
      </c>
      <c r="J2555" s="2">
        <f>ROUND(Tabla324[[#This Row],[CANTIDAD ]]*Tabla324[[#This Row],[P. U. ]],2)</f>
        <v>1481.99</v>
      </c>
    </row>
    <row r="2556" spans="1:10">
      <c r="A2556" s="5" t="s">
        <v>6577</v>
      </c>
      <c r="B2556" s="5" t="s">
        <v>2357</v>
      </c>
      <c r="C2556" s="6" t="s">
        <v>5648</v>
      </c>
      <c r="D2556" s="1" t="s">
        <v>62</v>
      </c>
      <c r="E2556" s="3">
        <v>1</v>
      </c>
      <c r="F2556" s="2">
        <v>1929.63</v>
      </c>
      <c r="G2556" s="2">
        <f>ROUND(Tabla324[[#This Row],[CANTIDAD]]*Tabla324[[#This Row],[P. U.]],2)</f>
        <v>1929.63</v>
      </c>
      <c r="H2556" s="22">
        <v>1</v>
      </c>
      <c r="I2556" s="2">
        <v>1481.99</v>
      </c>
      <c r="J2556" s="2">
        <f>ROUND(Tabla324[[#This Row],[CANTIDAD ]]*Tabla324[[#This Row],[P. U. ]],2)</f>
        <v>1481.99</v>
      </c>
    </row>
    <row r="2557" spans="1:10">
      <c r="A2557" s="5" t="s">
        <v>6577</v>
      </c>
      <c r="B2557" s="5" t="s">
        <v>2358</v>
      </c>
      <c r="C2557" s="6" t="s">
        <v>5649</v>
      </c>
      <c r="D2557" s="1" t="s">
        <v>62</v>
      </c>
      <c r="E2557" s="3">
        <v>1</v>
      </c>
      <c r="F2557" s="2">
        <v>1929.63</v>
      </c>
      <c r="G2557" s="2">
        <f>ROUND(Tabla324[[#This Row],[CANTIDAD]]*Tabla324[[#This Row],[P. U.]],2)</f>
        <v>1929.63</v>
      </c>
      <c r="H2557" s="22">
        <v>1</v>
      </c>
      <c r="I2557" s="2">
        <v>1481.99</v>
      </c>
      <c r="J2557" s="2">
        <f>ROUND(Tabla324[[#This Row],[CANTIDAD ]]*Tabla324[[#This Row],[P. U. ]],2)</f>
        <v>1481.99</v>
      </c>
    </row>
    <row r="2558" spans="1:10">
      <c r="A2558" s="5" t="s">
        <v>6577</v>
      </c>
      <c r="B2558" s="5" t="s">
        <v>2359</v>
      </c>
      <c r="C2558" s="6" t="s">
        <v>5650</v>
      </c>
      <c r="D2558" s="1" t="s">
        <v>62</v>
      </c>
      <c r="E2558" s="3">
        <v>1</v>
      </c>
      <c r="F2558" s="2">
        <v>1929.63</v>
      </c>
      <c r="G2558" s="2">
        <f>ROUND(Tabla324[[#This Row],[CANTIDAD]]*Tabla324[[#This Row],[P. U.]],2)</f>
        <v>1929.63</v>
      </c>
      <c r="H2558" s="22">
        <v>1</v>
      </c>
      <c r="I2558" s="2">
        <v>1481.99</v>
      </c>
      <c r="J2558" s="2">
        <f>ROUND(Tabla324[[#This Row],[CANTIDAD ]]*Tabla324[[#This Row],[P. U. ]],2)</f>
        <v>1481.99</v>
      </c>
    </row>
    <row r="2559" spans="1:10">
      <c r="A2559" s="5" t="s">
        <v>6577</v>
      </c>
      <c r="B2559" s="5" t="s">
        <v>2360</v>
      </c>
      <c r="C2559" s="6" t="s">
        <v>5651</v>
      </c>
      <c r="D2559" s="1" t="s">
        <v>62</v>
      </c>
      <c r="E2559" s="3">
        <v>1</v>
      </c>
      <c r="F2559" s="2">
        <v>1929.63</v>
      </c>
      <c r="G2559" s="2">
        <f>ROUND(Tabla324[[#This Row],[CANTIDAD]]*Tabla324[[#This Row],[P. U.]],2)</f>
        <v>1929.63</v>
      </c>
      <c r="H2559" s="22">
        <v>1</v>
      </c>
      <c r="I2559" s="2">
        <v>1481.99</v>
      </c>
      <c r="J2559" s="2">
        <f>ROUND(Tabla324[[#This Row],[CANTIDAD ]]*Tabla324[[#This Row],[P. U. ]],2)</f>
        <v>1481.99</v>
      </c>
    </row>
    <row r="2560" spans="1:10">
      <c r="A2560" s="5" t="s">
        <v>6577</v>
      </c>
      <c r="B2560" s="5" t="s">
        <v>2361</v>
      </c>
      <c r="C2560" s="6" t="s">
        <v>5652</v>
      </c>
      <c r="D2560" s="1" t="s">
        <v>62</v>
      </c>
      <c r="E2560" s="3">
        <v>1</v>
      </c>
      <c r="F2560" s="2">
        <v>1929.63</v>
      </c>
      <c r="G2560" s="2">
        <f>ROUND(Tabla324[[#This Row],[CANTIDAD]]*Tabla324[[#This Row],[P. U.]],2)</f>
        <v>1929.63</v>
      </c>
      <c r="H2560" s="22">
        <v>1</v>
      </c>
      <c r="I2560" s="2">
        <v>1481.99</v>
      </c>
      <c r="J2560" s="2">
        <f>ROUND(Tabla324[[#This Row],[CANTIDAD ]]*Tabla324[[#This Row],[P. U. ]],2)</f>
        <v>1481.99</v>
      </c>
    </row>
    <row r="2561" spans="1:10">
      <c r="A2561" s="5" t="s">
        <v>6577</v>
      </c>
      <c r="B2561" s="5" t="s">
        <v>2362</v>
      </c>
      <c r="C2561" s="6" t="s">
        <v>5653</v>
      </c>
      <c r="D2561" s="1" t="s">
        <v>62</v>
      </c>
      <c r="E2561" s="3">
        <v>1</v>
      </c>
      <c r="F2561" s="2">
        <v>1929.63</v>
      </c>
      <c r="G2561" s="2">
        <f>ROUND(Tabla324[[#This Row],[CANTIDAD]]*Tabla324[[#This Row],[P. U.]],2)</f>
        <v>1929.63</v>
      </c>
      <c r="H2561" s="22">
        <v>1</v>
      </c>
      <c r="I2561" s="2">
        <v>1481.99</v>
      </c>
      <c r="J2561" s="2">
        <f>ROUND(Tabla324[[#This Row],[CANTIDAD ]]*Tabla324[[#This Row],[P. U. ]],2)</f>
        <v>1481.99</v>
      </c>
    </row>
    <row r="2562" spans="1:10">
      <c r="A2562" s="5" t="s">
        <v>6577</v>
      </c>
      <c r="B2562" s="5" t="s">
        <v>2363</v>
      </c>
      <c r="C2562" s="6" t="s">
        <v>5654</v>
      </c>
      <c r="D2562" s="1" t="s">
        <v>62</v>
      </c>
      <c r="E2562" s="3">
        <v>1</v>
      </c>
      <c r="F2562" s="2">
        <v>1929.63</v>
      </c>
      <c r="G2562" s="2">
        <f>ROUND(Tabla324[[#This Row],[CANTIDAD]]*Tabla324[[#This Row],[P. U.]],2)</f>
        <v>1929.63</v>
      </c>
      <c r="H2562" s="22">
        <v>1</v>
      </c>
      <c r="I2562" s="2">
        <v>1481.99</v>
      </c>
      <c r="J2562" s="2">
        <f>ROUND(Tabla324[[#This Row],[CANTIDAD ]]*Tabla324[[#This Row],[P. U. ]],2)</f>
        <v>1481.99</v>
      </c>
    </row>
    <row r="2563" spans="1:10">
      <c r="A2563" s="5" t="s">
        <v>6577</v>
      </c>
      <c r="B2563" s="5" t="s">
        <v>2364</v>
      </c>
      <c r="C2563" s="6" t="s">
        <v>5655</v>
      </c>
      <c r="D2563" s="1" t="s">
        <v>62</v>
      </c>
      <c r="E2563" s="3">
        <v>1</v>
      </c>
      <c r="F2563" s="2">
        <v>1929.63</v>
      </c>
      <c r="G2563" s="2">
        <f>ROUND(Tabla324[[#This Row],[CANTIDAD]]*Tabla324[[#This Row],[P. U.]],2)</f>
        <v>1929.63</v>
      </c>
      <c r="H2563" s="22">
        <v>1</v>
      </c>
      <c r="I2563" s="2">
        <v>1481.99</v>
      </c>
      <c r="J2563" s="2">
        <f>ROUND(Tabla324[[#This Row],[CANTIDAD ]]*Tabla324[[#This Row],[P. U. ]],2)</f>
        <v>1481.99</v>
      </c>
    </row>
    <row r="2564" spans="1:10">
      <c r="A2564" s="5" t="s">
        <v>6577</v>
      </c>
      <c r="B2564" s="5" t="s">
        <v>2365</v>
      </c>
      <c r="C2564" s="6" t="s">
        <v>5656</v>
      </c>
      <c r="D2564" s="1" t="s">
        <v>62</v>
      </c>
      <c r="E2564" s="3">
        <v>1</v>
      </c>
      <c r="F2564" s="2">
        <v>1929.63</v>
      </c>
      <c r="G2564" s="2">
        <f>ROUND(Tabla324[[#This Row],[CANTIDAD]]*Tabla324[[#This Row],[P. U.]],2)</f>
        <v>1929.63</v>
      </c>
      <c r="H2564" s="22">
        <v>1</v>
      </c>
      <c r="I2564" s="2">
        <v>1481.99</v>
      </c>
      <c r="J2564" s="2">
        <f>ROUND(Tabla324[[#This Row],[CANTIDAD ]]*Tabla324[[#This Row],[P. U. ]],2)</f>
        <v>1481.99</v>
      </c>
    </row>
    <row r="2565" spans="1:10">
      <c r="A2565" s="5" t="s">
        <v>6577</v>
      </c>
      <c r="B2565" s="5" t="s">
        <v>2366</v>
      </c>
      <c r="C2565" s="6" t="s">
        <v>5657</v>
      </c>
      <c r="D2565" s="1" t="s">
        <v>62</v>
      </c>
      <c r="E2565" s="3">
        <v>1</v>
      </c>
      <c r="F2565" s="2">
        <v>1929.63</v>
      </c>
      <c r="G2565" s="2">
        <f>ROUND(Tabla324[[#This Row],[CANTIDAD]]*Tabla324[[#This Row],[P. U.]],2)</f>
        <v>1929.63</v>
      </c>
      <c r="H2565" s="22">
        <v>1</v>
      </c>
      <c r="I2565" s="2">
        <v>1481.99</v>
      </c>
      <c r="J2565" s="2">
        <f>ROUND(Tabla324[[#This Row],[CANTIDAD ]]*Tabla324[[#This Row],[P. U. ]],2)</f>
        <v>1481.99</v>
      </c>
    </row>
    <row r="2566" spans="1:10">
      <c r="A2566" s="5" t="s">
        <v>6577</v>
      </c>
      <c r="B2566" s="5" t="s">
        <v>2367</v>
      </c>
      <c r="C2566" s="6" t="s">
        <v>5658</v>
      </c>
      <c r="D2566" s="1" t="s">
        <v>62</v>
      </c>
      <c r="E2566" s="3">
        <v>1</v>
      </c>
      <c r="F2566" s="2">
        <v>1929.63</v>
      </c>
      <c r="G2566" s="2">
        <f>ROUND(Tabla324[[#This Row],[CANTIDAD]]*Tabla324[[#This Row],[P. U.]],2)</f>
        <v>1929.63</v>
      </c>
      <c r="H2566" s="22">
        <v>1</v>
      </c>
      <c r="I2566" s="2">
        <v>1481.99</v>
      </c>
      <c r="J2566" s="2">
        <f>ROUND(Tabla324[[#This Row],[CANTIDAD ]]*Tabla324[[#This Row],[P. U. ]],2)</f>
        <v>1481.99</v>
      </c>
    </row>
    <row r="2567" spans="1:10">
      <c r="A2567" s="5" t="s">
        <v>6577</v>
      </c>
      <c r="B2567" s="5" t="s">
        <v>2368</v>
      </c>
      <c r="C2567" s="6" t="s">
        <v>5659</v>
      </c>
      <c r="D2567" s="1" t="s">
        <v>62</v>
      </c>
      <c r="E2567" s="3">
        <v>1</v>
      </c>
      <c r="F2567" s="2">
        <v>1929.63</v>
      </c>
      <c r="G2567" s="2">
        <f>ROUND(Tabla324[[#This Row],[CANTIDAD]]*Tabla324[[#This Row],[P. U.]],2)</f>
        <v>1929.63</v>
      </c>
      <c r="H2567" s="22">
        <v>1</v>
      </c>
      <c r="I2567" s="2">
        <v>1481.99</v>
      </c>
      <c r="J2567" s="2">
        <f>ROUND(Tabla324[[#This Row],[CANTIDAD ]]*Tabla324[[#This Row],[P. U. ]],2)</f>
        <v>1481.99</v>
      </c>
    </row>
    <row r="2568" spans="1:10">
      <c r="A2568" s="5" t="s">
        <v>6577</v>
      </c>
      <c r="B2568" s="5" t="s">
        <v>2369</v>
      </c>
      <c r="C2568" s="6" t="s">
        <v>5660</v>
      </c>
      <c r="D2568" s="1" t="s">
        <v>62</v>
      </c>
      <c r="E2568" s="3">
        <v>1</v>
      </c>
      <c r="F2568" s="2">
        <v>1929.63</v>
      </c>
      <c r="G2568" s="2">
        <f>ROUND(Tabla324[[#This Row],[CANTIDAD]]*Tabla324[[#This Row],[P. U.]],2)</f>
        <v>1929.63</v>
      </c>
      <c r="H2568" s="22">
        <v>1</v>
      </c>
      <c r="I2568" s="2">
        <v>1481.99</v>
      </c>
      <c r="J2568" s="2">
        <f>ROUND(Tabla324[[#This Row],[CANTIDAD ]]*Tabla324[[#This Row],[P. U. ]],2)</f>
        <v>1481.99</v>
      </c>
    </row>
    <row r="2569" spans="1:10">
      <c r="A2569" s="5" t="s">
        <v>6577</v>
      </c>
      <c r="B2569" s="5" t="s">
        <v>2370</v>
      </c>
      <c r="C2569" s="6" t="s">
        <v>5661</v>
      </c>
      <c r="D2569" s="1" t="s">
        <v>62</v>
      </c>
      <c r="E2569" s="3">
        <v>1</v>
      </c>
      <c r="F2569" s="2">
        <v>1929.63</v>
      </c>
      <c r="G2569" s="2">
        <f>ROUND(Tabla324[[#This Row],[CANTIDAD]]*Tabla324[[#This Row],[P. U.]],2)</f>
        <v>1929.63</v>
      </c>
      <c r="H2569" s="22">
        <v>1</v>
      </c>
      <c r="I2569" s="2">
        <v>1481.99</v>
      </c>
      <c r="J2569" s="2">
        <f>ROUND(Tabla324[[#This Row],[CANTIDAD ]]*Tabla324[[#This Row],[P. U. ]],2)</f>
        <v>1481.99</v>
      </c>
    </row>
    <row r="2570" spans="1:10">
      <c r="A2570" s="5" t="s">
        <v>6577</v>
      </c>
      <c r="B2570" s="5" t="s">
        <v>2371</v>
      </c>
      <c r="C2570" s="6" t="s">
        <v>5662</v>
      </c>
      <c r="D2570" s="1" t="s">
        <v>62</v>
      </c>
      <c r="E2570" s="3">
        <v>1</v>
      </c>
      <c r="F2570" s="2">
        <v>1929.63</v>
      </c>
      <c r="G2570" s="2">
        <f>ROUND(Tabla324[[#This Row],[CANTIDAD]]*Tabla324[[#This Row],[P. U.]],2)</f>
        <v>1929.63</v>
      </c>
      <c r="H2570" s="22">
        <v>1</v>
      </c>
      <c r="I2570" s="2">
        <v>1481.99</v>
      </c>
      <c r="J2570" s="2">
        <f>ROUND(Tabla324[[#This Row],[CANTIDAD ]]*Tabla324[[#This Row],[P. U. ]],2)</f>
        <v>1481.99</v>
      </c>
    </row>
    <row r="2571" spans="1:10">
      <c r="A2571" s="5" t="s">
        <v>6577</v>
      </c>
      <c r="B2571" s="5" t="s">
        <v>2372</v>
      </c>
      <c r="C2571" s="6" t="s">
        <v>5663</v>
      </c>
      <c r="D2571" s="1" t="s">
        <v>62</v>
      </c>
      <c r="E2571" s="3">
        <v>1</v>
      </c>
      <c r="F2571" s="2">
        <v>1929.63</v>
      </c>
      <c r="G2571" s="2">
        <f>ROUND(Tabla324[[#This Row],[CANTIDAD]]*Tabla324[[#This Row],[P. U.]],2)</f>
        <v>1929.63</v>
      </c>
      <c r="H2571" s="22">
        <v>1</v>
      </c>
      <c r="I2571" s="2">
        <v>1481.99</v>
      </c>
      <c r="J2571" s="2">
        <f>ROUND(Tabla324[[#This Row],[CANTIDAD ]]*Tabla324[[#This Row],[P. U. ]],2)</f>
        <v>1481.99</v>
      </c>
    </row>
    <row r="2572" spans="1:10">
      <c r="A2572" s="5" t="s">
        <v>6577</v>
      </c>
      <c r="B2572" s="5" t="s">
        <v>2373</v>
      </c>
      <c r="C2572" s="6" t="s">
        <v>5664</v>
      </c>
      <c r="D2572" s="1" t="s">
        <v>62</v>
      </c>
      <c r="E2572" s="3">
        <v>1</v>
      </c>
      <c r="F2572" s="2">
        <v>1929.63</v>
      </c>
      <c r="G2572" s="2">
        <f>ROUND(Tabla324[[#This Row],[CANTIDAD]]*Tabla324[[#This Row],[P. U.]],2)</f>
        <v>1929.63</v>
      </c>
      <c r="H2572" s="22">
        <v>1</v>
      </c>
      <c r="I2572" s="2">
        <v>1481.99</v>
      </c>
      <c r="J2572" s="2">
        <f>ROUND(Tabla324[[#This Row],[CANTIDAD ]]*Tabla324[[#This Row],[P. U. ]],2)</f>
        <v>1481.99</v>
      </c>
    </row>
    <row r="2573" spans="1:10">
      <c r="A2573" s="5" t="s">
        <v>6577</v>
      </c>
      <c r="B2573" s="5" t="s">
        <v>2374</v>
      </c>
      <c r="C2573" s="6" t="s">
        <v>5665</v>
      </c>
      <c r="D2573" s="1" t="s">
        <v>62</v>
      </c>
      <c r="E2573" s="3">
        <v>1</v>
      </c>
      <c r="F2573" s="2">
        <v>1929.63</v>
      </c>
      <c r="G2573" s="2">
        <f>ROUND(Tabla324[[#This Row],[CANTIDAD]]*Tabla324[[#This Row],[P. U.]],2)</f>
        <v>1929.63</v>
      </c>
      <c r="H2573" s="22">
        <v>1</v>
      </c>
      <c r="I2573" s="2">
        <v>1481.99</v>
      </c>
      <c r="J2573" s="2">
        <f>ROUND(Tabla324[[#This Row],[CANTIDAD ]]*Tabla324[[#This Row],[P. U. ]],2)</f>
        <v>1481.99</v>
      </c>
    </row>
    <row r="2574" spans="1:10">
      <c r="A2574" s="5" t="s">
        <v>6577</v>
      </c>
      <c r="B2574" s="5" t="s">
        <v>2375</v>
      </c>
      <c r="C2574" s="6" t="s">
        <v>5666</v>
      </c>
      <c r="D2574" s="1" t="s">
        <v>62</v>
      </c>
      <c r="E2574" s="3">
        <v>1</v>
      </c>
      <c r="F2574" s="2">
        <v>1929.63</v>
      </c>
      <c r="G2574" s="2">
        <f>ROUND(Tabla324[[#This Row],[CANTIDAD]]*Tabla324[[#This Row],[P. U.]],2)</f>
        <v>1929.63</v>
      </c>
      <c r="H2574" s="22">
        <v>1</v>
      </c>
      <c r="I2574" s="2">
        <v>1481.99</v>
      </c>
      <c r="J2574" s="2">
        <f>ROUND(Tabla324[[#This Row],[CANTIDAD ]]*Tabla324[[#This Row],[P. U. ]],2)</f>
        <v>1481.99</v>
      </c>
    </row>
    <row r="2575" spans="1:10">
      <c r="A2575" s="5" t="s">
        <v>6577</v>
      </c>
      <c r="B2575" s="5" t="s">
        <v>2376</v>
      </c>
      <c r="C2575" s="6" t="s">
        <v>5667</v>
      </c>
      <c r="D2575" s="1" t="s">
        <v>62</v>
      </c>
      <c r="E2575" s="3">
        <v>1</v>
      </c>
      <c r="F2575" s="2">
        <v>1929.63</v>
      </c>
      <c r="G2575" s="2">
        <f>ROUND(Tabla324[[#This Row],[CANTIDAD]]*Tabla324[[#This Row],[P. U.]],2)</f>
        <v>1929.63</v>
      </c>
      <c r="H2575" s="22">
        <v>1</v>
      </c>
      <c r="I2575" s="2">
        <v>1481.99</v>
      </c>
      <c r="J2575" s="2">
        <f>ROUND(Tabla324[[#This Row],[CANTIDAD ]]*Tabla324[[#This Row],[P. U. ]],2)</f>
        <v>1481.99</v>
      </c>
    </row>
    <row r="2576" spans="1:10">
      <c r="A2576" s="5" t="s">
        <v>6577</v>
      </c>
      <c r="B2576" s="5" t="s">
        <v>2377</v>
      </c>
      <c r="C2576" s="6" t="s">
        <v>5668</v>
      </c>
      <c r="D2576" s="1" t="s">
        <v>62</v>
      </c>
      <c r="E2576" s="3">
        <v>1</v>
      </c>
      <c r="F2576" s="2">
        <v>1929.63</v>
      </c>
      <c r="G2576" s="2">
        <f>ROUND(Tabla324[[#This Row],[CANTIDAD]]*Tabla324[[#This Row],[P. U.]],2)</f>
        <v>1929.63</v>
      </c>
      <c r="H2576" s="22">
        <v>1</v>
      </c>
      <c r="I2576" s="2">
        <v>1481.99</v>
      </c>
      <c r="J2576" s="2">
        <f>ROUND(Tabla324[[#This Row],[CANTIDAD ]]*Tabla324[[#This Row],[P. U. ]],2)</f>
        <v>1481.99</v>
      </c>
    </row>
    <row r="2577" spans="1:10">
      <c r="A2577" s="5" t="s">
        <v>6577</v>
      </c>
      <c r="B2577" s="5" t="s">
        <v>2378</v>
      </c>
      <c r="C2577" s="6" t="s">
        <v>5669</v>
      </c>
      <c r="D2577" s="1" t="s">
        <v>62</v>
      </c>
      <c r="E2577" s="3">
        <v>1</v>
      </c>
      <c r="F2577" s="2">
        <v>1929.63</v>
      </c>
      <c r="G2577" s="2">
        <f>ROUND(Tabla324[[#This Row],[CANTIDAD]]*Tabla324[[#This Row],[P. U.]],2)</f>
        <v>1929.63</v>
      </c>
      <c r="H2577" s="22">
        <v>1</v>
      </c>
      <c r="I2577" s="2">
        <v>1481.99</v>
      </c>
      <c r="J2577" s="2">
        <f>ROUND(Tabla324[[#This Row],[CANTIDAD ]]*Tabla324[[#This Row],[P. U. ]],2)</f>
        <v>1481.99</v>
      </c>
    </row>
    <row r="2578" spans="1:10">
      <c r="A2578" s="5" t="s">
        <v>6577</v>
      </c>
      <c r="B2578" s="5" t="s">
        <v>2379</v>
      </c>
      <c r="C2578" s="6" t="s">
        <v>5670</v>
      </c>
      <c r="D2578" s="1" t="s">
        <v>62</v>
      </c>
      <c r="E2578" s="3">
        <v>1</v>
      </c>
      <c r="F2578" s="2">
        <v>1929.63</v>
      </c>
      <c r="G2578" s="2">
        <f>ROUND(Tabla324[[#This Row],[CANTIDAD]]*Tabla324[[#This Row],[P. U.]],2)</f>
        <v>1929.63</v>
      </c>
      <c r="H2578" s="22">
        <v>1</v>
      </c>
      <c r="I2578" s="2">
        <v>1481.99</v>
      </c>
      <c r="J2578" s="2">
        <f>ROUND(Tabla324[[#This Row],[CANTIDAD ]]*Tabla324[[#This Row],[P. U. ]],2)</f>
        <v>1481.99</v>
      </c>
    </row>
    <row r="2579" spans="1:10">
      <c r="A2579" s="5" t="s">
        <v>6577</v>
      </c>
      <c r="B2579" s="5" t="s">
        <v>2380</v>
      </c>
      <c r="C2579" s="6" t="s">
        <v>5671</v>
      </c>
      <c r="D2579" s="1" t="s">
        <v>62</v>
      </c>
      <c r="E2579" s="3">
        <v>1</v>
      </c>
      <c r="F2579" s="2">
        <v>1929.63</v>
      </c>
      <c r="G2579" s="2">
        <f>ROUND(Tabla324[[#This Row],[CANTIDAD]]*Tabla324[[#This Row],[P. U.]],2)</f>
        <v>1929.63</v>
      </c>
      <c r="H2579" s="22">
        <v>1</v>
      </c>
      <c r="I2579" s="2">
        <v>1481.99</v>
      </c>
      <c r="J2579" s="2">
        <f>ROUND(Tabla324[[#This Row],[CANTIDAD ]]*Tabla324[[#This Row],[P. U. ]],2)</f>
        <v>1481.99</v>
      </c>
    </row>
    <row r="2580" spans="1:10">
      <c r="A2580" s="5" t="s">
        <v>6577</v>
      </c>
      <c r="B2580" s="5" t="s">
        <v>2381</v>
      </c>
      <c r="C2580" s="6" t="s">
        <v>5672</v>
      </c>
      <c r="D2580" s="1" t="s">
        <v>62</v>
      </c>
      <c r="E2580" s="3">
        <v>1</v>
      </c>
      <c r="F2580" s="2">
        <v>1929.63</v>
      </c>
      <c r="G2580" s="2">
        <f>ROUND(Tabla324[[#This Row],[CANTIDAD]]*Tabla324[[#This Row],[P. U.]],2)</f>
        <v>1929.63</v>
      </c>
      <c r="H2580" s="22">
        <v>1</v>
      </c>
      <c r="I2580" s="2">
        <v>1481.99</v>
      </c>
      <c r="J2580" s="2">
        <f>ROUND(Tabla324[[#This Row],[CANTIDAD ]]*Tabla324[[#This Row],[P. U. ]],2)</f>
        <v>1481.99</v>
      </c>
    </row>
    <row r="2581" spans="1:10">
      <c r="A2581" s="5" t="s">
        <v>6577</v>
      </c>
      <c r="B2581" s="5" t="s">
        <v>2382</v>
      </c>
      <c r="C2581" s="6" t="s">
        <v>5673</v>
      </c>
      <c r="D2581" s="1" t="s">
        <v>62</v>
      </c>
      <c r="E2581" s="3">
        <v>1</v>
      </c>
      <c r="F2581" s="2">
        <v>1929.63</v>
      </c>
      <c r="G2581" s="2">
        <f>ROUND(Tabla324[[#This Row],[CANTIDAD]]*Tabla324[[#This Row],[P. U.]],2)</f>
        <v>1929.63</v>
      </c>
      <c r="H2581" s="22">
        <v>1</v>
      </c>
      <c r="I2581" s="2">
        <v>1481.99</v>
      </c>
      <c r="J2581" s="2">
        <f>ROUND(Tabla324[[#This Row],[CANTIDAD ]]*Tabla324[[#This Row],[P. U. ]],2)</f>
        <v>1481.99</v>
      </c>
    </row>
    <row r="2582" spans="1:10">
      <c r="A2582" s="5" t="s">
        <v>6577</v>
      </c>
      <c r="B2582" s="5" t="s">
        <v>2383</v>
      </c>
      <c r="C2582" s="6" t="s">
        <v>5674</v>
      </c>
      <c r="D2582" s="1" t="s">
        <v>62</v>
      </c>
      <c r="E2582" s="3">
        <v>1</v>
      </c>
      <c r="F2582" s="2">
        <v>1929.63</v>
      </c>
      <c r="G2582" s="2">
        <f>ROUND(Tabla324[[#This Row],[CANTIDAD]]*Tabla324[[#This Row],[P. U.]],2)</f>
        <v>1929.63</v>
      </c>
      <c r="H2582" s="22">
        <v>1</v>
      </c>
      <c r="I2582" s="2">
        <v>1481.99</v>
      </c>
      <c r="J2582" s="2">
        <f>ROUND(Tabla324[[#This Row],[CANTIDAD ]]*Tabla324[[#This Row],[P. U. ]],2)</f>
        <v>1481.99</v>
      </c>
    </row>
    <row r="2583" spans="1:10">
      <c r="A2583" s="5" t="s">
        <v>6577</v>
      </c>
      <c r="B2583" s="5" t="s">
        <v>2384</v>
      </c>
      <c r="C2583" s="6" t="s">
        <v>5675</v>
      </c>
      <c r="D2583" s="1" t="s">
        <v>62</v>
      </c>
      <c r="E2583" s="3">
        <v>1</v>
      </c>
      <c r="F2583" s="2">
        <v>1929.63</v>
      </c>
      <c r="G2583" s="2">
        <f>ROUND(Tabla324[[#This Row],[CANTIDAD]]*Tabla324[[#This Row],[P. U.]],2)</f>
        <v>1929.63</v>
      </c>
      <c r="H2583" s="22">
        <v>1</v>
      </c>
      <c r="I2583" s="2">
        <v>1481.99</v>
      </c>
      <c r="J2583" s="2">
        <f>ROUND(Tabla324[[#This Row],[CANTIDAD ]]*Tabla324[[#This Row],[P. U. ]],2)</f>
        <v>1481.99</v>
      </c>
    </row>
    <row r="2584" spans="1:10">
      <c r="A2584" s="5" t="s">
        <v>6577</v>
      </c>
      <c r="B2584" s="5" t="s">
        <v>2385</v>
      </c>
      <c r="C2584" s="6" t="s">
        <v>5676</v>
      </c>
      <c r="D2584" s="1" t="s">
        <v>62</v>
      </c>
      <c r="E2584" s="3">
        <v>1</v>
      </c>
      <c r="F2584" s="2">
        <v>1929.63</v>
      </c>
      <c r="G2584" s="2">
        <f>ROUND(Tabla324[[#This Row],[CANTIDAD]]*Tabla324[[#This Row],[P. U.]],2)</f>
        <v>1929.63</v>
      </c>
      <c r="H2584" s="22">
        <v>1</v>
      </c>
      <c r="I2584" s="2">
        <v>1481.99</v>
      </c>
      <c r="J2584" s="2">
        <f>ROUND(Tabla324[[#This Row],[CANTIDAD ]]*Tabla324[[#This Row],[P. U. ]],2)</f>
        <v>1481.99</v>
      </c>
    </row>
    <row r="2585" spans="1:10">
      <c r="A2585" s="5" t="s">
        <v>6577</v>
      </c>
      <c r="B2585" s="5" t="s">
        <v>2386</v>
      </c>
      <c r="C2585" s="6" t="s">
        <v>5677</v>
      </c>
      <c r="D2585" s="1" t="s">
        <v>62</v>
      </c>
      <c r="E2585" s="3">
        <v>1</v>
      </c>
      <c r="F2585" s="2">
        <v>1929.63</v>
      </c>
      <c r="G2585" s="2">
        <f>ROUND(Tabla324[[#This Row],[CANTIDAD]]*Tabla324[[#This Row],[P. U.]],2)</f>
        <v>1929.63</v>
      </c>
      <c r="H2585" s="22">
        <v>1</v>
      </c>
      <c r="I2585" s="2">
        <v>1481.99</v>
      </c>
      <c r="J2585" s="2">
        <f>ROUND(Tabla324[[#This Row],[CANTIDAD ]]*Tabla324[[#This Row],[P. U. ]],2)</f>
        <v>1481.99</v>
      </c>
    </row>
    <row r="2586" spans="1:10">
      <c r="A2586" s="5" t="s">
        <v>6577</v>
      </c>
      <c r="B2586" s="5" t="s">
        <v>2387</v>
      </c>
      <c r="C2586" s="6" t="s">
        <v>5678</v>
      </c>
      <c r="D2586" s="1" t="s">
        <v>62</v>
      </c>
      <c r="E2586" s="3">
        <v>1</v>
      </c>
      <c r="F2586" s="2">
        <v>1929.63</v>
      </c>
      <c r="G2586" s="2">
        <f>ROUND(Tabla324[[#This Row],[CANTIDAD]]*Tabla324[[#This Row],[P. U.]],2)</f>
        <v>1929.63</v>
      </c>
      <c r="H2586" s="22">
        <v>1</v>
      </c>
      <c r="I2586" s="2">
        <v>1481.99</v>
      </c>
      <c r="J2586" s="2">
        <f>ROUND(Tabla324[[#This Row],[CANTIDAD ]]*Tabla324[[#This Row],[P. U. ]],2)</f>
        <v>1481.99</v>
      </c>
    </row>
    <row r="2587" spans="1:10">
      <c r="A2587" s="5" t="s">
        <v>6577</v>
      </c>
      <c r="B2587" s="5" t="s">
        <v>2388</v>
      </c>
      <c r="C2587" s="6" t="s">
        <v>5679</v>
      </c>
      <c r="D2587" s="1" t="s">
        <v>62</v>
      </c>
      <c r="E2587" s="3">
        <v>1</v>
      </c>
      <c r="F2587" s="2">
        <v>1929.63</v>
      </c>
      <c r="G2587" s="2">
        <f>ROUND(Tabla324[[#This Row],[CANTIDAD]]*Tabla324[[#This Row],[P. U.]],2)</f>
        <v>1929.63</v>
      </c>
      <c r="H2587" s="22">
        <v>1</v>
      </c>
      <c r="I2587" s="2">
        <v>1481.99</v>
      </c>
      <c r="J2587" s="2">
        <f>ROUND(Tabla324[[#This Row],[CANTIDAD ]]*Tabla324[[#This Row],[P. U. ]],2)</f>
        <v>1481.99</v>
      </c>
    </row>
    <row r="2588" spans="1:10">
      <c r="A2588" s="5" t="s">
        <v>6577</v>
      </c>
      <c r="B2588" s="5" t="s">
        <v>2389</v>
      </c>
      <c r="C2588" s="6" t="s">
        <v>5680</v>
      </c>
      <c r="D2588" s="1" t="s">
        <v>62</v>
      </c>
      <c r="E2588" s="3">
        <v>1</v>
      </c>
      <c r="F2588" s="2">
        <v>1929.63</v>
      </c>
      <c r="G2588" s="2">
        <f>ROUND(Tabla324[[#This Row],[CANTIDAD]]*Tabla324[[#This Row],[P. U.]],2)</f>
        <v>1929.63</v>
      </c>
      <c r="H2588" s="22">
        <v>1</v>
      </c>
      <c r="I2588" s="2">
        <v>1481.99</v>
      </c>
      <c r="J2588" s="2">
        <f>ROUND(Tabla324[[#This Row],[CANTIDAD ]]*Tabla324[[#This Row],[P. U. ]],2)</f>
        <v>1481.99</v>
      </c>
    </row>
    <row r="2589" spans="1:10">
      <c r="A2589" s="5" t="s">
        <v>6577</v>
      </c>
      <c r="B2589" s="5" t="s">
        <v>2390</v>
      </c>
      <c r="C2589" s="6" t="s">
        <v>5681</v>
      </c>
      <c r="D2589" s="1" t="s">
        <v>62</v>
      </c>
      <c r="E2589" s="3">
        <v>1</v>
      </c>
      <c r="F2589" s="2">
        <v>1929.63</v>
      </c>
      <c r="G2589" s="2">
        <f>ROUND(Tabla324[[#This Row],[CANTIDAD]]*Tabla324[[#This Row],[P. U.]],2)</f>
        <v>1929.63</v>
      </c>
      <c r="H2589" s="22">
        <v>1</v>
      </c>
      <c r="I2589" s="2">
        <v>1481.99</v>
      </c>
      <c r="J2589" s="2">
        <f>ROUND(Tabla324[[#This Row],[CANTIDAD ]]*Tabla324[[#This Row],[P. U. ]],2)</f>
        <v>1481.99</v>
      </c>
    </row>
    <row r="2590" spans="1:10">
      <c r="A2590" s="5" t="s">
        <v>6577</v>
      </c>
      <c r="B2590" s="5" t="s">
        <v>2391</v>
      </c>
      <c r="C2590" s="6" t="s">
        <v>5682</v>
      </c>
      <c r="D2590" s="1" t="s">
        <v>62</v>
      </c>
      <c r="E2590" s="3">
        <v>1</v>
      </c>
      <c r="F2590" s="2">
        <v>1929.63</v>
      </c>
      <c r="G2590" s="2">
        <f>ROUND(Tabla324[[#This Row],[CANTIDAD]]*Tabla324[[#This Row],[P. U.]],2)</f>
        <v>1929.63</v>
      </c>
      <c r="H2590" s="22">
        <v>1</v>
      </c>
      <c r="I2590" s="2">
        <v>1481.99</v>
      </c>
      <c r="J2590" s="2">
        <f>ROUND(Tabla324[[#This Row],[CANTIDAD ]]*Tabla324[[#This Row],[P. U. ]],2)</f>
        <v>1481.99</v>
      </c>
    </row>
    <row r="2591" spans="1:10">
      <c r="A2591" s="5" t="s">
        <v>6577</v>
      </c>
      <c r="B2591" s="5" t="s">
        <v>2392</v>
      </c>
      <c r="C2591" s="6" t="s">
        <v>5683</v>
      </c>
      <c r="D2591" s="1" t="s">
        <v>62</v>
      </c>
      <c r="E2591" s="3">
        <v>1</v>
      </c>
      <c r="F2591" s="2">
        <v>1929.63</v>
      </c>
      <c r="G2591" s="2">
        <f>ROUND(Tabla324[[#This Row],[CANTIDAD]]*Tabla324[[#This Row],[P. U.]],2)</f>
        <v>1929.63</v>
      </c>
      <c r="H2591" s="22">
        <v>1</v>
      </c>
      <c r="I2591" s="2">
        <v>1481.99</v>
      </c>
      <c r="J2591" s="2">
        <f>ROUND(Tabla324[[#This Row],[CANTIDAD ]]*Tabla324[[#This Row],[P. U. ]],2)</f>
        <v>1481.99</v>
      </c>
    </row>
    <row r="2592" spans="1:10">
      <c r="A2592" s="5" t="s">
        <v>6577</v>
      </c>
      <c r="B2592" s="5" t="s">
        <v>2393</v>
      </c>
      <c r="C2592" s="6" t="s">
        <v>5684</v>
      </c>
      <c r="D2592" s="1" t="s">
        <v>62</v>
      </c>
      <c r="E2592" s="3">
        <v>1</v>
      </c>
      <c r="F2592" s="2">
        <v>1929.63</v>
      </c>
      <c r="G2592" s="2">
        <f>ROUND(Tabla324[[#This Row],[CANTIDAD]]*Tabla324[[#This Row],[P. U.]],2)</f>
        <v>1929.63</v>
      </c>
      <c r="H2592" s="22">
        <v>1</v>
      </c>
      <c r="I2592" s="2">
        <v>1481.99</v>
      </c>
      <c r="J2592" s="2">
        <f>ROUND(Tabla324[[#This Row],[CANTIDAD ]]*Tabla324[[#This Row],[P. U. ]],2)</f>
        <v>1481.99</v>
      </c>
    </row>
    <row r="2593" spans="1:10">
      <c r="A2593" s="5" t="s">
        <v>6577</v>
      </c>
      <c r="B2593" s="5" t="s">
        <v>2394</v>
      </c>
      <c r="C2593" s="6" t="s">
        <v>5685</v>
      </c>
      <c r="D2593" s="1" t="s">
        <v>62</v>
      </c>
      <c r="E2593" s="3">
        <v>1</v>
      </c>
      <c r="F2593" s="2">
        <v>1929.63</v>
      </c>
      <c r="G2593" s="2">
        <f>ROUND(Tabla324[[#This Row],[CANTIDAD]]*Tabla324[[#This Row],[P. U.]],2)</f>
        <v>1929.63</v>
      </c>
      <c r="H2593" s="22">
        <v>1</v>
      </c>
      <c r="I2593" s="2">
        <v>1481.99</v>
      </c>
      <c r="J2593" s="2">
        <f>ROUND(Tabla324[[#This Row],[CANTIDAD ]]*Tabla324[[#This Row],[P. U. ]],2)</f>
        <v>1481.99</v>
      </c>
    </row>
    <row r="2594" spans="1:10">
      <c r="A2594" s="5" t="s">
        <v>6577</v>
      </c>
      <c r="B2594" s="5" t="s">
        <v>2395</v>
      </c>
      <c r="C2594" s="6" t="s">
        <v>5686</v>
      </c>
      <c r="D2594" s="1" t="s">
        <v>62</v>
      </c>
      <c r="E2594" s="3">
        <v>1</v>
      </c>
      <c r="F2594" s="2">
        <v>1929.63</v>
      </c>
      <c r="G2594" s="2">
        <f>ROUND(Tabla324[[#This Row],[CANTIDAD]]*Tabla324[[#This Row],[P. U.]],2)</f>
        <v>1929.63</v>
      </c>
      <c r="H2594" s="22">
        <v>1</v>
      </c>
      <c r="I2594" s="2">
        <v>1481.99</v>
      </c>
      <c r="J2594" s="2">
        <f>ROUND(Tabla324[[#This Row],[CANTIDAD ]]*Tabla324[[#This Row],[P. U. ]],2)</f>
        <v>1481.99</v>
      </c>
    </row>
    <row r="2595" spans="1:10">
      <c r="A2595" s="5" t="s">
        <v>6577</v>
      </c>
      <c r="B2595" s="5" t="s">
        <v>2396</v>
      </c>
      <c r="C2595" s="6" t="s">
        <v>5687</v>
      </c>
      <c r="D2595" s="1" t="s">
        <v>62</v>
      </c>
      <c r="E2595" s="3">
        <v>1</v>
      </c>
      <c r="F2595" s="2">
        <v>1929.63</v>
      </c>
      <c r="G2595" s="2">
        <f>ROUND(Tabla324[[#This Row],[CANTIDAD]]*Tabla324[[#This Row],[P. U.]],2)</f>
        <v>1929.63</v>
      </c>
      <c r="H2595" s="22">
        <v>1</v>
      </c>
      <c r="I2595" s="2">
        <v>1481.99</v>
      </c>
      <c r="J2595" s="2">
        <f>ROUND(Tabla324[[#This Row],[CANTIDAD ]]*Tabla324[[#This Row],[P. U. ]],2)</f>
        <v>1481.99</v>
      </c>
    </row>
    <row r="2596" spans="1:10">
      <c r="A2596" s="5" t="s">
        <v>6577</v>
      </c>
      <c r="B2596" s="5" t="s">
        <v>2397</v>
      </c>
      <c r="C2596" s="6" t="s">
        <v>5688</v>
      </c>
      <c r="D2596" s="1" t="s">
        <v>62</v>
      </c>
      <c r="E2596" s="3">
        <v>1</v>
      </c>
      <c r="F2596" s="2">
        <v>1929.63</v>
      </c>
      <c r="G2596" s="2">
        <f>ROUND(Tabla324[[#This Row],[CANTIDAD]]*Tabla324[[#This Row],[P. U.]],2)</f>
        <v>1929.63</v>
      </c>
      <c r="H2596" s="22">
        <v>1</v>
      </c>
      <c r="I2596" s="2">
        <v>1481.99</v>
      </c>
      <c r="J2596" s="2">
        <f>ROUND(Tabla324[[#This Row],[CANTIDAD ]]*Tabla324[[#This Row],[P. U. ]],2)</f>
        <v>1481.99</v>
      </c>
    </row>
    <row r="2597" spans="1:10">
      <c r="A2597" s="5" t="s">
        <v>6577</v>
      </c>
      <c r="B2597" s="5" t="s">
        <v>2398</v>
      </c>
      <c r="C2597" s="6" t="s">
        <v>5689</v>
      </c>
      <c r="D2597" s="1" t="s">
        <v>62</v>
      </c>
      <c r="E2597" s="3">
        <v>1</v>
      </c>
      <c r="F2597" s="2">
        <v>1929.63</v>
      </c>
      <c r="G2597" s="2">
        <f>ROUND(Tabla324[[#This Row],[CANTIDAD]]*Tabla324[[#This Row],[P. U.]],2)</f>
        <v>1929.63</v>
      </c>
      <c r="H2597" s="22">
        <v>1</v>
      </c>
      <c r="I2597" s="2">
        <v>1481.99</v>
      </c>
      <c r="J2597" s="2">
        <f>ROUND(Tabla324[[#This Row],[CANTIDAD ]]*Tabla324[[#This Row],[P. U. ]],2)</f>
        <v>1481.99</v>
      </c>
    </row>
    <row r="2598" spans="1:10">
      <c r="A2598" s="5" t="s">
        <v>6577</v>
      </c>
      <c r="B2598" s="5" t="s">
        <v>2399</v>
      </c>
      <c r="C2598" s="6" t="s">
        <v>5690</v>
      </c>
      <c r="D2598" s="1" t="s">
        <v>62</v>
      </c>
      <c r="E2598" s="3">
        <v>1</v>
      </c>
      <c r="F2598" s="2">
        <v>1929.63</v>
      </c>
      <c r="G2598" s="2">
        <f>ROUND(Tabla324[[#This Row],[CANTIDAD]]*Tabla324[[#This Row],[P. U.]],2)</f>
        <v>1929.63</v>
      </c>
      <c r="H2598" s="22">
        <v>1</v>
      </c>
      <c r="I2598" s="2">
        <v>1481.99</v>
      </c>
      <c r="J2598" s="2">
        <f>ROUND(Tabla324[[#This Row],[CANTIDAD ]]*Tabla324[[#This Row],[P. U. ]],2)</f>
        <v>1481.99</v>
      </c>
    </row>
    <row r="2599" spans="1:10">
      <c r="A2599" s="5" t="s">
        <v>6577</v>
      </c>
      <c r="B2599" s="5" t="s">
        <v>2400</v>
      </c>
      <c r="C2599" s="6" t="s">
        <v>5691</v>
      </c>
      <c r="D2599" s="1" t="s">
        <v>62</v>
      </c>
      <c r="E2599" s="3">
        <v>1</v>
      </c>
      <c r="F2599" s="2">
        <v>1929.63</v>
      </c>
      <c r="G2599" s="2">
        <f>ROUND(Tabla324[[#This Row],[CANTIDAD]]*Tabla324[[#This Row],[P. U.]],2)</f>
        <v>1929.63</v>
      </c>
      <c r="H2599" s="22">
        <v>1</v>
      </c>
      <c r="I2599" s="2">
        <v>1481.99</v>
      </c>
      <c r="J2599" s="2">
        <f>ROUND(Tabla324[[#This Row],[CANTIDAD ]]*Tabla324[[#This Row],[P. U. ]],2)</f>
        <v>1481.99</v>
      </c>
    </row>
    <row r="2600" spans="1:10">
      <c r="A2600" s="5" t="s">
        <v>6577</v>
      </c>
      <c r="B2600" s="5" t="s">
        <v>2401</v>
      </c>
      <c r="C2600" s="6" t="s">
        <v>5692</v>
      </c>
      <c r="D2600" s="1" t="s">
        <v>62</v>
      </c>
      <c r="E2600" s="3">
        <v>1</v>
      </c>
      <c r="F2600" s="2">
        <v>1929.63</v>
      </c>
      <c r="G2600" s="2">
        <f>ROUND(Tabla324[[#This Row],[CANTIDAD]]*Tabla324[[#This Row],[P. U.]],2)</f>
        <v>1929.63</v>
      </c>
      <c r="H2600" s="22">
        <v>1</v>
      </c>
      <c r="I2600" s="2">
        <v>1481.99</v>
      </c>
      <c r="J2600" s="2">
        <f>ROUND(Tabla324[[#This Row],[CANTIDAD ]]*Tabla324[[#This Row],[P. U. ]],2)</f>
        <v>1481.99</v>
      </c>
    </row>
    <row r="2601" spans="1:10">
      <c r="A2601" s="5" t="s">
        <v>6577</v>
      </c>
      <c r="B2601" s="5" t="s">
        <v>2402</v>
      </c>
      <c r="C2601" s="6" t="s">
        <v>5693</v>
      </c>
      <c r="D2601" s="1" t="s">
        <v>62</v>
      </c>
      <c r="E2601" s="3">
        <v>1</v>
      </c>
      <c r="F2601" s="2">
        <v>1929.63</v>
      </c>
      <c r="G2601" s="2">
        <f>ROUND(Tabla324[[#This Row],[CANTIDAD]]*Tabla324[[#This Row],[P. U.]],2)</f>
        <v>1929.63</v>
      </c>
      <c r="H2601" s="22">
        <v>1</v>
      </c>
      <c r="I2601" s="2">
        <v>1481.99</v>
      </c>
      <c r="J2601" s="2">
        <f>ROUND(Tabla324[[#This Row],[CANTIDAD ]]*Tabla324[[#This Row],[P. U. ]],2)</f>
        <v>1481.99</v>
      </c>
    </row>
    <row r="2602" spans="1:10">
      <c r="A2602" s="5" t="s">
        <v>6577</v>
      </c>
      <c r="B2602" s="5" t="s">
        <v>2403</v>
      </c>
      <c r="C2602" s="6" t="s">
        <v>5694</v>
      </c>
      <c r="D2602" s="1" t="s">
        <v>62</v>
      </c>
      <c r="E2602" s="3">
        <v>1</v>
      </c>
      <c r="F2602" s="2">
        <v>1929.63</v>
      </c>
      <c r="G2602" s="2">
        <f>ROUND(Tabla324[[#This Row],[CANTIDAD]]*Tabla324[[#This Row],[P. U.]],2)</f>
        <v>1929.63</v>
      </c>
      <c r="H2602" s="22">
        <v>1</v>
      </c>
      <c r="I2602" s="2">
        <v>1481.99</v>
      </c>
      <c r="J2602" s="2">
        <f>ROUND(Tabla324[[#This Row],[CANTIDAD ]]*Tabla324[[#This Row],[P. U. ]],2)</f>
        <v>1481.99</v>
      </c>
    </row>
    <row r="2603" spans="1:10">
      <c r="A2603" s="5" t="s">
        <v>6577</v>
      </c>
      <c r="B2603" s="5" t="s">
        <v>2404</v>
      </c>
      <c r="C2603" s="6" t="s">
        <v>5695</v>
      </c>
      <c r="D2603" s="1" t="s">
        <v>62</v>
      </c>
      <c r="E2603" s="3">
        <v>1</v>
      </c>
      <c r="F2603" s="2">
        <v>1929.63</v>
      </c>
      <c r="G2603" s="2">
        <f>ROUND(Tabla324[[#This Row],[CANTIDAD]]*Tabla324[[#This Row],[P. U.]],2)</f>
        <v>1929.63</v>
      </c>
      <c r="H2603" s="22">
        <v>1</v>
      </c>
      <c r="I2603" s="2">
        <v>1481.99</v>
      </c>
      <c r="J2603" s="2">
        <f>ROUND(Tabla324[[#This Row],[CANTIDAD ]]*Tabla324[[#This Row],[P. U. ]],2)</f>
        <v>1481.99</v>
      </c>
    </row>
    <row r="2604" spans="1:10">
      <c r="A2604" s="5" t="s">
        <v>6577</v>
      </c>
      <c r="B2604" s="5" t="s">
        <v>2405</v>
      </c>
      <c r="C2604" s="6" t="s">
        <v>5696</v>
      </c>
      <c r="D2604" s="1" t="s">
        <v>62</v>
      </c>
      <c r="E2604" s="3">
        <v>1</v>
      </c>
      <c r="F2604" s="2">
        <v>1929.63</v>
      </c>
      <c r="G2604" s="2">
        <f>ROUND(Tabla324[[#This Row],[CANTIDAD]]*Tabla324[[#This Row],[P. U.]],2)</f>
        <v>1929.63</v>
      </c>
      <c r="H2604" s="22">
        <v>1</v>
      </c>
      <c r="I2604" s="2">
        <v>1481.99</v>
      </c>
      <c r="J2604" s="2">
        <f>ROUND(Tabla324[[#This Row],[CANTIDAD ]]*Tabla324[[#This Row],[P. U. ]],2)</f>
        <v>1481.99</v>
      </c>
    </row>
    <row r="2605" spans="1:10">
      <c r="A2605" s="5" t="s">
        <v>6577</v>
      </c>
      <c r="B2605" s="5" t="s">
        <v>2406</v>
      </c>
      <c r="C2605" s="6" t="s">
        <v>5697</v>
      </c>
      <c r="D2605" s="1" t="s">
        <v>62</v>
      </c>
      <c r="E2605" s="3">
        <v>1</v>
      </c>
      <c r="F2605" s="2">
        <v>1929.63</v>
      </c>
      <c r="G2605" s="2">
        <f>ROUND(Tabla324[[#This Row],[CANTIDAD]]*Tabla324[[#This Row],[P. U.]],2)</f>
        <v>1929.63</v>
      </c>
      <c r="H2605" s="22">
        <v>1</v>
      </c>
      <c r="I2605" s="2">
        <v>1481.99</v>
      </c>
      <c r="J2605" s="2">
        <f>ROUND(Tabla324[[#This Row],[CANTIDAD ]]*Tabla324[[#This Row],[P. U. ]],2)</f>
        <v>1481.99</v>
      </c>
    </row>
    <row r="2606" spans="1:10">
      <c r="A2606" s="5" t="s">
        <v>6577</v>
      </c>
      <c r="B2606" s="5" t="s">
        <v>2407</v>
      </c>
      <c r="C2606" s="6" t="s">
        <v>5698</v>
      </c>
      <c r="D2606" s="1" t="s">
        <v>62</v>
      </c>
      <c r="E2606" s="3">
        <v>1</v>
      </c>
      <c r="F2606" s="2">
        <v>1929.63</v>
      </c>
      <c r="G2606" s="2">
        <f>ROUND(Tabla324[[#This Row],[CANTIDAD]]*Tabla324[[#This Row],[P. U.]],2)</f>
        <v>1929.63</v>
      </c>
      <c r="H2606" s="22">
        <v>1</v>
      </c>
      <c r="I2606" s="2">
        <v>1481.99</v>
      </c>
      <c r="J2606" s="2">
        <f>ROUND(Tabla324[[#This Row],[CANTIDAD ]]*Tabla324[[#This Row],[P. U. ]],2)</f>
        <v>1481.99</v>
      </c>
    </row>
    <row r="2607" spans="1:10">
      <c r="A2607" s="5" t="s">
        <v>6577</v>
      </c>
      <c r="B2607" s="5" t="s">
        <v>2408</v>
      </c>
      <c r="C2607" s="6" t="s">
        <v>5699</v>
      </c>
      <c r="D2607" s="1" t="s">
        <v>62</v>
      </c>
      <c r="E2607" s="3">
        <v>1</v>
      </c>
      <c r="F2607" s="2">
        <v>1929.63</v>
      </c>
      <c r="G2607" s="2">
        <f>ROUND(Tabla324[[#This Row],[CANTIDAD]]*Tabla324[[#This Row],[P. U.]],2)</f>
        <v>1929.63</v>
      </c>
      <c r="H2607" s="22">
        <v>1</v>
      </c>
      <c r="I2607" s="2">
        <v>1481.99</v>
      </c>
      <c r="J2607" s="2">
        <f>ROUND(Tabla324[[#This Row],[CANTIDAD ]]*Tabla324[[#This Row],[P. U. ]],2)</f>
        <v>1481.99</v>
      </c>
    </row>
    <row r="2608" spans="1:10">
      <c r="A2608" s="5" t="s">
        <v>6577</v>
      </c>
      <c r="B2608" s="5" t="s">
        <v>2409</v>
      </c>
      <c r="C2608" s="6" t="s">
        <v>5700</v>
      </c>
      <c r="D2608" s="1" t="s">
        <v>62</v>
      </c>
      <c r="E2608" s="3">
        <v>1</v>
      </c>
      <c r="F2608" s="2">
        <v>1929.63</v>
      </c>
      <c r="G2608" s="2">
        <f>ROUND(Tabla324[[#This Row],[CANTIDAD]]*Tabla324[[#This Row],[P. U.]],2)</f>
        <v>1929.63</v>
      </c>
      <c r="H2608" s="22">
        <v>1</v>
      </c>
      <c r="I2608" s="2">
        <v>1481.99</v>
      </c>
      <c r="J2608" s="2">
        <f>ROUND(Tabla324[[#This Row],[CANTIDAD ]]*Tabla324[[#This Row],[P. U. ]],2)</f>
        <v>1481.99</v>
      </c>
    </row>
    <row r="2609" spans="1:10">
      <c r="A2609" s="5" t="s">
        <v>6577</v>
      </c>
      <c r="B2609" s="5" t="s">
        <v>2410</v>
      </c>
      <c r="C2609" s="6" t="s">
        <v>5701</v>
      </c>
      <c r="D2609" s="1" t="s">
        <v>62</v>
      </c>
      <c r="E2609" s="3">
        <v>1</v>
      </c>
      <c r="F2609" s="2">
        <v>1929.63</v>
      </c>
      <c r="G2609" s="2">
        <f>ROUND(Tabla324[[#This Row],[CANTIDAD]]*Tabla324[[#This Row],[P. U.]],2)</f>
        <v>1929.63</v>
      </c>
      <c r="H2609" s="22">
        <v>1</v>
      </c>
      <c r="I2609" s="2">
        <v>1481.99</v>
      </c>
      <c r="J2609" s="2">
        <f>ROUND(Tabla324[[#This Row],[CANTIDAD ]]*Tabla324[[#This Row],[P. U. ]],2)</f>
        <v>1481.99</v>
      </c>
    </row>
    <row r="2610" spans="1:10">
      <c r="A2610" s="5" t="s">
        <v>6577</v>
      </c>
      <c r="B2610" s="5" t="s">
        <v>2411</v>
      </c>
      <c r="C2610" s="6" t="s">
        <v>5702</v>
      </c>
      <c r="D2610" s="1" t="s">
        <v>62</v>
      </c>
      <c r="E2610" s="3">
        <v>1</v>
      </c>
      <c r="F2610" s="2">
        <v>1929.63</v>
      </c>
      <c r="G2610" s="2">
        <f>ROUND(Tabla324[[#This Row],[CANTIDAD]]*Tabla324[[#This Row],[P. U.]],2)</f>
        <v>1929.63</v>
      </c>
      <c r="H2610" s="22">
        <v>1</v>
      </c>
      <c r="I2610" s="2">
        <v>1481.99</v>
      </c>
      <c r="J2610" s="2">
        <f>ROUND(Tabla324[[#This Row],[CANTIDAD ]]*Tabla324[[#This Row],[P. U. ]],2)</f>
        <v>1481.99</v>
      </c>
    </row>
    <row r="2611" spans="1:10">
      <c r="A2611" s="5" t="s">
        <v>6577</v>
      </c>
      <c r="B2611" s="5" t="s">
        <v>2412</v>
      </c>
      <c r="C2611" s="6" t="s">
        <v>5703</v>
      </c>
      <c r="D2611" s="1" t="s">
        <v>62</v>
      </c>
      <c r="E2611" s="3">
        <v>1</v>
      </c>
      <c r="F2611" s="2">
        <v>1929.63</v>
      </c>
      <c r="G2611" s="2">
        <f>ROUND(Tabla324[[#This Row],[CANTIDAD]]*Tabla324[[#This Row],[P. U.]],2)</f>
        <v>1929.63</v>
      </c>
      <c r="H2611" s="22">
        <v>1</v>
      </c>
      <c r="I2611" s="2">
        <v>1481.99</v>
      </c>
      <c r="J2611" s="2">
        <f>ROUND(Tabla324[[#This Row],[CANTIDAD ]]*Tabla324[[#This Row],[P. U. ]],2)</f>
        <v>1481.99</v>
      </c>
    </row>
    <row r="2612" spans="1:10">
      <c r="A2612" s="5" t="s">
        <v>6577</v>
      </c>
      <c r="B2612" s="5" t="s">
        <v>2413</v>
      </c>
      <c r="C2612" s="6" t="s">
        <v>5704</v>
      </c>
      <c r="D2612" s="1" t="s">
        <v>62</v>
      </c>
      <c r="E2612" s="3">
        <v>1</v>
      </c>
      <c r="F2612" s="2">
        <v>5723.92</v>
      </c>
      <c r="G2612" s="2">
        <f>ROUND(Tabla324[[#This Row],[CANTIDAD]]*Tabla324[[#This Row],[P. U.]],2)</f>
        <v>5723.92</v>
      </c>
      <c r="H2612" s="22">
        <v>1</v>
      </c>
      <c r="I2612" s="2">
        <v>4396.1099999999997</v>
      </c>
      <c r="J2612" s="2">
        <f>ROUND(Tabla324[[#This Row],[CANTIDAD ]]*Tabla324[[#This Row],[P. U. ]],2)</f>
        <v>4396.1099999999997</v>
      </c>
    </row>
    <row r="2613" spans="1:10">
      <c r="A2613" s="5" t="s">
        <v>6577</v>
      </c>
      <c r="B2613" s="5" t="s">
        <v>2414</v>
      </c>
      <c r="C2613" s="6" t="s">
        <v>5705</v>
      </c>
      <c r="D2613" s="1" t="s">
        <v>62</v>
      </c>
      <c r="E2613" s="3">
        <v>1</v>
      </c>
      <c r="F2613" s="2">
        <v>5723.92</v>
      </c>
      <c r="G2613" s="2">
        <f>ROUND(Tabla324[[#This Row],[CANTIDAD]]*Tabla324[[#This Row],[P. U.]],2)</f>
        <v>5723.92</v>
      </c>
      <c r="H2613" s="22">
        <v>1</v>
      </c>
      <c r="I2613" s="2">
        <v>4396.1099999999997</v>
      </c>
      <c r="J2613" s="2">
        <f>ROUND(Tabla324[[#This Row],[CANTIDAD ]]*Tabla324[[#This Row],[P. U. ]],2)</f>
        <v>4396.1099999999997</v>
      </c>
    </row>
    <row r="2614" spans="1:10">
      <c r="A2614" s="5" t="s">
        <v>6577</v>
      </c>
      <c r="B2614" s="5" t="s">
        <v>2415</v>
      </c>
      <c r="C2614" s="6" t="s">
        <v>5706</v>
      </c>
      <c r="D2614" s="1" t="s">
        <v>62</v>
      </c>
      <c r="E2614" s="3">
        <v>1</v>
      </c>
      <c r="F2614" s="2">
        <v>5723.92</v>
      </c>
      <c r="G2614" s="2">
        <f>ROUND(Tabla324[[#This Row],[CANTIDAD]]*Tabla324[[#This Row],[P. U.]],2)</f>
        <v>5723.92</v>
      </c>
      <c r="H2614" s="22">
        <v>1</v>
      </c>
      <c r="I2614" s="2">
        <v>4396.1099999999997</v>
      </c>
      <c r="J2614" s="2">
        <f>ROUND(Tabla324[[#This Row],[CANTIDAD ]]*Tabla324[[#This Row],[P. U. ]],2)</f>
        <v>4396.1099999999997</v>
      </c>
    </row>
    <row r="2615" spans="1:10" s="35" customFormat="1" ht="11.25" customHeight="1">
      <c r="A2615" s="34" t="s">
        <v>6580</v>
      </c>
      <c r="B2615" s="34" t="s">
        <v>2416</v>
      </c>
      <c r="C2615" s="34" t="s">
        <v>5032</v>
      </c>
      <c r="D2615" s="35" t="s">
        <v>3472</v>
      </c>
      <c r="E2615" s="36"/>
      <c r="F2615" s="37"/>
      <c r="G2615" s="37">
        <f>SUM(G2616:G2779)</f>
        <v>1119158.9799999939</v>
      </c>
      <c r="H2615" s="38"/>
      <c r="I2615" s="37"/>
      <c r="J2615" s="37">
        <f t="shared" ref="J2615" si="157">SUM(J2616:J2779)</f>
        <v>859539.5299999977</v>
      </c>
    </row>
    <row r="2616" spans="1:10">
      <c r="A2616" s="5" t="s">
        <v>6577</v>
      </c>
      <c r="B2616" s="5" t="s">
        <v>2417</v>
      </c>
      <c r="C2616" s="6" t="s">
        <v>5707</v>
      </c>
      <c r="D2616" s="1" t="s">
        <v>62</v>
      </c>
      <c r="E2616" s="3">
        <v>1</v>
      </c>
      <c r="F2616" s="2">
        <v>16206.97</v>
      </c>
      <c r="G2616" s="2">
        <f>ROUND(Tabla324[[#This Row],[CANTIDAD]]*Tabla324[[#This Row],[P. U.]],2)</f>
        <v>16206.97</v>
      </c>
      <c r="H2616" s="22">
        <v>1</v>
      </c>
      <c r="I2616" s="2">
        <v>12447.32</v>
      </c>
      <c r="J2616" s="2">
        <f>ROUND(Tabla324[[#This Row],[CANTIDAD ]]*Tabla324[[#This Row],[P. U. ]],2)</f>
        <v>12447.32</v>
      </c>
    </row>
    <row r="2617" spans="1:10">
      <c r="A2617" s="5" t="s">
        <v>6577</v>
      </c>
      <c r="B2617" s="5" t="s">
        <v>2418</v>
      </c>
      <c r="C2617" s="6" t="s">
        <v>5708</v>
      </c>
      <c r="D2617" s="1" t="s">
        <v>62</v>
      </c>
      <c r="E2617" s="3">
        <v>1</v>
      </c>
      <c r="F2617" s="2">
        <v>8592.33</v>
      </c>
      <c r="G2617" s="2">
        <f>ROUND(Tabla324[[#This Row],[CANTIDAD]]*Tabla324[[#This Row],[P. U.]],2)</f>
        <v>8592.33</v>
      </c>
      <c r="H2617" s="22">
        <v>1</v>
      </c>
      <c r="I2617" s="2">
        <v>6599.11</v>
      </c>
      <c r="J2617" s="2">
        <f>ROUND(Tabla324[[#This Row],[CANTIDAD ]]*Tabla324[[#This Row],[P. U. ]],2)</f>
        <v>6599.11</v>
      </c>
    </row>
    <row r="2618" spans="1:10">
      <c r="A2618" s="5" t="s">
        <v>6577</v>
      </c>
      <c r="B2618" s="5" t="s">
        <v>2419</v>
      </c>
      <c r="C2618" s="6" t="s">
        <v>5709</v>
      </c>
      <c r="D2618" s="1" t="s">
        <v>62</v>
      </c>
      <c r="E2618" s="3">
        <v>1</v>
      </c>
      <c r="F2618" s="2">
        <v>8520.33</v>
      </c>
      <c r="G2618" s="2">
        <f>ROUND(Tabla324[[#This Row],[CANTIDAD]]*Tabla324[[#This Row],[P. U.]],2)</f>
        <v>8520.33</v>
      </c>
      <c r="H2618" s="22">
        <v>1</v>
      </c>
      <c r="I2618" s="2">
        <v>6543.81</v>
      </c>
      <c r="J2618" s="2">
        <f>ROUND(Tabla324[[#This Row],[CANTIDAD ]]*Tabla324[[#This Row],[P. U. ]],2)</f>
        <v>6543.81</v>
      </c>
    </row>
    <row r="2619" spans="1:10">
      <c r="A2619" s="5" t="s">
        <v>6577</v>
      </c>
      <c r="B2619" s="5" t="s">
        <v>2420</v>
      </c>
      <c r="C2619" s="6" t="s">
        <v>5710</v>
      </c>
      <c r="D2619" s="1" t="s">
        <v>62</v>
      </c>
      <c r="E2619" s="3">
        <v>1</v>
      </c>
      <c r="F2619" s="2">
        <v>11087.39</v>
      </c>
      <c r="G2619" s="2">
        <f>ROUND(Tabla324[[#This Row],[CANTIDAD]]*Tabla324[[#This Row],[P. U.]],2)</f>
        <v>11087.39</v>
      </c>
      <c r="H2619" s="22">
        <v>1</v>
      </c>
      <c r="I2619" s="2">
        <v>8515.3700000000008</v>
      </c>
      <c r="J2619" s="2">
        <f>ROUND(Tabla324[[#This Row],[CANTIDAD ]]*Tabla324[[#This Row],[P. U. ]],2)</f>
        <v>8515.3700000000008</v>
      </c>
    </row>
    <row r="2620" spans="1:10">
      <c r="A2620" s="5" t="s">
        <v>6577</v>
      </c>
      <c r="B2620" s="5" t="s">
        <v>2421</v>
      </c>
      <c r="C2620" s="6" t="s">
        <v>5711</v>
      </c>
      <c r="D2620" s="1" t="s">
        <v>62</v>
      </c>
      <c r="E2620" s="3">
        <v>1</v>
      </c>
      <c r="F2620" s="2">
        <v>11917.57</v>
      </c>
      <c r="G2620" s="2">
        <f>ROUND(Tabla324[[#This Row],[CANTIDAD]]*Tabla324[[#This Row],[P. U.]],2)</f>
        <v>11917.57</v>
      </c>
      <c r="H2620" s="22">
        <v>1</v>
      </c>
      <c r="I2620" s="2">
        <v>9152.98</v>
      </c>
      <c r="J2620" s="2">
        <f>ROUND(Tabla324[[#This Row],[CANTIDAD ]]*Tabla324[[#This Row],[P. U. ]],2)</f>
        <v>9152.98</v>
      </c>
    </row>
    <row r="2621" spans="1:10">
      <c r="A2621" s="5" t="s">
        <v>6577</v>
      </c>
      <c r="B2621" s="5" t="s">
        <v>2422</v>
      </c>
      <c r="C2621" s="6" t="s">
        <v>5712</v>
      </c>
      <c r="D2621" s="1" t="s">
        <v>62</v>
      </c>
      <c r="E2621" s="3">
        <v>1</v>
      </c>
      <c r="F2621" s="2">
        <v>8520.33</v>
      </c>
      <c r="G2621" s="2">
        <f>ROUND(Tabla324[[#This Row],[CANTIDAD]]*Tabla324[[#This Row],[P. U.]],2)</f>
        <v>8520.33</v>
      </c>
      <c r="H2621" s="22">
        <v>1</v>
      </c>
      <c r="I2621" s="2">
        <v>6543.81</v>
      </c>
      <c r="J2621" s="2">
        <f>ROUND(Tabla324[[#This Row],[CANTIDAD ]]*Tabla324[[#This Row],[P. U. ]],2)</f>
        <v>6543.81</v>
      </c>
    </row>
    <row r="2622" spans="1:10">
      <c r="A2622" s="5" t="s">
        <v>6577</v>
      </c>
      <c r="B2622" s="5" t="s">
        <v>2423</v>
      </c>
      <c r="C2622" s="6" t="s">
        <v>5713</v>
      </c>
      <c r="D2622" s="1" t="s">
        <v>62</v>
      </c>
      <c r="E2622" s="3">
        <v>1</v>
      </c>
      <c r="F2622" s="2">
        <v>12078.68</v>
      </c>
      <c r="G2622" s="2">
        <f>ROUND(Tabla324[[#This Row],[CANTIDAD]]*Tabla324[[#This Row],[P. U.]],2)</f>
        <v>12078.68</v>
      </c>
      <c r="H2622" s="22">
        <v>1</v>
      </c>
      <c r="I2622" s="2">
        <v>9276.7000000000007</v>
      </c>
      <c r="J2622" s="2">
        <f>ROUND(Tabla324[[#This Row],[CANTIDAD ]]*Tabla324[[#This Row],[P. U. ]],2)</f>
        <v>9276.7000000000007</v>
      </c>
    </row>
    <row r="2623" spans="1:10">
      <c r="A2623" s="5" t="s">
        <v>6577</v>
      </c>
      <c r="B2623" s="5" t="s">
        <v>2424</v>
      </c>
      <c r="C2623" s="6" t="s">
        <v>5714</v>
      </c>
      <c r="D2623" s="1" t="s">
        <v>62</v>
      </c>
      <c r="E2623" s="3">
        <v>1</v>
      </c>
      <c r="F2623" s="2">
        <v>14406.64</v>
      </c>
      <c r="G2623" s="2">
        <f>ROUND(Tabla324[[#This Row],[CANTIDAD]]*Tabla324[[#This Row],[P. U.]],2)</f>
        <v>14406.64</v>
      </c>
      <c r="H2623" s="22">
        <v>1</v>
      </c>
      <c r="I2623" s="2">
        <v>11064.63</v>
      </c>
      <c r="J2623" s="2">
        <f>ROUND(Tabla324[[#This Row],[CANTIDAD ]]*Tabla324[[#This Row],[P. U. ]],2)</f>
        <v>11064.63</v>
      </c>
    </row>
    <row r="2624" spans="1:10">
      <c r="A2624" s="5" t="s">
        <v>6577</v>
      </c>
      <c r="B2624" s="5" t="s">
        <v>2425</v>
      </c>
      <c r="C2624" s="6" t="s">
        <v>5715</v>
      </c>
      <c r="D2624" s="1" t="s">
        <v>62</v>
      </c>
      <c r="E2624" s="3">
        <v>1</v>
      </c>
      <c r="F2624" s="2">
        <v>8520.33</v>
      </c>
      <c r="G2624" s="2">
        <f>ROUND(Tabla324[[#This Row],[CANTIDAD]]*Tabla324[[#This Row],[P. U.]],2)</f>
        <v>8520.33</v>
      </c>
      <c r="H2624" s="22">
        <v>1</v>
      </c>
      <c r="I2624" s="2">
        <v>6543.81</v>
      </c>
      <c r="J2624" s="2">
        <f>ROUND(Tabla324[[#This Row],[CANTIDAD ]]*Tabla324[[#This Row],[P. U. ]],2)</f>
        <v>6543.81</v>
      </c>
    </row>
    <row r="2625" spans="1:10">
      <c r="A2625" s="5" t="s">
        <v>6577</v>
      </c>
      <c r="B2625" s="5" t="s">
        <v>2426</v>
      </c>
      <c r="C2625" s="6" t="s">
        <v>5716</v>
      </c>
      <c r="D2625" s="1" t="s">
        <v>62</v>
      </c>
      <c r="E2625" s="3">
        <v>1</v>
      </c>
      <c r="F2625" s="2">
        <v>8520.33</v>
      </c>
      <c r="G2625" s="2">
        <f>ROUND(Tabla324[[#This Row],[CANTIDAD]]*Tabla324[[#This Row],[P. U.]],2)</f>
        <v>8520.33</v>
      </c>
      <c r="H2625" s="22">
        <v>1</v>
      </c>
      <c r="I2625" s="2">
        <v>6543.81</v>
      </c>
      <c r="J2625" s="2">
        <f>ROUND(Tabla324[[#This Row],[CANTIDAD ]]*Tabla324[[#This Row],[P. U. ]],2)</f>
        <v>6543.81</v>
      </c>
    </row>
    <row r="2626" spans="1:10">
      <c r="A2626" s="5" t="s">
        <v>6577</v>
      </c>
      <c r="B2626" s="5" t="s">
        <v>2427</v>
      </c>
      <c r="C2626" s="6" t="s">
        <v>5717</v>
      </c>
      <c r="D2626" s="1" t="s">
        <v>62</v>
      </c>
      <c r="E2626" s="3">
        <v>1</v>
      </c>
      <c r="F2626" s="2">
        <v>11622.83</v>
      </c>
      <c r="G2626" s="2">
        <f>ROUND(Tabla324[[#This Row],[CANTIDAD]]*Tabla324[[#This Row],[P. U.]],2)</f>
        <v>11622.83</v>
      </c>
      <c r="H2626" s="22">
        <v>1</v>
      </c>
      <c r="I2626" s="2">
        <v>8926.61</v>
      </c>
      <c r="J2626" s="2">
        <f>ROUND(Tabla324[[#This Row],[CANTIDAD ]]*Tabla324[[#This Row],[P. U. ]],2)</f>
        <v>8926.61</v>
      </c>
    </row>
    <row r="2627" spans="1:10">
      <c r="A2627" s="5" t="s">
        <v>6577</v>
      </c>
      <c r="B2627" s="5" t="s">
        <v>2428</v>
      </c>
      <c r="C2627" s="6" t="s">
        <v>5718</v>
      </c>
      <c r="D2627" s="1" t="s">
        <v>62</v>
      </c>
      <c r="E2627" s="3">
        <v>1</v>
      </c>
      <c r="F2627" s="2">
        <v>8520.33</v>
      </c>
      <c r="G2627" s="2">
        <f>ROUND(Tabla324[[#This Row],[CANTIDAD]]*Tabla324[[#This Row],[P. U.]],2)</f>
        <v>8520.33</v>
      </c>
      <c r="H2627" s="22">
        <v>1</v>
      </c>
      <c r="I2627" s="2">
        <v>6543.81</v>
      </c>
      <c r="J2627" s="2">
        <f>ROUND(Tabla324[[#This Row],[CANTIDAD ]]*Tabla324[[#This Row],[P. U. ]],2)</f>
        <v>6543.81</v>
      </c>
    </row>
    <row r="2628" spans="1:10">
      <c r="A2628" s="5" t="s">
        <v>6577</v>
      </c>
      <c r="B2628" s="5" t="s">
        <v>2429</v>
      </c>
      <c r="C2628" s="6" t="s">
        <v>5719</v>
      </c>
      <c r="D2628" s="1" t="s">
        <v>62</v>
      </c>
      <c r="E2628" s="3">
        <v>1</v>
      </c>
      <c r="F2628" s="2">
        <v>16753.63</v>
      </c>
      <c r="G2628" s="2">
        <f>ROUND(Tabla324[[#This Row],[CANTIDAD]]*Tabla324[[#This Row],[P. U.]],2)</f>
        <v>16753.63</v>
      </c>
      <c r="H2628" s="22">
        <v>1</v>
      </c>
      <c r="I2628" s="2">
        <v>12867.16</v>
      </c>
      <c r="J2628" s="2">
        <f>ROUND(Tabla324[[#This Row],[CANTIDAD ]]*Tabla324[[#This Row],[P. U. ]],2)</f>
        <v>12867.16</v>
      </c>
    </row>
    <row r="2629" spans="1:10">
      <c r="A2629" s="5" t="s">
        <v>6577</v>
      </c>
      <c r="B2629" s="5" t="s">
        <v>2430</v>
      </c>
      <c r="C2629" s="6" t="s">
        <v>5720</v>
      </c>
      <c r="D2629" s="1" t="s">
        <v>62</v>
      </c>
      <c r="E2629" s="3">
        <v>1</v>
      </c>
      <c r="F2629" s="2">
        <v>12563.4</v>
      </c>
      <c r="G2629" s="2">
        <f>ROUND(Tabla324[[#This Row],[CANTIDAD]]*Tabla324[[#This Row],[P. U.]],2)</f>
        <v>12563.4</v>
      </c>
      <c r="H2629" s="22">
        <v>1</v>
      </c>
      <c r="I2629" s="2">
        <v>9648.99</v>
      </c>
      <c r="J2629" s="2">
        <f>ROUND(Tabla324[[#This Row],[CANTIDAD ]]*Tabla324[[#This Row],[P. U. ]],2)</f>
        <v>9648.99</v>
      </c>
    </row>
    <row r="2630" spans="1:10">
      <c r="A2630" s="5" t="s">
        <v>6577</v>
      </c>
      <c r="B2630" s="5" t="s">
        <v>2431</v>
      </c>
      <c r="C2630" s="6" t="s">
        <v>5721</v>
      </c>
      <c r="D2630" s="1" t="s">
        <v>62</v>
      </c>
      <c r="E2630" s="3">
        <v>1</v>
      </c>
      <c r="F2630" s="2">
        <v>8520.33</v>
      </c>
      <c r="G2630" s="2">
        <f>ROUND(Tabla324[[#This Row],[CANTIDAD]]*Tabla324[[#This Row],[P. U.]],2)</f>
        <v>8520.33</v>
      </c>
      <c r="H2630" s="22">
        <v>1</v>
      </c>
      <c r="I2630" s="2">
        <v>6543.81</v>
      </c>
      <c r="J2630" s="2">
        <f>ROUND(Tabla324[[#This Row],[CANTIDAD ]]*Tabla324[[#This Row],[P. U. ]],2)</f>
        <v>6543.81</v>
      </c>
    </row>
    <row r="2631" spans="1:10">
      <c r="A2631" s="5" t="s">
        <v>6577</v>
      </c>
      <c r="B2631" s="5" t="s">
        <v>2432</v>
      </c>
      <c r="C2631" s="6" t="s">
        <v>5722</v>
      </c>
      <c r="D2631" s="1" t="s">
        <v>62</v>
      </c>
      <c r="E2631" s="3">
        <v>1</v>
      </c>
      <c r="F2631" s="2">
        <v>8520.33</v>
      </c>
      <c r="G2631" s="2">
        <f>ROUND(Tabla324[[#This Row],[CANTIDAD]]*Tabla324[[#This Row],[P. U.]],2)</f>
        <v>8520.33</v>
      </c>
      <c r="H2631" s="22">
        <v>1</v>
      </c>
      <c r="I2631" s="2">
        <v>6543.81</v>
      </c>
      <c r="J2631" s="2">
        <f>ROUND(Tabla324[[#This Row],[CANTIDAD ]]*Tabla324[[#This Row],[P. U. ]],2)</f>
        <v>6543.81</v>
      </c>
    </row>
    <row r="2632" spans="1:10">
      <c r="A2632" s="5" t="s">
        <v>6577</v>
      </c>
      <c r="B2632" s="5" t="s">
        <v>2433</v>
      </c>
      <c r="C2632" s="6" t="s">
        <v>5723</v>
      </c>
      <c r="D2632" s="1" t="s">
        <v>62</v>
      </c>
      <c r="E2632" s="3">
        <v>1</v>
      </c>
      <c r="F2632" s="2">
        <v>8520.33</v>
      </c>
      <c r="G2632" s="2">
        <f>ROUND(Tabla324[[#This Row],[CANTIDAD]]*Tabla324[[#This Row],[P. U.]],2)</f>
        <v>8520.33</v>
      </c>
      <c r="H2632" s="22">
        <v>1</v>
      </c>
      <c r="I2632" s="2">
        <v>6543.81</v>
      </c>
      <c r="J2632" s="2">
        <f>ROUND(Tabla324[[#This Row],[CANTIDAD ]]*Tabla324[[#This Row],[P. U. ]],2)</f>
        <v>6543.81</v>
      </c>
    </row>
    <row r="2633" spans="1:10">
      <c r="A2633" s="5" t="s">
        <v>6577</v>
      </c>
      <c r="B2633" s="5" t="s">
        <v>2434</v>
      </c>
      <c r="C2633" s="6" t="s">
        <v>5724</v>
      </c>
      <c r="D2633" s="1" t="s">
        <v>62</v>
      </c>
      <c r="E2633" s="3">
        <v>1</v>
      </c>
      <c r="F2633" s="2">
        <v>8520.33</v>
      </c>
      <c r="G2633" s="2">
        <f>ROUND(Tabla324[[#This Row],[CANTIDAD]]*Tabla324[[#This Row],[P. U.]],2)</f>
        <v>8520.33</v>
      </c>
      <c r="H2633" s="22">
        <v>1</v>
      </c>
      <c r="I2633" s="2">
        <v>6543.81</v>
      </c>
      <c r="J2633" s="2">
        <f>ROUND(Tabla324[[#This Row],[CANTIDAD ]]*Tabla324[[#This Row],[P. U. ]],2)</f>
        <v>6543.81</v>
      </c>
    </row>
    <row r="2634" spans="1:10">
      <c r="A2634" s="5" t="s">
        <v>6577</v>
      </c>
      <c r="B2634" s="5" t="s">
        <v>2435</v>
      </c>
      <c r="C2634" s="6" t="s">
        <v>5725</v>
      </c>
      <c r="D2634" s="1" t="s">
        <v>62</v>
      </c>
      <c r="E2634" s="3">
        <v>1</v>
      </c>
      <c r="F2634" s="2">
        <v>8520.33</v>
      </c>
      <c r="G2634" s="2">
        <f>ROUND(Tabla324[[#This Row],[CANTIDAD]]*Tabla324[[#This Row],[P. U.]],2)</f>
        <v>8520.33</v>
      </c>
      <c r="H2634" s="22">
        <v>1</v>
      </c>
      <c r="I2634" s="2">
        <v>6543.81</v>
      </c>
      <c r="J2634" s="2">
        <f>ROUND(Tabla324[[#This Row],[CANTIDAD ]]*Tabla324[[#This Row],[P. U. ]],2)</f>
        <v>6543.81</v>
      </c>
    </row>
    <row r="2635" spans="1:10">
      <c r="A2635" s="5" t="s">
        <v>6577</v>
      </c>
      <c r="B2635" s="5" t="s">
        <v>2436</v>
      </c>
      <c r="C2635" s="6" t="s">
        <v>5726</v>
      </c>
      <c r="D2635" s="1" t="s">
        <v>62</v>
      </c>
      <c r="E2635" s="3">
        <v>1</v>
      </c>
      <c r="F2635" s="2">
        <v>13898.25</v>
      </c>
      <c r="G2635" s="2">
        <f>ROUND(Tabla324[[#This Row],[CANTIDAD]]*Tabla324[[#This Row],[P. U.]],2)</f>
        <v>13898.25</v>
      </c>
      <c r="H2635" s="22">
        <v>1</v>
      </c>
      <c r="I2635" s="2">
        <v>10674.17</v>
      </c>
      <c r="J2635" s="2">
        <f>ROUND(Tabla324[[#This Row],[CANTIDAD ]]*Tabla324[[#This Row],[P. U. ]],2)</f>
        <v>10674.17</v>
      </c>
    </row>
    <row r="2636" spans="1:10">
      <c r="A2636" s="5" t="s">
        <v>6577</v>
      </c>
      <c r="B2636" s="5" t="s">
        <v>2437</v>
      </c>
      <c r="C2636" s="6" t="s">
        <v>5727</v>
      </c>
      <c r="D2636" s="1" t="s">
        <v>62</v>
      </c>
      <c r="E2636" s="3">
        <v>1</v>
      </c>
      <c r="F2636" s="2">
        <v>16717.349999999999</v>
      </c>
      <c r="G2636" s="2">
        <f>ROUND(Tabla324[[#This Row],[CANTIDAD]]*Tabla324[[#This Row],[P. U.]],2)</f>
        <v>16717.349999999999</v>
      </c>
      <c r="H2636" s="22">
        <v>1</v>
      </c>
      <c r="I2636" s="2">
        <v>12839.31</v>
      </c>
      <c r="J2636" s="2">
        <f>ROUND(Tabla324[[#This Row],[CANTIDAD ]]*Tabla324[[#This Row],[P. U. ]],2)</f>
        <v>12839.31</v>
      </c>
    </row>
    <row r="2637" spans="1:10">
      <c r="A2637" s="5" t="s">
        <v>6577</v>
      </c>
      <c r="B2637" s="5" t="s">
        <v>2438</v>
      </c>
      <c r="C2637" s="6" t="s">
        <v>5728</v>
      </c>
      <c r="D2637" s="1" t="s">
        <v>62</v>
      </c>
      <c r="E2637" s="3">
        <v>1</v>
      </c>
      <c r="F2637" s="2">
        <v>11369</v>
      </c>
      <c r="G2637" s="2">
        <f>ROUND(Tabla324[[#This Row],[CANTIDAD]]*Tabla324[[#This Row],[P. U.]],2)</f>
        <v>11369</v>
      </c>
      <c r="H2637" s="22">
        <v>1</v>
      </c>
      <c r="I2637" s="2">
        <v>8731.65</v>
      </c>
      <c r="J2637" s="2">
        <f>ROUND(Tabla324[[#This Row],[CANTIDAD ]]*Tabla324[[#This Row],[P. U. ]],2)</f>
        <v>8731.65</v>
      </c>
    </row>
    <row r="2638" spans="1:10">
      <c r="A2638" s="5" t="s">
        <v>6577</v>
      </c>
      <c r="B2638" s="5" t="s">
        <v>2439</v>
      </c>
      <c r="C2638" s="6" t="s">
        <v>5729</v>
      </c>
      <c r="D2638" s="1" t="s">
        <v>62</v>
      </c>
      <c r="E2638" s="3">
        <v>1</v>
      </c>
      <c r="F2638" s="2">
        <v>14995.01</v>
      </c>
      <c r="G2638" s="2">
        <f>ROUND(Tabla324[[#This Row],[CANTIDAD]]*Tabla324[[#This Row],[P. U.]],2)</f>
        <v>14995.01</v>
      </c>
      <c r="H2638" s="22">
        <v>1</v>
      </c>
      <c r="I2638" s="2">
        <v>11516.52</v>
      </c>
      <c r="J2638" s="2">
        <f>ROUND(Tabla324[[#This Row],[CANTIDAD ]]*Tabla324[[#This Row],[P. U. ]],2)</f>
        <v>11516.52</v>
      </c>
    </row>
    <row r="2639" spans="1:10">
      <c r="A2639" s="5" t="s">
        <v>6577</v>
      </c>
      <c r="B2639" s="5" t="s">
        <v>2440</v>
      </c>
      <c r="C2639" s="6" t="s">
        <v>5730</v>
      </c>
      <c r="D2639" s="1" t="s">
        <v>62</v>
      </c>
      <c r="E2639" s="3">
        <v>1</v>
      </c>
      <c r="F2639" s="2">
        <v>8520.33</v>
      </c>
      <c r="G2639" s="2">
        <f>ROUND(Tabla324[[#This Row],[CANTIDAD]]*Tabla324[[#This Row],[P. U.]],2)</f>
        <v>8520.33</v>
      </c>
      <c r="H2639" s="22">
        <v>1</v>
      </c>
      <c r="I2639" s="2">
        <v>6543.81</v>
      </c>
      <c r="J2639" s="2">
        <f>ROUND(Tabla324[[#This Row],[CANTIDAD ]]*Tabla324[[#This Row],[P. U. ]],2)</f>
        <v>6543.81</v>
      </c>
    </row>
    <row r="2640" spans="1:10">
      <c r="A2640" s="5" t="s">
        <v>6577</v>
      </c>
      <c r="B2640" s="5" t="s">
        <v>2441</v>
      </c>
      <c r="C2640" s="6" t="s">
        <v>5731</v>
      </c>
      <c r="D2640" s="1" t="s">
        <v>62</v>
      </c>
      <c r="E2640" s="3">
        <v>1</v>
      </c>
      <c r="F2640" s="2">
        <v>11140.71</v>
      </c>
      <c r="G2640" s="2">
        <f>ROUND(Tabla324[[#This Row],[CANTIDAD]]*Tabla324[[#This Row],[P. U.]],2)</f>
        <v>11140.71</v>
      </c>
      <c r="H2640" s="22">
        <v>1</v>
      </c>
      <c r="I2640" s="2">
        <v>8556.33</v>
      </c>
      <c r="J2640" s="2">
        <f>ROUND(Tabla324[[#This Row],[CANTIDAD ]]*Tabla324[[#This Row],[P. U. ]],2)</f>
        <v>8556.33</v>
      </c>
    </row>
    <row r="2641" spans="1:10">
      <c r="A2641" s="5" t="s">
        <v>6577</v>
      </c>
      <c r="B2641" s="5" t="s">
        <v>2442</v>
      </c>
      <c r="C2641" s="6" t="s">
        <v>5732</v>
      </c>
      <c r="D2641" s="1" t="s">
        <v>62</v>
      </c>
      <c r="E2641" s="3">
        <v>1</v>
      </c>
      <c r="F2641" s="2">
        <v>12423</v>
      </c>
      <c r="G2641" s="2">
        <f>ROUND(Tabla324[[#This Row],[CANTIDAD]]*Tabla324[[#This Row],[P. U.]],2)</f>
        <v>12423</v>
      </c>
      <c r="H2641" s="22">
        <v>1</v>
      </c>
      <c r="I2641" s="2">
        <v>9541.15</v>
      </c>
      <c r="J2641" s="2">
        <f>ROUND(Tabla324[[#This Row],[CANTIDAD ]]*Tabla324[[#This Row],[P. U. ]],2)</f>
        <v>9541.15</v>
      </c>
    </row>
    <row r="2642" spans="1:10">
      <c r="A2642" s="5" t="s">
        <v>6577</v>
      </c>
      <c r="B2642" s="5" t="s">
        <v>2443</v>
      </c>
      <c r="C2642" s="6" t="s">
        <v>5733</v>
      </c>
      <c r="D2642" s="1" t="s">
        <v>62</v>
      </c>
      <c r="E2642" s="3">
        <v>1</v>
      </c>
      <c r="F2642" s="2">
        <v>19483.41</v>
      </c>
      <c r="G2642" s="2">
        <f>ROUND(Tabla324[[#This Row],[CANTIDAD]]*Tabla324[[#This Row],[P. U.]],2)</f>
        <v>19483.41</v>
      </c>
      <c r="H2642" s="22">
        <v>1</v>
      </c>
      <c r="I2642" s="2">
        <v>14963.7</v>
      </c>
      <c r="J2642" s="2">
        <f>ROUND(Tabla324[[#This Row],[CANTIDAD ]]*Tabla324[[#This Row],[P. U. ]],2)</f>
        <v>14963.7</v>
      </c>
    </row>
    <row r="2643" spans="1:10">
      <c r="A2643" s="5" t="s">
        <v>6577</v>
      </c>
      <c r="B2643" s="5" t="s">
        <v>2444</v>
      </c>
      <c r="C2643" s="6" t="s">
        <v>5734</v>
      </c>
      <c r="D2643" s="1" t="s">
        <v>62</v>
      </c>
      <c r="E2643" s="3">
        <v>1</v>
      </c>
      <c r="F2643" s="2">
        <v>8520.33</v>
      </c>
      <c r="G2643" s="2">
        <f>ROUND(Tabla324[[#This Row],[CANTIDAD]]*Tabla324[[#This Row],[P. U.]],2)</f>
        <v>8520.33</v>
      </c>
      <c r="H2643" s="22">
        <v>1</v>
      </c>
      <c r="I2643" s="2">
        <v>6543.81</v>
      </c>
      <c r="J2643" s="2">
        <f>ROUND(Tabla324[[#This Row],[CANTIDAD ]]*Tabla324[[#This Row],[P. U. ]],2)</f>
        <v>6543.81</v>
      </c>
    </row>
    <row r="2644" spans="1:10">
      <c r="A2644" s="5" t="s">
        <v>6577</v>
      </c>
      <c r="B2644" s="5" t="s">
        <v>2445</v>
      </c>
      <c r="C2644" s="6" t="s">
        <v>5735</v>
      </c>
      <c r="D2644" s="1" t="s">
        <v>62</v>
      </c>
      <c r="E2644" s="3">
        <v>1</v>
      </c>
      <c r="F2644" s="2">
        <v>12237.73</v>
      </c>
      <c r="G2644" s="2">
        <f>ROUND(Tabla324[[#This Row],[CANTIDAD]]*Tabla324[[#This Row],[P. U.]],2)</f>
        <v>12237.73</v>
      </c>
      <c r="H2644" s="22">
        <v>1</v>
      </c>
      <c r="I2644" s="2">
        <v>9398.86</v>
      </c>
      <c r="J2644" s="2">
        <f>ROUND(Tabla324[[#This Row],[CANTIDAD ]]*Tabla324[[#This Row],[P. U. ]],2)</f>
        <v>9398.86</v>
      </c>
    </row>
    <row r="2645" spans="1:10">
      <c r="A2645" s="5" t="s">
        <v>6577</v>
      </c>
      <c r="B2645" s="5" t="s">
        <v>2446</v>
      </c>
      <c r="C2645" s="6" t="s">
        <v>5736</v>
      </c>
      <c r="D2645" s="1" t="s">
        <v>62</v>
      </c>
      <c r="E2645" s="3">
        <v>1</v>
      </c>
      <c r="F2645" s="2">
        <v>19914.59</v>
      </c>
      <c r="G2645" s="2">
        <f>ROUND(Tabla324[[#This Row],[CANTIDAD]]*Tabla324[[#This Row],[P. U.]],2)</f>
        <v>19914.59</v>
      </c>
      <c r="H2645" s="22">
        <v>1</v>
      </c>
      <c r="I2645" s="2">
        <v>15294.87</v>
      </c>
      <c r="J2645" s="2">
        <f>ROUND(Tabla324[[#This Row],[CANTIDAD ]]*Tabla324[[#This Row],[P. U. ]],2)</f>
        <v>15294.87</v>
      </c>
    </row>
    <row r="2646" spans="1:10">
      <c r="A2646" s="5" t="s">
        <v>6577</v>
      </c>
      <c r="B2646" s="5" t="s">
        <v>2447</v>
      </c>
      <c r="C2646" s="6" t="s">
        <v>5737</v>
      </c>
      <c r="D2646" s="1" t="s">
        <v>62</v>
      </c>
      <c r="E2646" s="3">
        <v>1</v>
      </c>
      <c r="F2646" s="2">
        <v>12761.74</v>
      </c>
      <c r="G2646" s="2">
        <f>ROUND(Tabla324[[#This Row],[CANTIDAD]]*Tabla324[[#This Row],[P. U.]],2)</f>
        <v>12761.74</v>
      </c>
      <c r="H2646" s="22">
        <v>1</v>
      </c>
      <c r="I2646" s="2">
        <v>9801.31</v>
      </c>
      <c r="J2646" s="2">
        <f>ROUND(Tabla324[[#This Row],[CANTIDAD ]]*Tabla324[[#This Row],[P. U. ]],2)</f>
        <v>9801.31</v>
      </c>
    </row>
    <row r="2647" spans="1:10">
      <c r="A2647" s="5" t="s">
        <v>6577</v>
      </c>
      <c r="B2647" s="5" t="s">
        <v>2448</v>
      </c>
      <c r="C2647" s="6" t="s">
        <v>5738</v>
      </c>
      <c r="D2647" s="1" t="s">
        <v>62</v>
      </c>
      <c r="E2647" s="3">
        <v>1</v>
      </c>
      <c r="F2647" s="2">
        <v>19926.47</v>
      </c>
      <c r="G2647" s="2">
        <f>ROUND(Tabla324[[#This Row],[CANTIDAD]]*Tabla324[[#This Row],[P. U.]],2)</f>
        <v>19926.47</v>
      </c>
      <c r="H2647" s="22">
        <v>1</v>
      </c>
      <c r="I2647" s="2">
        <v>15304</v>
      </c>
      <c r="J2647" s="2">
        <f>ROUND(Tabla324[[#This Row],[CANTIDAD ]]*Tabla324[[#This Row],[P. U. ]],2)</f>
        <v>15304</v>
      </c>
    </row>
    <row r="2648" spans="1:10">
      <c r="A2648" s="5" t="s">
        <v>6577</v>
      </c>
      <c r="B2648" s="5" t="s">
        <v>2449</v>
      </c>
      <c r="C2648" s="6" t="s">
        <v>5739</v>
      </c>
      <c r="D2648" s="1" t="s">
        <v>62</v>
      </c>
      <c r="E2648" s="3">
        <v>1</v>
      </c>
      <c r="F2648" s="2">
        <v>17671.61</v>
      </c>
      <c r="G2648" s="2">
        <f>ROUND(Tabla324[[#This Row],[CANTIDAD]]*Tabla324[[#This Row],[P. U.]],2)</f>
        <v>17671.61</v>
      </c>
      <c r="H2648" s="22">
        <v>1</v>
      </c>
      <c r="I2648" s="2">
        <v>13572.2</v>
      </c>
      <c r="J2648" s="2">
        <f>ROUND(Tabla324[[#This Row],[CANTIDAD ]]*Tabla324[[#This Row],[P. U. ]],2)</f>
        <v>13572.2</v>
      </c>
    </row>
    <row r="2649" spans="1:10">
      <c r="A2649" s="5" t="s">
        <v>6577</v>
      </c>
      <c r="B2649" s="5" t="s">
        <v>2450</v>
      </c>
      <c r="C2649" s="6" t="s">
        <v>5740</v>
      </c>
      <c r="D2649" s="1" t="s">
        <v>62</v>
      </c>
      <c r="E2649" s="3">
        <v>1</v>
      </c>
      <c r="F2649" s="2">
        <v>19401.32</v>
      </c>
      <c r="G2649" s="2">
        <f>ROUND(Tabla324[[#This Row],[CANTIDAD]]*Tabla324[[#This Row],[P. U.]],2)</f>
        <v>19401.32</v>
      </c>
      <c r="H2649" s="22">
        <v>1</v>
      </c>
      <c r="I2649" s="2">
        <v>14900.66</v>
      </c>
      <c r="J2649" s="2">
        <f>ROUND(Tabla324[[#This Row],[CANTIDAD ]]*Tabla324[[#This Row],[P. U. ]],2)</f>
        <v>14900.66</v>
      </c>
    </row>
    <row r="2650" spans="1:10">
      <c r="A2650" s="5" t="s">
        <v>6577</v>
      </c>
      <c r="B2650" s="5" t="s">
        <v>2451</v>
      </c>
      <c r="C2650" s="6" t="s">
        <v>5741</v>
      </c>
      <c r="D2650" s="1" t="s">
        <v>62</v>
      </c>
      <c r="E2650" s="3">
        <v>1</v>
      </c>
      <c r="F2650" s="2">
        <v>20508.03</v>
      </c>
      <c r="G2650" s="2">
        <f>ROUND(Tabla324[[#This Row],[CANTIDAD]]*Tabla324[[#This Row],[P. U.]],2)</f>
        <v>20508.03</v>
      </c>
      <c r="H2650" s="22">
        <v>1</v>
      </c>
      <c r="I2650" s="2">
        <v>15750.65</v>
      </c>
      <c r="J2650" s="2">
        <f>ROUND(Tabla324[[#This Row],[CANTIDAD ]]*Tabla324[[#This Row],[P. U. ]],2)</f>
        <v>15750.65</v>
      </c>
    </row>
    <row r="2651" spans="1:10">
      <c r="A2651" s="5" t="s">
        <v>6577</v>
      </c>
      <c r="B2651" s="5" t="s">
        <v>2452</v>
      </c>
      <c r="C2651" s="6" t="s">
        <v>5742</v>
      </c>
      <c r="D2651" s="1" t="s">
        <v>62</v>
      </c>
      <c r="E2651" s="3">
        <v>1</v>
      </c>
      <c r="F2651" s="2">
        <v>19785.689999999999</v>
      </c>
      <c r="G2651" s="2">
        <f>ROUND(Tabla324[[#This Row],[CANTIDAD]]*Tabla324[[#This Row],[P. U.]],2)</f>
        <v>19785.689999999999</v>
      </c>
      <c r="H2651" s="22">
        <v>1</v>
      </c>
      <c r="I2651" s="2">
        <v>15195.87</v>
      </c>
      <c r="J2651" s="2">
        <f>ROUND(Tabla324[[#This Row],[CANTIDAD ]]*Tabla324[[#This Row],[P. U. ]],2)</f>
        <v>15195.87</v>
      </c>
    </row>
    <row r="2652" spans="1:10">
      <c r="A2652" s="5" t="s">
        <v>6577</v>
      </c>
      <c r="B2652" s="5" t="s">
        <v>2453</v>
      </c>
      <c r="C2652" s="6" t="s">
        <v>5743</v>
      </c>
      <c r="D2652" s="1" t="s">
        <v>62</v>
      </c>
      <c r="E2652" s="3">
        <v>1</v>
      </c>
      <c r="F2652" s="2">
        <v>15014.32</v>
      </c>
      <c r="G2652" s="2">
        <f>ROUND(Tabla324[[#This Row],[CANTIDAD]]*Tabla324[[#This Row],[P. U.]],2)</f>
        <v>15014.32</v>
      </c>
      <c r="H2652" s="22">
        <v>1</v>
      </c>
      <c r="I2652" s="2">
        <v>11531.35</v>
      </c>
      <c r="J2652" s="2">
        <f>ROUND(Tabla324[[#This Row],[CANTIDAD ]]*Tabla324[[#This Row],[P. U. ]],2)</f>
        <v>11531.35</v>
      </c>
    </row>
    <row r="2653" spans="1:10">
      <c r="A2653" s="5" t="s">
        <v>6577</v>
      </c>
      <c r="B2653" s="5" t="s">
        <v>2454</v>
      </c>
      <c r="C2653" s="6" t="s">
        <v>5744</v>
      </c>
      <c r="D2653" s="1" t="s">
        <v>62</v>
      </c>
      <c r="E2653" s="3">
        <v>1</v>
      </c>
      <c r="F2653" s="2">
        <v>8520.33</v>
      </c>
      <c r="G2653" s="2">
        <f>ROUND(Tabla324[[#This Row],[CANTIDAD]]*Tabla324[[#This Row],[P. U.]],2)</f>
        <v>8520.33</v>
      </c>
      <c r="H2653" s="22">
        <v>1</v>
      </c>
      <c r="I2653" s="2">
        <v>6543.81</v>
      </c>
      <c r="J2653" s="2">
        <f>ROUND(Tabla324[[#This Row],[CANTIDAD ]]*Tabla324[[#This Row],[P. U. ]],2)</f>
        <v>6543.81</v>
      </c>
    </row>
    <row r="2654" spans="1:10">
      <c r="A2654" s="5" t="s">
        <v>6577</v>
      </c>
      <c r="B2654" s="5" t="s">
        <v>2455</v>
      </c>
      <c r="C2654" s="6" t="s">
        <v>5745</v>
      </c>
      <c r="D2654" s="1" t="s">
        <v>62</v>
      </c>
      <c r="E2654" s="3">
        <v>1</v>
      </c>
      <c r="F2654" s="2">
        <v>20508.03</v>
      </c>
      <c r="G2654" s="2">
        <f>ROUND(Tabla324[[#This Row],[CANTIDAD]]*Tabla324[[#This Row],[P. U.]],2)</f>
        <v>20508.03</v>
      </c>
      <c r="H2654" s="22">
        <v>1</v>
      </c>
      <c r="I2654" s="2">
        <v>15750.65</v>
      </c>
      <c r="J2654" s="2">
        <f>ROUND(Tabla324[[#This Row],[CANTIDAD ]]*Tabla324[[#This Row],[P. U. ]],2)</f>
        <v>15750.65</v>
      </c>
    </row>
    <row r="2655" spans="1:10">
      <c r="A2655" s="5" t="s">
        <v>6577</v>
      </c>
      <c r="B2655" s="5" t="s">
        <v>2456</v>
      </c>
      <c r="C2655" s="6" t="s">
        <v>5746</v>
      </c>
      <c r="D2655" s="1" t="s">
        <v>62</v>
      </c>
      <c r="E2655" s="3">
        <v>1</v>
      </c>
      <c r="F2655" s="2">
        <v>20508.03</v>
      </c>
      <c r="G2655" s="2">
        <f>ROUND(Tabla324[[#This Row],[CANTIDAD]]*Tabla324[[#This Row],[P. U.]],2)</f>
        <v>20508.03</v>
      </c>
      <c r="H2655" s="22">
        <v>1</v>
      </c>
      <c r="I2655" s="2">
        <v>15750.65</v>
      </c>
      <c r="J2655" s="2">
        <f>ROUND(Tabla324[[#This Row],[CANTIDAD ]]*Tabla324[[#This Row],[P. U. ]],2)</f>
        <v>15750.65</v>
      </c>
    </row>
    <row r="2656" spans="1:10">
      <c r="A2656" s="5" t="s">
        <v>6577</v>
      </c>
      <c r="B2656" s="5" t="s">
        <v>2457</v>
      </c>
      <c r="C2656" s="6" t="s">
        <v>5747</v>
      </c>
      <c r="D2656" s="1" t="s">
        <v>62</v>
      </c>
      <c r="E2656" s="3">
        <v>1</v>
      </c>
      <c r="F2656" s="2">
        <v>8520.33</v>
      </c>
      <c r="G2656" s="2">
        <f>ROUND(Tabla324[[#This Row],[CANTIDAD]]*Tabla324[[#This Row],[P. U.]],2)</f>
        <v>8520.33</v>
      </c>
      <c r="H2656" s="22">
        <v>1</v>
      </c>
      <c r="I2656" s="2">
        <v>6543.81</v>
      </c>
      <c r="J2656" s="2">
        <f>ROUND(Tabla324[[#This Row],[CANTIDAD ]]*Tabla324[[#This Row],[P. U. ]],2)</f>
        <v>6543.81</v>
      </c>
    </row>
    <row r="2657" spans="1:10">
      <c r="A2657" s="5" t="s">
        <v>6577</v>
      </c>
      <c r="B2657" s="5" t="s">
        <v>2458</v>
      </c>
      <c r="C2657" s="6" t="s">
        <v>5748</v>
      </c>
      <c r="D2657" s="1" t="s">
        <v>62</v>
      </c>
      <c r="E2657" s="3">
        <v>1</v>
      </c>
      <c r="F2657" s="2">
        <v>17671.61</v>
      </c>
      <c r="G2657" s="2">
        <f>ROUND(Tabla324[[#This Row],[CANTIDAD]]*Tabla324[[#This Row],[P. U.]],2)</f>
        <v>17671.61</v>
      </c>
      <c r="H2657" s="22">
        <v>1</v>
      </c>
      <c r="I2657" s="2">
        <v>13572.2</v>
      </c>
      <c r="J2657" s="2">
        <f>ROUND(Tabla324[[#This Row],[CANTIDAD ]]*Tabla324[[#This Row],[P. U. ]],2)</f>
        <v>13572.2</v>
      </c>
    </row>
    <row r="2658" spans="1:10">
      <c r="A2658" s="5" t="s">
        <v>6577</v>
      </c>
      <c r="B2658" s="5" t="s">
        <v>2459</v>
      </c>
      <c r="C2658" s="6" t="s">
        <v>5749</v>
      </c>
      <c r="D2658" s="1" t="s">
        <v>62</v>
      </c>
      <c r="E2658" s="3">
        <v>1</v>
      </c>
      <c r="F2658" s="2">
        <v>17671.61</v>
      </c>
      <c r="G2658" s="2">
        <f>ROUND(Tabla324[[#This Row],[CANTIDAD]]*Tabla324[[#This Row],[P. U.]],2)</f>
        <v>17671.61</v>
      </c>
      <c r="H2658" s="22">
        <v>1</v>
      </c>
      <c r="I2658" s="2">
        <v>13572.2</v>
      </c>
      <c r="J2658" s="2">
        <f>ROUND(Tabla324[[#This Row],[CANTIDAD ]]*Tabla324[[#This Row],[P. U. ]],2)</f>
        <v>13572.2</v>
      </c>
    </row>
    <row r="2659" spans="1:10">
      <c r="A2659" s="5" t="s">
        <v>6577</v>
      </c>
      <c r="B2659" s="5" t="s">
        <v>2460</v>
      </c>
      <c r="C2659" s="6" t="s">
        <v>5750</v>
      </c>
      <c r="D2659" s="1" t="s">
        <v>62</v>
      </c>
      <c r="E2659" s="3">
        <v>1</v>
      </c>
      <c r="F2659" s="2">
        <v>17671.61</v>
      </c>
      <c r="G2659" s="2">
        <f>ROUND(Tabla324[[#This Row],[CANTIDAD]]*Tabla324[[#This Row],[P. U.]],2)</f>
        <v>17671.61</v>
      </c>
      <c r="H2659" s="22">
        <v>1</v>
      </c>
      <c r="I2659" s="2">
        <v>13572.2</v>
      </c>
      <c r="J2659" s="2">
        <f>ROUND(Tabla324[[#This Row],[CANTIDAD ]]*Tabla324[[#This Row],[P. U. ]],2)</f>
        <v>13572.2</v>
      </c>
    </row>
    <row r="2660" spans="1:10">
      <c r="A2660" s="5" t="s">
        <v>6577</v>
      </c>
      <c r="B2660" s="5" t="s">
        <v>2461</v>
      </c>
      <c r="C2660" s="6" t="s">
        <v>5751</v>
      </c>
      <c r="D2660" s="1" t="s">
        <v>62</v>
      </c>
      <c r="E2660" s="3">
        <v>1</v>
      </c>
      <c r="F2660" s="2">
        <v>8520.33</v>
      </c>
      <c r="G2660" s="2">
        <f>ROUND(Tabla324[[#This Row],[CANTIDAD]]*Tabla324[[#This Row],[P. U.]],2)</f>
        <v>8520.33</v>
      </c>
      <c r="H2660" s="22">
        <v>1</v>
      </c>
      <c r="I2660" s="2">
        <v>6543.81</v>
      </c>
      <c r="J2660" s="2">
        <f>ROUND(Tabla324[[#This Row],[CANTIDAD ]]*Tabla324[[#This Row],[P. U. ]],2)</f>
        <v>6543.81</v>
      </c>
    </row>
    <row r="2661" spans="1:10">
      <c r="A2661" s="5" t="s">
        <v>6577</v>
      </c>
      <c r="B2661" s="5" t="s">
        <v>2462</v>
      </c>
      <c r="C2661" s="6" t="s">
        <v>5752</v>
      </c>
      <c r="D2661" s="1" t="s">
        <v>62</v>
      </c>
      <c r="E2661" s="3">
        <v>1</v>
      </c>
      <c r="F2661" s="2">
        <v>17671.61</v>
      </c>
      <c r="G2661" s="2">
        <f>ROUND(Tabla324[[#This Row],[CANTIDAD]]*Tabla324[[#This Row],[P. U.]],2)</f>
        <v>17671.61</v>
      </c>
      <c r="H2661" s="22">
        <v>1</v>
      </c>
      <c r="I2661" s="2">
        <v>13572.2</v>
      </c>
      <c r="J2661" s="2">
        <f>ROUND(Tabla324[[#This Row],[CANTIDAD ]]*Tabla324[[#This Row],[P. U. ]],2)</f>
        <v>13572.2</v>
      </c>
    </row>
    <row r="2662" spans="1:10">
      <c r="A2662" s="5" t="s">
        <v>6577</v>
      </c>
      <c r="B2662" s="5" t="s">
        <v>2463</v>
      </c>
      <c r="C2662" s="6" t="s">
        <v>5753</v>
      </c>
      <c r="D2662" s="1" t="s">
        <v>62</v>
      </c>
      <c r="E2662" s="3">
        <v>1</v>
      </c>
      <c r="F2662" s="2">
        <v>15014.32</v>
      </c>
      <c r="G2662" s="2">
        <f>ROUND(Tabla324[[#This Row],[CANTIDAD]]*Tabla324[[#This Row],[P. U.]],2)</f>
        <v>15014.32</v>
      </c>
      <c r="H2662" s="22">
        <v>1</v>
      </c>
      <c r="I2662" s="2">
        <v>11531.35</v>
      </c>
      <c r="J2662" s="2">
        <f>ROUND(Tabla324[[#This Row],[CANTIDAD ]]*Tabla324[[#This Row],[P. U. ]],2)</f>
        <v>11531.35</v>
      </c>
    </row>
    <row r="2663" spans="1:10">
      <c r="A2663" s="5" t="s">
        <v>6577</v>
      </c>
      <c r="B2663" s="5" t="s">
        <v>2464</v>
      </c>
      <c r="C2663" s="6" t="s">
        <v>5754</v>
      </c>
      <c r="D2663" s="1" t="s">
        <v>62</v>
      </c>
      <c r="E2663" s="3">
        <v>1</v>
      </c>
      <c r="F2663" s="2">
        <v>15014.32</v>
      </c>
      <c r="G2663" s="2">
        <f>ROUND(Tabla324[[#This Row],[CANTIDAD]]*Tabla324[[#This Row],[P. U.]],2)</f>
        <v>15014.32</v>
      </c>
      <c r="H2663" s="22">
        <v>1</v>
      </c>
      <c r="I2663" s="2">
        <v>11531.35</v>
      </c>
      <c r="J2663" s="2">
        <f>ROUND(Tabla324[[#This Row],[CANTIDAD ]]*Tabla324[[#This Row],[P. U. ]],2)</f>
        <v>11531.35</v>
      </c>
    </row>
    <row r="2664" spans="1:10">
      <c r="A2664" s="5" t="s">
        <v>6577</v>
      </c>
      <c r="B2664" s="5" t="s">
        <v>2465</v>
      </c>
      <c r="C2664" s="6" t="s">
        <v>5755</v>
      </c>
      <c r="D2664" s="1" t="s">
        <v>62</v>
      </c>
      <c r="E2664" s="3">
        <v>1</v>
      </c>
      <c r="F2664" s="2">
        <v>15014.32</v>
      </c>
      <c r="G2664" s="2">
        <f>ROUND(Tabla324[[#This Row],[CANTIDAD]]*Tabla324[[#This Row],[P. U.]],2)</f>
        <v>15014.32</v>
      </c>
      <c r="H2664" s="22">
        <v>1</v>
      </c>
      <c r="I2664" s="2">
        <v>11531.35</v>
      </c>
      <c r="J2664" s="2">
        <f>ROUND(Tabla324[[#This Row],[CANTIDAD ]]*Tabla324[[#This Row],[P. U. ]],2)</f>
        <v>11531.35</v>
      </c>
    </row>
    <row r="2665" spans="1:10">
      <c r="A2665" s="5" t="s">
        <v>6577</v>
      </c>
      <c r="B2665" s="5" t="s">
        <v>2466</v>
      </c>
      <c r="C2665" s="6" t="s">
        <v>5756</v>
      </c>
      <c r="D2665" s="1" t="s">
        <v>62</v>
      </c>
      <c r="E2665" s="3">
        <v>1</v>
      </c>
      <c r="F2665" s="2">
        <v>15014.32</v>
      </c>
      <c r="G2665" s="2">
        <f>ROUND(Tabla324[[#This Row],[CANTIDAD]]*Tabla324[[#This Row],[P. U.]],2)</f>
        <v>15014.32</v>
      </c>
      <c r="H2665" s="22">
        <v>1</v>
      </c>
      <c r="I2665" s="2">
        <v>11531.35</v>
      </c>
      <c r="J2665" s="2">
        <f>ROUND(Tabla324[[#This Row],[CANTIDAD ]]*Tabla324[[#This Row],[P. U. ]],2)</f>
        <v>11531.35</v>
      </c>
    </row>
    <row r="2666" spans="1:10">
      <c r="A2666" s="5" t="s">
        <v>6577</v>
      </c>
      <c r="B2666" s="5" t="s">
        <v>2467</v>
      </c>
      <c r="C2666" s="6" t="s">
        <v>5757</v>
      </c>
      <c r="D2666" s="1" t="s">
        <v>62</v>
      </c>
      <c r="E2666" s="3">
        <v>1</v>
      </c>
      <c r="F2666" s="2">
        <v>8520.33</v>
      </c>
      <c r="G2666" s="2">
        <f>ROUND(Tabla324[[#This Row],[CANTIDAD]]*Tabla324[[#This Row],[P. U.]],2)</f>
        <v>8520.33</v>
      </c>
      <c r="H2666" s="22">
        <v>1</v>
      </c>
      <c r="I2666" s="2">
        <v>6543.81</v>
      </c>
      <c r="J2666" s="2">
        <f>ROUND(Tabla324[[#This Row],[CANTIDAD ]]*Tabla324[[#This Row],[P. U. ]],2)</f>
        <v>6543.81</v>
      </c>
    </row>
    <row r="2667" spans="1:10">
      <c r="A2667" s="5" t="s">
        <v>6577</v>
      </c>
      <c r="B2667" s="5" t="s">
        <v>2468</v>
      </c>
      <c r="C2667" s="6" t="s">
        <v>5758</v>
      </c>
      <c r="D2667" s="1" t="s">
        <v>62</v>
      </c>
      <c r="E2667" s="3">
        <v>1</v>
      </c>
      <c r="F2667" s="2">
        <v>15014.32</v>
      </c>
      <c r="G2667" s="2">
        <f>ROUND(Tabla324[[#This Row],[CANTIDAD]]*Tabla324[[#This Row],[P. U.]],2)</f>
        <v>15014.32</v>
      </c>
      <c r="H2667" s="22">
        <v>1</v>
      </c>
      <c r="I2667" s="2">
        <v>11531.35</v>
      </c>
      <c r="J2667" s="2">
        <f>ROUND(Tabla324[[#This Row],[CANTIDAD ]]*Tabla324[[#This Row],[P. U. ]],2)</f>
        <v>11531.35</v>
      </c>
    </row>
    <row r="2668" spans="1:10">
      <c r="A2668" s="5" t="s">
        <v>6577</v>
      </c>
      <c r="B2668" s="5" t="s">
        <v>2469</v>
      </c>
      <c r="C2668" s="6" t="s">
        <v>5759</v>
      </c>
      <c r="D2668" s="1" t="s">
        <v>62</v>
      </c>
      <c r="E2668" s="3">
        <v>1</v>
      </c>
      <c r="F2668" s="2">
        <v>15014.32</v>
      </c>
      <c r="G2668" s="2">
        <f>ROUND(Tabla324[[#This Row],[CANTIDAD]]*Tabla324[[#This Row],[P. U.]],2)</f>
        <v>15014.32</v>
      </c>
      <c r="H2668" s="22">
        <v>1</v>
      </c>
      <c r="I2668" s="2">
        <v>11531.35</v>
      </c>
      <c r="J2668" s="2">
        <f>ROUND(Tabla324[[#This Row],[CANTIDAD ]]*Tabla324[[#This Row],[P. U. ]],2)</f>
        <v>11531.35</v>
      </c>
    </row>
    <row r="2669" spans="1:10">
      <c r="A2669" s="5" t="s">
        <v>6577</v>
      </c>
      <c r="B2669" s="5" t="s">
        <v>2470</v>
      </c>
      <c r="C2669" s="6" t="s">
        <v>5760</v>
      </c>
      <c r="D2669" s="1" t="s">
        <v>62</v>
      </c>
      <c r="E2669" s="3">
        <v>1</v>
      </c>
      <c r="F2669" s="2">
        <v>8520.33</v>
      </c>
      <c r="G2669" s="2">
        <f>ROUND(Tabla324[[#This Row],[CANTIDAD]]*Tabla324[[#This Row],[P. U.]],2)</f>
        <v>8520.33</v>
      </c>
      <c r="H2669" s="22">
        <v>1</v>
      </c>
      <c r="I2669" s="2">
        <v>6543.81</v>
      </c>
      <c r="J2669" s="2">
        <f>ROUND(Tabla324[[#This Row],[CANTIDAD ]]*Tabla324[[#This Row],[P. U. ]],2)</f>
        <v>6543.81</v>
      </c>
    </row>
    <row r="2670" spans="1:10">
      <c r="A2670" s="5" t="s">
        <v>6577</v>
      </c>
      <c r="B2670" s="5" t="s">
        <v>2471</v>
      </c>
      <c r="C2670" s="6" t="s">
        <v>5761</v>
      </c>
      <c r="D2670" s="1" t="s">
        <v>62</v>
      </c>
      <c r="E2670" s="3">
        <v>1</v>
      </c>
      <c r="F2670" s="2">
        <v>8520.33</v>
      </c>
      <c r="G2670" s="2">
        <f>ROUND(Tabla324[[#This Row],[CANTIDAD]]*Tabla324[[#This Row],[P. U.]],2)</f>
        <v>8520.33</v>
      </c>
      <c r="H2670" s="22">
        <v>1</v>
      </c>
      <c r="I2670" s="2">
        <v>6543.81</v>
      </c>
      <c r="J2670" s="2">
        <f>ROUND(Tabla324[[#This Row],[CANTIDAD ]]*Tabla324[[#This Row],[P. U. ]],2)</f>
        <v>6543.81</v>
      </c>
    </row>
    <row r="2671" spans="1:10">
      <c r="A2671" s="5" t="s">
        <v>6577</v>
      </c>
      <c r="B2671" s="5" t="s">
        <v>2472</v>
      </c>
      <c r="C2671" s="6" t="s">
        <v>5762</v>
      </c>
      <c r="D2671" s="1" t="s">
        <v>62</v>
      </c>
      <c r="E2671" s="3">
        <v>1</v>
      </c>
      <c r="F2671" s="2">
        <v>15014.32</v>
      </c>
      <c r="G2671" s="2">
        <f>ROUND(Tabla324[[#This Row],[CANTIDAD]]*Tabla324[[#This Row],[P. U.]],2)</f>
        <v>15014.32</v>
      </c>
      <c r="H2671" s="22">
        <v>1</v>
      </c>
      <c r="I2671" s="2">
        <v>11531.35</v>
      </c>
      <c r="J2671" s="2">
        <f>ROUND(Tabla324[[#This Row],[CANTIDAD ]]*Tabla324[[#This Row],[P. U. ]],2)</f>
        <v>11531.35</v>
      </c>
    </row>
    <row r="2672" spans="1:10">
      <c r="A2672" s="5" t="s">
        <v>6577</v>
      </c>
      <c r="B2672" s="5" t="s">
        <v>2473</v>
      </c>
      <c r="C2672" s="6" t="s">
        <v>5763</v>
      </c>
      <c r="D2672" s="1" t="s">
        <v>62</v>
      </c>
      <c r="E2672" s="3">
        <v>1</v>
      </c>
      <c r="F2672" s="2">
        <v>15014.32</v>
      </c>
      <c r="G2672" s="2">
        <f>ROUND(Tabla324[[#This Row],[CANTIDAD]]*Tabla324[[#This Row],[P. U.]],2)</f>
        <v>15014.32</v>
      </c>
      <c r="H2672" s="22">
        <v>1</v>
      </c>
      <c r="I2672" s="2">
        <v>11531.35</v>
      </c>
      <c r="J2672" s="2">
        <f>ROUND(Tabla324[[#This Row],[CANTIDAD ]]*Tabla324[[#This Row],[P. U. ]],2)</f>
        <v>11531.35</v>
      </c>
    </row>
    <row r="2673" spans="1:10">
      <c r="A2673" s="5" t="s">
        <v>6577</v>
      </c>
      <c r="B2673" s="5" t="s">
        <v>2474</v>
      </c>
      <c r="C2673" s="6" t="s">
        <v>5764</v>
      </c>
      <c r="D2673" s="1" t="s">
        <v>62</v>
      </c>
      <c r="E2673" s="3">
        <v>1</v>
      </c>
      <c r="F2673" s="2">
        <v>15014.32</v>
      </c>
      <c r="G2673" s="2">
        <f>ROUND(Tabla324[[#This Row],[CANTIDAD]]*Tabla324[[#This Row],[P. U.]],2)</f>
        <v>15014.32</v>
      </c>
      <c r="H2673" s="22">
        <v>1</v>
      </c>
      <c r="I2673" s="2">
        <v>11531.35</v>
      </c>
      <c r="J2673" s="2">
        <f>ROUND(Tabla324[[#This Row],[CANTIDAD ]]*Tabla324[[#This Row],[P. U. ]],2)</f>
        <v>11531.35</v>
      </c>
    </row>
    <row r="2674" spans="1:10">
      <c r="A2674" s="5" t="s">
        <v>6577</v>
      </c>
      <c r="B2674" s="5" t="s">
        <v>2475</v>
      </c>
      <c r="C2674" s="6" t="s">
        <v>5765</v>
      </c>
      <c r="D2674" s="1" t="s">
        <v>62</v>
      </c>
      <c r="E2674" s="3">
        <v>1</v>
      </c>
      <c r="F2674" s="2">
        <v>15014.32</v>
      </c>
      <c r="G2674" s="2">
        <f>ROUND(Tabla324[[#This Row],[CANTIDAD]]*Tabla324[[#This Row],[P. U.]],2)</f>
        <v>15014.32</v>
      </c>
      <c r="H2674" s="22">
        <v>1</v>
      </c>
      <c r="I2674" s="2">
        <v>11531.35</v>
      </c>
      <c r="J2674" s="2">
        <f>ROUND(Tabla324[[#This Row],[CANTIDAD ]]*Tabla324[[#This Row],[P. U. ]],2)</f>
        <v>11531.35</v>
      </c>
    </row>
    <row r="2675" spans="1:10">
      <c r="A2675" s="5" t="s">
        <v>6577</v>
      </c>
      <c r="B2675" s="5" t="s">
        <v>2476</v>
      </c>
      <c r="C2675" s="6" t="s">
        <v>5766</v>
      </c>
      <c r="D2675" s="1" t="s">
        <v>62</v>
      </c>
      <c r="E2675" s="3">
        <v>1</v>
      </c>
      <c r="F2675" s="2">
        <v>15014.32</v>
      </c>
      <c r="G2675" s="2">
        <f>ROUND(Tabla324[[#This Row],[CANTIDAD]]*Tabla324[[#This Row],[P. U.]],2)</f>
        <v>15014.32</v>
      </c>
      <c r="H2675" s="22">
        <v>1</v>
      </c>
      <c r="I2675" s="2">
        <v>11531.35</v>
      </c>
      <c r="J2675" s="2">
        <f>ROUND(Tabla324[[#This Row],[CANTIDAD ]]*Tabla324[[#This Row],[P. U. ]],2)</f>
        <v>11531.35</v>
      </c>
    </row>
    <row r="2676" spans="1:10">
      <c r="A2676" s="5" t="s">
        <v>6577</v>
      </c>
      <c r="B2676" s="5" t="s">
        <v>2477</v>
      </c>
      <c r="C2676" s="6" t="s">
        <v>5767</v>
      </c>
      <c r="D2676" s="1" t="s">
        <v>62</v>
      </c>
      <c r="E2676" s="3">
        <v>1</v>
      </c>
      <c r="F2676" s="2">
        <v>15014.32</v>
      </c>
      <c r="G2676" s="2">
        <f>ROUND(Tabla324[[#This Row],[CANTIDAD]]*Tabla324[[#This Row],[P. U.]],2)</f>
        <v>15014.32</v>
      </c>
      <c r="H2676" s="22">
        <v>1</v>
      </c>
      <c r="I2676" s="2">
        <v>11531.35</v>
      </c>
      <c r="J2676" s="2">
        <f>ROUND(Tabla324[[#This Row],[CANTIDAD ]]*Tabla324[[#This Row],[P. U. ]],2)</f>
        <v>11531.35</v>
      </c>
    </row>
    <row r="2677" spans="1:10">
      <c r="A2677" s="5" t="s">
        <v>6577</v>
      </c>
      <c r="B2677" s="5" t="s">
        <v>2478</v>
      </c>
      <c r="C2677" s="6" t="s">
        <v>5768</v>
      </c>
      <c r="D2677" s="1" t="s">
        <v>62</v>
      </c>
      <c r="E2677" s="3">
        <v>1</v>
      </c>
      <c r="F2677" s="2">
        <v>15014.32</v>
      </c>
      <c r="G2677" s="2">
        <f>ROUND(Tabla324[[#This Row],[CANTIDAD]]*Tabla324[[#This Row],[P. U.]],2)</f>
        <v>15014.32</v>
      </c>
      <c r="H2677" s="22">
        <v>1</v>
      </c>
      <c r="I2677" s="2">
        <v>11531.35</v>
      </c>
      <c r="J2677" s="2">
        <f>ROUND(Tabla324[[#This Row],[CANTIDAD ]]*Tabla324[[#This Row],[P. U. ]],2)</f>
        <v>11531.35</v>
      </c>
    </row>
    <row r="2678" spans="1:10">
      <c r="A2678" s="5" t="s">
        <v>6577</v>
      </c>
      <c r="B2678" s="5" t="s">
        <v>2479</v>
      </c>
      <c r="C2678" s="6" t="s">
        <v>5769</v>
      </c>
      <c r="D2678" s="1" t="s">
        <v>62</v>
      </c>
      <c r="E2678" s="3">
        <v>1</v>
      </c>
      <c r="F2678" s="2">
        <v>8520.33</v>
      </c>
      <c r="G2678" s="2">
        <f>ROUND(Tabla324[[#This Row],[CANTIDAD]]*Tabla324[[#This Row],[P. U.]],2)</f>
        <v>8520.33</v>
      </c>
      <c r="H2678" s="22">
        <v>1</v>
      </c>
      <c r="I2678" s="2">
        <v>6543.81</v>
      </c>
      <c r="J2678" s="2">
        <f>ROUND(Tabla324[[#This Row],[CANTIDAD ]]*Tabla324[[#This Row],[P. U. ]],2)</f>
        <v>6543.81</v>
      </c>
    </row>
    <row r="2679" spans="1:10">
      <c r="A2679" s="5" t="s">
        <v>6577</v>
      </c>
      <c r="B2679" s="5" t="s">
        <v>2480</v>
      </c>
      <c r="C2679" s="6" t="s">
        <v>5770</v>
      </c>
      <c r="D2679" s="1" t="s">
        <v>62</v>
      </c>
      <c r="E2679" s="3">
        <v>3</v>
      </c>
      <c r="F2679" s="2">
        <v>21627.87</v>
      </c>
      <c r="G2679" s="2">
        <f>ROUND(Tabla324[[#This Row],[CANTIDAD]]*Tabla324[[#This Row],[P. U.]],2)</f>
        <v>64883.61</v>
      </c>
      <c r="H2679" s="22">
        <v>3</v>
      </c>
      <c r="I2679" s="2">
        <v>16610.7</v>
      </c>
      <c r="J2679" s="2">
        <f>ROUND(Tabla324[[#This Row],[CANTIDAD ]]*Tabla324[[#This Row],[P. U. ]],2)</f>
        <v>49832.1</v>
      </c>
    </row>
    <row r="2680" spans="1:10">
      <c r="A2680" s="5" t="s">
        <v>6577</v>
      </c>
      <c r="B2680" s="5" t="s">
        <v>2481</v>
      </c>
      <c r="C2680" s="6" t="s">
        <v>5771</v>
      </c>
      <c r="D2680" s="1" t="s">
        <v>62</v>
      </c>
      <c r="E2680" s="3">
        <v>1</v>
      </c>
      <c r="F2680" s="2">
        <v>8520.33</v>
      </c>
      <c r="G2680" s="2">
        <f>ROUND(Tabla324[[#This Row],[CANTIDAD]]*Tabla324[[#This Row],[P. U.]],2)</f>
        <v>8520.33</v>
      </c>
      <c r="H2680" s="22">
        <v>1</v>
      </c>
      <c r="I2680" s="2">
        <v>6543.81</v>
      </c>
      <c r="J2680" s="2">
        <f>ROUND(Tabla324[[#This Row],[CANTIDAD ]]*Tabla324[[#This Row],[P. U. ]],2)</f>
        <v>6543.81</v>
      </c>
    </row>
    <row r="2681" spans="1:10">
      <c r="A2681" s="5" t="s">
        <v>6577</v>
      </c>
      <c r="B2681" s="5" t="s">
        <v>2482</v>
      </c>
      <c r="C2681" s="6" t="s">
        <v>5772</v>
      </c>
      <c r="D2681" s="1" t="s">
        <v>62</v>
      </c>
      <c r="E2681" s="3">
        <v>1</v>
      </c>
      <c r="F2681" s="2">
        <v>1907.97</v>
      </c>
      <c r="G2681" s="2">
        <f>ROUND(Tabla324[[#This Row],[CANTIDAD]]*Tabla324[[#This Row],[P. U.]],2)</f>
        <v>1907.97</v>
      </c>
      <c r="H2681" s="22">
        <v>1</v>
      </c>
      <c r="I2681" s="2">
        <v>1465.37</v>
      </c>
      <c r="J2681" s="2">
        <f>ROUND(Tabla324[[#This Row],[CANTIDAD ]]*Tabla324[[#This Row],[P. U. ]],2)</f>
        <v>1465.37</v>
      </c>
    </row>
    <row r="2682" spans="1:10">
      <c r="A2682" s="5" t="s">
        <v>6577</v>
      </c>
      <c r="B2682" s="5" t="s">
        <v>2483</v>
      </c>
      <c r="C2682" s="6" t="s">
        <v>5773</v>
      </c>
      <c r="D2682" s="1" t="s">
        <v>62</v>
      </c>
      <c r="E2682" s="3">
        <v>1</v>
      </c>
      <c r="F2682" s="2">
        <v>1907.97</v>
      </c>
      <c r="G2682" s="2">
        <f>ROUND(Tabla324[[#This Row],[CANTIDAD]]*Tabla324[[#This Row],[P. U.]],2)</f>
        <v>1907.97</v>
      </c>
      <c r="H2682" s="22">
        <v>1</v>
      </c>
      <c r="I2682" s="2">
        <v>1465.37</v>
      </c>
      <c r="J2682" s="2">
        <f>ROUND(Tabla324[[#This Row],[CANTIDAD ]]*Tabla324[[#This Row],[P. U. ]],2)</f>
        <v>1465.37</v>
      </c>
    </row>
    <row r="2683" spans="1:10">
      <c r="A2683" s="5" t="s">
        <v>6577</v>
      </c>
      <c r="B2683" s="5" t="s">
        <v>2484</v>
      </c>
      <c r="C2683" s="6" t="s">
        <v>5774</v>
      </c>
      <c r="D2683" s="1" t="s">
        <v>62</v>
      </c>
      <c r="E2683" s="3">
        <v>1</v>
      </c>
      <c r="F2683" s="2">
        <v>8520.33</v>
      </c>
      <c r="G2683" s="2">
        <f>ROUND(Tabla324[[#This Row],[CANTIDAD]]*Tabla324[[#This Row],[P. U.]],2)</f>
        <v>8520.33</v>
      </c>
      <c r="H2683" s="22">
        <v>1</v>
      </c>
      <c r="I2683" s="2">
        <v>6543.81</v>
      </c>
      <c r="J2683" s="2">
        <f>ROUND(Tabla324[[#This Row],[CANTIDAD ]]*Tabla324[[#This Row],[P. U. ]],2)</f>
        <v>6543.81</v>
      </c>
    </row>
    <row r="2684" spans="1:10">
      <c r="A2684" s="5" t="s">
        <v>6577</v>
      </c>
      <c r="B2684" s="5" t="s">
        <v>2485</v>
      </c>
      <c r="C2684" s="6" t="s">
        <v>5775</v>
      </c>
      <c r="D2684" s="1" t="s">
        <v>62</v>
      </c>
      <c r="E2684" s="3">
        <v>1</v>
      </c>
      <c r="F2684" s="2">
        <v>8520.33</v>
      </c>
      <c r="G2684" s="2">
        <f>ROUND(Tabla324[[#This Row],[CANTIDAD]]*Tabla324[[#This Row],[P. U.]],2)</f>
        <v>8520.33</v>
      </c>
      <c r="H2684" s="22">
        <v>1</v>
      </c>
      <c r="I2684" s="2">
        <v>6543.81</v>
      </c>
      <c r="J2684" s="2">
        <f>ROUND(Tabla324[[#This Row],[CANTIDAD ]]*Tabla324[[#This Row],[P. U. ]],2)</f>
        <v>6543.81</v>
      </c>
    </row>
    <row r="2685" spans="1:10">
      <c r="A2685" s="5" t="s">
        <v>6577</v>
      </c>
      <c r="B2685" s="5" t="s">
        <v>2486</v>
      </c>
      <c r="C2685" s="6" t="s">
        <v>5776</v>
      </c>
      <c r="D2685" s="1" t="s">
        <v>62</v>
      </c>
      <c r="E2685" s="3">
        <v>1</v>
      </c>
      <c r="F2685" s="2">
        <v>8520.33</v>
      </c>
      <c r="G2685" s="2">
        <f>ROUND(Tabla324[[#This Row],[CANTIDAD]]*Tabla324[[#This Row],[P. U.]],2)</f>
        <v>8520.33</v>
      </c>
      <c r="H2685" s="22">
        <v>1</v>
      </c>
      <c r="I2685" s="2">
        <v>6543.81</v>
      </c>
      <c r="J2685" s="2">
        <f>ROUND(Tabla324[[#This Row],[CANTIDAD ]]*Tabla324[[#This Row],[P. U. ]],2)</f>
        <v>6543.81</v>
      </c>
    </row>
    <row r="2686" spans="1:10">
      <c r="A2686" s="5" t="s">
        <v>6577</v>
      </c>
      <c r="B2686" s="5" t="s">
        <v>2487</v>
      </c>
      <c r="C2686" s="6" t="s">
        <v>5777</v>
      </c>
      <c r="D2686" s="1" t="s">
        <v>62</v>
      </c>
      <c r="E2686" s="3">
        <v>1</v>
      </c>
      <c r="F2686" s="2">
        <v>1907.97</v>
      </c>
      <c r="G2686" s="2">
        <f>ROUND(Tabla324[[#This Row],[CANTIDAD]]*Tabla324[[#This Row],[P. U.]],2)</f>
        <v>1907.97</v>
      </c>
      <c r="H2686" s="22">
        <v>1</v>
      </c>
      <c r="I2686" s="2">
        <v>1465.37</v>
      </c>
      <c r="J2686" s="2">
        <f>ROUND(Tabla324[[#This Row],[CANTIDAD ]]*Tabla324[[#This Row],[P. U. ]],2)</f>
        <v>1465.37</v>
      </c>
    </row>
    <row r="2687" spans="1:10">
      <c r="A2687" s="5" t="s">
        <v>6577</v>
      </c>
      <c r="B2687" s="5" t="s">
        <v>2488</v>
      </c>
      <c r="C2687" s="6" t="s">
        <v>5778</v>
      </c>
      <c r="D2687" s="1" t="s">
        <v>62</v>
      </c>
      <c r="E2687" s="3">
        <v>2</v>
      </c>
      <c r="F2687" s="2">
        <v>1907.97</v>
      </c>
      <c r="G2687" s="2">
        <f>ROUND(Tabla324[[#This Row],[CANTIDAD]]*Tabla324[[#This Row],[P. U.]],2)</f>
        <v>3815.94</v>
      </c>
      <c r="H2687" s="22">
        <v>2</v>
      </c>
      <c r="I2687" s="2">
        <v>1465.37</v>
      </c>
      <c r="J2687" s="2">
        <f>ROUND(Tabla324[[#This Row],[CANTIDAD ]]*Tabla324[[#This Row],[P. U. ]],2)</f>
        <v>2930.74</v>
      </c>
    </row>
    <row r="2688" spans="1:10">
      <c r="A2688" s="5" t="s">
        <v>6577</v>
      </c>
      <c r="B2688" s="5" t="s">
        <v>2489</v>
      </c>
      <c r="C2688" s="6" t="s">
        <v>5779</v>
      </c>
      <c r="D2688" s="1" t="s">
        <v>62</v>
      </c>
      <c r="E2688" s="3">
        <v>3</v>
      </c>
      <c r="F2688" s="2">
        <v>2764.62</v>
      </c>
      <c r="G2688" s="2">
        <f>ROUND(Tabla324[[#This Row],[CANTIDAD]]*Tabla324[[#This Row],[P. U.]],2)</f>
        <v>8293.86</v>
      </c>
      <c r="H2688" s="22">
        <v>3</v>
      </c>
      <c r="I2688" s="2">
        <v>2123.29</v>
      </c>
      <c r="J2688" s="2">
        <f>ROUND(Tabla324[[#This Row],[CANTIDAD ]]*Tabla324[[#This Row],[P. U. ]],2)</f>
        <v>6369.87</v>
      </c>
    </row>
    <row r="2689" spans="1:10">
      <c r="A2689" s="5" t="s">
        <v>6577</v>
      </c>
      <c r="B2689" s="5" t="s">
        <v>2490</v>
      </c>
      <c r="C2689" s="6" t="s">
        <v>5780</v>
      </c>
      <c r="D2689" s="1" t="s">
        <v>62</v>
      </c>
      <c r="E2689" s="3">
        <v>3</v>
      </c>
      <c r="F2689" s="2">
        <v>2764.62</v>
      </c>
      <c r="G2689" s="2">
        <f>ROUND(Tabla324[[#This Row],[CANTIDAD]]*Tabla324[[#This Row],[P. U.]],2)</f>
        <v>8293.86</v>
      </c>
      <c r="H2689" s="22">
        <v>3</v>
      </c>
      <c r="I2689" s="2">
        <v>2123.29</v>
      </c>
      <c r="J2689" s="2">
        <f>ROUND(Tabla324[[#This Row],[CANTIDAD ]]*Tabla324[[#This Row],[P. U. ]],2)</f>
        <v>6369.87</v>
      </c>
    </row>
    <row r="2690" spans="1:10">
      <c r="A2690" s="5" t="s">
        <v>6577</v>
      </c>
      <c r="B2690" s="5" t="s">
        <v>2491</v>
      </c>
      <c r="C2690" s="6" t="s">
        <v>5781</v>
      </c>
      <c r="D2690" s="1" t="s">
        <v>62</v>
      </c>
      <c r="E2690" s="3">
        <v>28</v>
      </c>
      <c r="F2690" s="2">
        <v>1713.26</v>
      </c>
      <c r="G2690" s="2">
        <f>ROUND(Tabla324[[#This Row],[CANTIDAD]]*Tabla324[[#This Row],[P. U.]],2)</f>
        <v>47971.28</v>
      </c>
      <c r="H2690" s="22">
        <v>28</v>
      </c>
      <c r="I2690" s="2">
        <v>1315.83</v>
      </c>
      <c r="J2690" s="2">
        <f>ROUND(Tabla324[[#This Row],[CANTIDAD ]]*Tabla324[[#This Row],[P. U. ]],2)</f>
        <v>36843.24</v>
      </c>
    </row>
    <row r="2691" spans="1:10">
      <c r="A2691" s="5" t="s">
        <v>6577</v>
      </c>
      <c r="B2691" s="5" t="s">
        <v>2492</v>
      </c>
      <c r="C2691" s="6" t="s">
        <v>5782</v>
      </c>
      <c r="D2691" s="1" t="s">
        <v>62</v>
      </c>
      <c r="E2691" s="3">
        <v>1</v>
      </c>
      <c r="F2691" s="2">
        <v>2569.91</v>
      </c>
      <c r="G2691" s="2">
        <f>ROUND(Tabla324[[#This Row],[CANTIDAD]]*Tabla324[[#This Row],[P. U.]],2)</f>
        <v>2569.91</v>
      </c>
      <c r="H2691" s="22">
        <v>1</v>
      </c>
      <c r="I2691" s="2">
        <v>1973.75</v>
      </c>
      <c r="J2691" s="2">
        <f>ROUND(Tabla324[[#This Row],[CANTIDAD ]]*Tabla324[[#This Row],[P. U. ]],2)</f>
        <v>1973.75</v>
      </c>
    </row>
    <row r="2692" spans="1:10">
      <c r="A2692" s="5" t="s">
        <v>6577</v>
      </c>
      <c r="B2692" s="5" t="s">
        <v>2493</v>
      </c>
      <c r="C2692" s="6" t="s">
        <v>5783</v>
      </c>
      <c r="D2692" s="1" t="s">
        <v>62</v>
      </c>
      <c r="E2692" s="3">
        <v>1</v>
      </c>
      <c r="F2692" s="2">
        <v>1370.6</v>
      </c>
      <c r="G2692" s="2">
        <f>ROUND(Tabla324[[#This Row],[CANTIDAD]]*Tabla324[[#This Row],[P. U.]],2)</f>
        <v>1370.6</v>
      </c>
      <c r="H2692" s="22">
        <v>1</v>
      </c>
      <c r="I2692" s="2">
        <v>1052.6600000000001</v>
      </c>
      <c r="J2692" s="2">
        <f>ROUND(Tabla324[[#This Row],[CANTIDAD ]]*Tabla324[[#This Row],[P. U. ]],2)</f>
        <v>1052.6600000000001</v>
      </c>
    </row>
    <row r="2693" spans="1:10">
      <c r="A2693" s="5" t="s">
        <v>6577</v>
      </c>
      <c r="B2693" s="5" t="s">
        <v>2494</v>
      </c>
      <c r="C2693" s="6" t="s">
        <v>5784</v>
      </c>
      <c r="D2693" s="1" t="s">
        <v>62</v>
      </c>
      <c r="E2693" s="3">
        <v>1</v>
      </c>
      <c r="F2693" s="2">
        <v>1907.97</v>
      </c>
      <c r="G2693" s="2">
        <f>ROUND(Tabla324[[#This Row],[CANTIDAD]]*Tabla324[[#This Row],[P. U.]],2)</f>
        <v>1907.97</v>
      </c>
      <c r="H2693" s="22">
        <v>1</v>
      </c>
      <c r="I2693" s="2">
        <v>1465.37</v>
      </c>
      <c r="J2693" s="2">
        <f>ROUND(Tabla324[[#This Row],[CANTIDAD ]]*Tabla324[[#This Row],[P. U. ]],2)</f>
        <v>1465.37</v>
      </c>
    </row>
    <row r="2694" spans="1:10">
      <c r="A2694" s="5" t="s">
        <v>6577</v>
      </c>
      <c r="B2694" s="5" t="s">
        <v>2495</v>
      </c>
      <c r="C2694" s="6" t="s">
        <v>5785</v>
      </c>
      <c r="D2694" s="1" t="s">
        <v>62</v>
      </c>
      <c r="E2694" s="3">
        <v>1</v>
      </c>
      <c r="F2694" s="2">
        <v>1907.97</v>
      </c>
      <c r="G2694" s="2">
        <f>ROUND(Tabla324[[#This Row],[CANTIDAD]]*Tabla324[[#This Row],[P. U.]],2)</f>
        <v>1907.97</v>
      </c>
      <c r="H2694" s="22">
        <v>1</v>
      </c>
      <c r="I2694" s="2">
        <v>1465.37</v>
      </c>
      <c r="J2694" s="2">
        <f>ROUND(Tabla324[[#This Row],[CANTIDAD ]]*Tabla324[[#This Row],[P. U. ]],2)</f>
        <v>1465.37</v>
      </c>
    </row>
    <row r="2695" spans="1:10">
      <c r="A2695" s="5" t="s">
        <v>6577</v>
      </c>
      <c r="B2695" s="5" t="s">
        <v>2496</v>
      </c>
      <c r="C2695" s="6" t="s">
        <v>5786</v>
      </c>
      <c r="D2695" s="1" t="s">
        <v>62</v>
      </c>
      <c r="E2695" s="3">
        <v>1</v>
      </c>
      <c r="F2695" s="2">
        <v>1142.19</v>
      </c>
      <c r="G2695" s="2">
        <f>ROUND(Tabla324[[#This Row],[CANTIDAD]]*Tabla324[[#This Row],[P. U.]],2)</f>
        <v>1142.19</v>
      </c>
      <c r="H2695" s="22">
        <v>1</v>
      </c>
      <c r="I2695" s="2">
        <v>877.22</v>
      </c>
      <c r="J2695" s="2">
        <f>ROUND(Tabla324[[#This Row],[CANTIDAD ]]*Tabla324[[#This Row],[P. U. ]],2)</f>
        <v>877.22</v>
      </c>
    </row>
    <row r="2696" spans="1:10">
      <c r="A2696" s="5" t="s">
        <v>6577</v>
      </c>
      <c r="B2696" s="5" t="s">
        <v>2497</v>
      </c>
      <c r="C2696" s="6" t="s">
        <v>5787</v>
      </c>
      <c r="D2696" s="1" t="s">
        <v>62</v>
      </c>
      <c r="E2696" s="3">
        <v>1</v>
      </c>
      <c r="F2696" s="2">
        <v>1142.19</v>
      </c>
      <c r="G2696" s="2">
        <f>ROUND(Tabla324[[#This Row],[CANTIDAD]]*Tabla324[[#This Row],[P. U.]],2)</f>
        <v>1142.19</v>
      </c>
      <c r="H2696" s="22">
        <v>1</v>
      </c>
      <c r="I2696" s="2">
        <v>877.22</v>
      </c>
      <c r="J2696" s="2">
        <f>ROUND(Tabla324[[#This Row],[CANTIDAD ]]*Tabla324[[#This Row],[P. U. ]],2)</f>
        <v>877.22</v>
      </c>
    </row>
    <row r="2697" spans="1:10">
      <c r="A2697" s="5" t="s">
        <v>6577</v>
      </c>
      <c r="B2697" s="5" t="s">
        <v>2498</v>
      </c>
      <c r="C2697" s="6" t="s">
        <v>5788</v>
      </c>
      <c r="D2697" s="1" t="s">
        <v>62</v>
      </c>
      <c r="E2697" s="3">
        <v>1</v>
      </c>
      <c r="F2697" s="2">
        <v>1142.19</v>
      </c>
      <c r="G2697" s="2">
        <f>ROUND(Tabla324[[#This Row],[CANTIDAD]]*Tabla324[[#This Row],[P. U.]],2)</f>
        <v>1142.19</v>
      </c>
      <c r="H2697" s="22">
        <v>1</v>
      </c>
      <c r="I2697" s="2">
        <v>877.22</v>
      </c>
      <c r="J2697" s="2">
        <f>ROUND(Tabla324[[#This Row],[CANTIDAD ]]*Tabla324[[#This Row],[P. U. ]],2)</f>
        <v>877.22</v>
      </c>
    </row>
    <row r="2698" spans="1:10">
      <c r="A2698" s="5" t="s">
        <v>6577</v>
      </c>
      <c r="B2698" s="5" t="s">
        <v>2499</v>
      </c>
      <c r="C2698" s="6" t="s">
        <v>5789</v>
      </c>
      <c r="D2698" s="1" t="s">
        <v>62</v>
      </c>
      <c r="E2698" s="3">
        <v>1</v>
      </c>
      <c r="F2698" s="2">
        <v>1142.19</v>
      </c>
      <c r="G2698" s="2">
        <f>ROUND(Tabla324[[#This Row],[CANTIDAD]]*Tabla324[[#This Row],[P. U.]],2)</f>
        <v>1142.19</v>
      </c>
      <c r="H2698" s="22">
        <v>1</v>
      </c>
      <c r="I2698" s="2">
        <v>877.22</v>
      </c>
      <c r="J2698" s="2">
        <f>ROUND(Tabla324[[#This Row],[CANTIDAD ]]*Tabla324[[#This Row],[P. U. ]],2)</f>
        <v>877.22</v>
      </c>
    </row>
    <row r="2699" spans="1:10">
      <c r="A2699" s="5" t="s">
        <v>6577</v>
      </c>
      <c r="B2699" s="5" t="s">
        <v>2500</v>
      </c>
      <c r="C2699" s="6" t="s">
        <v>5790</v>
      </c>
      <c r="D2699" s="1" t="s">
        <v>62</v>
      </c>
      <c r="E2699" s="3">
        <v>1</v>
      </c>
      <c r="F2699" s="2">
        <v>1142.19</v>
      </c>
      <c r="G2699" s="2">
        <f>ROUND(Tabla324[[#This Row],[CANTIDAD]]*Tabla324[[#This Row],[P. U.]],2)</f>
        <v>1142.19</v>
      </c>
      <c r="H2699" s="22">
        <v>1</v>
      </c>
      <c r="I2699" s="2">
        <v>877.22</v>
      </c>
      <c r="J2699" s="2">
        <f>ROUND(Tabla324[[#This Row],[CANTIDAD ]]*Tabla324[[#This Row],[P. U. ]],2)</f>
        <v>877.22</v>
      </c>
    </row>
    <row r="2700" spans="1:10">
      <c r="A2700" s="5" t="s">
        <v>6577</v>
      </c>
      <c r="B2700" s="5" t="s">
        <v>2501</v>
      </c>
      <c r="C2700" s="6" t="s">
        <v>5791</v>
      </c>
      <c r="D2700" s="1" t="s">
        <v>62</v>
      </c>
      <c r="E2700" s="3">
        <v>1</v>
      </c>
      <c r="F2700" s="2">
        <v>1142.19</v>
      </c>
      <c r="G2700" s="2">
        <f>ROUND(Tabla324[[#This Row],[CANTIDAD]]*Tabla324[[#This Row],[P. U.]],2)</f>
        <v>1142.19</v>
      </c>
      <c r="H2700" s="22">
        <v>1</v>
      </c>
      <c r="I2700" s="2">
        <v>877.22</v>
      </c>
      <c r="J2700" s="2">
        <f>ROUND(Tabla324[[#This Row],[CANTIDAD ]]*Tabla324[[#This Row],[P. U. ]],2)</f>
        <v>877.22</v>
      </c>
    </row>
    <row r="2701" spans="1:10">
      <c r="A2701" s="5" t="s">
        <v>6577</v>
      </c>
      <c r="B2701" s="5" t="s">
        <v>2502</v>
      </c>
      <c r="C2701" s="6" t="s">
        <v>5792</v>
      </c>
      <c r="D2701" s="1" t="s">
        <v>62</v>
      </c>
      <c r="E2701" s="3">
        <v>1</v>
      </c>
      <c r="F2701" s="2">
        <v>1142.19</v>
      </c>
      <c r="G2701" s="2">
        <f>ROUND(Tabla324[[#This Row],[CANTIDAD]]*Tabla324[[#This Row],[P. U.]],2)</f>
        <v>1142.19</v>
      </c>
      <c r="H2701" s="22">
        <v>1</v>
      </c>
      <c r="I2701" s="2">
        <v>877.22</v>
      </c>
      <c r="J2701" s="2">
        <f>ROUND(Tabla324[[#This Row],[CANTIDAD ]]*Tabla324[[#This Row],[P. U. ]],2)</f>
        <v>877.22</v>
      </c>
    </row>
    <row r="2702" spans="1:10">
      <c r="A2702" s="5" t="s">
        <v>6577</v>
      </c>
      <c r="B2702" s="5" t="s">
        <v>2503</v>
      </c>
      <c r="C2702" s="6" t="s">
        <v>5793</v>
      </c>
      <c r="D2702" s="1" t="s">
        <v>62</v>
      </c>
      <c r="E2702" s="3">
        <v>1</v>
      </c>
      <c r="F2702" s="2">
        <v>1142.19</v>
      </c>
      <c r="G2702" s="2">
        <f>ROUND(Tabla324[[#This Row],[CANTIDAD]]*Tabla324[[#This Row],[P. U.]],2)</f>
        <v>1142.19</v>
      </c>
      <c r="H2702" s="22">
        <v>1</v>
      </c>
      <c r="I2702" s="2">
        <v>877.22</v>
      </c>
      <c r="J2702" s="2">
        <f>ROUND(Tabla324[[#This Row],[CANTIDAD ]]*Tabla324[[#This Row],[P. U. ]],2)</f>
        <v>877.22</v>
      </c>
    </row>
    <row r="2703" spans="1:10">
      <c r="A2703" s="5" t="s">
        <v>6577</v>
      </c>
      <c r="B2703" s="5" t="s">
        <v>2504</v>
      </c>
      <c r="C2703" s="6" t="s">
        <v>5794</v>
      </c>
      <c r="D2703" s="1" t="s">
        <v>62</v>
      </c>
      <c r="E2703" s="3">
        <v>1</v>
      </c>
      <c r="F2703" s="2">
        <v>1142.19</v>
      </c>
      <c r="G2703" s="2">
        <f>ROUND(Tabla324[[#This Row],[CANTIDAD]]*Tabla324[[#This Row],[P. U.]],2)</f>
        <v>1142.19</v>
      </c>
      <c r="H2703" s="22">
        <v>1</v>
      </c>
      <c r="I2703" s="2">
        <v>877.22</v>
      </c>
      <c r="J2703" s="2">
        <f>ROUND(Tabla324[[#This Row],[CANTIDAD ]]*Tabla324[[#This Row],[P. U. ]],2)</f>
        <v>877.22</v>
      </c>
    </row>
    <row r="2704" spans="1:10">
      <c r="A2704" s="5" t="s">
        <v>6577</v>
      </c>
      <c r="B2704" s="5" t="s">
        <v>2505</v>
      </c>
      <c r="C2704" s="6" t="s">
        <v>5795</v>
      </c>
      <c r="D2704" s="1" t="s">
        <v>62</v>
      </c>
      <c r="E2704" s="3">
        <v>1</v>
      </c>
      <c r="F2704" s="2">
        <v>1142.19</v>
      </c>
      <c r="G2704" s="2">
        <f>ROUND(Tabla324[[#This Row],[CANTIDAD]]*Tabla324[[#This Row],[P. U.]],2)</f>
        <v>1142.19</v>
      </c>
      <c r="H2704" s="22">
        <v>1</v>
      </c>
      <c r="I2704" s="2">
        <v>877.22</v>
      </c>
      <c r="J2704" s="2">
        <f>ROUND(Tabla324[[#This Row],[CANTIDAD ]]*Tabla324[[#This Row],[P. U. ]],2)</f>
        <v>877.22</v>
      </c>
    </row>
    <row r="2705" spans="1:10">
      <c r="A2705" s="5" t="s">
        <v>6577</v>
      </c>
      <c r="B2705" s="5" t="s">
        <v>2506</v>
      </c>
      <c r="C2705" s="6" t="s">
        <v>5796</v>
      </c>
      <c r="D2705" s="1" t="s">
        <v>62</v>
      </c>
      <c r="E2705" s="3">
        <v>1</v>
      </c>
      <c r="F2705" s="2">
        <v>1142.19</v>
      </c>
      <c r="G2705" s="2">
        <f>ROUND(Tabla324[[#This Row],[CANTIDAD]]*Tabla324[[#This Row],[P. U.]],2)</f>
        <v>1142.19</v>
      </c>
      <c r="H2705" s="22">
        <v>1</v>
      </c>
      <c r="I2705" s="2">
        <v>877.22</v>
      </c>
      <c r="J2705" s="2">
        <f>ROUND(Tabla324[[#This Row],[CANTIDAD ]]*Tabla324[[#This Row],[P. U. ]],2)</f>
        <v>877.22</v>
      </c>
    </row>
    <row r="2706" spans="1:10">
      <c r="A2706" s="5" t="s">
        <v>6577</v>
      </c>
      <c r="B2706" s="5" t="s">
        <v>2507</v>
      </c>
      <c r="C2706" s="6" t="s">
        <v>5797</v>
      </c>
      <c r="D2706" s="1" t="s">
        <v>62</v>
      </c>
      <c r="E2706" s="3">
        <v>1</v>
      </c>
      <c r="F2706" s="2">
        <v>1142.19</v>
      </c>
      <c r="G2706" s="2">
        <f>ROUND(Tabla324[[#This Row],[CANTIDAD]]*Tabla324[[#This Row],[P. U.]],2)</f>
        <v>1142.19</v>
      </c>
      <c r="H2706" s="22">
        <v>1</v>
      </c>
      <c r="I2706" s="2">
        <v>877.22</v>
      </c>
      <c r="J2706" s="2">
        <f>ROUND(Tabla324[[#This Row],[CANTIDAD ]]*Tabla324[[#This Row],[P. U. ]],2)</f>
        <v>877.22</v>
      </c>
    </row>
    <row r="2707" spans="1:10">
      <c r="A2707" s="5" t="s">
        <v>6577</v>
      </c>
      <c r="B2707" s="5" t="s">
        <v>2508</v>
      </c>
      <c r="C2707" s="6" t="s">
        <v>5798</v>
      </c>
      <c r="D2707" s="1" t="s">
        <v>62</v>
      </c>
      <c r="E2707" s="3">
        <v>1</v>
      </c>
      <c r="F2707" s="2">
        <v>1142.19</v>
      </c>
      <c r="G2707" s="2">
        <f>ROUND(Tabla324[[#This Row],[CANTIDAD]]*Tabla324[[#This Row],[P. U.]],2)</f>
        <v>1142.19</v>
      </c>
      <c r="H2707" s="22">
        <v>1</v>
      </c>
      <c r="I2707" s="2">
        <v>877.22</v>
      </c>
      <c r="J2707" s="2">
        <f>ROUND(Tabla324[[#This Row],[CANTIDAD ]]*Tabla324[[#This Row],[P. U. ]],2)</f>
        <v>877.22</v>
      </c>
    </row>
    <row r="2708" spans="1:10">
      <c r="A2708" s="5" t="s">
        <v>6577</v>
      </c>
      <c r="B2708" s="5" t="s">
        <v>2509</v>
      </c>
      <c r="C2708" s="6" t="s">
        <v>5799</v>
      </c>
      <c r="D2708" s="1" t="s">
        <v>62</v>
      </c>
      <c r="E2708" s="3">
        <v>1</v>
      </c>
      <c r="F2708" s="2">
        <v>1142.19</v>
      </c>
      <c r="G2708" s="2">
        <f>ROUND(Tabla324[[#This Row],[CANTIDAD]]*Tabla324[[#This Row],[P. U.]],2)</f>
        <v>1142.19</v>
      </c>
      <c r="H2708" s="22">
        <v>1</v>
      </c>
      <c r="I2708" s="2">
        <v>877.22</v>
      </c>
      <c r="J2708" s="2">
        <f>ROUND(Tabla324[[#This Row],[CANTIDAD ]]*Tabla324[[#This Row],[P. U. ]],2)</f>
        <v>877.22</v>
      </c>
    </row>
    <row r="2709" spans="1:10">
      <c r="A2709" s="5" t="s">
        <v>6577</v>
      </c>
      <c r="B2709" s="5" t="s">
        <v>2510</v>
      </c>
      <c r="C2709" s="6" t="s">
        <v>5800</v>
      </c>
      <c r="D2709" s="1" t="s">
        <v>62</v>
      </c>
      <c r="E2709" s="3">
        <v>1</v>
      </c>
      <c r="F2709" s="2">
        <v>1142.19</v>
      </c>
      <c r="G2709" s="2">
        <f>ROUND(Tabla324[[#This Row],[CANTIDAD]]*Tabla324[[#This Row],[P. U.]],2)</f>
        <v>1142.19</v>
      </c>
      <c r="H2709" s="22">
        <v>1</v>
      </c>
      <c r="I2709" s="2">
        <v>877.22</v>
      </c>
      <c r="J2709" s="2">
        <f>ROUND(Tabla324[[#This Row],[CANTIDAD ]]*Tabla324[[#This Row],[P. U. ]],2)</f>
        <v>877.22</v>
      </c>
    </row>
    <row r="2710" spans="1:10">
      <c r="A2710" s="5" t="s">
        <v>6577</v>
      </c>
      <c r="B2710" s="5" t="s">
        <v>2511</v>
      </c>
      <c r="C2710" s="6" t="s">
        <v>5801</v>
      </c>
      <c r="D2710" s="1" t="s">
        <v>62</v>
      </c>
      <c r="E2710" s="3">
        <v>1</v>
      </c>
      <c r="F2710" s="2">
        <v>1142.19</v>
      </c>
      <c r="G2710" s="2">
        <f>ROUND(Tabla324[[#This Row],[CANTIDAD]]*Tabla324[[#This Row],[P. U.]],2)</f>
        <v>1142.19</v>
      </c>
      <c r="H2710" s="22">
        <v>1</v>
      </c>
      <c r="I2710" s="2">
        <v>877.22</v>
      </c>
      <c r="J2710" s="2">
        <f>ROUND(Tabla324[[#This Row],[CANTIDAD ]]*Tabla324[[#This Row],[P. U. ]],2)</f>
        <v>877.22</v>
      </c>
    </row>
    <row r="2711" spans="1:10">
      <c r="A2711" s="5" t="s">
        <v>6577</v>
      </c>
      <c r="B2711" s="5" t="s">
        <v>2512</v>
      </c>
      <c r="C2711" s="6" t="s">
        <v>5802</v>
      </c>
      <c r="D2711" s="1" t="s">
        <v>62</v>
      </c>
      <c r="E2711" s="3">
        <v>1</v>
      </c>
      <c r="F2711" s="2">
        <v>1142.19</v>
      </c>
      <c r="G2711" s="2">
        <f>ROUND(Tabla324[[#This Row],[CANTIDAD]]*Tabla324[[#This Row],[P. U.]],2)</f>
        <v>1142.19</v>
      </c>
      <c r="H2711" s="22">
        <v>1</v>
      </c>
      <c r="I2711" s="2">
        <v>877.22</v>
      </c>
      <c r="J2711" s="2">
        <f>ROUND(Tabla324[[#This Row],[CANTIDAD ]]*Tabla324[[#This Row],[P. U. ]],2)</f>
        <v>877.22</v>
      </c>
    </row>
    <row r="2712" spans="1:10">
      <c r="A2712" s="5" t="s">
        <v>6577</v>
      </c>
      <c r="B2712" s="5" t="s">
        <v>2513</v>
      </c>
      <c r="C2712" s="6" t="s">
        <v>5803</v>
      </c>
      <c r="D2712" s="1" t="s">
        <v>62</v>
      </c>
      <c r="E2712" s="3">
        <v>1</v>
      </c>
      <c r="F2712" s="2">
        <v>1142.19</v>
      </c>
      <c r="G2712" s="2">
        <f>ROUND(Tabla324[[#This Row],[CANTIDAD]]*Tabla324[[#This Row],[P. U.]],2)</f>
        <v>1142.19</v>
      </c>
      <c r="H2712" s="22">
        <v>1</v>
      </c>
      <c r="I2712" s="2">
        <v>877.22</v>
      </c>
      <c r="J2712" s="2">
        <f>ROUND(Tabla324[[#This Row],[CANTIDAD ]]*Tabla324[[#This Row],[P. U. ]],2)</f>
        <v>877.22</v>
      </c>
    </row>
    <row r="2713" spans="1:10">
      <c r="A2713" s="5" t="s">
        <v>6577</v>
      </c>
      <c r="B2713" s="5" t="s">
        <v>2514</v>
      </c>
      <c r="C2713" s="6" t="s">
        <v>5804</v>
      </c>
      <c r="D2713" s="1" t="s">
        <v>62</v>
      </c>
      <c r="E2713" s="3">
        <v>1</v>
      </c>
      <c r="F2713" s="2">
        <v>1142.19</v>
      </c>
      <c r="G2713" s="2">
        <f>ROUND(Tabla324[[#This Row],[CANTIDAD]]*Tabla324[[#This Row],[P. U.]],2)</f>
        <v>1142.19</v>
      </c>
      <c r="H2713" s="22">
        <v>1</v>
      </c>
      <c r="I2713" s="2">
        <v>877.22</v>
      </c>
      <c r="J2713" s="2">
        <f>ROUND(Tabla324[[#This Row],[CANTIDAD ]]*Tabla324[[#This Row],[P. U. ]],2)</f>
        <v>877.22</v>
      </c>
    </row>
    <row r="2714" spans="1:10">
      <c r="A2714" s="5" t="s">
        <v>6577</v>
      </c>
      <c r="B2714" s="5" t="s">
        <v>2515</v>
      </c>
      <c r="C2714" s="6" t="s">
        <v>5805</v>
      </c>
      <c r="D2714" s="1" t="s">
        <v>62</v>
      </c>
      <c r="E2714" s="3">
        <v>1</v>
      </c>
      <c r="F2714" s="2">
        <v>1142.19</v>
      </c>
      <c r="G2714" s="2">
        <f>ROUND(Tabla324[[#This Row],[CANTIDAD]]*Tabla324[[#This Row],[P. U.]],2)</f>
        <v>1142.19</v>
      </c>
      <c r="H2714" s="22">
        <v>1</v>
      </c>
      <c r="I2714" s="2">
        <v>877.22</v>
      </c>
      <c r="J2714" s="2">
        <f>ROUND(Tabla324[[#This Row],[CANTIDAD ]]*Tabla324[[#This Row],[P. U. ]],2)</f>
        <v>877.22</v>
      </c>
    </row>
    <row r="2715" spans="1:10">
      <c r="A2715" s="5" t="s">
        <v>6577</v>
      </c>
      <c r="B2715" s="5" t="s">
        <v>2516</v>
      </c>
      <c r="C2715" s="6" t="s">
        <v>5806</v>
      </c>
      <c r="D2715" s="1" t="s">
        <v>62</v>
      </c>
      <c r="E2715" s="3">
        <v>1</v>
      </c>
      <c r="F2715" s="2">
        <v>1142.19</v>
      </c>
      <c r="G2715" s="2">
        <f>ROUND(Tabla324[[#This Row],[CANTIDAD]]*Tabla324[[#This Row],[P. U.]],2)</f>
        <v>1142.19</v>
      </c>
      <c r="H2715" s="22">
        <v>1</v>
      </c>
      <c r="I2715" s="2">
        <v>877.22</v>
      </c>
      <c r="J2715" s="2">
        <f>ROUND(Tabla324[[#This Row],[CANTIDAD ]]*Tabla324[[#This Row],[P. U. ]],2)</f>
        <v>877.22</v>
      </c>
    </row>
    <row r="2716" spans="1:10">
      <c r="A2716" s="5" t="s">
        <v>6577</v>
      </c>
      <c r="B2716" s="5" t="s">
        <v>2517</v>
      </c>
      <c r="C2716" s="6" t="s">
        <v>5807</v>
      </c>
      <c r="D2716" s="1" t="s">
        <v>62</v>
      </c>
      <c r="E2716" s="3">
        <v>1</v>
      </c>
      <c r="F2716" s="2">
        <v>1142.19</v>
      </c>
      <c r="G2716" s="2">
        <f>ROUND(Tabla324[[#This Row],[CANTIDAD]]*Tabla324[[#This Row],[P. U.]],2)</f>
        <v>1142.19</v>
      </c>
      <c r="H2716" s="22">
        <v>1</v>
      </c>
      <c r="I2716" s="2">
        <v>877.22</v>
      </c>
      <c r="J2716" s="2">
        <f>ROUND(Tabla324[[#This Row],[CANTIDAD ]]*Tabla324[[#This Row],[P. U. ]],2)</f>
        <v>877.22</v>
      </c>
    </row>
    <row r="2717" spans="1:10">
      <c r="A2717" s="5" t="s">
        <v>6577</v>
      </c>
      <c r="B2717" s="5" t="s">
        <v>2518</v>
      </c>
      <c r="C2717" s="6" t="s">
        <v>5808</v>
      </c>
      <c r="D2717" s="1" t="s">
        <v>62</v>
      </c>
      <c r="E2717" s="3">
        <v>1</v>
      </c>
      <c r="F2717" s="2">
        <v>1142.19</v>
      </c>
      <c r="G2717" s="2">
        <f>ROUND(Tabla324[[#This Row],[CANTIDAD]]*Tabla324[[#This Row],[P. U.]],2)</f>
        <v>1142.19</v>
      </c>
      <c r="H2717" s="22">
        <v>1</v>
      </c>
      <c r="I2717" s="2">
        <v>877.22</v>
      </c>
      <c r="J2717" s="2">
        <f>ROUND(Tabla324[[#This Row],[CANTIDAD ]]*Tabla324[[#This Row],[P. U. ]],2)</f>
        <v>877.22</v>
      </c>
    </row>
    <row r="2718" spans="1:10">
      <c r="A2718" s="5" t="s">
        <v>6577</v>
      </c>
      <c r="B2718" s="5" t="s">
        <v>2519</v>
      </c>
      <c r="C2718" s="6" t="s">
        <v>5809</v>
      </c>
      <c r="D2718" s="1" t="s">
        <v>62</v>
      </c>
      <c r="E2718" s="3">
        <v>1</v>
      </c>
      <c r="F2718" s="2">
        <v>1142.19</v>
      </c>
      <c r="G2718" s="2">
        <f>ROUND(Tabla324[[#This Row],[CANTIDAD]]*Tabla324[[#This Row],[P. U.]],2)</f>
        <v>1142.19</v>
      </c>
      <c r="H2718" s="22">
        <v>1</v>
      </c>
      <c r="I2718" s="2">
        <v>877.22</v>
      </c>
      <c r="J2718" s="2">
        <f>ROUND(Tabla324[[#This Row],[CANTIDAD ]]*Tabla324[[#This Row],[P. U. ]],2)</f>
        <v>877.22</v>
      </c>
    </row>
    <row r="2719" spans="1:10">
      <c r="A2719" s="5" t="s">
        <v>6577</v>
      </c>
      <c r="B2719" s="5" t="s">
        <v>2520</v>
      </c>
      <c r="C2719" s="6" t="s">
        <v>5810</v>
      </c>
      <c r="D2719" s="1" t="s">
        <v>62</v>
      </c>
      <c r="E2719" s="3">
        <v>1</v>
      </c>
      <c r="F2719" s="2">
        <v>1142.19</v>
      </c>
      <c r="G2719" s="2">
        <f>ROUND(Tabla324[[#This Row],[CANTIDAD]]*Tabla324[[#This Row],[P. U.]],2)</f>
        <v>1142.19</v>
      </c>
      <c r="H2719" s="22">
        <v>1</v>
      </c>
      <c r="I2719" s="2">
        <v>877.22</v>
      </c>
      <c r="J2719" s="2">
        <f>ROUND(Tabla324[[#This Row],[CANTIDAD ]]*Tabla324[[#This Row],[P. U. ]],2)</f>
        <v>877.22</v>
      </c>
    </row>
    <row r="2720" spans="1:10">
      <c r="A2720" s="5" t="s">
        <v>6577</v>
      </c>
      <c r="B2720" s="5" t="s">
        <v>2521</v>
      </c>
      <c r="C2720" s="6" t="s">
        <v>5811</v>
      </c>
      <c r="D2720" s="1" t="s">
        <v>62</v>
      </c>
      <c r="E2720" s="3">
        <v>1</v>
      </c>
      <c r="F2720" s="2">
        <v>1142.19</v>
      </c>
      <c r="G2720" s="2">
        <f>ROUND(Tabla324[[#This Row],[CANTIDAD]]*Tabla324[[#This Row],[P. U.]],2)</f>
        <v>1142.19</v>
      </c>
      <c r="H2720" s="22">
        <v>1</v>
      </c>
      <c r="I2720" s="2">
        <v>877.22</v>
      </c>
      <c r="J2720" s="2">
        <f>ROUND(Tabla324[[#This Row],[CANTIDAD ]]*Tabla324[[#This Row],[P. U. ]],2)</f>
        <v>877.22</v>
      </c>
    </row>
    <row r="2721" spans="1:10">
      <c r="A2721" s="5" t="s">
        <v>6577</v>
      </c>
      <c r="B2721" s="5" t="s">
        <v>2522</v>
      </c>
      <c r="C2721" s="6" t="s">
        <v>5812</v>
      </c>
      <c r="D2721" s="1" t="s">
        <v>62</v>
      </c>
      <c r="E2721" s="3">
        <v>1</v>
      </c>
      <c r="F2721" s="2">
        <v>1142.19</v>
      </c>
      <c r="G2721" s="2">
        <f>ROUND(Tabla324[[#This Row],[CANTIDAD]]*Tabla324[[#This Row],[P. U.]],2)</f>
        <v>1142.19</v>
      </c>
      <c r="H2721" s="22">
        <v>1</v>
      </c>
      <c r="I2721" s="2">
        <v>877.22</v>
      </c>
      <c r="J2721" s="2">
        <f>ROUND(Tabla324[[#This Row],[CANTIDAD ]]*Tabla324[[#This Row],[P. U. ]],2)</f>
        <v>877.22</v>
      </c>
    </row>
    <row r="2722" spans="1:10">
      <c r="A2722" s="5" t="s">
        <v>6577</v>
      </c>
      <c r="B2722" s="5" t="s">
        <v>2523</v>
      </c>
      <c r="C2722" s="6" t="s">
        <v>5813</v>
      </c>
      <c r="D2722" s="1" t="s">
        <v>62</v>
      </c>
      <c r="E2722" s="3">
        <v>1</v>
      </c>
      <c r="F2722" s="2">
        <v>1142.19</v>
      </c>
      <c r="G2722" s="2">
        <f>ROUND(Tabla324[[#This Row],[CANTIDAD]]*Tabla324[[#This Row],[P. U.]],2)</f>
        <v>1142.19</v>
      </c>
      <c r="H2722" s="22">
        <v>1</v>
      </c>
      <c r="I2722" s="2">
        <v>877.22</v>
      </c>
      <c r="J2722" s="2">
        <f>ROUND(Tabla324[[#This Row],[CANTIDAD ]]*Tabla324[[#This Row],[P. U. ]],2)</f>
        <v>877.22</v>
      </c>
    </row>
    <row r="2723" spans="1:10">
      <c r="A2723" s="5" t="s">
        <v>6577</v>
      </c>
      <c r="B2723" s="5" t="s">
        <v>2524</v>
      </c>
      <c r="C2723" s="6" t="s">
        <v>5814</v>
      </c>
      <c r="D2723" s="1" t="s">
        <v>62</v>
      </c>
      <c r="E2723" s="3">
        <v>1</v>
      </c>
      <c r="F2723" s="2">
        <v>1142.19</v>
      </c>
      <c r="G2723" s="2">
        <f>ROUND(Tabla324[[#This Row],[CANTIDAD]]*Tabla324[[#This Row],[P. U.]],2)</f>
        <v>1142.19</v>
      </c>
      <c r="H2723" s="22">
        <v>1</v>
      </c>
      <c r="I2723" s="2">
        <v>877.22</v>
      </c>
      <c r="J2723" s="2">
        <f>ROUND(Tabla324[[#This Row],[CANTIDAD ]]*Tabla324[[#This Row],[P. U. ]],2)</f>
        <v>877.22</v>
      </c>
    </row>
    <row r="2724" spans="1:10">
      <c r="A2724" s="5" t="s">
        <v>6577</v>
      </c>
      <c r="B2724" s="5" t="s">
        <v>2525</v>
      </c>
      <c r="C2724" s="6" t="s">
        <v>5815</v>
      </c>
      <c r="D2724" s="1" t="s">
        <v>62</v>
      </c>
      <c r="E2724" s="3">
        <v>1</v>
      </c>
      <c r="F2724" s="2">
        <v>1142.19</v>
      </c>
      <c r="G2724" s="2">
        <f>ROUND(Tabla324[[#This Row],[CANTIDAD]]*Tabla324[[#This Row],[P. U.]],2)</f>
        <v>1142.19</v>
      </c>
      <c r="H2724" s="22">
        <v>1</v>
      </c>
      <c r="I2724" s="2">
        <v>877.22</v>
      </c>
      <c r="J2724" s="2">
        <f>ROUND(Tabla324[[#This Row],[CANTIDAD ]]*Tabla324[[#This Row],[P. U. ]],2)</f>
        <v>877.22</v>
      </c>
    </row>
    <row r="2725" spans="1:10">
      <c r="A2725" s="5" t="s">
        <v>6577</v>
      </c>
      <c r="B2725" s="5" t="s">
        <v>2526</v>
      </c>
      <c r="C2725" s="6" t="s">
        <v>5816</v>
      </c>
      <c r="D2725" s="1" t="s">
        <v>62</v>
      </c>
      <c r="E2725" s="3">
        <v>1</v>
      </c>
      <c r="F2725" s="2">
        <v>1142.19</v>
      </c>
      <c r="G2725" s="2">
        <f>ROUND(Tabla324[[#This Row],[CANTIDAD]]*Tabla324[[#This Row],[P. U.]],2)</f>
        <v>1142.19</v>
      </c>
      <c r="H2725" s="22">
        <v>1</v>
      </c>
      <c r="I2725" s="2">
        <v>877.22</v>
      </c>
      <c r="J2725" s="2">
        <f>ROUND(Tabla324[[#This Row],[CANTIDAD ]]*Tabla324[[#This Row],[P. U. ]],2)</f>
        <v>877.22</v>
      </c>
    </row>
    <row r="2726" spans="1:10">
      <c r="A2726" s="5" t="s">
        <v>6577</v>
      </c>
      <c r="B2726" s="5" t="s">
        <v>2527</v>
      </c>
      <c r="C2726" s="6" t="s">
        <v>5817</v>
      </c>
      <c r="D2726" s="1" t="s">
        <v>62</v>
      </c>
      <c r="E2726" s="3">
        <v>1</v>
      </c>
      <c r="F2726" s="2">
        <v>1142.19</v>
      </c>
      <c r="G2726" s="2">
        <f>ROUND(Tabla324[[#This Row],[CANTIDAD]]*Tabla324[[#This Row],[P. U.]],2)</f>
        <v>1142.19</v>
      </c>
      <c r="H2726" s="22">
        <v>1</v>
      </c>
      <c r="I2726" s="2">
        <v>877.22</v>
      </c>
      <c r="J2726" s="2">
        <f>ROUND(Tabla324[[#This Row],[CANTIDAD ]]*Tabla324[[#This Row],[P. U. ]],2)</f>
        <v>877.22</v>
      </c>
    </row>
    <row r="2727" spans="1:10">
      <c r="A2727" s="5" t="s">
        <v>6577</v>
      </c>
      <c r="B2727" s="5" t="s">
        <v>2528</v>
      </c>
      <c r="C2727" s="6" t="s">
        <v>5818</v>
      </c>
      <c r="D2727" s="1" t="s">
        <v>62</v>
      </c>
      <c r="E2727" s="3">
        <v>1</v>
      </c>
      <c r="F2727" s="2">
        <v>1142.19</v>
      </c>
      <c r="G2727" s="2">
        <f>ROUND(Tabla324[[#This Row],[CANTIDAD]]*Tabla324[[#This Row],[P. U.]],2)</f>
        <v>1142.19</v>
      </c>
      <c r="H2727" s="22">
        <v>1</v>
      </c>
      <c r="I2727" s="2">
        <v>877.22</v>
      </c>
      <c r="J2727" s="2">
        <f>ROUND(Tabla324[[#This Row],[CANTIDAD ]]*Tabla324[[#This Row],[P. U. ]],2)</f>
        <v>877.22</v>
      </c>
    </row>
    <row r="2728" spans="1:10">
      <c r="A2728" s="5" t="s">
        <v>6577</v>
      </c>
      <c r="B2728" s="5" t="s">
        <v>2529</v>
      </c>
      <c r="C2728" s="6" t="s">
        <v>5819</v>
      </c>
      <c r="D2728" s="1" t="s">
        <v>62</v>
      </c>
      <c r="E2728" s="3">
        <v>1</v>
      </c>
      <c r="F2728" s="2">
        <v>1142.19</v>
      </c>
      <c r="G2728" s="2">
        <f>ROUND(Tabla324[[#This Row],[CANTIDAD]]*Tabla324[[#This Row],[P. U.]],2)</f>
        <v>1142.19</v>
      </c>
      <c r="H2728" s="22">
        <v>1</v>
      </c>
      <c r="I2728" s="2">
        <v>877.22</v>
      </c>
      <c r="J2728" s="2">
        <f>ROUND(Tabla324[[#This Row],[CANTIDAD ]]*Tabla324[[#This Row],[P. U. ]],2)</f>
        <v>877.22</v>
      </c>
    </row>
    <row r="2729" spans="1:10">
      <c r="A2729" s="5" t="s">
        <v>6577</v>
      </c>
      <c r="B2729" s="5" t="s">
        <v>2530</v>
      </c>
      <c r="C2729" s="6" t="s">
        <v>5820</v>
      </c>
      <c r="D2729" s="1" t="s">
        <v>62</v>
      </c>
      <c r="E2729" s="3">
        <v>1</v>
      </c>
      <c r="F2729" s="2">
        <v>1142.19</v>
      </c>
      <c r="G2729" s="2">
        <f>ROUND(Tabla324[[#This Row],[CANTIDAD]]*Tabla324[[#This Row],[P. U.]],2)</f>
        <v>1142.19</v>
      </c>
      <c r="H2729" s="22">
        <v>1</v>
      </c>
      <c r="I2729" s="2">
        <v>877.22</v>
      </c>
      <c r="J2729" s="2">
        <f>ROUND(Tabla324[[#This Row],[CANTIDAD ]]*Tabla324[[#This Row],[P. U. ]],2)</f>
        <v>877.22</v>
      </c>
    </row>
    <row r="2730" spans="1:10">
      <c r="A2730" s="5" t="s">
        <v>6577</v>
      </c>
      <c r="B2730" s="5" t="s">
        <v>2531</v>
      </c>
      <c r="C2730" s="6" t="s">
        <v>5821</v>
      </c>
      <c r="D2730" s="1" t="s">
        <v>62</v>
      </c>
      <c r="E2730" s="3">
        <v>1</v>
      </c>
      <c r="F2730" s="2">
        <v>1142.19</v>
      </c>
      <c r="G2730" s="2">
        <f>ROUND(Tabla324[[#This Row],[CANTIDAD]]*Tabla324[[#This Row],[P. U.]],2)</f>
        <v>1142.19</v>
      </c>
      <c r="H2730" s="22">
        <v>1</v>
      </c>
      <c r="I2730" s="2">
        <v>877.22</v>
      </c>
      <c r="J2730" s="2">
        <f>ROUND(Tabla324[[#This Row],[CANTIDAD ]]*Tabla324[[#This Row],[P. U. ]],2)</f>
        <v>877.22</v>
      </c>
    </row>
    <row r="2731" spans="1:10">
      <c r="A2731" s="5" t="s">
        <v>6577</v>
      </c>
      <c r="B2731" s="5" t="s">
        <v>2532</v>
      </c>
      <c r="C2731" s="6" t="s">
        <v>5822</v>
      </c>
      <c r="D2731" s="1" t="s">
        <v>62</v>
      </c>
      <c r="E2731" s="3">
        <v>1</v>
      </c>
      <c r="F2731" s="2">
        <v>1142.19</v>
      </c>
      <c r="G2731" s="2">
        <f>ROUND(Tabla324[[#This Row],[CANTIDAD]]*Tabla324[[#This Row],[P. U.]],2)</f>
        <v>1142.19</v>
      </c>
      <c r="H2731" s="22">
        <v>1</v>
      </c>
      <c r="I2731" s="2">
        <v>877.22</v>
      </c>
      <c r="J2731" s="2">
        <f>ROUND(Tabla324[[#This Row],[CANTIDAD ]]*Tabla324[[#This Row],[P. U. ]],2)</f>
        <v>877.22</v>
      </c>
    </row>
    <row r="2732" spans="1:10">
      <c r="A2732" s="5" t="s">
        <v>6577</v>
      </c>
      <c r="B2732" s="5" t="s">
        <v>2533</v>
      </c>
      <c r="C2732" s="6" t="s">
        <v>5823</v>
      </c>
      <c r="D2732" s="1" t="s">
        <v>62</v>
      </c>
      <c r="E2732" s="3">
        <v>1</v>
      </c>
      <c r="F2732" s="2">
        <v>1142.19</v>
      </c>
      <c r="G2732" s="2">
        <f>ROUND(Tabla324[[#This Row],[CANTIDAD]]*Tabla324[[#This Row],[P. U.]],2)</f>
        <v>1142.19</v>
      </c>
      <c r="H2732" s="22">
        <v>1</v>
      </c>
      <c r="I2732" s="2">
        <v>877.22</v>
      </c>
      <c r="J2732" s="2">
        <f>ROUND(Tabla324[[#This Row],[CANTIDAD ]]*Tabla324[[#This Row],[P. U. ]],2)</f>
        <v>877.22</v>
      </c>
    </row>
    <row r="2733" spans="1:10">
      <c r="A2733" s="5" t="s">
        <v>6577</v>
      </c>
      <c r="B2733" s="5" t="s">
        <v>2534</v>
      </c>
      <c r="C2733" s="6" t="s">
        <v>5824</v>
      </c>
      <c r="D2733" s="1" t="s">
        <v>62</v>
      </c>
      <c r="E2733" s="3">
        <v>1</v>
      </c>
      <c r="F2733" s="2">
        <v>1142.19</v>
      </c>
      <c r="G2733" s="2">
        <f>ROUND(Tabla324[[#This Row],[CANTIDAD]]*Tabla324[[#This Row],[P. U.]],2)</f>
        <v>1142.19</v>
      </c>
      <c r="H2733" s="22">
        <v>1</v>
      </c>
      <c r="I2733" s="2">
        <v>877.22</v>
      </c>
      <c r="J2733" s="2">
        <f>ROUND(Tabla324[[#This Row],[CANTIDAD ]]*Tabla324[[#This Row],[P. U. ]],2)</f>
        <v>877.22</v>
      </c>
    </row>
    <row r="2734" spans="1:10">
      <c r="A2734" s="5" t="s">
        <v>6577</v>
      </c>
      <c r="B2734" s="5" t="s">
        <v>2535</v>
      </c>
      <c r="C2734" s="6" t="s">
        <v>5825</v>
      </c>
      <c r="D2734" s="1" t="s">
        <v>62</v>
      </c>
      <c r="E2734" s="3">
        <v>1</v>
      </c>
      <c r="F2734" s="2">
        <v>1142.19</v>
      </c>
      <c r="G2734" s="2">
        <f>ROUND(Tabla324[[#This Row],[CANTIDAD]]*Tabla324[[#This Row],[P. U.]],2)</f>
        <v>1142.19</v>
      </c>
      <c r="H2734" s="22">
        <v>1</v>
      </c>
      <c r="I2734" s="2">
        <v>877.22</v>
      </c>
      <c r="J2734" s="2">
        <f>ROUND(Tabla324[[#This Row],[CANTIDAD ]]*Tabla324[[#This Row],[P. U. ]],2)</f>
        <v>877.22</v>
      </c>
    </row>
    <row r="2735" spans="1:10">
      <c r="A2735" s="5" t="s">
        <v>6577</v>
      </c>
      <c r="B2735" s="5" t="s">
        <v>2536</v>
      </c>
      <c r="C2735" s="6" t="s">
        <v>5826</v>
      </c>
      <c r="D2735" s="1" t="s">
        <v>62</v>
      </c>
      <c r="E2735" s="3">
        <v>1</v>
      </c>
      <c r="F2735" s="2">
        <v>1142.19</v>
      </c>
      <c r="G2735" s="2">
        <f>ROUND(Tabla324[[#This Row],[CANTIDAD]]*Tabla324[[#This Row],[P. U.]],2)</f>
        <v>1142.19</v>
      </c>
      <c r="H2735" s="22">
        <v>1</v>
      </c>
      <c r="I2735" s="2">
        <v>877.22</v>
      </c>
      <c r="J2735" s="2">
        <f>ROUND(Tabla324[[#This Row],[CANTIDAD ]]*Tabla324[[#This Row],[P. U. ]],2)</f>
        <v>877.22</v>
      </c>
    </row>
    <row r="2736" spans="1:10">
      <c r="A2736" s="5" t="s">
        <v>6577</v>
      </c>
      <c r="B2736" s="5" t="s">
        <v>2537</v>
      </c>
      <c r="C2736" s="6" t="s">
        <v>5827</v>
      </c>
      <c r="D2736" s="1" t="s">
        <v>62</v>
      </c>
      <c r="E2736" s="3">
        <v>1</v>
      </c>
      <c r="F2736" s="2">
        <v>1142.19</v>
      </c>
      <c r="G2736" s="2">
        <f>ROUND(Tabla324[[#This Row],[CANTIDAD]]*Tabla324[[#This Row],[P. U.]],2)</f>
        <v>1142.19</v>
      </c>
      <c r="H2736" s="22">
        <v>1</v>
      </c>
      <c r="I2736" s="2">
        <v>877.22</v>
      </c>
      <c r="J2736" s="2">
        <f>ROUND(Tabla324[[#This Row],[CANTIDAD ]]*Tabla324[[#This Row],[P. U. ]],2)</f>
        <v>877.22</v>
      </c>
    </row>
    <row r="2737" spans="1:10">
      <c r="A2737" s="5" t="s">
        <v>6577</v>
      </c>
      <c r="B2737" s="5" t="s">
        <v>2538</v>
      </c>
      <c r="C2737" s="6" t="s">
        <v>5828</v>
      </c>
      <c r="D2737" s="1" t="s">
        <v>62</v>
      </c>
      <c r="E2737" s="3">
        <v>1</v>
      </c>
      <c r="F2737" s="2">
        <v>1142.19</v>
      </c>
      <c r="G2737" s="2">
        <f>ROUND(Tabla324[[#This Row],[CANTIDAD]]*Tabla324[[#This Row],[P. U.]],2)</f>
        <v>1142.19</v>
      </c>
      <c r="H2737" s="22">
        <v>1</v>
      </c>
      <c r="I2737" s="2">
        <v>877.22</v>
      </c>
      <c r="J2737" s="2">
        <f>ROUND(Tabla324[[#This Row],[CANTIDAD ]]*Tabla324[[#This Row],[P. U. ]],2)</f>
        <v>877.22</v>
      </c>
    </row>
    <row r="2738" spans="1:10">
      <c r="A2738" s="5" t="s">
        <v>6577</v>
      </c>
      <c r="B2738" s="5" t="s">
        <v>2539</v>
      </c>
      <c r="C2738" s="6" t="s">
        <v>5829</v>
      </c>
      <c r="D2738" s="1" t="s">
        <v>62</v>
      </c>
      <c r="E2738" s="3">
        <v>1</v>
      </c>
      <c r="F2738" s="2">
        <v>1142.19</v>
      </c>
      <c r="G2738" s="2">
        <f>ROUND(Tabla324[[#This Row],[CANTIDAD]]*Tabla324[[#This Row],[P. U.]],2)</f>
        <v>1142.19</v>
      </c>
      <c r="H2738" s="22">
        <v>1</v>
      </c>
      <c r="I2738" s="2">
        <v>877.22</v>
      </c>
      <c r="J2738" s="2">
        <f>ROUND(Tabla324[[#This Row],[CANTIDAD ]]*Tabla324[[#This Row],[P. U. ]],2)</f>
        <v>877.22</v>
      </c>
    </row>
    <row r="2739" spans="1:10">
      <c r="A2739" s="5" t="s">
        <v>6577</v>
      </c>
      <c r="B2739" s="5" t="s">
        <v>2540</v>
      </c>
      <c r="C2739" s="6" t="s">
        <v>5830</v>
      </c>
      <c r="D2739" s="1" t="s">
        <v>62</v>
      </c>
      <c r="E2739" s="3">
        <v>1</v>
      </c>
      <c r="F2739" s="2">
        <v>1142.19</v>
      </c>
      <c r="G2739" s="2">
        <f>ROUND(Tabla324[[#This Row],[CANTIDAD]]*Tabla324[[#This Row],[P. U.]],2)</f>
        <v>1142.19</v>
      </c>
      <c r="H2739" s="22">
        <v>1</v>
      </c>
      <c r="I2739" s="2">
        <v>877.22</v>
      </c>
      <c r="J2739" s="2">
        <f>ROUND(Tabla324[[#This Row],[CANTIDAD ]]*Tabla324[[#This Row],[P. U. ]],2)</f>
        <v>877.22</v>
      </c>
    </row>
    <row r="2740" spans="1:10">
      <c r="A2740" s="5" t="s">
        <v>6577</v>
      </c>
      <c r="B2740" s="5" t="s">
        <v>2541</v>
      </c>
      <c r="C2740" s="6" t="s">
        <v>5831</v>
      </c>
      <c r="D2740" s="1" t="s">
        <v>62</v>
      </c>
      <c r="E2740" s="3">
        <v>1</v>
      </c>
      <c r="F2740" s="2">
        <v>1142.19</v>
      </c>
      <c r="G2740" s="2">
        <f>ROUND(Tabla324[[#This Row],[CANTIDAD]]*Tabla324[[#This Row],[P. U.]],2)</f>
        <v>1142.19</v>
      </c>
      <c r="H2740" s="22">
        <v>1</v>
      </c>
      <c r="I2740" s="2">
        <v>877.22</v>
      </c>
      <c r="J2740" s="2">
        <f>ROUND(Tabla324[[#This Row],[CANTIDAD ]]*Tabla324[[#This Row],[P. U. ]],2)</f>
        <v>877.22</v>
      </c>
    </row>
    <row r="2741" spans="1:10">
      <c r="A2741" s="5" t="s">
        <v>6577</v>
      </c>
      <c r="B2741" s="5" t="s">
        <v>2542</v>
      </c>
      <c r="C2741" s="6" t="s">
        <v>5832</v>
      </c>
      <c r="D2741" s="1" t="s">
        <v>62</v>
      </c>
      <c r="E2741" s="3">
        <v>1</v>
      </c>
      <c r="F2741" s="2">
        <v>1142.19</v>
      </c>
      <c r="G2741" s="2">
        <f>ROUND(Tabla324[[#This Row],[CANTIDAD]]*Tabla324[[#This Row],[P. U.]],2)</f>
        <v>1142.19</v>
      </c>
      <c r="H2741" s="22">
        <v>1</v>
      </c>
      <c r="I2741" s="2">
        <v>877.22</v>
      </c>
      <c r="J2741" s="2">
        <f>ROUND(Tabla324[[#This Row],[CANTIDAD ]]*Tabla324[[#This Row],[P. U. ]],2)</f>
        <v>877.22</v>
      </c>
    </row>
    <row r="2742" spans="1:10">
      <c r="A2742" s="5" t="s">
        <v>6577</v>
      </c>
      <c r="B2742" s="5" t="s">
        <v>2543</v>
      </c>
      <c r="C2742" s="6" t="s">
        <v>5833</v>
      </c>
      <c r="D2742" s="1" t="s">
        <v>62</v>
      </c>
      <c r="E2742" s="3">
        <v>1</v>
      </c>
      <c r="F2742" s="2">
        <v>1142.19</v>
      </c>
      <c r="G2742" s="2">
        <f>ROUND(Tabla324[[#This Row],[CANTIDAD]]*Tabla324[[#This Row],[P. U.]],2)</f>
        <v>1142.19</v>
      </c>
      <c r="H2742" s="22">
        <v>1</v>
      </c>
      <c r="I2742" s="2">
        <v>877.22</v>
      </c>
      <c r="J2742" s="2">
        <f>ROUND(Tabla324[[#This Row],[CANTIDAD ]]*Tabla324[[#This Row],[P. U. ]],2)</f>
        <v>877.22</v>
      </c>
    </row>
    <row r="2743" spans="1:10">
      <c r="A2743" s="5" t="s">
        <v>6577</v>
      </c>
      <c r="B2743" s="5" t="s">
        <v>2544</v>
      </c>
      <c r="C2743" s="6" t="s">
        <v>5834</v>
      </c>
      <c r="D2743" s="1" t="s">
        <v>62</v>
      </c>
      <c r="E2743" s="3">
        <v>1</v>
      </c>
      <c r="F2743" s="2">
        <v>1142.19</v>
      </c>
      <c r="G2743" s="2">
        <f>ROUND(Tabla324[[#This Row],[CANTIDAD]]*Tabla324[[#This Row],[P. U.]],2)</f>
        <v>1142.19</v>
      </c>
      <c r="H2743" s="22">
        <v>1</v>
      </c>
      <c r="I2743" s="2">
        <v>877.22</v>
      </c>
      <c r="J2743" s="2">
        <f>ROUND(Tabla324[[#This Row],[CANTIDAD ]]*Tabla324[[#This Row],[P. U. ]],2)</f>
        <v>877.22</v>
      </c>
    </row>
    <row r="2744" spans="1:10">
      <c r="A2744" s="5" t="s">
        <v>6577</v>
      </c>
      <c r="B2744" s="5" t="s">
        <v>2545</v>
      </c>
      <c r="C2744" s="6" t="s">
        <v>5835</v>
      </c>
      <c r="D2744" s="1" t="s">
        <v>62</v>
      </c>
      <c r="E2744" s="3">
        <v>1</v>
      </c>
      <c r="F2744" s="2">
        <v>1142.19</v>
      </c>
      <c r="G2744" s="2">
        <f>ROUND(Tabla324[[#This Row],[CANTIDAD]]*Tabla324[[#This Row],[P. U.]],2)</f>
        <v>1142.19</v>
      </c>
      <c r="H2744" s="22">
        <v>1</v>
      </c>
      <c r="I2744" s="2">
        <v>877.22</v>
      </c>
      <c r="J2744" s="2">
        <f>ROUND(Tabla324[[#This Row],[CANTIDAD ]]*Tabla324[[#This Row],[P. U. ]],2)</f>
        <v>877.22</v>
      </c>
    </row>
    <row r="2745" spans="1:10">
      <c r="A2745" s="5" t="s">
        <v>6577</v>
      </c>
      <c r="B2745" s="5" t="s">
        <v>2546</v>
      </c>
      <c r="C2745" s="6" t="s">
        <v>5836</v>
      </c>
      <c r="D2745" s="1" t="s">
        <v>62</v>
      </c>
      <c r="E2745" s="3">
        <v>1</v>
      </c>
      <c r="F2745" s="2">
        <v>1142.19</v>
      </c>
      <c r="G2745" s="2">
        <f>ROUND(Tabla324[[#This Row],[CANTIDAD]]*Tabla324[[#This Row],[P. U.]],2)</f>
        <v>1142.19</v>
      </c>
      <c r="H2745" s="22">
        <v>1</v>
      </c>
      <c r="I2745" s="2">
        <v>877.22</v>
      </c>
      <c r="J2745" s="2">
        <f>ROUND(Tabla324[[#This Row],[CANTIDAD ]]*Tabla324[[#This Row],[P. U. ]],2)</f>
        <v>877.22</v>
      </c>
    </row>
    <row r="2746" spans="1:10">
      <c r="A2746" s="5" t="s">
        <v>6577</v>
      </c>
      <c r="B2746" s="5" t="s">
        <v>2547</v>
      </c>
      <c r="C2746" s="6" t="s">
        <v>5837</v>
      </c>
      <c r="D2746" s="1" t="s">
        <v>62</v>
      </c>
      <c r="E2746" s="3">
        <v>1</v>
      </c>
      <c r="F2746" s="2">
        <v>1142.19</v>
      </c>
      <c r="G2746" s="2">
        <f>ROUND(Tabla324[[#This Row],[CANTIDAD]]*Tabla324[[#This Row],[P. U.]],2)</f>
        <v>1142.19</v>
      </c>
      <c r="H2746" s="22">
        <v>1</v>
      </c>
      <c r="I2746" s="2">
        <v>877.22</v>
      </c>
      <c r="J2746" s="2">
        <f>ROUND(Tabla324[[#This Row],[CANTIDAD ]]*Tabla324[[#This Row],[P. U. ]],2)</f>
        <v>877.22</v>
      </c>
    </row>
    <row r="2747" spans="1:10">
      <c r="A2747" s="5" t="s">
        <v>6577</v>
      </c>
      <c r="B2747" s="5" t="s">
        <v>2548</v>
      </c>
      <c r="C2747" s="6" t="s">
        <v>5838</v>
      </c>
      <c r="D2747" s="1" t="s">
        <v>62</v>
      </c>
      <c r="E2747" s="3">
        <v>1</v>
      </c>
      <c r="F2747" s="2">
        <v>1142.19</v>
      </c>
      <c r="G2747" s="2">
        <f>ROUND(Tabla324[[#This Row],[CANTIDAD]]*Tabla324[[#This Row],[P. U.]],2)</f>
        <v>1142.19</v>
      </c>
      <c r="H2747" s="22">
        <v>1</v>
      </c>
      <c r="I2747" s="2">
        <v>877.22</v>
      </c>
      <c r="J2747" s="2">
        <f>ROUND(Tabla324[[#This Row],[CANTIDAD ]]*Tabla324[[#This Row],[P. U. ]],2)</f>
        <v>877.22</v>
      </c>
    </row>
    <row r="2748" spans="1:10">
      <c r="A2748" s="5" t="s">
        <v>6577</v>
      </c>
      <c r="B2748" s="5" t="s">
        <v>2549</v>
      </c>
      <c r="C2748" s="6" t="s">
        <v>5839</v>
      </c>
      <c r="D2748" s="1" t="s">
        <v>62</v>
      </c>
      <c r="E2748" s="3">
        <v>1</v>
      </c>
      <c r="F2748" s="2">
        <v>1142.19</v>
      </c>
      <c r="G2748" s="2">
        <f>ROUND(Tabla324[[#This Row],[CANTIDAD]]*Tabla324[[#This Row],[P. U.]],2)</f>
        <v>1142.19</v>
      </c>
      <c r="H2748" s="22">
        <v>1</v>
      </c>
      <c r="I2748" s="2">
        <v>877.22</v>
      </c>
      <c r="J2748" s="2">
        <f>ROUND(Tabla324[[#This Row],[CANTIDAD ]]*Tabla324[[#This Row],[P. U. ]],2)</f>
        <v>877.22</v>
      </c>
    </row>
    <row r="2749" spans="1:10">
      <c r="A2749" s="5" t="s">
        <v>6577</v>
      </c>
      <c r="B2749" s="5" t="s">
        <v>2550</v>
      </c>
      <c r="C2749" s="6" t="s">
        <v>5840</v>
      </c>
      <c r="D2749" s="1" t="s">
        <v>62</v>
      </c>
      <c r="E2749" s="3">
        <v>1</v>
      </c>
      <c r="F2749" s="2">
        <v>1142.19</v>
      </c>
      <c r="G2749" s="2">
        <f>ROUND(Tabla324[[#This Row],[CANTIDAD]]*Tabla324[[#This Row],[P. U.]],2)</f>
        <v>1142.19</v>
      </c>
      <c r="H2749" s="22">
        <v>1</v>
      </c>
      <c r="I2749" s="2">
        <v>877.22</v>
      </c>
      <c r="J2749" s="2">
        <f>ROUND(Tabla324[[#This Row],[CANTIDAD ]]*Tabla324[[#This Row],[P. U. ]],2)</f>
        <v>877.22</v>
      </c>
    </row>
    <row r="2750" spans="1:10">
      <c r="A2750" s="5" t="s">
        <v>6577</v>
      </c>
      <c r="B2750" s="5" t="s">
        <v>2551</v>
      </c>
      <c r="C2750" s="6" t="s">
        <v>5841</v>
      </c>
      <c r="D2750" s="1" t="s">
        <v>62</v>
      </c>
      <c r="E2750" s="3">
        <v>1</v>
      </c>
      <c r="F2750" s="2">
        <v>1142.19</v>
      </c>
      <c r="G2750" s="2">
        <f>ROUND(Tabla324[[#This Row],[CANTIDAD]]*Tabla324[[#This Row],[P. U.]],2)</f>
        <v>1142.19</v>
      </c>
      <c r="H2750" s="22">
        <v>1</v>
      </c>
      <c r="I2750" s="2">
        <v>877.22</v>
      </c>
      <c r="J2750" s="2">
        <f>ROUND(Tabla324[[#This Row],[CANTIDAD ]]*Tabla324[[#This Row],[P. U. ]],2)</f>
        <v>877.22</v>
      </c>
    </row>
    <row r="2751" spans="1:10">
      <c r="A2751" s="5" t="s">
        <v>6577</v>
      </c>
      <c r="B2751" s="5" t="s">
        <v>2552</v>
      </c>
      <c r="C2751" s="6" t="s">
        <v>5842</v>
      </c>
      <c r="D2751" s="1" t="s">
        <v>62</v>
      </c>
      <c r="E2751" s="3">
        <v>1</v>
      </c>
      <c r="F2751" s="2">
        <v>1142.19</v>
      </c>
      <c r="G2751" s="2">
        <f>ROUND(Tabla324[[#This Row],[CANTIDAD]]*Tabla324[[#This Row],[P. U.]],2)</f>
        <v>1142.19</v>
      </c>
      <c r="H2751" s="22">
        <v>1</v>
      </c>
      <c r="I2751" s="2">
        <v>877.22</v>
      </c>
      <c r="J2751" s="2">
        <f>ROUND(Tabla324[[#This Row],[CANTIDAD ]]*Tabla324[[#This Row],[P. U. ]],2)</f>
        <v>877.22</v>
      </c>
    </row>
    <row r="2752" spans="1:10">
      <c r="A2752" s="5" t="s">
        <v>6577</v>
      </c>
      <c r="B2752" s="5" t="s">
        <v>2553</v>
      </c>
      <c r="C2752" s="6" t="s">
        <v>5843</v>
      </c>
      <c r="D2752" s="1" t="s">
        <v>62</v>
      </c>
      <c r="E2752" s="3">
        <v>1</v>
      </c>
      <c r="F2752" s="2">
        <v>1142.19</v>
      </c>
      <c r="G2752" s="2">
        <f>ROUND(Tabla324[[#This Row],[CANTIDAD]]*Tabla324[[#This Row],[P. U.]],2)</f>
        <v>1142.19</v>
      </c>
      <c r="H2752" s="22">
        <v>1</v>
      </c>
      <c r="I2752" s="2">
        <v>877.22</v>
      </c>
      <c r="J2752" s="2">
        <f>ROUND(Tabla324[[#This Row],[CANTIDAD ]]*Tabla324[[#This Row],[P. U. ]],2)</f>
        <v>877.22</v>
      </c>
    </row>
    <row r="2753" spans="1:10">
      <c r="A2753" s="5" t="s">
        <v>6577</v>
      </c>
      <c r="B2753" s="5" t="s">
        <v>2554</v>
      </c>
      <c r="C2753" s="6" t="s">
        <v>5844</v>
      </c>
      <c r="D2753" s="1" t="s">
        <v>62</v>
      </c>
      <c r="E2753" s="3">
        <v>1</v>
      </c>
      <c r="F2753" s="2">
        <v>1142.19</v>
      </c>
      <c r="G2753" s="2">
        <f>ROUND(Tabla324[[#This Row],[CANTIDAD]]*Tabla324[[#This Row],[P. U.]],2)</f>
        <v>1142.19</v>
      </c>
      <c r="H2753" s="22">
        <v>1</v>
      </c>
      <c r="I2753" s="2">
        <v>877.22</v>
      </c>
      <c r="J2753" s="2">
        <f>ROUND(Tabla324[[#This Row],[CANTIDAD ]]*Tabla324[[#This Row],[P. U. ]],2)</f>
        <v>877.22</v>
      </c>
    </row>
    <row r="2754" spans="1:10">
      <c r="A2754" s="5" t="s">
        <v>6577</v>
      </c>
      <c r="B2754" s="5" t="s">
        <v>2555</v>
      </c>
      <c r="C2754" s="6" t="s">
        <v>5845</v>
      </c>
      <c r="D2754" s="1" t="s">
        <v>62</v>
      </c>
      <c r="E2754" s="3">
        <v>1</v>
      </c>
      <c r="F2754" s="2">
        <v>1142.19</v>
      </c>
      <c r="G2754" s="2">
        <f>ROUND(Tabla324[[#This Row],[CANTIDAD]]*Tabla324[[#This Row],[P. U.]],2)</f>
        <v>1142.19</v>
      </c>
      <c r="H2754" s="22">
        <v>1</v>
      </c>
      <c r="I2754" s="2">
        <v>877.22</v>
      </c>
      <c r="J2754" s="2">
        <f>ROUND(Tabla324[[#This Row],[CANTIDAD ]]*Tabla324[[#This Row],[P. U. ]],2)</f>
        <v>877.22</v>
      </c>
    </row>
    <row r="2755" spans="1:10">
      <c r="A2755" s="5" t="s">
        <v>6577</v>
      </c>
      <c r="B2755" s="5" t="s">
        <v>2556</v>
      </c>
      <c r="C2755" s="6" t="s">
        <v>5846</v>
      </c>
      <c r="D2755" s="1" t="s">
        <v>62</v>
      </c>
      <c r="E2755" s="3">
        <v>1</v>
      </c>
      <c r="F2755" s="2">
        <v>1142.19</v>
      </c>
      <c r="G2755" s="2">
        <f>ROUND(Tabla324[[#This Row],[CANTIDAD]]*Tabla324[[#This Row],[P. U.]],2)</f>
        <v>1142.19</v>
      </c>
      <c r="H2755" s="22">
        <v>1</v>
      </c>
      <c r="I2755" s="2">
        <v>877.22</v>
      </c>
      <c r="J2755" s="2">
        <f>ROUND(Tabla324[[#This Row],[CANTIDAD ]]*Tabla324[[#This Row],[P. U. ]],2)</f>
        <v>877.22</v>
      </c>
    </row>
    <row r="2756" spans="1:10">
      <c r="A2756" s="5" t="s">
        <v>6577</v>
      </c>
      <c r="B2756" s="5" t="s">
        <v>2557</v>
      </c>
      <c r="C2756" s="6" t="s">
        <v>5847</v>
      </c>
      <c r="D2756" s="1" t="s">
        <v>62</v>
      </c>
      <c r="E2756" s="3">
        <v>1</v>
      </c>
      <c r="F2756" s="2">
        <v>1142.19</v>
      </c>
      <c r="G2756" s="2">
        <f>ROUND(Tabla324[[#This Row],[CANTIDAD]]*Tabla324[[#This Row],[P. U.]],2)</f>
        <v>1142.19</v>
      </c>
      <c r="H2756" s="22">
        <v>1</v>
      </c>
      <c r="I2756" s="2">
        <v>877.22</v>
      </c>
      <c r="J2756" s="2">
        <f>ROUND(Tabla324[[#This Row],[CANTIDAD ]]*Tabla324[[#This Row],[P. U. ]],2)</f>
        <v>877.22</v>
      </c>
    </row>
    <row r="2757" spans="1:10">
      <c r="A2757" s="5" t="s">
        <v>6577</v>
      </c>
      <c r="B2757" s="5" t="s">
        <v>2558</v>
      </c>
      <c r="C2757" s="6" t="s">
        <v>5848</v>
      </c>
      <c r="D2757" s="1" t="s">
        <v>62</v>
      </c>
      <c r="E2757" s="3">
        <v>1</v>
      </c>
      <c r="F2757" s="2">
        <v>1142.19</v>
      </c>
      <c r="G2757" s="2">
        <f>ROUND(Tabla324[[#This Row],[CANTIDAD]]*Tabla324[[#This Row],[P. U.]],2)</f>
        <v>1142.19</v>
      </c>
      <c r="H2757" s="22">
        <v>1</v>
      </c>
      <c r="I2757" s="2">
        <v>877.22</v>
      </c>
      <c r="J2757" s="2">
        <f>ROUND(Tabla324[[#This Row],[CANTIDAD ]]*Tabla324[[#This Row],[P. U. ]],2)</f>
        <v>877.22</v>
      </c>
    </row>
    <row r="2758" spans="1:10">
      <c r="A2758" s="5" t="s">
        <v>6577</v>
      </c>
      <c r="B2758" s="5" t="s">
        <v>2559</v>
      </c>
      <c r="C2758" s="6" t="s">
        <v>5849</v>
      </c>
      <c r="D2758" s="1" t="s">
        <v>62</v>
      </c>
      <c r="E2758" s="3">
        <v>1</v>
      </c>
      <c r="F2758" s="2">
        <v>1142.19</v>
      </c>
      <c r="G2758" s="2">
        <f>ROUND(Tabla324[[#This Row],[CANTIDAD]]*Tabla324[[#This Row],[P. U.]],2)</f>
        <v>1142.19</v>
      </c>
      <c r="H2758" s="22">
        <v>1</v>
      </c>
      <c r="I2758" s="2">
        <v>877.22</v>
      </c>
      <c r="J2758" s="2">
        <f>ROUND(Tabla324[[#This Row],[CANTIDAD ]]*Tabla324[[#This Row],[P. U. ]],2)</f>
        <v>877.22</v>
      </c>
    </row>
    <row r="2759" spans="1:10">
      <c r="A2759" s="5" t="s">
        <v>6577</v>
      </c>
      <c r="B2759" s="5" t="s">
        <v>2560</v>
      </c>
      <c r="C2759" s="6" t="s">
        <v>5850</v>
      </c>
      <c r="D2759" s="1" t="s">
        <v>62</v>
      </c>
      <c r="E2759" s="3">
        <v>1</v>
      </c>
      <c r="F2759" s="2">
        <v>1142.19</v>
      </c>
      <c r="G2759" s="2">
        <f>ROUND(Tabla324[[#This Row],[CANTIDAD]]*Tabla324[[#This Row],[P. U.]],2)</f>
        <v>1142.19</v>
      </c>
      <c r="H2759" s="22">
        <v>1</v>
      </c>
      <c r="I2759" s="2">
        <v>877.22</v>
      </c>
      <c r="J2759" s="2">
        <f>ROUND(Tabla324[[#This Row],[CANTIDAD ]]*Tabla324[[#This Row],[P. U. ]],2)</f>
        <v>877.22</v>
      </c>
    </row>
    <row r="2760" spans="1:10">
      <c r="A2760" s="5" t="s">
        <v>6577</v>
      </c>
      <c r="B2760" s="5" t="s">
        <v>2561</v>
      </c>
      <c r="C2760" s="6" t="s">
        <v>5851</v>
      </c>
      <c r="D2760" s="1" t="s">
        <v>62</v>
      </c>
      <c r="E2760" s="3">
        <v>1</v>
      </c>
      <c r="F2760" s="2">
        <v>1142.19</v>
      </c>
      <c r="G2760" s="2">
        <f>ROUND(Tabla324[[#This Row],[CANTIDAD]]*Tabla324[[#This Row],[P. U.]],2)</f>
        <v>1142.19</v>
      </c>
      <c r="H2760" s="22">
        <v>1</v>
      </c>
      <c r="I2760" s="2">
        <v>877.22</v>
      </c>
      <c r="J2760" s="2">
        <f>ROUND(Tabla324[[#This Row],[CANTIDAD ]]*Tabla324[[#This Row],[P. U. ]],2)</f>
        <v>877.22</v>
      </c>
    </row>
    <row r="2761" spans="1:10">
      <c r="A2761" s="5" t="s">
        <v>6577</v>
      </c>
      <c r="B2761" s="5" t="s">
        <v>2562</v>
      </c>
      <c r="C2761" s="6" t="s">
        <v>5852</v>
      </c>
      <c r="D2761" s="1" t="s">
        <v>62</v>
      </c>
      <c r="E2761" s="3">
        <v>1</v>
      </c>
      <c r="F2761" s="2">
        <v>1142.19</v>
      </c>
      <c r="G2761" s="2">
        <f>ROUND(Tabla324[[#This Row],[CANTIDAD]]*Tabla324[[#This Row],[P. U.]],2)</f>
        <v>1142.19</v>
      </c>
      <c r="H2761" s="22">
        <v>1</v>
      </c>
      <c r="I2761" s="2">
        <v>877.22</v>
      </c>
      <c r="J2761" s="2">
        <f>ROUND(Tabla324[[#This Row],[CANTIDAD ]]*Tabla324[[#This Row],[P. U. ]],2)</f>
        <v>877.22</v>
      </c>
    </row>
    <row r="2762" spans="1:10">
      <c r="A2762" s="5" t="s">
        <v>6577</v>
      </c>
      <c r="B2762" s="5" t="s">
        <v>2563</v>
      </c>
      <c r="C2762" s="6" t="s">
        <v>5853</v>
      </c>
      <c r="D2762" s="1" t="s">
        <v>62</v>
      </c>
      <c r="E2762" s="3">
        <v>1</v>
      </c>
      <c r="F2762" s="2">
        <v>1142.19</v>
      </c>
      <c r="G2762" s="2">
        <f>ROUND(Tabla324[[#This Row],[CANTIDAD]]*Tabla324[[#This Row],[P. U.]],2)</f>
        <v>1142.19</v>
      </c>
      <c r="H2762" s="22">
        <v>1</v>
      </c>
      <c r="I2762" s="2">
        <v>877.22</v>
      </c>
      <c r="J2762" s="2">
        <f>ROUND(Tabla324[[#This Row],[CANTIDAD ]]*Tabla324[[#This Row],[P. U. ]],2)</f>
        <v>877.22</v>
      </c>
    </row>
    <row r="2763" spans="1:10">
      <c r="A2763" s="5" t="s">
        <v>6577</v>
      </c>
      <c r="B2763" s="5" t="s">
        <v>2564</v>
      </c>
      <c r="C2763" s="6" t="s">
        <v>5854</v>
      </c>
      <c r="D2763" s="1" t="s">
        <v>62</v>
      </c>
      <c r="E2763" s="3">
        <v>1</v>
      </c>
      <c r="F2763" s="2">
        <v>1142.19</v>
      </c>
      <c r="G2763" s="2">
        <f>ROUND(Tabla324[[#This Row],[CANTIDAD]]*Tabla324[[#This Row],[P. U.]],2)</f>
        <v>1142.19</v>
      </c>
      <c r="H2763" s="22">
        <v>1</v>
      </c>
      <c r="I2763" s="2">
        <v>877.22</v>
      </c>
      <c r="J2763" s="2">
        <f>ROUND(Tabla324[[#This Row],[CANTIDAD ]]*Tabla324[[#This Row],[P. U. ]],2)</f>
        <v>877.22</v>
      </c>
    </row>
    <row r="2764" spans="1:10">
      <c r="A2764" s="5" t="s">
        <v>6577</v>
      </c>
      <c r="B2764" s="5" t="s">
        <v>2565</v>
      </c>
      <c r="C2764" s="6" t="s">
        <v>5855</v>
      </c>
      <c r="D2764" s="1" t="s">
        <v>62</v>
      </c>
      <c r="E2764" s="3">
        <v>1</v>
      </c>
      <c r="F2764" s="2">
        <v>1142.19</v>
      </c>
      <c r="G2764" s="2">
        <f>ROUND(Tabla324[[#This Row],[CANTIDAD]]*Tabla324[[#This Row],[P. U.]],2)</f>
        <v>1142.19</v>
      </c>
      <c r="H2764" s="22">
        <v>1</v>
      </c>
      <c r="I2764" s="2">
        <v>877.22</v>
      </c>
      <c r="J2764" s="2">
        <f>ROUND(Tabla324[[#This Row],[CANTIDAD ]]*Tabla324[[#This Row],[P. U. ]],2)</f>
        <v>877.22</v>
      </c>
    </row>
    <row r="2765" spans="1:10">
      <c r="A2765" s="5" t="s">
        <v>6577</v>
      </c>
      <c r="B2765" s="5" t="s">
        <v>2566</v>
      </c>
      <c r="C2765" s="6" t="s">
        <v>5856</v>
      </c>
      <c r="D2765" s="1" t="s">
        <v>62</v>
      </c>
      <c r="E2765" s="3">
        <v>1</v>
      </c>
      <c r="F2765" s="2">
        <v>1142.19</v>
      </c>
      <c r="G2765" s="2">
        <f>ROUND(Tabla324[[#This Row],[CANTIDAD]]*Tabla324[[#This Row],[P. U.]],2)</f>
        <v>1142.19</v>
      </c>
      <c r="H2765" s="22">
        <v>1</v>
      </c>
      <c r="I2765" s="2">
        <v>877.22</v>
      </c>
      <c r="J2765" s="2">
        <f>ROUND(Tabla324[[#This Row],[CANTIDAD ]]*Tabla324[[#This Row],[P. U. ]],2)</f>
        <v>877.22</v>
      </c>
    </row>
    <row r="2766" spans="1:10">
      <c r="A2766" s="5" t="s">
        <v>6577</v>
      </c>
      <c r="B2766" s="5" t="s">
        <v>2567</v>
      </c>
      <c r="C2766" s="6" t="s">
        <v>5857</v>
      </c>
      <c r="D2766" s="1" t="s">
        <v>62</v>
      </c>
      <c r="E2766" s="3">
        <v>1</v>
      </c>
      <c r="F2766" s="2">
        <v>1142.19</v>
      </c>
      <c r="G2766" s="2">
        <f>ROUND(Tabla324[[#This Row],[CANTIDAD]]*Tabla324[[#This Row],[P. U.]],2)</f>
        <v>1142.19</v>
      </c>
      <c r="H2766" s="22">
        <v>1</v>
      </c>
      <c r="I2766" s="2">
        <v>877.22</v>
      </c>
      <c r="J2766" s="2">
        <f>ROUND(Tabla324[[#This Row],[CANTIDAD ]]*Tabla324[[#This Row],[P. U. ]],2)</f>
        <v>877.22</v>
      </c>
    </row>
    <row r="2767" spans="1:10">
      <c r="A2767" s="5" t="s">
        <v>6577</v>
      </c>
      <c r="B2767" s="5" t="s">
        <v>2568</v>
      </c>
      <c r="C2767" s="6" t="s">
        <v>5858</v>
      </c>
      <c r="D2767" s="1" t="s">
        <v>62</v>
      </c>
      <c r="E2767" s="3">
        <v>1</v>
      </c>
      <c r="F2767" s="2">
        <v>1142.19</v>
      </c>
      <c r="G2767" s="2">
        <f>ROUND(Tabla324[[#This Row],[CANTIDAD]]*Tabla324[[#This Row],[P. U.]],2)</f>
        <v>1142.19</v>
      </c>
      <c r="H2767" s="22">
        <v>1</v>
      </c>
      <c r="I2767" s="2">
        <v>877.22</v>
      </c>
      <c r="J2767" s="2">
        <f>ROUND(Tabla324[[#This Row],[CANTIDAD ]]*Tabla324[[#This Row],[P. U. ]],2)</f>
        <v>877.22</v>
      </c>
    </row>
    <row r="2768" spans="1:10">
      <c r="A2768" s="5" t="s">
        <v>6577</v>
      </c>
      <c r="B2768" s="5" t="s">
        <v>2569</v>
      </c>
      <c r="C2768" s="6" t="s">
        <v>5859</v>
      </c>
      <c r="D2768" s="1" t="s">
        <v>62</v>
      </c>
      <c r="E2768" s="3">
        <v>1</v>
      </c>
      <c r="F2768" s="2">
        <v>1142.19</v>
      </c>
      <c r="G2768" s="2">
        <f>ROUND(Tabla324[[#This Row],[CANTIDAD]]*Tabla324[[#This Row],[P. U.]],2)</f>
        <v>1142.19</v>
      </c>
      <c r="H2768" s="22">
        <v>1</v>
      </c>
      <c r="I2768" s="2">
        <v>877.22</v>
      </c>
      <c r="J2768" s="2">
        <f>ROUND(Tabla324[[#This Row],[CANTIDAD ]]*Tabla324[[#This Row],[P. U. ]],2)</f>
        <v>877.22</v>
      </c>
    </row>
    <row r="2769" spans="1:10">
      <c r="A2769" s="5" t="s">
        <v>6577</v>
      </c>
      <c r="B2769" s="5" t="s">
        <v>2570</v>
      </c>
      <c r="C2769" s="6" t="s">
        <v>5860</v>
      </c>
      <c r="D2769" s="1" t="s">
        <v>62</v>
      </c>
      <c r="E2769" s="3">
        <v>1</v>
      </c>
      <c r="F2769" s="2">
        <v>1142.19</v>
      </c>
      <c r="G2769" s="2">
        <f>ROUND(Tabla324[[#This Row],[CANTIDAD]]*Tabla324[[#This Row],[P. U.]],2)</f>
        <v>1142.19</v>
      </c>
      <c r="H2769" s="22">
        <v>1</v>
      </c>
      <c r="I2769" s="2">
        <v>877.22</v>
      </c>
      <c r="J2769" s="2">
        <f>ROUND(Tabla324[[#This Row],[CANTIDAD ]]*Tabla324[[#This Row],[P. U. ]],2)</f>
        <v>877.22</v>
      </c>
    </row>
    <row r="2770" spans="1:10">
      <c r="A2770" s="5" t="s">
        <v>6577</v>
      </c>
      <c r="B2770" s="5" t="s">
        <v>2571</v>
      </c>
      <c r="C2770" s="6" t="s">
        <v>5861</v>
      </c>
      <c r="D2770" s="1" t="s">
        <v>62</v>
      </c>
      <c r="E2770" s="3">
        <v>1</v>
      </c>
      <c r="F2770" s="2">
        <v>1142.19</v>
      </c>
      <c r="G2770" s="2">
        <f>ROUND(Tabla324[[#This Row],[CANTIDAD]]*Tabla324[[#This Row],[P. U.]],2)</f>
        <v>1142.19</v>
      </c>
      <c r="H2770" s="22">
        <v>1</v>
      </c>
      <c r="I2770" s="2">
        <v>877.22</v>
      </c>
      <c r="J2770" s="2">
        <f>ROUND(Tabla324[[#This Row],[CANTIDAD ]]*Tabla324[[#This Row],[P. U. ]],2)</f>
        <v>877.22</v>
      </c>
    </row>
    <row r="2771" spans="1:10">
      <c r="A2771" s="5" t="s">
        <v>6577</v>
      </c>
      <c r="B2771" s="5" t="s">
        <v>2572</v>
      </c>
      <c r="C2771" s="6" t="s">
        <v>5862</v>
      </c>
      <c r="D2771" s="1" t="s">
        <v>62</v>
      </c>
      <c r="E2771" s="3">
        <v>1</v>
      </c>
      <c r="F2771" s="2">
        <v>1142.19</v>
      </c>
      <c r="G2771" s="2">
        <f>ROUND(Tabla324[[#This Row],[CANTIDAD]]*Tabla324[[#This Row],[P. U.]],2)</f>
        <v>1142.19</v>
      </c>
      <c r="H2771" s="22">
        <v>1</v>
      </c>
      <c r="I2771" s="2">
        <v>877.22</v>
      </c>
      <c r="J2771" s="2">
        <f>ROUND(Tabla324[[#This Row],[CANTIDAD ]]*Tabla324[[#This Row],[P. U. ]],2)</f>
        <v>877.22</v>
      </c>
    </row>
    <row r="2772" spans="1:10">
      <c r="A2772" s="5" t="s">
        <v>6577</v>
      </c>
      <c r="B2772" s="5" t="s">
        <v>2573</v>
      </c>
      <c r="C2772" s="6" t="s">
        <v>5863</v>
      </c>
      <c r="D2772" s="1" t="s">
        <v>62</v>
      </c>
      <c r="E2772" s="3">
        <v>1</v>
      </c>
      <c r="F2772" s="2">
        <v>1142.19</v>
      </c>
      <c r="G2772" s="2">
        <f>ROUND(Tabla324[[#This Row],[CANTIDAD]]*Tabla324[[#This Row],[P. U.]],2)</f>
        <v>1142.19</v>
      </c>
      <c r="H2772" s="22">
        <v>1</v>
      </c>
      <c r="I2772" s="2">
        <v>877.22</v>
      </c>
      <c r="J2772" s="2">
        <f>ROUND(Tabla324[[#This Row],[CANTIDAD ]]*Tabla324[[#This Row],[P. U. ]],2)</f>
        <v>877.22</v>
      </c>
    </row>
    <row r="2773" spans="1:10">
      <c r="A2773" s="5" t="s">
        <v>6577</v>
      </c>
      <c r="B2773" s="5" t="s">
        <v>2574</v>
      </c>
      <c r="C2773" s="6" t="s">
        <v>5864</v>
      </c>
      <c r="D2773" s="1" t="s">
        <v>62</v>
      </c>
      <c r="E2773" s="3">
        <v>1</v>
      </c>
      <c r="F2773" s="2">
        <v>1142.19</v>
      </c>
      <c r="G2773" s="2">
        <f>ROUND(Tabla324[[#This Row],[CANTIDAD]]*Tabla324[[#This Row],[P. U.]],2)</f>
        <v>1142.19</v>
      </c>
      <c r="H2773" s="22">
        <v>1</v>
      </c>
      <c r="I2773" s="2">
        <v>877.22</v>
      </c>
      <c r="J2773" s="2">
        <f>ROUND(Tabla324[[#This Row],[CANTIDAD ]]*Tabla324[[#This Row],[P. U. ]],2)</f>
        <v>877.22</v>
      </c>
    </row>
    <row r="2774" spans="1:10">
      <c r="A2774" s="5" t="s">
        <v>6577</v>
      </c>
      <c r="B2774" s="5" t="s">
        <v>2575</v>
      </c>
      <c r="C2774" s="6" t="s">
        <v>5865</v>
      </c>
      <c r="D2774" s="1" t="s">
        <v>62</v>
      </c>
      <c r="E2774" s="3">
        <v>1</v>
      </c>
      <c r="F2774" s="2">
        <v>1142.19</v>
      </c>
      <c r="G2774" s="2">
        <f>ROUND(Tabla324[[#This Row],[CANTIDAD]]*Tabla324[[#This Row],[P. U.]],2)</f>
        <v>1142.19</v>
      </c>
      <c r="H2774" s="22">
        <v>1</v>
      </c>
      <c r="I2774" s="2">
        <v>877.22</v>
      </c>
      <c r="J2774" s="2">
        <f>ROUND(Tabla324[[#This Row],[CANTIDAD ]]*Tabla324[[#This Row],[P. U. ]],2)</f>
        <v>877.22</v>
      </c>
    </row>
    <row r="2775" spans="1:10">
      <c r="A2775" s="5" t="s">
        <v>6577</v>
      </c>
      <c r="B2775" s="5" t="s">
        <v>2576</v>
      </c>
      <c r="C2775" s="6" t="s">
        <v>5866</v>
      </c>
      <c r="D2775" s="1" t="s">
        <v>62</v>
      </c>
      <c r="E2775" s="3">
        <v>1</v>
      </c>
      <c r="F2775" s="2">
        <v>1142.19</v>
      </c>
      <c r="G2775" s="2">
        <f>ROUND(Tabla324[[#This Row],[CANTIDAD]]*Tabla324[[#This Row],[P. U.]],2)</f>
        <v>1142.19</v>
      </c>
      <c r="H2775" s="22">
        <v>1</v>
      </c>
      <c r="I2775" s="2">
        <v>877.22</v>
      </c>
      <c r="J2775" s="2">
        <f>ROUND(Tabla324[[#This Row],[CANTIDAD ]]*Tabla324[[#This Row],[P. U. ]],2)</f>
        <v>877.22</v>
      </c>
    </row>
    <row r="2776" spans="1:10">
      <c r="A2776" s="5" t="s">
        <v>6577</v>
      </c>
      <c r="B2776" s="5" t="s">
        <v>2577</v>
      </c>
      <c r="C2776" s="6" t="s">
        <v>5867</v>
      </c>
      <c r="D2776" s="1" t="s">
        <v>62</v>
      </c>
      <c r="E2776" s="3">
        <v>1</v>
      </c>
      <c r="F2776" s="2">
        <v>1142.19</v>
      </c>
      <c r="G2776" s="2">
        <f>ROUND(Tabla324[[#This Row],[CANTIDAD]]*Tabla324[[#This Row],[P. U.]],2)</f>
        <v>1142.19</v>
      </c>
      <c r="H2776" s="22">
        <v>1</v>
      </c>
      <c r="I2776" s="2">
        <v>877.22</v>
      </c>
      <c r="J2776" s="2">
        <f>ROUND(Tabla324[[#This Row],[CANTIDAD ]]*Tabla324[[#This Row],[P. U. ]],2)</f>
        <v>877.22</v>
      </c>
    </row>
    <row r="2777" spans="1:10">
      <c r="A2777" s="5" t="s">
        <v>6577</v>
      </c>
      <c r="B2777" s="5" t="s">
        <v>2578</v>
      </c>
      <c r="C2777" s="6" t="s">
        <v>5868</v>
      </c>
      <c r="D2777" s="1" t="s">
        <v>62</v>
      </c>
      <c r="E2777" s="3">
        <v>1</v>
      </c>
      <c r="F2777" s="2">
        <v>1142.19</v>
      </c>
      <c r="G2777" s="2">
        <f>ROUND(Tabla324[[#This Row],[CANTIDAD]]*Tabla324[[#This Row],[P. U.]],2)</f>
        <v>1142.19</v>
      </c>
      <c r="H2777" s="22">
        <v>1</v>
      </c>
      <c r="I2777" s="2">
        <v>877.22</v>
      </c>
      <c r="J2777" s="2">
        <f>ROUND(Tabla324[[#This Row],[CANTIDAD ]]*Tabla324[[#This Row],[P. U. ]],2)</f>
        <v>877.22</v>
      </c>
    </row>
    <row r="2778" spans="1:10">
      <c r="A2778" s="5" t="s">
        <v>6577</v>
      </c>
      <c r="B2778" s="5" t="s">
        <v>2579</v>
      </c>
      <c r="C2778" s="6" t="s">
        <v>5869</v>
      </c>
      <c r="D2778" s="1" t="s">
        <v>62</v>
      </c>
      <c r="E2778" s="3">
        <v>1</v>
      </c>
      <c r="F2778" s="2">
        <v>1142.19</v>
      </c>
      <c r="G2778" s="2">
        <f>ROUND(Tabla324[[#This Row],[CANTIDAD]]*Tabla324[[#This Row],[P. U.]],2)</f>
        <v>1142.19</v>
      </c>
      <c r="H2778" s="22">
        <v>1</v>
      </c>
      <c r="I2778" s="2">
        <v>877.22</v>
      </c>
      <c r="J2778" s="2">
        <f>ROUND(Tabla324[[#This Row],[CANTIDAD ]]*Tabla324[[#This Row],[P. U. ]],2)</f>
        <v>877.22</v>
      </c>
    </row>
    <row r="2779" spans="1:10">
      <c r="A2779" s="5" t="s">
        <v>6577</v>
      </c>
      <c r="B2779" s="5" t="s">
        <v>2580</v>
      </c>
      <c r="C2779" s="6" t="s">
        <v>5870</v>
      </c>
      <c r="D2779" s="1" t="s">
        <v>62</v>
      </c>
      <c r="E2779" s="3">
        <v>1</v>
      </c>
      <c r="F2779" s="2">
        <v>1142.19</v>
      </c>
      <c r="G2779" s="2">
        <f>ROUND(Tabla324[[#This Row],[CANTIDAD]]*Tabla324[[#This Row],[P. U.]],2)</f>
        <v>1142.19</v>
      </c>
      <c r="H2779" s="22">
        <v>1</v>
      </c>
      <c r="I2779" s="2">
        <v>877.22</v>
      </c>
      <c r="J2779" s="2">
        <f>ROUND(Tabla324[[#This Row],[CANTIDAD ]]*Tabla324[[#This Row],[P. U. ]],2)</f>
        <v>877.22</v>
      </c>
    </row>
    <row r="2780" spans="1:10" s="25" customFormat="1" ht="11.25" customHeight="1">
      <c r="A2780" s="24" t="s">
        <v>6578</v>
      </c>
      <c r="B2780" s="24">
        <v>6</v>
      </c>
      <c r="C2780" s="24" t="s">
        <v>5871</v>
      </c>
      <c r="D2780" s="25" t="s">
        <v>3472</v>
      </c>
      <c r="E2780" s="26"/>
      <c r="F2780" s="27"/>
      <c r="G2780" s="27">
        <f>G2781+G2798+G2899+G2908+G2915+G2919</f>
        <v>15502681.109999999</v>
      </c>
      <c r="H2780" s="28"/>
      <c r="I2780" s="27"/>
      <c r="J2780" s="27">
        <f t="shared" ref="J2780" si="158">J2781+J2798+J2899+J2908+J2915+J2919</f>
        <v>11906383.039999999</v>
      </c>
    </row>
    <row r="2781" spans="1:10" s="30" customFormat="1" ht="11.25" customHeight="1">
      <c r="A2781" s="29" t="s">
        <v>6579</v>
      </c>
      <c r="B2781" s="29">
        <v>6.1</v>
      </c>
      <c r="C2781" s="29" t="s">
        <v>3574</v>
      </c>
      <c r="D2781" s="30" t="s">
        <v>3472</v>
      </c>
      <c r="E2781" s="31"/>
      <c r="F2781" s="32"/>
      <c r="G2781" s="32">
        <f>SUM(G2782:G2797)</f>
        <v>216954.54</v>
      </c>
      <c r="H2781" s="33"/>
      <c r="I2781" s="32"/>
      <c r="J2781" s="32">
        <f t="shared" ref="J2781" si="159">SUM(J2782:J2797)</f>
        <v>166604.01999999999</v>
      </c>
    </row>
    <row r="2782" spans="1:10">
      <c r="A2782" s="5" t="s">
        <v>6577</v>
      </c>
      <c r="B2782" s="5" t="s">
        <v>2581</v>
      </c>
      <c r="C2782" s="5" t="s">
        <v>5872</v>
      </c>
      <c r="D2782" s="1" t="s">
        <v>62</v>
      </c>
      <c r="E2782" s="3">
        <v>723</v>
      </c>
      <c r="F2782" s="2">
        <v>10.4</v>
      </c>
      <c r="G2782" s="2">
        <f>ROUND(Tabla324[[#This Row],[CANTIDAD]]*Tabla324[[#This Row],[P. U.]],2)</f>
        <v>7519.2</v>
      </c>
      <c r="H2782" s="22">
        <v>723</v>
      </c>
      <c r="I2782" s="2">
        <v>7.98</v>
      </c>
      <c r="J2782" s="2">
        <f>ROUND(Tabla324[[#This Row],[CANTIDAD ]]*Tabla324[[#This Row],[P. U. ]],2)</f>
        <v>5769.54</v>
      </c>
    </row>
    <row r="2783" spans="1:10">
      <c r="A2783" s="5" t="s">
        <v>6577</v>
      </c>
      <c r="B2783" s="5" t="s">
        <v>2582</v>
      </c>
      <c r="C2783" s="5" t="s">
        <v>5873</v>
      </c>
      <c r="D2783" s="1" t="s">
        <v>62</v>
      </c>
      <c r="E2783" s="3">
        <v>1253</v>
      </c>
      <c r="F2783" s="2">
        <v>11.99</v>
      </c>
      <c r="G2783" s="2">
        <f>ROUND(Tabla324[[#This Row],[CANTIDAD]]*Tabla324[[#This Row],[P. U.]],2)</f>
        <v>15023.47</v>
      </c>
      <c r="H2783" s="22">
        <v>1253</v>
      </c>
      <c r="I2783" s="2">
        <v>9.19</v>
      </c>
      <c r="J2783" s="2">
        <f>ROUND(Tabla324[[#This Row],[CANTIDAD ]]*Tabla324[[#This Row],[P. U. ]],2)</f>
        <v>11515.07</v>
      </c>
    </row>
    <row r="2784" spans="1:10">
      <c r="A2784" s="5" t="s">
        <v>6577</v>
      </c>
      <c r="B2784" s="5" t="s">
        <v>2583</v>
      </c>
      <c r="C2784" s="5" t="s">
        <v>5874</v>
      </c>
      <c r="D2784" s="1" t="s">
        <v>62</v>
      </c>
      <c r="E2784" s="3">
        <v>771</v>
      </c>
      <c r="F2784" s="2">
        <v>14.04</v>
      </c>
      <c r="G2784" s="2">
        <f>ROUND(Tabla324[[#This Row],[CANTIDAD]]*Tabla324[[#This Row],[P. U.]],2)</f>
        <v>10824.84</v>
      </c>
      <c r="H2784" s="22">
        <v>771</v>
      </c>
      <c r="I2784" s="2">
        <v>10.79</v>
      </c>
      <c r="J2784" s="2">
        <f>ROUND(Tabla324[[#This Row],[CANTIDAD ]]*Tabla324[[#This Row],[P. U. ]],2)</f>
        <v>8319.09</v>
      </c>
    </row>
    <row r="2785" spans="1:10">
      <c r="A2785" s="5" t="s">
        <v>6577</v>
      </c>
      <c r="B2785" s="5" t="s">
        <v>2584</v>
      </c>
      <c r="C2785" s="5" t="s">
        <v>5875</v>
      </c>
      <c r="D2785" s="1" t="s">
        <v>62</v>
      </c>
      <c r="E2785" s="3">
        <v>487</v>
      </c>
      <c r="F2785" s="2">
        <v>16.850000000000001</v>
      </c>
      <c r="G2785" s="2">
        <f>ROUND(Tabla324[[#This Row],[CANTIDAD]]*Tabla324[[#This Row],[P. U.]],2)</f>
        <v>8205.9500000000007</v>
      </c>
      <c r="H2785" s="22">
        <v>487</v>
      </c>
      <c r="I2785" s="2">
        <v>12.95</v>
      </c>
      <c r="J2785" s="2">
        <f>ROUND(Tabla324[[#This Row],[CANTIDAD ]]*Tabla324[[#This Row],[P. U. ]],2)</f>
        <v>6306.65</v>
      </c>
    </row>
    <row r="2786" spans="1:10">
      <c r="A2786" s="5" t="s">
        <v>6577</v>
      </c>
      <c r="B2786" s="5" t="s">
        <v>2585</v>
      </c>
      <c r="C2786" s="5" t="s">
        <v>5876</v>
      </c>
      <c r="D2786" s="1" t="s">
        <v>62</v>
      </c>
      <c r="E2786" s="3">
        <v>800</v>
      </c>
      <c r="F2786" s="2">
        <v>20.86</v>
      </c>
      <c r="G2786" s="2">
        <f>ROUND(Tabla324[[#This Row],[CANTIDAD]]*Tabla324[[#This Row],[P. U.]],2)</f>
        <v>16688</v>
      </c>
      <c r="H2786" s="22">
        <v>800</v>
      </c>
      <c r="I2786" s="2">
        <v>16.02</v>
      </c>
      <c r="J2786" s="2">
        <f>ROUND(Tabla324[[#This Row],[CANTIDAD ]]*Tabla324[[#This Row],[P. U. ]],2)</f>
        <v>12816</v>
      </c>
    </row>
    <row r="2787" spans="1:10">
      <c r="A2787" s="5" t="s">
        <v>6577</v>
      </c>
      <c r="B2787" s="5" t="s">
        <v>2586</v>
      </c>
      <c r="C2787" s="5" t="s">
        <v>5877</v>
      </c>
      <c r="D2787" s="1" t="s">
        <v>62</v>
      </c>
      <c r="E2787" s="3">
        <v>265</v>
      </c>
      <c r="F2787" s="2">
        <v>24.1</v>
      </c>
      <c r="G2787" s="2">
        <f>ROUND(Tabla324[[#This Row],[CANTIDAD]]*Tabla324[[#This Row],[P. U.]],2)</f>
        <v>6386.5</v>
      </c>
      <c r="H2787" s="22">
        <v>265</v>
      </c>
      <c r="I2787" s="2">
        <v>18.510000000000002</v>
      </c>
      <c r="J2787" s="2">
        <f>ROUND(Tabla324[[#This Row],[CANTIDAD ]]*Tabla324[[#This Row],[P. U. ]],2)</f>
        <v>4905.1499999999996</v>
      </c>
    </row>
    <row r="2788" spans="1:10">
      <c r="A2788" s="5" t="s">
        <v>6577</v>
      </c>
      <c r="B2788" s="5" t="s">
        <v>2587</v>
      </c>
      <c r="C2788" s="5" t="s">
        <v>5878</v>
      </c>
      <c r="D2788" s="1" t="s">
        <v>62</v>
      </c>
      <c r="E2788" s="3">
        <v>99</v>
      </c>
      <c r="F2788" s="2">
        <v>28.33</v>
      </c>
      <c r="G2788" s="2">
        <f>ROUND(Tabla324[[#This Row],[CANTIDAD]]*Tabla324[[#This Row],[P. U.]],2)</f>
        <v>2804.67</v>
      </c>
      <c r="H2788" s="22">
        <v>99</v>
      </c>
      <c r="I2788" s="2">
        <v>21.76</v>
      </c>
      <c r="J2788" s="2">
        <f>ROUND(Tabla324[[#This Row],[CANTIDAD ]]*Tabla324[[#This Row],[P. U. ]],2)</f>
        <v>2154.2399999999998</v>
      </c>
    </row>
    <row r="2789" spans="1:10">
      <c r="A2789" s="5" t="s">
        <v>6577</v>
      </c>
      <c r="B2789" s="5" t="s">
        <v>2588</v>
      </c>
      <c r="C2789" s="5" t="s">
        <v>5879</v>
      </c>
      <c r="D2789" s="1" t="s">
        <v>62</v>
      </c>
      <c r="E2789" s="3">
        <v>220</v>
      </c>
      <c r="F2789" s="2">
        <v>34.47</v>
      </c>
      <c r="G2789" s="2">
        <f>ROUND(Tabla324[[#This Row],[CANTIDAD]]*Tabla324[[#This Row],[P. U.]],2)</f>
        <v>7583.4</v>
      </c>
      <c r="H2789" s="22">
        <v>220</v>
      </c>
      <c r="I2789" s="2">
        <v>26.47</v>
      </c>
      <c r="J2789" s="2">
        <f>ROUND(Tabla324[[#This Row],[CANTIDAD ]]*Tabla324[[#This Row],[P. U. ]],2)</f>
        <v>5823.4</v>
      </c>
    </row>
    <row r="2790" spans="1:10">
      <c r="A2790" s="5" t="s">
        <v>6577</v>
      </c>
      <c r="B2790" s="5" t="s">
        <v>2589</v>
      </c>
      <c r="C2790" s="6" t="s">
        <v>5880</v>
      </c>
      <c r="D2790" s="1" t="s">
        <v>79</v>
      </c>
      <c r="E2790" s="3">
        <v>1037.3800000000001</v>
      </c>
      <c r="F2790" s="2">
        <v>14.43</v>
      </c>
      <c r="G2790" s="2">
        <f>ROUND(Tabla324[[#This Row],[CANTIDAD]]*Tabla324[[#This Row],[P. U.]],2)</f>
        <v>14969.39</v>
      </c>
      <c r="H2790" s="22">
        <v>1037.3800000000001</v>
      </c>
      <c r="I2790" s="2">
        <v>11.08</v>
      </c>
      <c r="J2790" s="2">
        <f>ROUND(Tabla324[[#This Row],[CANTIDAD ]]*Tabla324[[#This Row],[P. U. ]],2)</f>
        <v>11494.17</v>
      </c>
    </row>
    <row r="2791" spans="1:10">
      <c r="A2791" s="5" t="s">
        <v>6577</v>
      </c>
      <c r="B2791" s="5" t="s">
        <v>2590</v>
      </c>
      <c r="C2791" s="6" t="s">
        <v>5881</v>
      </c>
      <c r="D2791" s="1" t="s">
        <v>79</v>
      </c>
      <c r="E2791" s="3">
        <v>1797.81</v>
      </c>
      <c r="F2791" s="2">
        <v>17.55</v>
      </c>
      <c r="G2791" s="2">
        <f>ROUND(Tabla324[[#This Row],[CANTIDAD]]*Tabla324[[#This Row],[P. U.]],2)</f>
        <v>31551.57</v>
      </c>
      <c r="H2791" s="22">
        <v>1797.81</v>
      </c>
      <c r="I2791" s="2">
        <v>13.48</v>
      </c>
      <c r="J2791" s="2">
        <f>ROUND(Tabla324[[#This Row],[CANTIDAD ]]*Tabla324[[#This Row],[P. U. ]],2)</f>
        <v>24234.48</v>
      </c>
    </row>
    <row r="2792" spans="1:10">
      <c r="A2792" s="5" t="s">
        <v>6577</v>
      </c>
      <c r="B2792" s="5" t="s">
        <v>2591</v>
      </c>
      <c r="C2792" s="6" t="s">
        <v>5882</v>
      </c>
      <c r="D2792" s="1" t="s">
        <v>79</v>
      </c>
      <c r="E2792" s="3">
        <v>1106.6099999999999</v>
      </c>
      <c r="F2792" s="2">
        <v>21.98</v>
      </c>
      <c r="G2792" s="2">
        <f>ROUND(Tabla324[[#This Row],[CANTIDAD]]*Tabla324[[#This Row],[P. U.]],2)</f>
        <v>24323.29</v>
      </c>
      <c r="H2792" s="22">
        <v>1106.6099999999999</v>
      </c>
      <c r="I2792" s="2">
        <v>16.88</v>
      </c>
      <c r="J2792" s="2">
        <f>ROUND(Tabla324[[#This Row],[CANTIDAD ]]*Tabla324[[#This Row],[P. U. ]],2)</f>
        <v>18679.580000000002</v>
      </c>
    </row>
    <row r="2793" spans="1:10">
      <c r="A2793" s="5" t="s">
        <v>6577</v>
      </c>
      <c r="B2793" s="5" t="s">
        <v>2592</v>
      </c>
      <c r="C2793" s="6" t="s">
        <v>5883</v>
      </c>
      <c r="D2793" s="1" t="s">
        <v>79</v>
      </c>
      <c r="E2793" s="3">
        <v>699.21</v>
      </c>
      <c r="F2793" s="2">
        <v>25.5</v>
      </c>
      <c r="G2793" s="2">
        <f>ROUND(Tabla324[[#This Row],[CANTIDAD]]*Tabla324[[#This Row],[P. U.]],2)</f>
        <v>17829.86</v>
      </c>
      <c r="H2793" s="22">
        <v>699.21</v>
      </c>
      <c r="I2793" s="2">
        <v>19.59</v>
      </c>
      <c r="J2793" s="2">
        <f>ROUND(Tabla324[[#This Row],[CANTIDAD ]]*Tabla324[[#This Row],[P. U. ]],2)</f>
        <v>13697.52</v>
      </c>
    </row>
    <row r="2794" spans="1:10">
      <c r="A2794" s="5" t="s">
        <v>6577</v>
      </c>
      <c r="B2794" s="5" t="s">
        <v>2593</v>
      </c>
      <c r="C2794" s="6" t="s">
        <v>5884</v>
      </c>
      <c r="D2794" s="1" t="s">
        <v>79</v>
      </c>
      <c r="E2794" s="3">
        <v>1148.4000000000001</v>
      </c>
      <c r="F2794" s="2">
        <v>29.82</v>
      </c>
      <c r="G2794" s="2">
        <f>ROUND(Tabla324[[#This Row],[CANTIDAD]]*Tabla324[[#This Row],[P. U.]],2)</f>
        <v>34245.29</v>
      </c>
      <c r="H2794" s="22">
        <v>1148.4000000000001</v>
      </c>
      <c r="I2794" s="2">
        <v>22.9</v>
      </c>
      <c r="J2794" s="2">
        <f>ROUND(Tabla324[[#This Row],[CANTIDAD ]]*Tabla324[[#This Row],[P. U. ]],2)</f>
        <v>26298.36</v>
      </c>
    </row>
    <row r="2795" spans="1:10">
      <c r="A2795" s="5" t="s">
        <v>6577</v>
      </c>
      <c r="B2795" s="5" t="s">
        <v>2594</v>
      </c>
      <c r="C2795" s="6" t="s">
        <v>5885</v>
      </c>
      <c r="D2795" s="1" t="s">
        <v>79</v>
      </c>
      <c r="E2795" s="3">
        <v>380.77</v>
      </c>
      <c r="F2795" s="2">
        <v>33.67</v>
      </c>
      <c r="G2795" s="2">
        <f>ROUND(Tabla324[[#This Row],[CANTIDAD]]*Tabla324[[#This Row],[P. U.]],2)</f>
        <v>12820.53</v>
      </c>
      <c r="H2795" s="22">
        <v>380.77</v>
      </c>
      <c r="I2795" s="2">
        <v>25.86</v>
      </c>
      <c r="J2795" s="2">
        <f>ROUND(Tabla324[[#This Row],[CANTIDAD ]]*Tabla324[[#This Row],[P. U. ]],2)</f>
        <v>9846.7099999999991</v>
      </c>
    </row>
    <row r="2796" spans="1:10">
      <c r="A2796" s="5" t="s">
        <v>6577</v>
      </c>
      <c r="B2796" s="5" t="s">
        <v>2595</v>
      </c>
      <c r="C2796" s="6" t="s">
        <v>5886</v>
      </c>
      <c r="D2796" s="1" t="s">
        <v>79</v>
      </c>
      <c r="E2796" s="3">
        <v>45.81</v>
      </c>
      <c r="F2796" s="2">
        <v>38.090000000000003</v>
      </c>
      <c r="G2796" s="2">
        <f>ROUND(Tabla324[[#This Row],[CANTIDAD]]*Tabla324[[#This Row],[P. U.]],2)</f>
        <v>1744.9</v>
      </c>
      <c r="H2796" s="22">
        <v>45.81</v>
      </c>
      <c r="I2796" s="2">
        <v>29.24</v>
      </c>
      <c r="J2796" s="2">
        <f>ROUND(Tabla324[[#This Row],[CANTIDAD ]]*Tabla324[[#This Row],[P. U. ]],2)</f>
        <v>1339.48</v>
      </c>
    </row>
    <row r="2797" spans="1:10">
      <c r="A2797" s="5" t="s">
        <v>6577</v>
      </c>
      <c r="B2797" s="5" t="s">
        <v>2596</v>
      </c>
      <c r="C2797" s="6" t="s">
        <v>5887</v>
      </c>
      <c r="D2797" s="1" t="s">
        <v>79</v>
      </c>
      <c r="E2797" s="3">
        <v>101.69</v>
      </c>
      <c r="F2797" s="2">
        <v>43.6</v>
      </c>
      <c r="G2797" s="2">
        <f>ROUND(Tabla324[[#This Row],[CANTIDAD]]*Tabla324[[#This Row],[P. U.]],2)</f>
        <v>4433.68</v>
      </c>
      <c r="H2797" s="22">
        <v>101.69</v>
      </c>
      <c r="I2797" s="2">
        <v>33.479999999999997</v>
      </c>
      <c r="J2797" s="2">
        <f>ROUND(Tabla324[[#This Row],[CANTIDAD ]]*Tabla324[[#This Row],[P. U. ]],2)</f>
        <v>3404.58</v>
      </c>
    </row>
    <row r="2798" spans="1:10" s="30" customFormat="1" ht="11.25" customHeight="1">
      <c r="A2798" s="29" t="s">
        <v>6579</v>
      </c>
      <c r="B2798" s="29">
        <v>6.2</v>
      </c>
      <c r="C2798" s="29" t="s">
        <v>5888</v>
      </c>
      <c r="D2798" s="30" t="s">
        <v>3472</v>
      </c>
      <c r="E2798" s="31"/>
      <c r="F2798" s="32"/>
      <c r="G2798" s="32">
        <f>SUM(G2799:G2898)</f>
        <v>3105343.6100000003</v>
      </c>
      <c r="H2798" s="33"/>
      <c r="I2798" s="32"/>
      <c r="J2798" s="32">
        <f t="shared" ref="J2798" si="160">SUM(J2799:J2898)</f>
        <v>2384965.5699999998</v>
      </c>
    </row>
    <row r="2799" spans="1:10">
      <c r="A2799" s="5" t="s">
        <v>6577</v>
      </c>
      <c r="B2799" s="5" t="s">
        <v>2597</v>
      </c>
      <c r="C2799" s="6" t="s">
        <v>5889</v>
      </c>
      <c r="D2799" s="1" t="s">
        <v>79</v>
      </c>
      <c r="E2799" s="3">
        <v>1037.3800000000001</v>
      </c>
      <c r="F2799" s="2">
        <v>129.65</v>
      </c>
      <c r="G2799" s="2">
        <f>ROUND(Tabla324[[#This Row],[CANTIDAD]]*Tabla324[[#This Row],[P. U.]],2)</f>
        <v>134496.32000000001</v>
      </c>
      <c r="H2799" s="22">
        <v>1037.3800000000001</v>
      </c>
      <c r="I2799" s="2">
        <v>99.57</v>
      </c>
      <c r="J2799" s="2">
        <f>ROUND(Tabla324[[#This Row],[CANTIDAD ]]*Tabla324[[#This Row],[P. U. ]],2)</f>
        <v>103291.93</v>
      </c>
    </row>
    <row r="2800" spans="1:10">
      <c r="A2800" s="5" t="s">
        <v>6577</v>
      </c>
      <c r="B2800" s="5" t="s">
        <v>2598</v>
      </c>
      <c r="C2800" s="6" t="s">
        <v>5890</v>
      </c>
      <c r="D2800" s="1" t="s">
        <v>79</v>
      </c>
      <c r="E2800" s="3">
        <v>1797.81</v>
      </c>
      <c r="F2800" s="2">
        <v>200.56</v>
      </c>
      <c r="G2800" s="2">
        <f>ROUND(Tabla324[[#This Row],[CANTIDAD]]*Tabla324[[#This Row],[P. U.]],2)</f>
        <v>360568.77</v>
      </c>
      <c r="H2800" s="22">
        <v>1797.81</v>
      </c>
      <c r="I2800" s="2">
        <v>154.04</v>
      </c>
      <c r="J2800" s="2">
        <f>ROUND(Tabla324[[#This Row],[CANTIDAD ]]*Tabla324[[#This Row],[P. U. ]],2)</f>
        <v>276934.65000000002</v>
      </c>
    </row>
    <row r="2801" spans="1:10">
      <c r="A2801" s="5" t="s">
        <v>6577</v>
      </c>
      <c r="B2801" s="5" t="s">
        <v>2599</v>
      </c>
      <c r="C2801" s="6" t="s">
        <v>5891</v>
      </c>
      <c r="D2801" s="1" t="s">
        <v>79</v>
      </c>
      <c r="E2801" s="3">
        <v>1106.6099999999999</v>
      </c>
      <c r="F2801" s="2">
        <v>305.26</v>
      </c>
      <c r="G2801" s="2">
        <f>ROUND(Tabla324[[#This Row],[CANTIDAD]]*Tabla324[[#This Row],[P. U.]],2)</f>
        <v>337803.77</v>
      </c>
      <c r="H2801" s="22">
        <v>1106.6099999999999</v>
      </c>
      <c r="I2801" s="2">
        <v>234.44</v>
      </c>
      <c r="J2801" s="2">
        <f>ROUND(Tabla324[[#This Row],[CANTIDAD ]]*Tabla324[[#This Row],[P. U. ]],2)</f>
        <v>259433.65</v>
      </c>
    </row>
    <row r="2802" spans="1:10">
      <c r="A2802" s="5" t="s">
        <v>6577</v>
      </c>
      <c r="B2802" s="5" t="s">
        <v>2600</v>
      </c>
      <c r="C2802" s="6" t="s">
        <v>5892</v>
      </c>
      <c r="D2802" s="1" t="s">
        <v>79</v>
      </c>
      <c r="E2802" s="3">
        <v>699.21</v>
      </c>
      <c r="F2802" s="2">
        <v>384.79</v>
      </c>
      <c r="G2802" s="2">
        <f>ROUND(Tabla324[[#This Row],[CANTIDAD]]*Tabla324[[#This Row],[P. U.]],2)</f>
        <v>269049.02</v>
      </c>
      <c r="H2802" s="22">
        <v>699.21</v>
      </c>
      <c r="I2802" s="2">
        <v>295.52</v>
      </c>
      <c r="J2802" s="2">
        <f>ROUND(Tabla324[[#This Row],[CANTIDAD ]]*Tabla324[[#This Row],[P. U. ]],2)</f>
        <v>206630.54</v>
      </c>
    </row>
    <row r="2803" spans="1:10">
      <c r="A2803" s="5" t="s">
        <v>6577</v>
      </c>
      <c r="B2803" s="5" t="s">
        <v>2601</v>
      </c>
      <c r="C2803" s="6" t="s">
        <v>5893</v>
      </c>
      <c r="D2803" s="1" t="s">
        <v>79</v>
      </c>
      <c r="E2803" s="3">
        <v>1148.4000000000001</v>
      </c>
      <c r="F2803" s="2">
        <v>480.14</v>
      </c>
      <c r="G2803" s="2">
        <f>ROUND(Tabla324[[#This Row],[CANTIDAD]]*Tabla324[[#This Row],[P. U.]],2)</f>
        <v>551392.78</v>
      </c>
      <c r="H2803" s="22">
        <v>1148.4000000000001</v>
      </c>
      <c r="I2803" s="2">
        <v>368.76</v>
      </c>
      <c r="J2803" s="2">
        <f>ROUND(Tabla324[[#This Row],[CANTIDAD ]]*Tabla324[[#This Row],[P. U. ]],2)</f>
        <v>423483.98</v>
      </c>
    </row>
    <row r="2804" spans="1:10">
      <c r="A2804" s="5" t="s">
        <v>6577</v>
      </c>
      <c r="B2804" s="5" t="s">
        <v>2602</v>
      </c>
      <c r="C2804" s="6" t="s">
        <v>5894</v>
      </c>
      <c r="D2804" s="1" t="s">
        <v>79</v>
      </c>
      <c r="E2804" s="3">
        <v>380.77</v>
      </c>
      <c r="F2804" s="2">
        <v>709.23</v>
      </c>
      <c r="G2804" s="2">
        <f>ROUND(Tabla324[[#This Row],[CANTIDAD]]*Tabla324[[#This Row],[P. U.]],2)</f>
        <v>270053.51</v>
      </c>
      <c r="H2804" s="22">
        <v>380.77</v>
      </c>
      <c r="I2804" s="2">
        <v>544.70000000000005</v>
      </c>
      <c r="J2804" s="2">
        <f>ROUND(Tabla324[[#This Row],[CANTIDAD ]]*Tabla324[[#This Row],[P. U. ]],2)</f>
        <v>207405.42</v>
      </c>
    </row>
    <row r="2805" spans="1:10">
      <c r="A2805" s="5" t="s">
        <v>6577</v>
      </c>
      <c r="B2805" s="5" t="s">
        <v>2603</v>
      </c>
      <c r="C2805" s="6" t="s">
        <v>5895</v>
      </c>
      <c r="D2805" s="1" t="s">
        <v>79</v>
      </c>
      <c r="E2805" s="3">
        <v>45.81</v>
      </c>
      <c r="F2805" s="2">
        <v>1251.69</v>
      </c>
      <c r="G2805" s="2">
        <f>ROUND(Tabla324[[#This Row],[CANTIDAD]]*Tabla324[[#This Row],[P. U.]],2)</f>
        <v>57339.92</v>
      </c>
      <c r="H2805" s="22">
        <v>45.81</v>
      </c>
      <c r="I2805" s="2">
        <v>961.33</v>
      </c>
      <c r="J2805" s="2">
        <f>ROUND(Tabla324[[#This Row],[CANTIDAD ]]*Tabla324[[#This Row],[P. U. ]],2)</f>
        <v>44038.53</v>
      </c>
    </row>
    <row r="2806" spans="1:10">
      <c r="A2806" s="5" t="s">
        <v>6577</v>
      </c>
      <c r="B2806" s="5" t="s">
        <v>2604</v>
      </c>
      <c r="C2806" s="6" t="s">
        <v>5896</v>
      </c>
      <c r="D2806" s="1" t="s">
        <v>79</v>
      </c>
      <c r="E2806" s="3">
        <v>101.69</v>
      </c>
      <c r="F2806" s="2">
        <v>1655.84</v>
      </c>
      <c r="G2806" s="2">
        <f>ROUND(Tabla324[[#This Row],[CANTIDAD]]*Tabla324[[#This Row],[P. U.]],2)</f>
        <v>168382.37</v>
      </c>
      <c r="H2806" s="22">
        <v>101.69</v>
      </c>
      <c r="I2806" s="2">
        <v>1271.72</v>
      </c>
      <c r="J2806" s="2">
        <f>ROUND(Tabla324[[#This Row],[CANTIDAD ]]*Tabla324[[#This Row],[P. U. ]],2)</f>
        <v>129321.21</v>
      </c>
    </row>
    <row r="2807" spans="1:10">
      <c r="A2807" s="5" t="s">
        <v>6577</v>
      </c>
      <c r="B2807" s="5" t="s">
        <v>2605</v>
      </c>
      <c r="C2807" s="6" t="s">
        <v>5897</v>
      </c>
      <c r="D2807" s="1" t="s">
        <v>62</v>
      </c>
      <c r="E2807" s="3">
        <v>135</v>
      </c>
      <c r="F2807" s="2">
        <v>38.78</v>
      </c>
      <c r="G2807" s="2">
        <f>ROUND(Tabla324[[#This Row],[CANTIDAD]]*Tabla324[[#This Row],[P. U.]],2)</f>
        <v>5235.3</v>
      </c>
      <c r="H2807" s="22">
        <v>135</v>
      </c>
      <c r="I2807" s="2">
        <v>29.78</v>
      </c>
      <c r="J2807" s="2">
        <f>ROUND(Tabla324[[#This Row],[CANTIDAD ]]*Tabla324[[#This Row],[P. U. ]],2)</f>
        <v>4020.3</v>
      </c>
    </row>
    <row r="2808" spans="1:10">
      <c r="A2808" s="5" t="s">
        <v>6577</v>
      </c>
      <c r="B2808" s="5" t="s">
        <v>2606</v>
      </c>
      <c r="C2808" s="6" t="s">
        <v>5898</v>
      </c>
      <c r="D2808" s="1" t="s">
        <v>62</v>
      </c>
      <c r="E2808" s="3">
        <v>103</v>
      </c>
      <c r="F2808" s="2">
        <v>51.04</v>
      </c>
      <c r="G2808" s="2">
        <f>ROUND(Tabla324[[#This Row],[CANTIDAD]]*Tabla324[[#This Row],[P. U.]],2)</f>
        <v>5257.12</v>
      </c>
      <c r="H2808" s="22">
        <v>103</v>
      </c>
      <c r="I2808" s="2">
        <v>39.200000000000003</v>
      </c>
      <c r="J2808" s="2">
        <f>ROUND(Tabla324[[#This Row],[CANTIDAD ]]*Tabla324[[#This Row],[P. U. ]],2)</f>
        <v>4037.6</v>
      </c>
    </row>
    <row r="2809" spans="1:10">
      <c r="A2809" s="5" t="s">
        <v>6577</v>
      </c>
      <c r="B2809" s="5" t="s">
        <v>2607</v>
      </c>
      <c r="C2809" s="6" t="s">
        <v>5899</v>
      </c>
      <c r="D2809" s="1" t="s">
        <v>62</v>
      </c>
      <c r="E2809" s="3">
        <v>89</v>
      </c>
      <c r="F2809" s="2">
        <v>69.02</v>
      </c>
      <c r="G2809" s="2">
        <f>ROUND(Tabla324[[#This Row],[CANTIDAD]]*Tabla324[[#This Row],[P. U.]],2)</f>
        <v>6142.78</v>
      </c>
      <c r="H2809" s="22">
        <v>89</v>
      </c>
      <c r="I2809" s="2">
        <v>53</v>
      </c>
      <c r="J2809" s="2">
        <f>ROUND(Tabla324[[#This Row],[CANTIDAD ]]*Tabla324[[#This Row],[P. U. ]],2)</f>
        <v>4717</v>
      </c>
    </row>
    <row r="2810" spans="1:10">
      <c r="A2810" s="5" t="s">
        <v>6577</v>
      </c>
      <c r="B2810" s="5" t="s">
        <v>2608</v>
      </c>
      <c r="C2810" s="6" t="s">
        <v>5900</v>
      </c>
      <c r="D2810" s="1" t="s">
        <v>62</v>
      </c>
      <c r="E2810" s="3">
        <v>81</v>
      </c>
      <c r="F2810" s="2">
        <v>86.22</v>
      </c>
      <c r="G2810" s="2">
        <f>ROUND(Tabla324[[#This Row],[CANTIDAD]]*Tabla324[[#This Row],[P. U.]],2)</f>
        <v>6983.82</v>
      </c>
      <c r="H2810" s="22">
        <v>81</v>
      </c>
      <c r="I2810" s="2">
        <v>66.22</v>
      </c>
      <c r="J2810" s="2">
        <f>ROUND(Tabla324[[#This Row],[CANTIDAD ]]*Tabla324[[#This Row],[P. U. ]],2)</f>
        <v>5363.82</v>
      </c>
    </row>
    <row r="2811" spans="1:10">
      <c r="A2811" s="5" t="s">
        <v>6577</v>
      </c>
      <c r="B2811" s="5" t="s">
        <v>2609</v>
      </c>
      <c r="C2811" s="6" t="s">
        <v>5901</v>
      </c>
      <c r="D2811" s="1" t="s">
        <v>62</v>
      </c>
      <c r="E2811" s="3">
        <v>96</v>
      </c>
      <c r="F2811" s="2">
        <v>114.33</v>
      </c>
      <c r="G2811" s="2">
        <f>ROUND(Tabla324[[#This Row],[CANTIDAD]]*Tabla324[[#This Row],[P. U.]],2)</f>
        <v>10975.68</v>
      </c>
      <c r="H2811" s="22">
        <v>96</v>
      </c>
      <c r="I2811" s="2">
        <v>87.81</v>
      </c>
      <c r="J2811" s="2">
        <f>ROUND(Tabla324[[#This Row],[CANTIDAD ]]*Tabla324[[#This Row],[P. U. ]],2)</f>
        <v>8429.76</v>
      </c>
    </row>
    <row r="2812" spans="1:10">
      <c r="A2812" s="5" t="s">
        <v>6577</v>
      </c>
      <c r="B2812" s="5" t="s">
        <v>2610</v>
      </c>
      <c r="C2812" s="6" t="s">
        <v>5902</v>
      </c>
      <c r="D2812" s="1" t="s">
        <v>62</v>
      </c>
      <c r="E2812" s="3">
        <v>27</v>
      </c>
      <c r="F2812" s="2">
        <v>146.79</v>
      </c>
      <c r="G2812" s="2">
        <f>ROUND(Tabla324[[#This Row],[CANTIDAD]]*Tabla324[[#This Row],[P. U.]],2)</f>
        <v>3963.33</v>
      </c>
      <c r="H2812" s="22">
        <v>27</v>
      </c>
      <c r="I2812" s="2">
        <v>112.73</v>
      </c>
      <c r="J2812" s="2">
        <f>ROUND(Tabla324[[#This Row],[CANTIDAD ]]*Tabla324[[#This Row],[P. U. ]],2)</f>
        <v>3043.71</v>
      </c>
    </row>
    <row r="2813" spans="1:10">
      <c r="A2813" s="5" t="s">
        <v>6577</v>
      </c>
      <c r="B2813" s="5" t="s">
        <v>2611</v>
      </c>
      <c r="C2813" s="6" t="s">
        <v>5903</v>
      </c>
      <c r="D2813" s="1" t="s">
        <v>62</v>
      </c>
      <c r="E2813" s="3">
        <v>32</v>
      </c>
      <c r="F2813" s="2">
        <v>203.62</v>
      </c>
      <c r="G2813" s="2">
        <f>ROUND(Tabla324[[#This Row],[CANTIDAD]]*Tabla324[[#This Row],[P. U.]],2)</f>
        <v>6515.84</v>
      </c>
      <c r="H2813" s="22">
        <v>32</v>
      </c>
      <c r="I2813" s="2">
        <v>156.38999999999999</v>
      </c>
      <c r="J2813" s="2">
        <f>ROUND(Tabla324[[#This Row],[CANTIDAD ]]*Tabla324[[#This Row],[P. U. ]],2)</f>
        <v>5004.4799999999996</v>
      </c>
    </row>
    <row r="2814" spans="1:10">
      <c r="A2814" s="5" t="s">
        <v>6577</v>
      </c>
      <c r="B2814" s="5" t="s">
        <v>2612</v>
      </c>
      <c r="C2814" s="6" t="s">
        <v>5904</v>
      </c>
      <c r="D2814" s="1" t="s">
        <v>62</v>
      </c>
      <c r="E2814" s="3">
        <v>3</v>
      </c>
      <c r="F2814" s="2">
        <v>299.14999999999998</v>
      </c>
      <c r="G2814" s="2">
        <f>ROUND(Tabla324[[#This Row],[CANTIDAD]]*Tabla324[[#This Row],[P. U.]],2)</f>
        <v>897.45</v>
      </c>
      <c r="H2814" s="22">
        <v>3</v>
      </c>
      <c r="I2814" s="2">
        <v>229.75</v>
      </c>
      <c r="J2814" s="2">
        <f>ROUND(Tabla324[[#This Row],[CANTIDAD ]]*Tabla324[[#This Row],[P. U. ]],2)</f>
        <v>689.25</v>
      </c>
    </row>
    <row r="2815" spans="1:10">
      <c r="A2815" s="5" t="s">
        <v>6577</v>
      </c>
      <c r="B2815" s="5" t="s">
        <v>2613</v>
      </c>
      <c r="C2815" s="6" t="s">
        <v>5905</v>
      </c>
      <c r="D2815" s="1" t="s">
        <v>62</v>
      </c>
      <c r="E2815" s="3">
        <v>70</v>
      </c>
      <c r="F2815" s="2">
        <v>54.49</v>
      </c>
      <c r="G2815" s="2">
        <f>ROUND(Tabla324[[#This Row],[CANTIDAD]]*Tabla324[[#This Row],[P. U.]],2)</f>
        <v>3814.3</v>
      </c>
      <c r="H2815" s="22">
        <v>70</v>
      </c>
      <c r="I2815" s="2">
        <v>41.85</v>
      </c>
      <c r="J2815" s="2">
        <f>ROUND(Tabla324[[#This Row],[CANTIDAD ]]*Tabla324[[#This Row],[P. U. ]],2)</f>
        <v>2929.5</v>
      </c>
    </row>
    <row r="2816" spans="1:10">
      <c r="A2816" s="5" t="s">
        <v>6577</v>
      </c>
      <c r="B2816" s="5" t="s">
        <v>2614</v>
      </c>
      <c r="C2816" s="6" t="s">
        <v>5906</v>
      </c>
      <c r="D2816" s="1" t="s">
        <v>62</v>
      </c>
      <c r="E2816" s="3">
        <v>60</v>
      </c>
      <c r="F2816" s="2">
        <v>41.24</v>
      </c>
      <c r="G2816" s="2">
        <f>ROUND(Tabla324[[#This Row],[CANTIDAD]]*Tabla324[[#This Row],[P. U.]],2)</f>
        <v>2474.4</v>
      </c>
      <c r="H2816" s="22">
        <v>60</v>
      </c>
      <c r="I2816" s="2">
        <v>31.66</v>
      </c>
      <c r="J2816" s="2">
        <f>ROUND(Tabla324[[#This Row],[CANTIDAD ]]*Tabla324[[#This Row],[P. U. ]],2)</f>
        <v>1899.6</v>
      </c>
    </row>
    <row r="2817" spans="1:10">
      <c r="A2817" s="5" t="s">
        <v>6577</v>
      </c>
      <c r="B2817" s="5" t="s">
        <v>2615</v>
      </c>
      <c r="C2817" s="6" t="s">
        <v>5907</v>
      </c>
      <c r="D2817" s="1" t="s">
        <v>62</v>
      </c>
      <c r="E2817" s="3">
        <v>60</v>
      </c>
      <c r="F2817" s="2">
        <v>52.1</v>
      </c>
      <c r="G2817" s="2">
        <f>ROUND(Tabla324[[#This Row],[CANTIDAD]]*Tabla324[[#This Row],[P. U.]],2)</f>
        <v>3126</v>
      </c>
      <c r="H2817" s="22">
        <v>60</v>
      </c>
      <c r="I2817" s="2">
        <v>40.01</v>
      </c>
      <c r="J2817" s="2">
        <f>ROUND(Tabla324[[#This Row],[CANTIDAD ]]*Tabla324[[#This Row],[P. U. ]],2)</f>
        <v>2400.6</v>
      </c>
    </row>
    <row r="2818" spans="1:10">
      <c r="A2818" s="5" t="s">
        <v>6577</v>
      </c>
      <c r="B2818" s="5" t="s">
        <v>2616</v>
      </c>
      <c r="C2818" s="6" t="s">
        <v>5908</v>
      </c>
      <c r="D2818" s="1" t="s">
        <v>62</v>
      </c>
      <c r="E2818" s="3">
        <v>48</v>
      </c>
      <c r="F2818" s="2">
        <v>66.680000000000007</v>
      </c>
      <c r="G2818" s="2">
        <f>ROUND(Tabla324[[#This Row],[CANTIDAD]]*Tabla324[[#This Row],[P. U.]],2)</f>
        <v>3200.64</v>
      </c>
      <c r="H2818" s="22">
        <v>48</v>
      </c>
      <c r="I2818" s="2">
        <v>51.21</v>
      </c>
      <c r="J2818" s="2">
        <f>ROUND(Tabla324[[#This Row],[CANTIDAD ]]*Tabla324[[#This Row],[P. U. ]],2)</f>
        <v>2458.08</v>
      </c>
    </row>
    <row r="2819" spans="1:10">
      <c r="A2819" s="5" t="s">
        <v>6577</v>
      </c>
      <c r="B2819" s="5" t="s">
        <v>2617</v>
      </c>
      <c r="C2819" s="6" t="s">
        <v>5909</v>
      </c>
      <c r="D2819" s="1" t="s">
        <v>62</v>
      </c>
      <c r="E2819" s="3">
        <v>27</v>
      </c>
      <c r="F2819" s="2">
        <v>66.67</v>
      </c>
      <c r="G2819" s="2">
        <f>ROUND(Tabla324[[#This Row],[CANTIDAD]]*Tabla324[[#This Row],[P. U.]],2)</f>
        <v>1800.09</v>
      </c>
      <c r="H2819" s="22">
        <v>27</v>
      </c>
      <c r="I2819" s="2">
        <v>51.2</v>
      </c>
      <c r="J2819" s="2">
        <f>ROUND(Tabla324[[#This Row],[CANTIDAD ]]*Tabla324[[#This Row],[P. U. ]],2)</f>
        <v>1382.4</v>
      </c>
    </row>
    <row r="2820" spans="1:10">
      <c r="A2820" s="5" t="s">
        <v>6577</v>
      </c>
      <c r="B2820" s="5" t="s">
        <v>2618</v>
      </c>
      <c r="C2820" s="6" t="s">
        <v>5910</v>
      </c>
      <c r="D2820" s="1" t="s">
        <v>62</v>
      </c>
      <c r="E2820" s="3">
        <v>50</v>
      </c>
      <c r="F2820" s="2">
        <v>90.47</v>
      </c>
      <c r="G2820" s="2">
        <f>ROUND(Tabla324[[#This Row],[CANTIDAD]]*Tabla324[[#This Row],[P. U.]],2)</f>
        <v>4523.5</v>
      </c>
      <c r="H2820" s="22">
        <v>50</v>
      </c>
      <c r="I2820" s="2">
        <v>69.48</v>
      </c>
      <c r="J2820" s="2">
        <f>ROUND(Tabla324[[#This Row],[CANTIDAD ]]*Tabla324[[#This Row],[P. U. ]],2)</f>
        <v>3474</v>
      </c>
    </row>
    <row r="2821" spans="1:10">
      <c r="A2821" s="5" t="s">
        <v>6577</v>
      </c>
      <c r="B2821" s="5" t="s">
        <v>2619</v>
      </c>
      <c r="C2821" s="6" t="s">
        <v>5911</v>
      </c>
      <c r="D2821" s="1" t="s">
        <v>62</v>
      </c>
      <c r="E2821" s="3">
        <v>39</v>
      </c>
      <c r="F2821" s="2">
        <v>90.47</v>
      </c>
      <c r="G2821" s="2">
        <f>ROUND(Tabla324[[#This Row],[CANTIDAD]]*Tabla324[[#This Row],[P. U.]],2)</f>
        <v>3528.33</v>
      </c>
      <c r="H2821" s="22">
        <v>39</v>
      </c>
      <c r="I2821" s="2">
        <v>69.48</v>
      </c>
      <c r="J2821" s="2">
        <f>ROUND(Tabla324[[#This Row],[CANTIDAD ]]*Tabla324[[#This Row],[P. U. ]],2)</f>
        <v>2709.72</v>
      </c>
    </row>
    <row r="2822" spans="1:10">
      <c r="A2822" s="5" t="s">
        <v>6577</v>
      </c>
      <c r="B2822" s="5" t="s">
        <v>2620</v>
      </c>
      <c r="C2822" s="6" t="s">
        <v>5912</v>
      </c>
      <c r="D2822" s="1" t="s">
        <v>62</v>
      </c>
      <c r="E2822" s="3">
        <v>6</v>
      </c>
      <c r="F2822" s="2">
        <v>90.47</v>
      </c>
      <c r="G2822" s="2">
        <f>ROUND(Tabla324[[#This Row],[CANTIDAD]]*Tabla324[[#This Row],[P. U.]],2)</f>
        <v>542.82000000000005</v>
      </c>
      <c r="H2822" s="22">
        <v>6</v>
      </c>
      <c r="I2822" s="2">
        <v>69.48</v>
      </c>
      <c r="J2822" s="2">
        <f>ROUND(Tabla324[[#This Row],[CANTIDAD ]]*Tabla324[[#This Row],[P. U. ]],2)</f>
        <v>416.88</v>
      </c>
    </row>
    <row r="2823" spans="1:10">
      <c r="A2823" s="5" t="s">
        <v>6577</v>
      </c>
      <c r="B2823" s="5" t="s">
        <v>2621</v>
      </c>
      <c r="C2823" s="6" t="s">
        <v>5913</v>
      </c>
      <c r="D2823" s="1" t="s">
        <v>62</v>
      </c>
      <c r="E2823" s="3">
        <v>18</v>
      </c>
      <c r="F2823" s="2">
        <v>127.38</v>
      </c>
      <c r="G2823" s="2">
        <f>ROUND(Tabla324[[#This Row],[CANTIDAD]]*Tabla324[[#This Row],[P. U.]],2)</f>
        <v>2292.84</v>
      </c>
      <c r="H2823" s="22">
        <v>18</v>
      </c>
      <c r="I2823" s="2">
        <v>97.83</v>
      </c>
      <c r="J2823" s="2">
        <f>ROUND(Tabla324[[#This Row],[CANTIDAD ]]*Tabla324[[#This Row],[P. U. ]],2)</f>
        <v>1760.94</v>
      </c>
    </row>
    <row r="2824" spans="1:10">
      <c r="A2824" s="5" t="s">
        <v>6577</v>
      </c>
      <c r="B2824" s="5" t="s">
        <v>2622</v>
      </c>
      <c r="C2824" s="6" t="s">
        <v>5914</v>
      </c>
      <c r="D2824" s="1" t="s">
        <v>62</v>
      </c>
      <c r="E2824" s="3">
        <v>15</v>
      </c>
      <c r="F2824" s="2">
        <v>127.38</v>
      </c>
      <c r="G2824" s="2">
        <f>ROUND(Tabla324[[#This Row],[CANTIDAD]]*Tabla324[[#This Row],[P. U.]],2)</f>
        <v>1910.7</v>
      </c>
      <c r="H2824" s="22">
        <v>15</v>
      </c>
      <c r="I2824" s="2">
        <v>97.83</v>
      </c>
      <c r="J2824" s="2">
        <f>ROUND(Tabla324[[#This Row],[CANTIDAD ]]*Tabla324[[#This Row],[P. U. ]],2)</f>
        <v>1467.45</v>
      </c>
    </row>
    <row r="2825" spans="1:10">
      <c r="A2825" s="5" t="s">
        <v>6577</v>
      </c>
      <c r="B2825" s="5" t="s">
        <v>2623</v>
      </c>
      <c r="C2825" s="6" t="s">
        <v>5915</v>
      </c>
      <c r="D2825" s="1" t="s">
        <v>62</v>
      </c>
      <c r="E2825" s="3">
        <v>26</v>
      </c>
      <c r="F2825" s="2">
        <v>127.38</v>
      </c>
      <c r="G2825" s="2">
        <f>ROUND(Tabla324[[#This Row],[CANTIDAD]]*Tabla324[[#This Row],[P. U.]],2)</f>
        <v>3311.88</v>
      </c>
      <c r="H2825" s="22">
        <v>26</v>
      </c>
      <c r="I2825" s="2">
        <v>97.83</v>
      </c>
      <c r="J2825" s="2">
        <f>ROUND(Tabla324[[#This Row],[CANTIDAD ]]*Tabla324[[#This Row],[P. U. ]],2)</f>
        <v>2543.58</v>
      </c>
    </row>
    <row r="2826" spans="1:10">
      <c r="A2826" s="5" t="s">
        <v>6577</v>
      </c>
      <c r="B2826" s="5" t="s">
        <v>2624</v>
      </c>
      <c r="C2826" s="6" t="s">
        <v>5916</v>
      </c>
      <c r="D2826" s="1" t="s">
        <v>62</v>
      </c>
      <c r="E2826" s="3">
        <v>3</v>
      </c>
      <c r="F2826" s="2">
        <v>127.38</v>
      </c>
      <c r="G2826" s="2">
        <f>ROUND(Tabla324[[#This Row],[CANTIDAD]]*Tabla324[[#This Row],[P. U.]],2)</f>
        <v>382.14</v>
      </c>
      <c r="H2826" s="22">
        <v>3</v>
      </c>
      <c r="I2826" s="2">
        <v>97.83</v>
      </c>
      <c r="J2826" s="2">
        <f>ROUND(Tabla324[[#This Row],[CANTIDAD ]]*Tabla324[[#This Row],[P. U. ]],2)</f>
        <v>293.49</v>
      </c>
    </row>
    <row r="2827" spans="1:10">
      <c r="A2827" s="5" t="s">
        <v>6577</v>
      </c>
      <c r="B2827" s="5" t="s">
        <v>2625</v>
      </c>
      <c r="C2827" s="6" t="s">
        <v>5917</v>
      </c>
      <c r="D2827" s="1" t="s">
        <v>62</v>
      </c>
      <c r="E2827" s="3">
        <v>5</v>
      </c>
      <c r="F2827" s="2">
        <v>172.98</v>
      </c>
      <c r="G2827" s="2">
        <f>ROUND(Tabla324[[#This Row],[CANTIDAD]]*Tabla324[[#This Row],[P. U.]],2)</f>
        <v>864.9</v>
      </c>
      <c r="H2827" s="22">
        <v>5</v>
      </c>
      <c r="I2827" s="2">
        <v>132.86000000000001</v>
      </c>
      <c r="J2827" s="2">
        <f>ROUND(Tabla324[[#This Row],[CANTIDAD ]]*Tabla324[[#This Row],[P. U. ]],2)</f>
        <v>664.3</v>
      </c>
    </row>
    <row r="2828" spans="1:10">
      <c r="A2828" s="5" t="s">
        <v>6577</v>
      </c>
      <c r="B2828" s="5" t="s">
        <v>2626</v>
      </c>
      <c r="C2828" s="6" t="s">
        <v>5918</v>
      </c>
      <c r="D2828" s="1" t="s">
        <v>62</v>
      </c>
      <c r="E2828" s="3">
        <v>2</v>
      </c>
      <c r="F2828" s="2">
        <v>172.77</v>
      </c>
      <c r="G2828" s="2">
        <f>ROUND(Tabla324[[#This Row],[CANTIDAD]]*Tabla324[[#This Row],[P. U.]],2)</f>
        <v>345.54</v>
      </c>
      <c r="H2828" s="22">
        <v>2</v>
      </c>
      <c r="I2828" s="2">
        <v>132.69999999999999</v>
      </c>
      <c r="J2828" s="2">
        <f>ROUND(Tabla324[[#This Row],[CANTIDAD ]]*Tabla324[[#This Row],[P. U. ]],2)</f>
        <v>265.39999999999998</v>
      </c>
    </row>
    <row r="2829" spans="1:10">
      <c r="A2829" s="5" t="s">
        <v>6577</v>
      </c>
      <c r="B2829" s="5" t="s">
        <v>2627</v>
      </c>
      <c r="C2829" s="6" t="s">
        <v>5919</v>
      </c>
      <c r="D2829" s="1" t="s">
        <v>62</v>
      </c>
      <c r="E2829" s="3">
        <v>8</v>
      </c>
      <c r="F2829" s="2">
        <v>172.77</v>
      </c>
      <c r="G2829" s="2">
        <f>ROUND(Tabla324[[#This Row],[CANTIDAD]]*Tabla324[[#This Row],[P. U.]],2)</f>
        <v>1382.16</v>
      </c>
      <c r="H2829" s="22">
        <v>8</v>
      </c>
      <c r="I2829" s="2">
        <v>132.69999999999999</v>
      </c>
      <c r="J2829" s="2">
        <f>ROUND(Tabla324[[#This Row],[CANTIDAD ]]*Tabla324[[#This Row],[P. U. ]],2)</f>
        <v>1061.5999999999999</v>
      </c>
    </row>
    <row r="2830" spans="1:10">
      <c r="A2830" s="5" t="s">
        <v>6577</v>
      </c>
      <c r="B2830" s="5" t="s">
        <v>2628</v>
      </c>
      <c r="C2830" s="6" t="s">
        <v>5920</v>
      </c>
      <c r="D2830" s="1" t="s">
        <v>62</v>
      </c>
      <c r="E2830" s="3">
        <v>3</v>
      </c>
      <c r="F2830" s="2">
        <v>172.77</v>
      </c>
      <c r="G2830" s="2">
        <f>ROUND(Tabla324[[#This Row],[CANTIDAD]]*Tabla324[[#This Row],[P. U.]],2)</f>
        <v>518.30999999999995</v>
      </c>
      <c r="H2830" s="22">
        <v>3</v>
      </c>
      <c r="I2830" s="2">
        <v>132.69999999999999</v>
      </c>
      <c r="J2830" s="2">
        <f>ROUND(Tabla324[[#This Row],[CANTIDAD ]]*Tabla324[[#This Row],[P. U. ]],2)</f>
        <v>398.1</v>
      </c>
    </row>
    <row r="2831" spans="1:10">
      <c r="A2831" s="5" t="s">
        <v>6577</v>
      </c>
      <c r="B2831" s="5" t="s">
        <v>2629</v>
      </c>
      <c r="C2831" s="6" t="s">
        <v>5921</v>
      </c>
      <c r="D2831" s="1" t="s">
        <v>62</v>
      </c>
      <c r="E2831" s="3">
        <v>5</v>
      </c>
      <c r="F2831" s="2">
        <v>172.77</v>
      </c>
      <c r="G2831" s="2">
        <f>ROUND(Tabla324[[#This Row],[CANTIDAD]]*Tabla324[[#This Row],[P. U.]],2)</f>
        <v>863.85</v>
      </c>
      <c r="H2831" s="22">
        <v>5</v>
      </c>
      <c r="I2831" s="2">
        <v>132.69999999999999</v>
      </c>
      <c r="J2831" s="2">
        <f>ROUND(Tabla324[[#This Row],[CANTIDAD ]]*Tabla324[[#This Row],[P. U. ]],2)</f>
        <v>663.5</v>
      </c>
    </row>
    <row r="2832" spans="1:10">
      <c r="A2832" s="5" t="s">
        <v>6577</v>
      </c>
      <c r="B2832" s="5" t="s">
        <v>2630</v>
      </c>
      <c r="C2832" s="6" t="s">
        <v>5922</v>
      </c>
      <c r="D2832" s="1" t="s">
        <v>62</v>
      </c>
      <c r="E2832" s="3">
        <v>3</v>
      </c>
      <c r="F2832" s="2">
        <v>272.18</v>
      </c>
      <c r="G2832" s="2">
        <f>ROUND(Tabla324[[#This Row],[CANTIDAD]]*Tabla324[[#This Row],[P. U.]],2)</f>
        <v>816.54</v>
      </c>
      <c r="H2832" s="22">
        <v>3</v>
      </c>
      <c r="I2832" s="2">
        <v>209.04</v>
      </c>
      <c r="J2832" s="2">
        <f>ROUND(Tabla324[[#This Row],[CANTIDAD ]]*Tabla324[[#This Row],[P. U. ]],2)</f>
        <v>627.12</v>
      </c>
    </row>
    <row r="2833" spans="1:10">
      <c r="A2833" s="5" t="s">
        <v>6577</v>
      </c>
      <c r="B2833" s="5" t="s">
        <v>2631</v>
      </c>
      <c r="C2833" s="6" t="s">
        <v>5923</v>
      </c>
      <c r="D2833" s="1" t="s">
        <v>62</v>
      </c>
      <c r="E2833" s="3">
        <v>7</v>
      </c>
      <c r="F2833" s="2">
        <v>272.18</v>
      </c>
      <c r="G2833" s="2">
        <f>ROUND(Tabla324[[#This Row],[CANTIDAD]]*Tabla324[[#This Row],[P. U.]],2)</f>
        <v>1905.26</v>
      </c>
      <c r="H2833" s="22">
        <v>7</v>
      </c>
      <c r="I2833" s="2">
        <v>209.04</v>
      </c>
      <c r="J2833" s="2">
        <f>ROUND(Tabla324[[#This Row],[CANTIDAD ]]*Tabla324[[#This Row],[P. U. ]],2)</f>
        <v>1463.28</v>
      </c>
    </row>
    <row r="2834" spans="1:10">
      <c r="A2834" s="5" t="s">
        <v>6577</v>
      </c>
      <c r="B2834" s="5" t="s">
        <v>2632</v>
      </c>
      <c r="C2834" s="6" t="s">
        <v>5924</v>
      </c>
      <c r="D2834" s="1" t="s">
        <v>62</v>
      </c>
      <c r="E2834" s="3">
        <v>6</v>
      </c>
      <c r="F2834" s="2">
        <v>272.18</v>
      </c>
      <c r="G2834" s="2">
        <f>ROUND(Tabla324[[#This Row],[CANTIDAD]]*Tabla324[[#This Row],[P. U.]],2)</f>
        <v>1633.08</v>
      </c>
      <c r="H2834" s="22">
        <v>6</v>
      </c>
      <c r="I2834" s="2">
        <v>209.04</v>
      </c>
      <c r="J2834" s="2">
        <f>ROUND(Tabla324[[#This Row],[CANTIDAD ]]*Tabla324[[#This Row],[P. U. ]],2)</f>
        <v>1254.24</v>
      </c>
    </row>
    <row r="2835" spans="1:10">
      <c r="A2835" s="5" t="s">
        <v>6577</v>
      </c>
      <c r="B2835" s="5" t="s">
        <v>2633</v>
      </c>
      <c r="C2835" s="6" t="s">
        <v>5925</v>
      </c>
      <c r="D2835" s="1" t="s">
        <v>62</v>
      </c>
      <c r="E2835" s="3">
        <v>1</v>
      </c>
      <c r="F2835" s="2">
        <v>272.18</v>
      </c>
      <c r="G2835" s="2">
        <f>ROUND(Tabla324[[#This Row],[CANTIDAD]]*Tabla324[[#This Row],[P. U.]],2)</f>
        <v>272.18</v>
      </c>
      <c r="H2835" s="22">
        <v>1</v>
      </c>
      <c r="I2835" s="2">
        <v>209.04</v>
      </c>
      <c r="J2835" s="2">
        <f>ROUND(Tabla324[[#This Row],[CANTIDAD ]]*Tabla324[[#This Row],[P. U. ]],2)</f>
        <v>209.04</v>
      </c>
    </row>
    <row r="2836" spans="1:10">
      <c r="A2836" s="5" t="s">
        <v>6577</v>
      </c>
      <c r="B2836" s="5" t="s">
        <v>2634</v>
      </c>
      <c r="C2836" s="6" t="s">
        <v>5926</v>
      </c>
      <c r="D2836" s="1" t="s">
        <v>62</v>
      </c>
      <c r="E2836" s="3">
        <v>1</v>
      </c>
      <c r="F2836" s="2">
        <v>315.77</v>
      </c>
      <c r="G2836" s="2">
        <f>ROUND(Tabla324[[#This Row],[CANTIDAD]]*Tabla324[[#This Row],[P. U.]],2)</f>
        <v>315.77</v>
      </c>
      <c r="H2836" s="22">
        <v>1</v>
      </c>
      <c r="I2836" s="2">
        <v>242.52</v>
      </c>
      <c r="J2836" s="2">
        <f>ROUND(Tabla324[[#This Row],[CANTIDAD ]]*Tabla324[[#This Row],[P. U. ]],2)</f>
        <v>242.52</v>
      </c>
    </row>
    <row r="2837" spans="1:10">
      <c r="A2837" s="5" t="s">
        <v>6577</v>
      </c>
      <c r="B2837" s="5" t="s">
        <v>2635</v>
      </c>
      <c r="C2837" s="6" t="s">
        <v>5927</v>
      </c>
      <c r="D2837" s="1" t="s">
        <v>62</v>
      </c>
      <c r="E2837" s="3">
        <v>94</v>
      </c>
      <c r="F2837" s="2">
        <v>35.33</v>
      </c>
      <c r="G2837" s="2">
        <f>ROUND(Tabla324[[#This Row],[CANTIDAD]]*Tabla324[[#This Row],[P. U.]],2)</f>
        <v>3321.02</v>
      </c>
      <c r="H2837" s="22">
        <v>94</v>
      </c>
      <c r="I2837" s="2">
        <v>27.13</v>
      </c>
      <c r="J2837" s="2">
        <f>ROUND(Tabla324[[#This Row],[CANTIDAD ]]*Tabla324[[#This Row],[P. U. ]],2)</f>
        <v>2550.2199999999998</v>
      </c>
    </row>
    <row r="2838" spans="1:10">
      <c r="A2838" s="5" t="s">
        <v>6577</v>
      </c>
      <c r="B2838" s="5" t="s">
        <v>2636</v>
      </c>
      <c r="C2838" s="6" t="s">
        <v>5928</v>
      </c>
      <c r="D2838" s="1" t="s">
        <v>62</v>
      </c>
      <c r="E2838" s="3">
        <v>47</v>
      </c>
      <c r="F2838" s="2">
        <v>47.9</v>
      </c>
      <c r="G2838" s="2">
        <f>ROUND(Tabla324[[#This Row],[CANTIDAD]]*Tabla324[[#This Row],[P. U.]],2)</f>
        <v>2251.3000000000002</v>
      </c>
      <c r="H2838" s="22">
        <v>47</v>
      </c>
      <c r="I2838" s="2">
        <v>36.799999999999997</v>
      </c>
      <c r="J2838" s="2">
        <f>ROUND(Tabla324[[#This Row],[CANTIDAD ]]*Tabla324[[#This Row],[P. U. ]],2)</f>
        <v>1729.6</v>
      </c>
    </row>
    <row r="2839" spans="1:10">
      <c r="A2839" s="5" t="s">
        <v>6577</v>
      </c>
      <c r="B2839" s="5" t="s">
        <v>2637</v>
      </c>
      <c r="C2839" s="6" t="s">
        <v>5929</v>
      </c>
      <c r="D2839" s="1" t="s">
        <v>62</v>
      </c>
      <c r="E2839" s="3">
        <v>25</v>
      </c>
      <c r="F2839" s="2">
        <v>77.34</v>
      </c>
      <c r="G2839" s="2">
        <f>ROUND(Tabla324[[#This Row],[CANTIDAD]]*Tabla324[[#This Row],[P. U.]],2)</f>
        <v>1933.5</v>
      </c>
      <c r="H2839" s="22">
        <v>25</v>
      </c>
      <c r="I2839" s="2">
        <v>59.39</v>
      </c>
      <c r="J2839" s="2">
        <f>ROUND(Tabla324[[#This Row],[CANTIDAD ]]*Tabla324[[#This Row],[P. U. ]],2)</f>
        <v>1484.75</v>
      </c>
    </row>
    <row r="2840" spans="1:10">
      <c r="A2840" s="5" t="s">
        <v>6577</v>
      </c>
      <c r="B2840" s="5" t="s">
        <v>2638</v>
      </c>
      <c r="C2840" s="6" t="s">
        <v>5930</v>
      </c>
      <c r="D2840" s="1" t="s">
        <v>62</v>
      </c>
      <c r="E2840" s="3">
        <v>17</v>
      </c>
      <c r="F2840" s="2">
        <v>114.28</v>
      </c>
      <c r="G2840" s="2">
        <f>ROUND(Tabla324[[#This Row],[CANTIDAD]]*Tabla324[[#This Row],[P. U.]],2)</f>
        <v>1942.76</v>
      </c>
      <c r="H2840" s="22">
        <v>17</v>
      </c>
      <c r="I2840" s="2">
        <v>87.77</v>
      </c>
      <c r="J2840" s="2">
        <f>ROUND(Tabla324[[#This Row],[CANTIDAD ]]*Tabla324[[#This Row],[P. U. ]],2)</f>
        <v>1492.09</v>
      </c>
    </row>
    <row r="2841" spans="1:10">
      <c r="A2841" s="5" t="s">
        <v>6577</v>
      </c>
      <c r="B2841" s="5" t="s">
        <v>2639</v>
      </c>
      <c r="C2841" s="6" t="s">
        <v>5931</v>
      </c>
      <c r="D2841" s="1" t="s">
        <v>62</v>
      </c>
      <c r="E2841" s="3">
        <v>30</v>
      </c>
      <c r="F2841" s="2">
        <v>138.16</v>
      </c>
      <c r="G2841" s="2">
        <f>ROUND(Tabla324[[#This Row],[CANTIDAD]]*Tabla324[[#This Row],[P. U.]],2)</f>
        <v>4144.8</v>
      </c>
      <c r="H2841" s="22">
        <v>30</v>
      </c>
      <c r="I2841" s="2">
        <v>106.12</v>
      </c>
      <c r="J2841" s="2">
        <f>ROUND(Tabla324[[#This Row],[CANTIDAD ]]*Tabla324[[#This Row],[P. U. ]],2)</f>
        <v>3183.6</v>
      </c>
    </row>
    <row r="2842" spans="1:10">
      <c r="A2842" s="5" t="s">
        <v>6577</v>
      </c>
      <c r="B2842" s="5" t="s">
        <v>2640</v>
      </c>
      <c r="C2842" s="6" t="s">
        <v>5932</v>
      </c>
      <c r="D2842" s="1" t="s">
        <v>62</v>
      </c>
      <c r="E2842" s="3">
        <v>9</v>
      </c>
      <c r="F2842" s="2">
        <v>206.42</v>
      </c>
      <c r="G2842" s="2">
        <f>ROUND(Tabla324[[#This Row],[CANTIDAD]]*Tabla324[[#This Row],[P. U.]],2)</f>
        <v>1857.78</v>
      </c>
      <c r="H2842" s="22">
        <v>9</v>
      </c>
      <c r="I2842" s="2">
        <v>158.54</v>
      </c>
      <c r="J2842" s="2">
        <f>ROUND(Tabla324[[#This Row],[CANTIDAD ]]*Tabla324[[#This Row],[P. U. ]],2)</f>
        <v>1426.86</v>
      </c>
    </row>
    <row r="2843" spans="1:10">
      <c r="A2843" s="5" t="s">
        <v>6577</v>
      </c>
      <c r="B2843" s="5" t="s">
        <v>2641</v>
      </c>
      <c r="C2843" s="6" t="s">
        <v>5933</v>
      </c>
      <c r="D2843" s="1" t="s">
        <v>62</v>
      </c>
      <c r="E2843" s="3">
        <v>4</v>
      </c>
      <c r="F2843" s="2">
        <v>542.65</v>
      </c>
      <c r="G2843" s="2">
        <f>ROUND(Tabla324[[#This Row],[CANTIDAD]]*Tabla324[[#This Row],[P. U.]],2)</f>
        <v>2170.6</v>
      </c>
      <c r="H2843" s="22">
        <v>4</v>
      </c>
      <c r="I2843" s="2">
        <v>416.78</v>
      </c>
      <c r="J2843" s="2">
        <f>ROUND(Tabla324[[#This Row],[CANTIDAD ]]*Tabla324[[#This Row],[P. U. ]],2)</f>
        <v>1667.12</v>
      </c>
    </row>
    <row r="2844" spans="1:10">
      <c r="A2844" s="5" t="s">
        <v>6577</v>
      </c>
      <c r="B2844" s="5" t="s">
        <v>2642</v>
      </c>
      <c r="C2844" s="6" t="s">
        <v>5934</v>
      </c>
      <c r="D2844" s="1" t="s">
        <v>62</v>
      </c>
      <c r="E2844" s="3">
        <v>4</v>
      </c>
      <c r="F2844" s="2">
        <v>704.71</v>
      </c>
      <c r="G2844" s="2">
        <f>ROUND(Tabla324[[#This Row],[CANTIDAD]]*Tabla324[[#This Row],[P. U.]],2)</f>
        <v>2818.84</v>
      </c>
      <c r="H2844" s="22">
        <v>4</v>
      </c>
      <c r="I2844" s="2">
        <v>541.23</v>
      </c>
      <c r="J2844" s="2">
        <f>ROUND(Tabla324[[#This Row],[CANTIDAD ]]*Tabla324[[#This Row],[P. U. ]],2)</f>
        <v>2164.92</v>
      </c>
    </row>
    <row r="2845" spans="1:10">
      <c r="A2845" s="5" t="s">
        <v>6577</v>
      </c>
      <c r="B2845" s="5" t="s">
        <v>2643</v>
      </c>
      <c r="C2845" s="6" t="s">
        <v>5935</v>
      </c>
      <c r="D2845" s="1" t="s">
        <v>62</v>
      </c>
      <c r="E2845" s="3">
        <v>1548</v>
      </c>
      <c r="F2845" s="2">
        <v>42.15</v>
      </c>
      <c r="G2845" s="2">
        <f>ROUND(Tabla324[[#This Row],[CANTIDAD]]*Tabla324[[#This Row],[P. U.]],2)</f>
        <v>65248.2</v>
      </c>
      <c r="H2845" s="22">
        <v>1548</v>
      </c>
      <c r="I2845" s="2">
        <v>32.369999999999997</v>
      </c>
      <c r="J2845" s="2">
        <f>ROUND(Tabla324[[#This Row],[CANTIDAD ]]*Tabla324[[#This Row],[P. U. ]],2)</f>
        <v>50108.76</v>
      </c>
    </row>
    <row r="2846" spans="1:10">
      <c r="A2846" s="5" t="s">
        <v>6577</v>
      </c>
      <c r="B2846" s="5" t="s">
        <v>2644</v>
      </c>
      <c r="C2846" s="6" t="s">
        <v>5936</v>
      </c>
      <c r="D2846" s="1" t="s">
        <v>62</v>
      </c>
      <c r="E2846" s="3">
        <v>553</v>
      </c>
      <c r="F2846" s="2">
        <v>57.04</v>
      </c>
      <c r="G2846" s="2">
        <f>ROUND(Tabla324[[#This Row],[CANTIDAD]]*Tabla324[[#This Row],[P. U.]],2)</f>
        <v>31543.119999999999</v>
      </c>
      <c r="H2846" s="22">
        <v>553</v>
      </c>
      <c r="I2846" s="2">
        <v>43.81</v>
      </c>
      <c r="J2846" s="2">
        <f>ROUND(Tabla324[[#This Row],[CANTIDAD ]]*Tabla324[[#This Row],[P. U. ]],2)</f>
        <v>24226.93</v>
      </c>
    </row>
    <row r="2847" spans="1:10">
      <c r="A2847" s="5" t="s">
        <v>6577</v>
      </c>
      <c r="B2847" s="5" t="s">
        <v>2645</v>
      </c>
      <c r="C2847" s="6" t="s">
        <v>5937</v>
      </c>
      <c r="D2847" s="1" t="s">
        <v>62</v>
      </c>
      <c r="E2847" s="3">
        <v>201</v>
      </c>
      <c r="F2847" s="2">
        <v>85.41</v>
      </c>
      <c r="G2847" s="2">
        <f>ROUND(Tabla324[[#This Row],[CANTIDAD]]*Tabla324[[#This Row],[P. U.]],2)</f>
        <v>17167.41</v>
      </c>
      <c r="H2847" s="22">
        <v>201</v>
      </c>
      <c r="I2847" s="2">
        <v>65.599999999999994</v>
      </c>
      <c r="J2847" s="2">
        <f>ROUND(Tabla324[[#This Row],[CANTIDAD ]]*Tabla324[[#This Row],[P. U. ]],2)</f>
        <v>13185.6</v>
      </c>
    </row>
    <row r="2848" spans="1:10">
      <c r="A2848" s="5" t="s">
        <v>6577</v>
      </c>
      <c r="B2848" s="5" t="s">
        <v>2646</v>
      </c>
      <c r="C2848" s="6" t="s">
        <v>5938</v>
      </c>
      <c r="D2848" s="1" t="s">
        <v>62</v>
      </c>
      <c r="E2848" s="3">
        <v>59</v>
      </c>
      <c r="F2848" s="2">
        <v>126.28</v>
      </c>
      <c r="G2848" s="2">
        <f>ROUND(Tabla324[[#This Row],[CANTIDAD]]*Tabla324[[#This Row],[P. U.]],2)</f>
        <v>7450.52</v>
      </c>
      <c r="H2848" s="22">
        <v>59</v>
      </c>
      <c r="I2848" s="2">
        <v>96.99</v>
      </c>
      <c r="J2848" s="2">
        <f>ROUND(Tabla324[[#This Row],[CANTIDAD ]]*Tabla324[[#This Row],[P. U. ]],2)</f>
        <v>5722.41</v>
      </c>
    </row>
    <row r="2849" spans="1:10">
      <c r="A2849" s="5" t="s">
        <v>6577</v>
      </c>
      <c r="B2849" s="5" t="s">
        <v>2647</v>
      </c>
      <c r="C2849" s="6" t="s">
        <v>5939</v>
      </c>
      <c r="D2849" s="1" t="s">
        <v>62</v>
      </c>
      <c r="E2849" s="3">
        <v>91</v>
      </c>
      <c r="F2849" s="2">
        <v>160.66</v>
      </c>
      <c r="G2849" s="2">
        <f>ROUND(Tabla324[[#This Row],[CANTIDAD]]*Tabla324[[#This Row],[P. U.]],2)</f>
        <v>14620.06</v>
      </c>
      <c r="H2849" s="22">
        <v>91</v>
      </c>
      <c r="I2849" s="2">
        <v>123.38</v>
      </c>
      <c r="J2849" s="2">
        <f>ROUND(Tabla324[[#This Row],[CANTIDAD ]]*Tabla324[[#This Row],[P. U. ]],2)</f>
        <v>11227.58</v>
      </c>
    </row>
    <row r="2850" spans="1:10">
      <c r="A2850" s="5" t="s">
        <v>6577</v>
      </c>
      <c r="B2850" s="5" t="s">
        <v>2648</v>
      </c>
      <c r="C2850" s="6" t="s">
        <v>5940</v>
      </c>
      <c r="D2850" s="1" t="s">
        <v>62</v>
      </c>
      <c r="E2850" s="3">
        <v>13</v>
      </c>
      <c r="F2850" s="2">
        <v>244.81</v>
      </c>
      <c r="G2850" s="2">
        <f>ROUND(Tabla324[[#This Row],[CANTIDAD]]*Tabla324[[#This Row],[P. U.]],2)</f>
        <v>3182.53</v>
      </c>
      <c r="H2850" s="22">
        <v>13</v>
      </c>
      <c r="I2850" s="2">
        <v>188.01</v>
      </c>
      <c r="J2850" s="2">
        <f>ROUND(Tabla324[[#This Row],[CANTIDAD ]]*Tabla324[[#This Row],[P. U. ]],2)</f>
        <v>2444.13</v>
      </c>
    </row>
    <row r="2851" spans="1:10">
      <c r="A2851" s="5" t="s">
        <v>6577</v>
      </c>
      <c r="B2851" s="5" t="s">
        <v>2649</v>
      </c>
      <c r="C2851" s="6" t="s">
        <v>5941</v>
      </c>
      <c r="D2851" s="1" t="s">
        <v>62</v>
      </c>
      <c r="E2851" s="3">
        <v>7</v>
      </c>
      <c r="F2851" s="2">
        <v>399.94</v>
      </c>
      <c r="G2851" s="2">
        <f>ROUND(Tabla324[[#This Row],[CANTIDAD]]*Tabla324[[#This Row],[P. U.]],2)</f>
        <v>2799.58</v>
      </c>
      <c r="H2851" s="22">
        <v>7</v>
      </c>
      <c r="I2851" s="2">
        <v>307.14999999999998</v>
      </c>
      <c r="J2851" s="2">
        <f>ROUND(Tabla324[[#This Row],[CANTIDAD ]]*Tabla324[[#This Row],[P. U. ]],2)</f>
        <v>2150.0500000000002</v>
      </c>
    </row>
    <row r="2852" spans="1:10">
      <c r="A2852" s="5" t="s">
        <v>6577</v>
      </c>
      <c r="B2852" s="5" t="s">
        <v>2650</v>
      </c>
      <c r="C2852" s="6" t="s">
        <v>5942</v>
      </c>
      <c r="D2852" s="1" t="s">
        <v>62</v>
      </c>
      <c r="E2852" s="3">
        <v>4</v>
      </c>
      <c r="F2852" s="2">
        <v>520.21</v>
      </c>
      <c r="G2852" s="2">
        <f>ROUND(Tabla324[[#This Row],[CANTIDAD]]*Tabla324[[#This Row],[P. U.]],2)</f>
        <v>2080.84</v>
      </c>
      <c r="H2852" s="22">
        <v>4</v>
      </c>
      <c r="I2852" s="2">
        <v>399.53</v>
      </c>
      <c r="J2852" s="2">
        <f>ROUND(Tabla324[[#This Row],[CANTIDAD ]]*Tabla324[[#This Row],[P. U. ]],2)</f>
        <v>1598.12</v>
      </c>
    </row>
    <row r="2853" spans="1:10">
      <c r="A2853" s="5" t="s">
        <v>6577</v>
      </c>
      <c r="B2853" s="5" t="s">
        <v>2651</v>
      </c>
      <c r="C2853" s="6" t="s">
        <v>5943</v>
      </c>
      <c r="D2853" s="1" t="s">
        <v>62</v>
      </c>
      <c r="E2853" s="3">
        <v>6</v>
      </c>
      <c r="F2853" s="2">
        <v>48.43</v>
      </c>
      <c r="G2853" s="2">
        <f>ROUND(Tabla324[[#This Row],[CANTIDAD]]*Tabla324[[#This Row],[P. U.]],2)</f>
        <v>290.58</v>
      </c>
      <c r="H2853" s="22">
        <v>6</v>
      </c>
      <c r="I2853" s="2">
        <v>37.200000000000003</v>
      </c>
      <c r="J2853" s="2">
        <f>ROUND(Tabla324[[#This Row],[CANTIDAD ]]*Tabla324[[#This Row],[P. U. ]],2)</f>
        <v>223.2</v>
      </c>
    </row>
    <row r="2854" spans="1:10">
      <c r="A2854" s="5" t="s">
        <v>6577</v>
      </c>
      <c r="B2854" s="5" t="s">
        <v>2652</v>
      </c>
      <c r="C2854" s="6" t="s">
        <v>5944</v>
      </c>
      <c r="D2854" s="1" t="s">
        <v>62</v>
      </c>
      <c r="E2854" s="3">
        <v>7</v>
      </c>
      <c r="F2854" s="2">
        <v>64.92</v>
      </c>
      <c r="G2854" s="2">
        <f>ROUND(Tabla324[[#This Row],[CANTIDAD]]*Tabla324[[#This Row],[P. U.]],2)</f>
        <v>454.44</v>
      </c>
      <c r="H2854" s="22">
        <v>7</v>
      </c>
      <c r="I2854" s="2">
        <v>49.86</v>
      </c>
      <c r="J2854" s="2">
        <f>ROUND(Tabla324[[#This Row],[CANTIDAD ]]*Tabla324[[#This Row],[P. U. ]],2)</f>
        <v>349.02</v>
      </c>
    </row>
    <row r="2855" spans="1:10">
      <c r="A2855" s="5" t="s">
        <v>6577</v>
      </c>
      <c r="B2855" s="5" t="s">
        <v>2653</v>
      </c>
      <c r="C2855" s="6" t="s">
        <v>5945</v>
      </c>
      <c r="D2855" s="1" t="s">
        <v>62</v>
      </c>
      <c r="E2855" s="3">
        <v>11</v>
      </c>
      <c r="F2855" s="2">
        <v>97.43</v>
      </c>
      <c r="G2855" s="2">
        <f>ROUND(Tabla324[[#This Row],[CANTIDAD]]*Tabla324[[#This Row],[P. U.]],2)</f>
        <v>1071.73</v>
      </c>
      <c r="H2855" s="22">
        <v>11</v>
      </c>
      <c r="I2855" s="2">
        <v>74.83</v>
      </c>
      <c r="J2855" s="2">
        <f>ROUND(Tabla324[[#This Row],[CANTIDAD ]]*Tabla324[[#This Row],[P. U. ]],2)</f>
        <v>823.13</v>
      </c>
    </row>
    <row r="2856" spans="1:10">
      <c r="A2856" s="5" t="s">
        <v>6577</v>
      </c>
      <c r="B2856" s="5" t="s">
        <v>2654</v>
      </c>
      <c r="C2856" s="6" t="s">
        <v>5946</v>
      </c>
      <c r="D2856" s="1" t="s">
        <v>62</v>
      </c>
      <c r="E2856" s="3">
        <v>7</v>
      </c>
      <c r="F2856" s="2">
        <v>129.78</v>
      </c>
      <c r="G2856" s="2">
        <f>ROUND(Tabla324[[#This Row],[CANTIDAD]]*Tabla324[[#This Row],[P. U.]],2)</f>
        <v>908.46</v>
      </c>
      <c r="H2856" s="22">
        <v>7</v>
      </c>
      <c r="I2856" s="2">
        <v>99.66</v>
      </c>
      <c r="J2856" s="2">
        <f>ROUND(Tabla324[[#This Row],[CANTIDAD ]]*Tabla324[[#This Row],[P. U. ]],2)</f>
        <v>697.62</v>
      </c>
    </row>
    <row r="2857" spans="1:10">
      <c r="A2857" s="5" t="s">
        <v>6577</v>
      </c>
      <c r="B2857" s="5" t="s">
        <v>2655</v>
      </c>
      <c r="C2857" s="6" t="s">
        <v>5947</v>
      </c>
      <c r="D2857" s="1" t="s">
        <v>62</v>
      </c>
      <c r="E2857" s="3">
        <v>8</v>
      </c>
      <c r="F2857" s="2">
        <v>157.69</v>
      </c>
      <c r="G2857" s="2">
        <f>ROUND(Tabla324[[#This Row],[CANTIDAD]]*Tabla324[[#This Row],[P. U.]],2)</f>
        <v>1261.52</v>
      </c>
      <c r="H2857" s="22">
        <v>8</v>
      </c>
      <c r="I2857" s="2">
        <v>121.1</v>
      </c>
      <c r="J2857" s="2">
        <f>ROUND(Tabla324[[#This Row],[CANTIDAD ]]*Tabla324[[#This Row],[P. U. ]],2)</f>
        <v>968.8</v>
      </c>
    </row>
    <row r="2858" spans="1:10">
      <c r="A2858" s="5" t="s">
        <v>6577</v>
      </c>
      <c r="B2858" s="5" t="s">
        <v>2656</v>
      </c>
      <c r="C2858" s="6" t="s">
        <v>5948</v>
      </c>
      <c r="D2858" s="1" t="s">
        <v>62</v>
      </c>
      <c r="E2858" s="3">
        <v>7</v>
      </c>
      <c r="F2858" s="2">
        <v>223.74</v>
      </c>
      <c r="G2858" s="2">
        <f>ROUND(Tabla324[[#This Row],[CANTIDAD]]*Tabla324[[#This Row],[P. U.]],2)</f>
        <v>1566.18</v>
      </c>
      <c r="H2858" s="22">
        <v>7</v>
      </c>
      <c r="I2858" s="2">
        <v>171.84</v>
      </c>
      <c r="J2858" s="2">
        <f>ROUND(Tabla324[[#This Row],[CANTIDAD ]]*Tabla324[[#This Row],[P. U. ]],2)</f>
        <v>1202.8800000000001</v>
      </c>
    </row>
    <row r="2859" spans="1:10">
      <c r="A2859" s="5" t="s">
        <v>6577</v>
      </c>
      <c r="B2859" s="5" t="s">
        <v>2657</v>
      </c>
      <c r="C2859" s="6" t="s">
        <v>5949</v>
      </c>
      <c r="D2859" s="1" t="s">
        <v>62</v>
      </c>
      <c r="E2859" s="3">
        <v>4</v>
      </c>
      <c r="F2859" s="2">
        <v>390.06</v>
      </c>
      <c r="G2859" s="2">
        <f>ROUND(Tabla324[[#This Row],[CANTIDAD]]*Tabla324[[#This Row],[P. U.]],2)</f>
        <v>1560.24</v>
      </c>
      <c r="H2859" s="22">
        <v>4</v>
      </c>
      <c r="I2859" s="2">
        <v>299.57</v>
      </c>
      <c r="J2859" s="2">
        <f>ROUND(Tabla324[[#This Row],[CANTIDAD ]]*Tabla324[[#This Row],[P. U. ]],2)</f>
        <v>1198.28</v>
      </c>
    </row>
    <row r="2860" spans="1:10">
      <c r="A2860" s="5" t="s">
        <v>6577</v>
      </c>
      <c r="B2860" s="5" t="s">
        <v>2658</v>
      </c>
      <c r="C2860" s="6" t="s">
        <v>5950</v>
      </c>
      <c r="D2860" s="1" t="s">
        <v>62</v>
      </c>
      <c r="E2860" s="3">
        <v>2</v>
      </c>
      <c r="F2860" s="2">
        <v>533.86</v>
      </c>
      <c r="G2860" s="2">
        <f>ROUND(Tabla324[[#This Row],[CANTIDAD]]*Tabla324[[#This Row],[P. U.]],2)</f>
        <v>1067.72</v>
      </c>
      <c r="H2860" s="22">
        <v>2</v>
      </c>
      <c r="I2860" s="2">
        <v>410.01</v>
      </c>
      <c r="J2860" s="2">
        <f>ROUND(Tabla324[[#This Row],[CANTIDAD ]]*Tabla324[[#This Row],[P. U. ]],2)</f>
        <v>820.02</v>
      </c>
    </row>
    <row r="2861" spans="1:10">
      <c r="A2861" s="5" t="s">
        <v>6577</v>
      </c>
      <c r="B2861" s="5" t="s">
        <v>2659</v>
      </c>
      <c r="C2861" s="6" t="s">
        <v>5951</v>
      </c>
      <c r="D2861" s="1" t="s">
        <v>62</v>
      </c>
      <c r="E2861" s="3">
        <v>338</v>
      </c>
      <c r="F2861" s="2">
        <v>81.38</v>
      </c>
      <c r="G2861" s="2">
        <f>ROUND(Tabla324[[#This Row],[CANTIDAD]]*Tabla324[[#This Row],[P. U.]],2)</f>
        <v>27506.44</v>
      </c>
      <c r="H2861" s="22">
        <v>338</v>
      </c>
      <c r="I2861" s="2">
        <v>62.51</v>
      </c>
      <c r="J2861" s="2">
        <f>ROUND(Tabla324[[#This Row],[CANTIDAD ]]*Tabla324[[#This Row],[P. U. ]],2)</f>
        <v>21128.38</v>
      </c>
    </row>
    <row r="2862" spans="1:10">
      <c r="A2862" s="5" t="s">
        <v>6577</v>
      </c>
      <c r="B2862" s="5" t="s">
        <v>2660</v>
      </c>
      <c r="C2862" s="6" t="s">
        <v>5952</v>
      </c>
      <c r="D2862" s="1" t="s">
        <v>62</v>
      </c>
      <c r="E2862" s="3">
        <v>354</v>
      </c>
      <c r="F2862" s="2">
        <v>109.09</v>
      </c>
      <c r="G2862" s="2">
        <f>ROUND(Tabla324[[#This Row],[CANTIDAD]]*Tabla324[[#This Row],[P. U.]],2)</f>
        <v>38617.86</v>
      </c>
      <c r="H2862" s="22">
        <v>354</v>
      </c>
      <c r="I2862" s="2">
        <v>83.78</v>
      </c>
      <c r="J2862" s="2">
        <f>ROUND(Tabla324[[#This Row],[CANTIDAD ]]*Tabla324[[#This Row],[P. U. ]],2)</f>
        <v>29658.12</v>
      </c>
    </row>
    <row r="2863" spans="1:10">
      <c r="A2863" s="5" t="s">
        <v>6577</v>
      </c>
      <c r="B2863" s="5" t="s">
        <v>2661</v>
      </c>
      <c r="C2863" s="6" t="s">
        <v>5953</v>
      </c>
      <c r="D2863" s="1" t="s">
        <v>62</v>
      </c>
      <c r="E2863" s="3">
        <v>123</v>
      </c>
      <c r="F2863" s="2">
        <v>171.77</v>
      </c>
      <c r="G2863" s="2">
        <f>ROUND(Tabla324[[#This Row],[CANTIDAD]]*Tabla324[[#This Row],[P. U.]],2)</f>
        <v>21127.71</v>
      </c>
      <c r="H2863" s="22">
        <v>123</v>
      </c>
      <c r="I2863" s="2">
        <v>131.91999999999999</v>
      </c>
      <c r="J2863" s="2">
        <f>ROUND(Tabla324[[#This Row],[CANTIDAD ]]*Tabla324[[#This Row],[P. U. ]],2)</f>
        <v>16226.16</v>
      </c>
    </row>
    <row r="2864" spans="1:10">
      <c r="A2864" s="5" t="s">
        <v>6577</v>
      </c>
      <c r="B2864" s="5" t="s">
        <v>2662</v>
      </c>
      <c r="C2864" s="6" t="s">
        <v>5954</v>
      </c>
      <c r="D2864" s="1" t="s">
        <v>62</v>
      </c>
      <c r="E2864" s="3">
        <v>27</v>
      </c>
      <c r="F2864" s="2">
        <v>234.39</v>
      </c>
      <c r="G2864" s="2">
        <f>ROUND(Tabla324[[#This Row],[CANTIDAD]]*Tabla324[[#This Row],[P. U.]],2)</f>
        <v>6328.53</v>
      </c>
      <c r="H2864" s="22">
        <v>27</v>
      </c>
      <c r="I2864" s="2">
        <v>180.02</v>
      </c>
      <c r="J2864" s="2">
        <f>ROUND(Tabla324[[#This Row],[CANTIDAD ]]*Tabla324[[#This Row],[P. U. ]],2)</f>
        <v>4860.54</v>
      </c>
    </row>
    <row r="2865" spans="1:10">
      <c r="A2865" s="5" t="s">
        <v>6577</v>
      </c>
      <c r="B2865" s="5" t="s">
        <v>2663</v>
      </c>
      <c r="C2865" s="6" t="s">
        <v>5955</v>
      </c>
      <c r="D2865" s="1" t="s">
        <v>62</v>
      </c>
      <c r="E2865" s="3">
        <v>46</v>
      </c>
      <c r="F2865" s="2">
        <v>319.19</v>
      </c>
      <c r="G2865" s="2">
        <f>ROUND(Tabla324[[#This Row],[CANTIDAD]]*Tabla324[[#This Row],[P. U.]],2)</f>
        <v>14682.74</v>
      </c>
      <c r="H2865" s="22">
        <v>46</v>
      </c>
      <c r="I2865" s="2">
        <v>245.14</v>
      </c>
      <c r="J2865" s="2">
        <f>ROUND(Tabla324[[#This Row],[CANTIDAD ]]*Tabla324[[#This Row],[P. U. ]],2)</f>
        <v>11276.44</v>
      </c>
    </row>
    <row r="2866" spans="1:10">
      <c r="A2866" s="5" t="s">
        <v>6577</v>
      </c>
      <c r="B2866" s="5" t="s">
        <v>2664</v>
      </c>
      <c r="C2866" s="6" t="s">
        <v>5956</v>
      </c>
      <c r="D2866" s="1" t="s">
        <v>62</v>
      </c>
      <c r="E2866" s="3">
        <v>11</v>
      </c>
      <c r="F2866" s="2">
        <v>427.85</v>
      </c>
      <c r="G2866" s="2">
        <f>ROUND(Tabla324[[#This Row],[CANTIDAD]]*Tabla324[[#This Row],[P. U.]],2)</f>
        <v>4706.3500000000004</v>
      </c>
      <c r="H2866" s="22">
        <v>11</v>
      </c>
      <c r="I2866" s="2">
        <v>328.61</v>
      </c>
      <c r="J2866" s="2">
        <f>ROUND(Tabla324[[#This Row],[CANTIDAD ]]*Tabla324[[#This Row],[P. U. ]],2)</f>
        <v>3614.71</v>
      </c>
    </row>
    <row r="2867" spans="1:10">
      <c r="A2867" s="5" t="s">
        <v>6577</v>
      </c>
      <c r="B2867" s="5" t="s">
        <v>2665</v>
      </c>
      <c r="C2867" s="6" t="s">
        <v>5957</v>
      </c>
      <c r="D2867" s="1" t="s">
        <v>62</v>
      </c>
      <c r="E2867" s="3">
        <v>5</v>
      </c>
      <c r="F2867" s="2">
        <v>784.35</v>
      </c>
      <c r="G2867" s="2">
        <f>ROUND(Tabla324[[#This Row],[CANTIDAD]]*Tabla324[[#This Row],[P. U.]],2)</f>
        <v>3921.75</v>
      </c>
      <c r="H2867" s="22">
        <v>5</v>
      </c>
      <c r="I2867" s="2">
        <v>602.39</v>
      </c>
      <c r="J2867" s="2">
        <f>ROUND(Tabla324[[#This Row],[CANTIDAD ]]*Tabla324[[#This Row],[P. U. ]],2)</f>
        <v>3011.95</v>
      </c>
    </row>
    <row r="2868" spans="1:10">
      <c r="A2868" s="5" t="s">
        <v>6577</v>
      </c>
      <c r="B2868" s="5" t="s">
        <v>2666</v>
      </c>
      <c r="C2868" s="6" t="s">
        <v>5958</v>
      </c>
      <c r="D2868" s="1" t="s">
        <v>62</v>
      </c>
      <c r="E2868" s="3">
        <v>3</v>
      </c>
      <c r="F2868" s="2">
        <v>1162.45</v>
      </c>
      <c r="G2868" s="2">
        <f>ROUND(Tabla324[[#This Row],[CANTIDAD]]*Tabla324[[#This Row],[P. U.]],2)</f>
        <v>3487.35</v>
      </c>
      <c r="H2868" s="22">
        <v>3</v>
      </c>
      <c r="I2868" s="2">
        <v>892.8</v>
      </c>
      <c r="J2868" s="2">
        <f>ROUND(Tabla324[[#This Row],[CANTIDAD ]]*Tabla324[[#This Row],[P. U. ]],2)</f>
        <v>2678.4</v>
      </c>
    </row>
    <row r="2869" spans="1:10">
      <c r="A2869" s="5" t="s">
        <v>6577</v>
      </c>
      <c r="B2869" s="5" t="s">
        <v>2667</v>
      </c>
      <c r="C2869" s="6" t="s">
        <v>5959</v>
      </c>
      <c r="D2869" s="1" t="s">
        <v>62</v>
      </c>
      <c r="E2869" s="3">
        <v>11</v>
      </c>
      <c r="F2869" s="2">
        <v>97.55</v>
      </c>
      <c r="G2869" s="2">
        <f>ROUND(Tabla324[[#This Row],[CANTIDAD]]*Tabla324[[#This Row],[P. U.]],2)</f>
        <v>1073.05</v>
      </c>
      <c r="H2869" s="22">
        <v>11</v>
      </c>
      <c r="I2869" s="2">
        <v>74.92</v>
      </c>
      <c r="J2869" s="2">
        <f>ROUND(Tabla324[[#This Row],[CANTIDAD ]]*Tabla324[[#This Row],[P. U. ]],2)</f>
        <v>824.12</v>
      </c>
    </row>
    <row r="2870" spans="1:10">
      <c r="A2870" s="5" t="s">
        <v>6577</v>
      </c>
      <c r="B2870" s="5" t="s">
        <v>2668</v>
      </c>
      <c r="C2870" s="6" t="s">
        <v>5960</v>
      </c>
      <c r="D2870" s="1" t="s">
        <v>62</v>
      </c>
      <c r="E2870" s="3">
        <v>7</v>
      </c>
      <c r="F2870" s="2">
        <v>117.62</v>
      </c>
      <c r="G2870" s="2">
        <f>ROUND(Tabla324[[#This Row],[CANTIDAD]]*Tabla324[[#This Row],[P. U.]],2)</f>
        <v>823.34</v>
      </c>
      <c r="H2870" s="22">
        <v>7</v>
      </c>
      <c r="I2870" s="2">
        <v>90.34</v>
      </c>
      <c r="J2870" s="2">
        <f>ROUND(Tabla324[[#This Row],[CANTIDAD ]]*Tabla324[[#This Row],[P. U. ]],2)</f>
        <v>632.38</v>
      </c>
    </row>
    <row r="2871" spans="1:10">
      <c r="A2871" s="5" t="s">
        <v>6577</v>
      </c>
      <c r="B2871" s="5" t="s">
        <v>2669</v>
      </c>
      <c r="C2871" s="6" t="s">
        <v>5961</v>
      </c>
      <c r="D2871" s="1" t="s">
        <v>62</v>
      </c>
      <c r="E2871" s="3">
        <v>12</v>
      </c>
      <c r="F2871" s="2">
        <v>175.89</v>
      </c>
      <c r="G2871" s="2">
        <f>ROUND(Tabla324[[#This Row],[CANTIDAD]]*Tabla324[[#This Row],[P. U.]],2)</f>
        <v>2110.6799999999998</v>
      </c>
      <c r="H2871" s="22">
        <v>12</v>
      </c>
      <c r="I2871" s="2">
        <v>135.09</v>
      </c>
      <c r="J2871" s="2">
        <f>ROUND(Tabla324[[#This Row],[CANTIDAD ]]*Tabla324[[#This Row],[P. U. ]],2)</f>
        <v>1621.08</v>
      </c>
    </row>
    <row r="2872" spans="1:10">
      <c r="A2872" s="5" t="s">
        <v>6577</v>
      </c>
      <c r="B2872" s="5" t="s">
        <v>2670</v>
      </c>
      <c r="C2872" s="6" t="s">
        <v>5962</v>
      </c>
      <c r="D2872" s="1" t="s">
        <v>62</v>
      </c>
      <c r="E2872" s="3">
        <v>6</v>
      </c>
      <c r="F2872" s="2">
        <v>231.41</v>
      </c>
      <c r="G2872" s="2">
        <f>ROUND(Tabla324[[#This Row],[CANTIDAD]]*Tabla324[[#This Row],[P. U.]],2)</f>
        <v>1388.46</v>
      </c>
      <c r="H2872" s="22">
        <v>6</v>
      </c>
      <c r="I2872" s="2">
        <v>177.73</v>
      </c>
      <c r="J2872" s="2">
        <f>ROUND(Tabla324[[#This Row],[CANTIDAD ]]*Tabla324[[#This Row],[P. U. ]],2)</f>
        <v>1066.3800000000001</v>
      </c>
    </row>
    <row r="2873" spans="1:10">
      <c r="A2873" s="5" t="s">
        <v>6577</v>
      </c>
      <c r="B2873" s="5" t="s">
        <v>2671</v>
      </c>
      <c r="C2873" s="6" t="s">
        <v>5963</v>
      </c>
      <c r="D2873" s="1" t="s">
        <v>62</v>
      </c>
      <c r="E2873" s="3">
        <v>9</v>
      </c>
      <c r="F2873" s="2">
        <v>407.84</v>
      </c>
      <c r="G2873" s="2">
        <f>ROUND(Tabla324[[#This Row],[CANTIDAD]]*Tabla324[[#This Row],[P. U.]],2)</f>
        <v>3670.56</v>
      </c>
      <c r="H2873" s="22">
        <v>9</v>
      </c>
      <c r="I2873" s="2">
        <v>313.23</v>
      </c>
      <c r="J2873" s="2">
        <f>ROUND(Tabla324[[#This Row],[CANTIDAD ]]*Tabla324[[#This Row],[P. U. ]],2)</f>
        <v>2819.07</v>
      </c>
    </row>
    <row r="2874" spans="1:10">
      <c r="A2874" s="5" t="s">
        <v>6577</v>
      </c>
      <c r="B2874" s="5" t="s">
        <v>2672</v>
      </c>
      <c r="C2874" s="6" t="s">
        <v>5964</v>
      </c>
      <c r="D2874" s="1" t="s">
        <v>62</v>
      </c>
      <c r="E2874" s="3">
        <v>7</v>
      </c>
      <c r="F2874" s="2">
        <v>632.24</v>
      </c>
      <c r="G2874" s="2">
        <f>ROUND(Tabla324[[#This Row],[CANTIDAD]]*Tabla324[[#This Row],[P. U.]],2)</f>
        <v>4425.68</v>
      </c>
      <c r="H2874" s="22">
        <v>7</v>
      </c>
      <c r="I2874" s="2">
        <v>485.58</v>
      </c>
      <c r="J2874" s="2">
        <f>ROUND(Tabla324[[#This Row],[CANTIDAD ]]*Tabla324[[#This Row],[P. U. ]],2)</f>
        <v>3399.06</v>
      </c>
    </row>
    <row r="2875" spans="1:10">
      <c r="A2875" s="5" t="s">
        <v>6577</v>
      </c>
      <c r="B2875" s="5" t="s">
        <v>2673</v>
      </c>
      <c r="C2875" s="6" t="s">
        <v>5965</v>
      </c>
      <c r="D2875" s="1" t="s">
        <v>62</v>
      </c>
      <c r="E2875" s="3">
        <v>3</v>
      </c>
      <c r="F2875" s="2">
        <v>776.31</v>
      </c>
      <c r="G2875" s="2">
        <f>ROUND(Tabla324[[#This Row],[CANTIDAD]]*Tabla324[[#This Row],[P. U.]],2)</f>
        <v>2328.9299999999998</v>
      </c>
      <c r="H2875" s="22">
        <v>3</v>
      </c>
      <c r="I2875" s="2">
        <v>596.23</v>
      </c>
      <c r="J2875" s="2">
        <f>ROUND(Tabla324[[#This Row],[CANTIDAD ]]*Tabla324[[#This Row],[P. U. ]],2)</f>
        <v>1788.69</v>
      </c>
    </row>
    <row r="2876" spans="1:10">
      <c r="A2876" s="5" t="s">
        <v>6577</v>
      </c>
      <c r="B2876" s="5" t="s">
        <v>2674</v>
      </c>
      <c r="C2876" s="6" t="s">
        <v>5966</v>
      </c>
      <c r="D2876" s="1" t="s">
        <v>62</v>
      </c>
      <c r="E2876" s="3">
        <v>2</v>
      </c>
      <c r="F2876" s="2">
        <v>1053.2</v>
      </c>
      <c r="G2876" s="2">
        <f>ROUND(Tabla324[[#This Row],[CANTIDAD]]*Tabla324[[#This Row],[P. U.]],2)</f>
        <v>2106.4</v>
      </c>
      <c r="H2876" s="22">
        <v>2</v>
      </c>
      <c r="I2876" s="2">
        <v>808.88</v>
      </c>
      <c r="J2876" s="2">
        <f>ROUND(Tabla324[[#This Row],[CANTIDAD ]]*Tabla324[[#This Row],[P. U. ]],2)</f>
        <v>1617.76</v>
      </c>
    </row>
    <row r="2877" spans="1:10">
      <c r="A2877" s="5" t="s">
        <v>6577</v>
      </c>
      <c r="B2877" s="5" t="s">
        <v>2675</v>
      </c>
      <c r="C2877" s="6" t="s">
        <v>5967</v>
      </c>
      <c r="D2877" s="1" t="s">
        <v>62</v>
      </c>
      <c r="E2877" s="3">
        <v>4</v>
      </c>
      <c r="F2877" s="2">
        <v>38.74</v>
      </c>
      <c r="G2877" s="2">
        <f>ROUND(Tabla324[[#This Row],[CANTIDAD]]*Tabla324[[#This Row],[P. U.]],2)</f>
        <v>154.96</v>
      </c>
      <c r="H2877" s="22">
        <v>4</v>
      </c>
      <c r="I2877" s="2">
        <v>29.75</v>
      </c>
      <c r="J2877" s="2">
        <f>ROUND(Tabla324[[#This Row],[CANTIDAD ]]*Tabla324[[#This Row],[P. U. ]],2)</f>
        <v>119</v>
      </c>
    </row>
    <row r="2878" spans="1:10">
      <c r="A2878" s="5" t="s">
        <v>6577</v>
      </c>
      <c r="B2878" s="5" t="s">
        <v>2676</v>
      </c>
      <c r="C2878" s="6" t="s">
        <v>5968</v>
      </c>
      <c r="D2878" s="1" t="s">
        <v>62</v>
      </c>
      <c r="E2878" s="3">
        <v>34</v>
      </c>
      <c r="F2878" s="2">
        <v>52.58</v>
      </c>
      <c r="G2878" s="2">
        <f>ROUND(Tabla324[[#This Row],[CANTIDAD]]*Tabla324[[#This Row],[P. U.]],2)</f>
        <v>1787.72</v>
      </c>
      <c r="H2878" s="22">
        <v>34</v>
      </c>
      <c r="I2878" s="2">
        <v>40.380000000000003</v>
      </c>
      <c r="J2878" s="2">
        <f>ROUND(Tabla324[[#This Row],[CANTIDAD ]]*Tabla324[[#This Row],[P. U. ]],2)</f>
        <v>1372.92</v>
      </c>
    </row>
    <row r="2879" spans="1:10">
      <c r="A2879" s="5" t="s">
        <v>6577</v>
      </c>
      <c r="B2879" s="5" t="s">
        <v>2677</v>
      </c>
      <c r="C2879" s="6" t="s">
        <v>5969</v>
      </c>
      <c r="D2879" s="1" t="s">
        <v>62</v>
      </c>
      <c r="E2879" s="3">
        <v>6</v>
      </c>
      <c r="F2879" s="2">
        <v>77.59</v>
      </c>
      <c r="G2879" s="2">
        <f>ROUND(Tabla324[[#This Row],[CANTIDAD]]*Tabla324[[#This Row],[P. U.]],2)</f>
        <v>465.54</v>
      </c>
      <c r="H2879" s="22">
        <v>6</v>
      </c>
      <c r="I2879" s="2">
        <v>59.6</v>
      </c>
      <c r="J2879" s="2">
        <f>ROUND(Tabla324[[#This Row],[CANTIDAD ]]*Tabla324[[#This Row],[P. U. ]],2)</f>
        <v>357.6</v>
      </c>
    </row>
    <row r="2880" spans="1:10">
      <c r="A2880" s="5" t="s">
        <v>6577</v>
      </c>
      <c r="B2880" s="5" t="s">
        <v>2678</v>
      </c>
      <c r="C2880" s="6" t="s">
        <v>5970</v>
      </c>
      <c r="D2880" s="1" t="s">
        <v>62</v>
      </c>
      <c r="E2880" s="3">
        <v>8</v>
      </c>
      <c r="F2880" s="2">
        <v>126.74</v>
      </c>
      <c r="G2880" s="2">
        <f>ROUND(Tabla324[[#This Row],[CANTIDAD]]*Tabla324[[#This Row],[P. U.]],2)</f>
        <v>1013.92</v>
      </c>
      <c r="H2880" s="22">
        <v>8</v>
      </c>
      <c r="I2880" s="2">
        <v>97.34</v>
      </c>
      <c r="J2880" s="2">
        <f>ROUND(Tabla324[[#This Row],[CANTIDAD ]]*Tabla324[[#This Row],[P. U. ]],2)</f>
        <v>778.72</v>
      </c>
    </row>
    <row r="2881" spans="1:10">
      <c r="A2881" s="5" t="s">
        <v>6577</v>
      </c>
      <c r="B2881" s="5" t="s">
        <v>2679</v>
      </c>
      <c r="C2881" s="6" t="s">
        <v>5971</v>
      </c>
      <c r="D2881" s="1" t="s">
        <v>62</v>
      </c>
      <c r="E2881" s="3">
        <v>15</v>
      </c>
      <c r="F2881" s="2">
        <v>168.03</v>
      </c>
      <c r="G2881" s="2">
        <f>ROUND(Tabla324[[#This Row],[CANTIDAD]]*Tabla324[[#This Row],[P. U.]],2)</f>
        <v>2520.4499999999998</v>
      </c>
      <c r="H2881" s="22">
        <v>15</v>
      </c>
      <c r="I2881" s="2">
        <v>129.05000000000001</v>
      </c>
      <c r="J2881" s="2">
        <f>ROUND(Tabla324[[#This Row],[CANTIDAD ]]*Tabla324[[#This Row],[P. U. ]],2)</f>
        <v>1935.75</v>
      </c>
    </row>
    <row r="2882" spans="1:10">
      <c r="A2882" s="5" t="s">
        <v>6577</v>
      </c>
      <c r="B2882" s="5" t="s">
        <v>2680</v>
      </c>
      <c r="C2882" s="6" t="s">
        <v>5972</v>
      </c>
      <c r="D2882" s="1" t="s">
        <v>62</v>
      </c>
      <c r="E2882" s="3">
        <v>9</v>
      </c>
      <c r="F2882" s="2">
        <v>289.58</v>
      </c>
      <c r="G2882" s="2">
        <f>ROUND(Tabla324[[#This Row],[CANTIDAD]]*Tabla324[[#This Row],[P. U.]],2)</f>
        <v>2606.2199999999998</v>
      </c>
      <c r="H2882" s="22">
        <v>9</v>
      </c>
      <c r="I2882" s="2">
        <v>222.4</v>
      </c>
      <c r="J2882" s="2">
        <f>ROUND(Tabla324[[#This Row],[CANTIDAD ]]*Tabla324[[#This Row],[P. U. ]],2)</f>
        <v>2001.6</v>
      </c>
    </row>
    <row r="2883" spans="1:10">
      <c r="A2883" s="5" t="s">
        <v>6577</v>
      </c>
      <c r="B2883" s="5" t="s">
        <v>2681</v>
      </c>
      <c r="C2883" s="6" t="s">
        <v>5973</v>
      </c>
      <c r="D2883" s="1" t="s">
        <v>62</v>
      </c>
      <c r="E2883" s="3">
        <v>5</v>
      </c>
      <c r="F2883" s="2">
        <v>538.67999999999995</v>
      </c>
      <c r="G2883" s="2">
        <f>ROUND(Tabla324[[#This Row],[CANTIDAD]]*Tabla324[[#This Row],[P. U.]],2)</f>
        <v>2693.4</v>
      </c>
      <c r="H2883" s="22">
        <v>5</v>
      </c>
      <c r="I2883" s="2">
        <v>413.71</v>
      </c>
      <c r="J2883" s="2">
        <f>ROUND(Tabla324[[#This Row],[CANTIDAD ]]*Tabla324[[#This Row],[P. U. ]],2)</f>
        <v>2068.5500000000002</v>
      </c>
    </row>
    <row r="2884" spans="1:10">
      <c r="A2884" s="5" t="s">
        <v>6577</v>
      </c>
      <c r="B2884" s="5" t="s">
        <v>2682</v>
      </c>
      <c r="C2884" s="6" t="s">
        <v>5974</v>
      </c>
      <c r="D2884" s="1" t="s">
        <v>62</v>
      </c>
      <c r="E2884" s="3">
        <v>4</v>
      </c>
      <c r="F2884" s="2">
        <v>812.43</v>
      </c>
      <c r="G2884" s="2">
        <f>ROUND(Tabla324[[#This Row],[CANTIDAD]]*Tabla324[[#This Row],[P. U.]],2)</f>
        <v>3249.72</v>
      </c>
      <c r="H2884" s="22">
        <v>4</v>
      </c>
      <c r="I2884" s="2">
        <v>623.97</v>
      </c>
      <c r="J2884" s="2">
        <f>ROUND(Tabla324[[#This Row],[CANTIDAD ]]*Tabla324[[#This Row],[P. U. ]],2)</f>
        <v>2495.88</v>
      </c>
    </row>
    <row r="2885" spans="1:10">
      <c r="A2885" s="5" t="s">
        <v>6577</v>
      </c>
      <c r="B2885" s="5" t="s">
        <v>2683</v>
      </c>
      <c r="C2885" s="6" t="s">
        <v>5975</v>
      </c>
      <c r="D2885" s="1" t="s">
        <v>62</v>
      </c>
      <c r="E2885" s="3">
        <v>162</v>
      </c>
      <c r="F2885" s="2">
        <v>570.67999999999995</v>
      </c>
      <c r="G2885" s="2">
        <f>ROUND(Tabla324[[#This Row],[CANTIDAD]]*Tabla324[[#This Row],[P. U.]],2)</f>
        <v>92450.16</v>
      </c>
      <c r="H2885" s="22">
        <v>162</v>
      </c>
      <c r="I2885" s="2">
        <v>438.3</v>
      </c>
      <c r="J2885" s="2">
        <f>ROUND(Tabla324[[#This Row],[CANTIDAD ]]*Tabla324[[#This Row],[P. U. ]],2)</f>
        <v>71004.600000000006</v>
      </c>
    </row>
    <row r="2886" spans="1:10">
      <c r="A2886" s="5" t="s">
        <v>6577</v>
      </c>
      <c r="B2886" s="5" t="s">
        <v>2684</v>
      </c>
      <c r="C2886" s="6" t="s">
        <v>5976</v>
      </c>
      <c r="D2886" s="1" t="s">
        <v>62</v>
      </c>
      <c r="E2886" s="3">
        <v>45</v>
      </c>
      <c r="F2886" s="2">
        <v>675.77</v>
      </c>
      <c r="G2886" s="2">
        <f>ROUND(Tabla324[[#This Row],[CANTIDAD]]*Tabla324[[#This Row],[P. U.]],2)</f>
        <v>30409.65</v>
      </c>
      <c r="H2886" s="22">
        <v>45</v>
      </c>
      <c r="I2886" s="2">
        <v>519</v>
      </c>
      <c r="J2886" s="2">
        <f>ROUND(Tabla324[[#This Row],[CANTIDAD ]]*Tabla324[[#This Row],[P. U. ]],2)</f>
        <v>23355</v>
      </c>
    </row>
    <row r="2887" spans="1:10">
      <c r="A2887" s="5" t="s">
        <v>6577</v>
      </c>
      <c r="B2887" s="5" t="s">
        <v>2685</v>
      </c>
      <c r="C2887" s="6" t="s">
        <v>5977</v>
      </c>
      <c r="D2887" s="1" t="s">
        <v>62</v>
      </c>
      <c r="E2887" s="3">
        <v>36</v>
      </c>
      <c r="F2887" s="2">
        <v>805.65</v>
      </c>
      <c r="G2887" s="2">
        <f>ROUND(Tabla324[[#This Row],[CANTIDAD]]*Tabla324[[#This Row],[P. U.]],2)</f>
        <v>29003.4</v>
      </c>
      <c r="H2887" s="22">
        <v>36</v>
      </c>
      <c r="I2887" s="2">
        <v>618.77</v>
      </c>
      <c r="J2887" s="2">
        <f>ROUND(Tabla324[[#This Row],[CANTIDAD ]]*Tabla324[[#This Row],[P. U. ]],2)</f>
        <v>22275.72</v>
      </c>
    </row>
    <row r="2888" spans="1:10">
      <c r="A2888" s="5" t="s">
        <v>6577</v>
      </c>
      <c r="B2888" s="5" t="s">
        <v>2686</v>
      </c>
      <c r="C2888" s="6" t="s">
        <v>5978</v>
      </c>
      <c r="D2888" s="1" t="s">
        <v>62</v>
      </c>
      <c r="E2888" s="3">
        <v>18</v>
      </c>
      <c r="F2888" s="2">
        <v>1050.1099999999999</v>
      </c>
      <c r="G2888" s="2">
        <f>ROUND(Tabla324[[#This Row],[CANTIDAD]]*Tabla324[[#This Row],[P. U.]],2)</f>
        <v>18901.98</v>
      </c>
      <c r="H2888" s="22">
        <v>18</v>
      </c>
      <c r="I2888" s="2">
        <v>806.51</v>
      </c>
      <c r="J2888" s="2">
        <f>ROUND(Tabla324[[#This Row],[CANTIDAD ]]*Tabla324[[#This Row],[P. U. ]],2)</f>
        <v>14517.18</v>
      </c>
    </row>
    <row r="2889" spans="1:10">
      <c r="A2889" s="5" t="s">
        <v>6577</v>
      </c>
      <c r="B2889" s="5" t="s">
        <v>2687</v>
      </c>
      <c r="C2889" s="6" t="s">
        <v>5979</v>
      </c>
      <c r="D2889" s="1" t="s">
        <v>62</v>
      </c>
      <c r="E2889" s="3">
        <v>24</v>
      </c>
      <c r="F2889" s="2">
        <v>1553.3</v>
      </c>
      <c r="G2889" s="2">
        <f>ROUND(Tabla324[[#This Row],[CANTIDAD]]*Tabla324[[#This Row],[P. U.]],2)</f>
        <v>37279.199999999997</v>
      </c>
      <c r="H2889" s="22">
        <v>24</v>
      </c>
      <c r="I2889" s="2">
        <v>1192.98</v>
      </c>
      <c r="J2889" s="2">
        <f>ROUND(Tabla324[[#This Row],[CANTIDAD ]]*Tabla324[[#This Row],[P. U. ]],2)</f>
        <v>28631.52</v>
      </c>
    </row>
    <row r="2890" spans="1:10">
      <c r="A2890" s="5" t="s">
        <v>6577</v>
      </c>
      <c r="B2890" s="5" t="s">
        <v>2688</v>
      </c>
      <c r="C2890" s="6" t="s">
        <v>5980</v>
      </c>
      <c r="D2890" s="1" t="s">
        <v>62</v>
      </c>
      <c r="E2890" s="3">
        <v>3</v>
      </c>
      <c r="F2890" s="2">
        <v>2284.39</v>
      </c>
      <c r="G2890" s="2">
        <f>ROUND(Tabla324[[#This Row],[CANTIDAD]]*Tabla324[[#This Row],[P. U.]],2)</f>
        <v>6853.17</v>
      </c>
      <c r="H2890" s="22">
        <v>3</v>
      </c>
      <c r="I2890" s="2">
        <v>1754.46</v>
      </c>
      <c r="J2890" s="2">
        <f>ROUND(Tabla324[[#This Row],[CANTIDAD ]]*Tabla324[[#This Row],[P. U. ]],2)</f>
        <v>5263.38</v>
      </c>
    </row>
    <row r="2891" spans="1:10">
      <c r="A2891" s="5" t="s">
        <v>6577</v>
      </c>
      <c r="B2891" s="5" t="s">
        <v>2689</v>
      </c>
      <c r="C2891" s="6" t="s">
        <v>5981</v>
      </c>
      <c r="D2891" s="1" t="s">
        <v>62</v>
      </c>
      <c r="E2891" s="3">
        <v>4</v>
      </c>
      <c r="F2891" s="2">
        <v>3333.69</v>
      </c>
      <c r="G2891" s="2">
        <f>ROUND(Tabla324[[#This Row],[CANTIDAD]]*Tabla324[[#This Row],[P. U.]],2)</f>
        <v>13334.76</v>
      </c>
      <c r="H2891" s="22">
        <v>4</v>
      </c>
      <c r="I2891" s="2">
        <v>2560.35</v>
      </c>
      <c r="J2891" s="2">
        <f>ROUND(Tabla324[[#This Row],[CANTIDAD ]]*Tabla324[[#This Row],[P. U. ]],2)</f>
        <v>10241.4</v>
      </c>
    </row>
    <row r="2892" spans="1:10">
      <c r="A2892" s="5" t="s">
        <v>6577</v>
      </c>
      <c r="B2892" s="5" t="s">
        <v>2690</v>
      </c>
      <c r="C2892" s="6" t="s">
        <v>5982</v>
      </c>
      <c r="D2892" s="1" t="s">
        <v>62</v>
      </c>
      <c r="E2892" s="3">
        <v>3</v>
      </c>
      <c r="F2892" s="2">
        <v>3746.7</v>
      </c>
      <c r="G2892" s="2">
        <f>ROUND(Tabla324[[#This Row],[CANTIDAD]]*Tabla324[[#This Row],[P. U.]],2)</f>
        <v>11240.1</v>
      </c>
      <c r="H2892" s="22">
        <v>3</v>
      </c>
      <c r="I2892" s="2">
        <v>2877.55</v>
      </c>
      <c r="J2892" s="2">
        <f>ROUND(Tabla324[[#This Row],[CANTIDAD ]]*Tabla324[[#This Row],[P. U. ]],2)</f>
        <v>8632.65</v>
      </c>
    </row>
    <row r="2893" spans="1:10">
      <c r="A2893" s="5" t="s">
        <v>6577</v>
      </c>
      <c r="B2893" s="5" t="s">
        <v>2691</v>
      </c>
      <c r="C2893" s="6" t="s">
        <v>5983</v>
      </c>
      <c r="D2893" s="1" t="s">
        <v>62</v>
      </c>
      <c r="E2893" s="3">
        <v>65</v>
      </c>
      <c r="F2893" s="2">
        <v>181.26</v>
      </c>
      <c r="G2893" s="2">
        <f>ROUND(Tabla324[[#This Row],[CANTIDAD]]*Tabla324[[#This Row],[P. U.]],2)</f>
        <v>11781.9</v>
      </c>
      <c r="H2893" s="22">
        <v>65</v>
      </c>
      <c r="I2893" s="2">
        <v>139.21</v>
      </c>
      <c r="J2893" s="2">
        <f>ROUND(Tabla324[[#This Row],[CANTIDAD ]]*Tabla324[[#This Row],[P. U. ]],2)</f>
        <v>9048.65</v>
      </c>
    </row>
    <row r="2894" spans="1:10">
      <c r="A2894" s="5" t="s">
        <v>6577</v>
      </c>
      <c r="B2894" s="5" t="s">
        <v>2692</v>
      </c>
      <c r="C2894" s="6" t="s">
        <v>5984</v>
      </c>
      <c r="D2894" s="1" t="s">
        <v>62</v>
      </c>
      <c r="E2894" s="3">
        <v>285</v>
      </c>
      <c r="F2894" s="2">
        <v>212.01</v>
      </c>
      <c r="G2894" s="2">
        <f>ROUND(Tabla324[[#This Row],[CANTIDAD]]*Tabla324[[#This Row],[P. U.]],2)</f>
        <v>60422.85</v>
      </c>
      <c r="H2894" s="22">
        <v>285</v>
      </c>
      <c r="I2894" s="2">
        <v>162.83000000000001</v>
      </c>
      <c r="J2894" s="2">
        <f>ROUND(Tabla324[[#This Row],[CANTIDAD ]]*Tabla324[[#This Row],[P. U. ]],2)</f>
        <v>46406.55</v>
      </c>
    </row>
    <row r="2895" spans="1:10">
      <c r="A2895" s="5" t="s">
        <v>6577</v>
      </c>
      <c r="B2895" s="5" t="s">
        <v>2693</v>
      </c>
      <c r="C2895" s="6" t="s">
        <v>5985</v>
      </c>
      <c r="D2895" s="1" t="s">
        <v>62</v>
      </c>
      <c r="E2895" s="3">
        <v>655</v>
      </c>
      <c r="F2895" s="2">
        <v>249.9</v>
      </c>
      <c r="G2895" s="2">
        <f>ROUND(Tabla324[[#This Row],[CANTIDAD]]*Tabla324[[#This Row],[P. U.]],2)</f>
        <v>163684.5</v>
      </c>
      <c r="H2895" s="22">
        <v>655</v>
      </c>
      <c r="I2895" s="2">
        <v>191.93</v>
      </c>
      <c r="J2895" s="2">
        <f>ROUND(Tabla324[[#This Row],[CANTIDAD ]]*Tabla324[[#This Row],[P. U. ]],2)</f>
        <v>125714.15</v>
      </c>
    </row>
    <row r="2896" spans="1:10">
      <c r="A2896" s="5" t="s">
        <v>6577</v>
      </c>
      <c r="B2896" s="5" t="s">
        <v>2694</v>
      </c>
      <c r="C2896" s="6" t="s">
        <v>5986</v>
      </c>
      <c r="D2896" s="1" t="s">
        <v>62</v>
      </c>
      <c r="E2896" s="3">
        <v>86</v>
      </c>
      <c r="F2896" s="2">
        <v>278.25</v>
      </c>
      <c r="G2896" s="2">
        <f>ROUND(Tabla324[[#This Row],[CANTIDAD]]*Tabla324[[#This Row],[P. U.]],2)</f>
        <v>23929.5</v>
      </c>
      <c r="H2896" s="22">
        <v>86</v>
      </c>
      <c r="I2896" s="2">
        <v>213.7</v>
      </c>
      <c r="J2896" s="2">
        <f>ROUND(Tabla324[[#This Row],[CANTIDAD ]]*Tabla324[[#This Row],[P. U. ]],2)</f>
        <v>18378.2</v>
      </c>
    </row>
    <row r="2897" spans="1:10">
      <c r="A2897" s="5" t="s">
        <v>6577</v>
      </c>
      <c r="B2897" s="5" t="s">
        <v>2695</v>
      </c>
      <c r="C2897" s="6" t="s">
        <v>5987</v>
      </c>
      <c r="D2897" s="1" t="s">
        <v>62</v>
      </c>
      <c r="E2897" s="3">
        <v>93</v>
      </c>
      <c r="F2897" s="2">
        <v>309.3</v>
      </c>
      <c r="G2897" s="2">
        <f>ROUND(Tabla324[[#This Row],[CANTIDAD]]*Tabla324[[#This Row],[P. U.]],2)</f>
        <v>28764.9</v>
      </c>
      <c r="H2897" s="22">
        <v>93</v>
      </c>
      <c r="I2897" s="2">
        <v>237.55</v>
      </c>
      <c r="J2897" s="2">
        <f>ROUND(Tabla324[[#This Row],[CANTIDAD ]]*Tabla324[[#This Row],[P. U. ]],2)</f>
        <v>22092.15</v>
      </c>
    </row>
    <row r="2898" spans="1:10">
      <c r="A2898" s="5" t="s">
        <v>6577</v>
      </c>
      <c r="B2898" s="5" t="s">
        <v>2696</v>
      </c>
      <c r="C2898" s="6" t="s">
        <v>5988</v>
      </c>
      <c r="D2898" s="1" t="s">
        <v>62</v>
      </c>
      <c r="E2898" s="3">
        <v>46</v>
      </c>
      <c r="F2898" s="2">
        <v>367.24</v>
      </c>
      <c r="G2898" s="2">
        <f>ROUND(Tabla324[[#This Row],[CANTIDAD]]*Tabla324[[#This Row],[P. U.]],2)</f>
        <v>16893.04</v>
      </c>
      <c r="H2898" s="22">
        <v>46</v>
      </c>
      <c r="I2898" s="2">
        <v>282.05</v>
      </c>
      <c r="J2898" s="2">
        <f>ROUND(Tabla324[[#This Row],[CANTIDAD ]]*Tabla324[[#This Row],[P. U. ]],2)</f>
        <v>12974.3</v>
      </c>
    </row>
    <row r="2899" spans="1:10" s="30" customFormat="1" ht="11.25" customHeight="1">
      <c r="A2899" s="29" t="s">
        <v>6579</v>
      </c>
      <c r="B2899" s="29">
        <v>6.3</v>
      </c>
      <c r="C2899" s="29" t="s">
        <v>5989</v>
      </c>
      <c r="D2899" s="30" t="s">
        <v>3472</v>
      </c>
      <c r="E2899" s="31"/>
      <c r="F2899" s="32"/>
      <c r="G2899" s="32">
        <f>SUM(G2900:G2907)</f>
        <v>212385.24000000002</v>
      </c>
      <c r="H2899" s="33"/>
      <c r="I2899" s="32"/>
      <c r="J2899" s="32">
        <f t="shared" ref="J2899" si="161">SUM(J2900:J2907)</f>
        <v>163115.6</v>
      </c>
    </row>
    <row r="2900" spans="1:10">
      <c r="A2900" s="5" t="s">
        <v>6577</v>
      </c>
      <c r="B2900" s="5" t="s">
        <v>2697</v>
      </c>
      <c r="C2900" s="6" t="s">
        <v>5990</v>
      </c>
      <c r="D2900" s="1" t="s">
        <v>62</v>
      </c>
      <c r="E2900" s="3">
        <v>48</v>
      </c>
      <c r="F2900" s="2">
        <v>1177.29</v>
      </c>
      <c r="G2900" s="2">
        <f>ROUND(Tabla324[[#This Row],[CANTIDAD]]*Tabla324[[#This Row],[P. U.]],2)</f>
        <v>56509.919999999998</v>
      </c>
      <c r="H2900" s="22">
        <v>48</v>
      </c>
      <c r="I2900" s="2">
        <v>904.18</v>
      </c>
      <c r="J2900" s="2">
        <f>ROUND(Tabla324[[#This Row],[CANTIDAD ]]*Tabla324[[#This Row],[P. U. ]],2)</f>
        <v>43400.639999999999</v>
      </c>
    </row>
    <row r="2901" spans="1:10">
      <c r="A2901" s="5" t="s">
        <v>6577</v>
      </c>
      <c r="B2901" s="5" t="s">
        <v>2698</v>
      </c>
      <c r="C2901" s="6" t="s">
        <v>5991</v>
      </c>
      <c r="D2901" s="1" t="s">
        <v>62</v>
      </c>
      <c r="E2901" s="3">
        <v>51</v>
      </c>
      <c r="F2901" s="2">
        <v>1177.29</v>
      </c>
      <c r="G2901" s="2">
        <f>ROUND(Tabla324[[#This Row],[CANTIDAD]]*Tabla324[[#This Row],[P. U.]],2)</f>
        <v>60041.79</v>
      </c>
      <c r="H2901" s="22">
        <v>51</v>
      </c>
      <c r="I2901" s="2">
        <v>904.18</v>
      </c>
      <c r="J2901" s="2">
        <f>ROUND(Tabla324[[#This Row],[CANTIDAD ]]*Tabla324[[#This Row],[P. U. ]],2)</f>
        <v>46113.18</v>
      </c>
    </row>
    <row r="2902" spans="1:10">
      <c r="A2902" s="5" t="s">
        <v>6577</v>
      </c>
      <c r="B2902" s="5" t="s">
        <v>2699</v>
      </c>
      <c r="C2902" s="6" t="s">
        <v>5992</v>
      </c>
      <c r="D2902" s="1" t="s">
        <v>62</v>
      </c>
      <c r="E2902" s="3">
        <v>35</v>
      </c>
      <c r="F2902" s="2">
        <v>1177.29</v>
      </c>
      <c r="G2902" s="2">
        <f>ROUND(Tabla324[[#This Row],[CANTIDAD]]*Tabla324[[#This Row],[P. U.]],2)</f>
        <v>41205.15</v>
      </c>
      <c r="H2902" s="22">
        <v>35</v>
      </c>
      <c r="I2902" s="2">
        <v>904.18</v>
      </c>
      <c r="J2902" s="2">
        <f>ROUND(Tabla324[[#This Row],[CANTIDAD ]]*Tabla324[[#This Row],[P. U. ]],2)</f>
        <v>31646.3</v>
      </c>
    </row>
    <row r="2903" spans="1:10">
      <c r="A2903" s="5" t="s">
        <v>6577</v>
      </c>
      <c r="B2903" s="5" t="s">
        <v>2700</v>
      </c>
      <c r="C2903" s="6" t="s">
        <v>5993</v>
      </c>
      <c r="D2903" s="1" t="s">
        <v>62</v>
      </c>
      <c r="E2903" s="3">
        <v>12</v>
      </c>
      <c r="F2903" s="2">
        <v>1177.29</v>
      </c>
      <c r="G2903" s="2">
        <f>ROUND(Tabla324[[#This Row],[CANTIDAD]]*Tabla324[[#This Row],[P. U.]],2)</f>
        <v>14127.48</v>
      </c>
      <c r="H2903" s="22">
        <v>12</v>
      </c>
      <c r="I2903" s="2">
        <v>904.18</v>
      </c>
      <c r="J2903" s="2">
        <f>ROUND(Tabla324[[#This Row],[CANTIDAD ]]*Tabla324[[#This Row],[P. U. ]],2)</f>
        <v>10850.16</v>
      </c>
    </row>
    <row r="2904" spans="1:10">
      <c r="A2904" s="5" t="s">
        <v>6577</v>
      </c>
      <c r="B2904" s="5" t="s">
        <v>2701</v>
      </c>
      <c r="C2904" s="6" t="s">
        <v>5994</v>
      </c>
      <c r="D2904" s="1" t="s">
        <v>62</v>
      </c>
      <c r="E2904" s="3">
        <v>12</v>
      </c>
      <c r="F2904" s="2">
        <v>1177.29</v>
      </c>
      <c r="G2904" s="2">
        <f>ROUND(Tabla324[[#This Row],[CANTIDAD]]*Tabla324[[#This Row],[P. U.]],2)</f>
        <v>14127.48</v>
      </c>
      <c r="H2904" s="22">
        <v>12</v>
      </c>
      <c r="I2904" s="2">
        <v>904.18</v>
      </c>
      <c r="J2904" s="2">
        <f>ROUND(Tabla324[[#This Row],[CANTIDAD ]]*Tabla324[[#This Row],[P. U. ]],2)</f>
        <v>10850.16</v>
      </c>
    </row>
    <row r="2905" spans="1:10">
      <c r="A2905" s="5" t="s">
        <v>6577</v>
      </c>
      <c r="B2905" s="5" t="s">
        <v>2702</v>
      </c>
      <c r="C2905" s="6" t="s">
        <v>5995</v>
      </c>
      <c r="D2905" s="1" t="s">
        <v>62</v>
      </c>
      <c r="E2905" s="3">
        <v>12</v>
      </c>
      <c r="F2905" s="2">
        <v>1177.29</v>
      </c>
      <c r="G2905" s="2">
        <f>ROUND(Tabla324[[#This Row],[CANTIDAD]]*Tabla324[[#This Row],[P. U.]],2)</f>
        <v>14127.48</v>
      </c>
      <c r="H2905" s="22">
        <v>12</v>
      </c>
      <c r="I2905" s="2">
        <v>904.18</v>
      </c>
      <c r="J2905" s="2">
        <f>ROUND(Tabla324[[#This Row],[CANTIDAD ]]*Tabla324[[#This Row],[P. U. ]],2)</f>
        <v>10850.16</v>
      </c>
    </row>
    <row r="2906" spans="1:10">
      <c r="A2906" s="5" t="s">
        <v>6577</v>
      </c>
      <c r="B2906" s="5" t="s">
        <v>2703</v>
      </c>
      <c r="C2906" s="6" t="s">
        <v>5996</v>
      </c>
      <c r="D2906" s="1" t="s">
        <v>62</v>
      </c>
      <c r="E2906" s="3">
        <v>18</v>
      </c>
      <c r="F2906" s="2">
        <v>306.27999999999997</v>
      </c>
      <c r="G2906" s="2">
        <f>ROUND(Tabla324[[#This Row],[CANTIDAD]]*Tabla324[[#This Row],[P. U.]],2)</f>
        <v>5513.04</v>
      </c>
      <c r="H2906" s="22">
        <v>18</v>
      </c>
      <c r="I2906" s="2">
        <v>235.22</v>
      </c>
      <c r="J2906" s="2">
        <f>ROUND(Tabla324[[#This Row],[CANTIDAD ]]*Tabla324[[#This Row],[P. U. ]],2)</f>
        <v>4233.96</v>
      </c>
    </row>
    <row r="2907" spans="1:10">
      <c r="A2907" s="5" t="s">
        <v>6577</v>
      </c>
      <c r="B2907" s="5" t="s">
        <v>2704</v>
      </c>
      <c r="C2907" s="6" t="s">
        <v>5997</v>
      </c>
      <c r="D2907" s="1" t="s">
        <v>62</v>
      </c>
      <c r="E2907" s="3">
        <v>18</v>
      </c>
      <c r="F2907" s="2">
        <v>374.05</v>
      </c>
      <c r="G2907" s="2">
        <f>ROUND(Tabla324[[#This Row],[CANTIDAD]]*Tabla324[[#This Row],[P. U.]],2)</f>
        <v>6732.9</v>
      </c>
      <c r="H2907" s="22">
        <v>18</v>
      </c>
      <c r="I2907" s="2">
        <v>287.27999999999997</v>
      </c>
      <c r="J2907" s="2">
        <f>ROUND(Tabla324[[#This Row],[CANTIDAD ]]*Tabla324[[#This Row],[P. U. ]],2)</f>
        <v>5171.04</v>
      </c>
    </row>
    <row r="2908" spans="1:10" s="30" customFormat="1" ht="11.25" customHeight="1">
      <c r="A2908" s="29" t="s">
        <v>6579</v>
      </c>
      <c r="B2908" s="29">
        <v>6.4</v>
      </c>
      <c r="C2908" s="29" t="s">
        <v>5998</v>
      </c>
      <c r="D2908" s="30" t="s">
        <v>3472</v>
      </c>
      <c r="E2908" s="31"/>
      <c r="F2908" s="32"/>
      <c r="G2908" s="32">
        <f>SUM(G2909:G2914)</f>
        <v>48021.78</v>
      </c>
      <c r="H2908" s="33"/>
      <c r="I2908" s="32"/>
      <c r="J2908" s="32">
        <f t="shared" ref="J2908" si="162">SUM(J2909:J2914)</f>
        <v>36881.86</v>
      </c>
    </row>
    <row r="2909" spans="1:10">
      <c r="A2909" s="5" t="s">
        <v>6577</v>
      </c>
      <c r="B2909" s="5" t="s">
        <v>2705</v>
      </c>
      <c r="C2909" s="6" t="s">
        <v>5999</v>
      </c>
      <c r="D2909" s="1" t="s">
        <v>62</v>
      </c>
      <c r="E2909" s="3">
        <v>6</v>
      </c>
      <c r="F2909" s="2">
        <v>629.35</v>
      </c>
      <c r="G2909" s="2">
        <f>ROUND(Tabla324[[#This Row],[CANTIDAD]]*Tabla324[[#This Row],[P. U.]],2)</f>
        <v>3776.1</v>
      </c>
      <c r="H2909" s="22">
        <v>6</v>
      </c>
      <c r="I2909" s="2">
        <v>483.36</v>
      </c>
      <c r="J2909" s="2">
        <f>ROUND(Tabla324[[#This Row],[CANTIDAD ]]*Tabla324[[#This Row],[P. U. ]],2)</f>
        <v>2900.16</v>
      </c>
    </row>
    <row r="2910" spans="1:10">
      <c r="A2910" s="5" t="s">
        <v>6577</v>
      </c>
      <c r="B2910" s="5" t="s">
        <v>2706</v>
      </c>
      <c r="C2910" s="6" t="s">
        <v>6000</v>
      </c>
      <c r="D2910" s="1" t="s">
        <v>62</v>
      </c>
      <c r="E2910" s="3">
        <v>4</v>
      </c>
      <c r="F2910" s="2">
        <v>780.55</v>
      </c>
      <c r="G2910" s="2">
        <f>ROUND(Tabla324[[#This Row],[CANTIDAD]]*Tabla324[[#This Row],[P. U.]],2)</f>
        <v>3122.2</v>
      </c>
      <c r="H2910" s="22">
        <v>4</v>
      </c>
      <c r="I2910" s="2">
        <v>599.48</v>
      </c>
      <c r="J2910" s="2">
        <f>ROUND(Tabla324[[#This Row],[CANTIDAD ]]*Tabla324[[#This Row],[P. U. ]],2)</f>
        <v>2397.92</v>
      </c>
    </row>
    <row r="2911" spans="1:10">
      <c r="A2911" s="5" t="s">
        <v>6577</v>
      </c>
      <c r="B2911" s="5" t="s">
        <v>2707</v>
      </c>
      <c r="C2911" s="6" t="s">
        <v>6001</v>
      </c>
      <c r="D2911" s="1" t="s">
        <v>62</v>
      </c>
      <c r="E2911" s="3">
        <v>7</v>
      </c>
      <c r="F2911" s="2">
        <v>986.55</v>
      </c>
      <c r="G2911" s="2">
        <f>ROUND(Tabla324[[#This Row],[CANTIDAD]]*Tabla324[[#This Row],[P. U.]],2)</f>
        <v>6905.85</v>
      </c>
      <c r="H2911" s="22">
        <v>7</v>
      </c>
      <c r="I2911" s="2">
        <v>757.69</v>
      </c>
      <c r="J2911" s="2">
        <f>ROUND(Tabla324[[#This Row],[CANTIDAD ]]*Tabla324[[#This Row],[P. U. ]],2)</f>
        <v>5303.83</v>
      </c>
    </row>
    <row r="2912" spans="1:10">
      <c r="A2912" s="5" t="s">
        <v>6577</v>
      </c>
      <c r="B2912" s="5" t="s">
        <v>2708</v>
      </c>
      <c r="C2912" s="6" t="s">
        <v>6002</v>
      </c>
      <c r="D2912" s="1" t="s">
        <v>62</v>
      </c>
      <c r="E2912" s="3">
        <v>5</v>
      </c>
      <c r="F2912" s="2">
        <v>1649.95</v>
      </c>
      <c r="G2912" s="2">
        <f>ROUND(Tabla324[[#This Row],[CANTIDAD]]*Tabla324[[#This Row],[P. U.]],2)</f>
        <v>8249.75</v>
      </c>
      <c r="H2912" s="22">
        <v>5</v>
      </c>
      <c r="I2912" s="2">
        <v>1267.19</v>
      </c>
      <c r="J2912" s="2">
        <f>ROUND(Tabla324[[#This Row],[CANTIDAD ]]*Tabla324[[#This Row],[P. U. ]],2)</f>
        <v>6335.95</v>
      </c>
    </row>
    <row r="2913" spans="1:10">
      <c r="A2913" s="5" t="s">
        <v>6577</v>
      </c>
      <c r="B2913" s="5" t="s">
        <v>2709</v>
      </c>
      <c r="C2913" s="6" t="s">
        <v>6003</v>
      </c>
      <c r="D2913" s="1" t="s">
        <v>62</v>
      </c>
      <c r="E2913" s="3">
        <v>6</v>
      </c>
      <c r="F2913" s="2">
        <v>2120.5100000000002</v>
      </c>
      <c r="G2913" s="2">
        <f>ROUND(Tabla324[[#This Row],[CANTIDAD]]*Tabla324[[#This Row],[P. U.]],2)</f>
        <v>12723.06</v>
      </c>
      <c r="H2913" s="22">
        <v>6</v>
      </c>
      <c r="I2913" s="2">
        <v>1628.61</v>
      </c>
      <c r="J2913" s="2">
        <f>ROUND(Tabla324[[#This Row],[CANTIDAD ]]*Tabla324[[#This Row],[P. U. ]],2)</f>
        <v>9771.66</v>
      </c>
    </row>
    <row r="2914" spans="1:10">
      <c r="A2914" s="5" t="s">
        <v>6577</v>
      </c>
      <c r="B2914" s="5" t="s">
        <v>2710</v>
      </c>
      <c r="C2914" s="6" t="s">
        <v>6004</v>
      </c>
      <c r="D2914" s="1" t="s">
        <v>62</v>
      </c>
      <c r="E2914" s="3">
        <v>3</v>
      </c>
      <c r="F2914" s="2">
        <v>4414.9399999999996</v>
      </c>
      <c r="G2914" s="2">
        <f>ROUND(Tabla324[[#This Row],[CANTIDAD]]*Tabla324[[#This Row],[P. U.]],2)</f>
        <v>13244.82</v>
      </c>
      <c r="H2914" s="22">
        <v>3</v>
      </c>
      <c r="I2914" s="2">
        <v>3390.78</v>
      </c>
      <c r="J2914" s="2">
        <f>ROUND(Tabla324[[#This Row],[CANTIDAD ]]*Tabla324[[#This Row],[P. U. ]],2)</f>
        <v>10172.34</v>
      </c>
    </row>
    <row r="2915" spans="1:10" s="30" customFormat="1" ht="11.25" customHeight="1">
      <c r="A2915" s="29" t="s">
        <v>6579</v>
      </c>
      <c r="B2915" s="29">
        <v>6.5</v>
      </c>
      <c r="C2915" s="29" t="s">
        <v>4946</v>
      </c>
      <c r="D2915" s="30" t="s">
        <v>3472</v>
      </c>
      <c r="E2915" s="31"/>
      <c r="F2915" s="32"/>
      <c r="G2915" s="32">
        <f>SUM(G2916:G2918)</f>
        <v>82238.080000000002</v>
      </c>
      <c r="H2915" s="33"/>
      <c r="I2915" s="32"/>
      <c r="J2915" s="32">
        <f t="shared" ref="J2915" si="163">SUM(J2916:J2918)</f>
        <v>63160.57</v>
      </c>
    </row>
    <row r="2916" spans="1:10">
      <c r="A2916" s="5" t="s">
        <v>6577</v>
      </c>
      <c r="B2916" s="5" t="s">
        <v>2711</v>
      </c>
      <c r="C2916" s="6" t="s">
        <v>6005</v>
      </c>
      <c r="D2916" s="1" t="s">
        <v>62</v>
      </c>
      <c r="E2916" s="3">
        <v>7</v>
      </c>
      <c r="F2916" s="2">
        <v>755.89</v>
      </c>
      <c r="G2916" s="2">
        <f>ROUND(Tabla324[[#This Row],[CANTIDAD]]*Tabla324[[#This Row],[P. U.]],2)</f>
        <v>5291.23</v>
      </c>
      <c r="H2916" s="22">
        <v>7</v>
      </c>
      <c r="I2916" s="2">
        <v>580.54</v>
      </c>
      <c r="J2916" s="2">
        <f>ROUND(Tabla324[[#This Row],[CANTIDAD ]]*Tabla324[[#This Row],[P. U. ]],2)</f>
        <v>4063.78</v>
      </c>
    </row>
    <row r="2917" spans="1:10">
      <c r="A2917" s="5" t="s">
        <v>6577</v>
      </c>
      <c r="B2917" s="5" t="s">
        <v>2712</v>
      </c>
      <c r="C2917" s="6" t="s">
        <v>6006</v>
      </c>
      <c r="D2917" s="1" t="s">
        <v>62</v>
      </c>
      <c r="E2917" s="3">
        <v>15</v>
      </c>
      <c r="F2917" s="2">
        <v>895.17</v>
      </c>
      <c r="G2917" s="2">
        <f>ROUND(Tabla324[[#This Row],[CANTIDAD]]*Tabla324[[#This Row],[P. U.]],2)</f>
        <v>13427.55</v>
      </c>
      <c r="H2917" s="22">
        <v>15</v>
      </c>
      <c r="I2917" s="2">
        <v>687.51</v>
      </c>
      <c r="J2917" s="2">
        <f>ROUND(Tabla324[[#This Row],[CANTIDAD ]]*Tabla324[[#This Row],[P. U. ]],2)</f>
        <v>10312.65</v>
      </c>
    </row>
    <row r="2918" spans="1:10">
      <c r="A2918" s="5" t="s">
        <v>6577</v>
      </c>
      <c r="B2918" s="5" t="s">
        <v>2713</v>
      </c>
      <c r="C2918" s="6" t="s">
        <v>6007</v>
      </c>
      <c r="D2918" s="1" t="s">
        <v>62</v>
      </c>
      <c r="E2918" s="3">
        <v>61</v>
      </c>
      <c r="F2918" s="2">
        <v>1041.3</v>
      </c>
      <c r="G2918" s="2">
        <f>ROUND(Tabla324[[#This Row],[CANTIDAD]]*Tabla324[[#This Row],[P. U.]],2)</f>
        <v>63519.3</v>
      </c>
      <c r="H2918" s="22">
        <v>61</v>
      </c>
      <c r="I2918" s="2">
        <v>799.74</v>
      </c>
      <c r="J2918" s="2">
        <f>ROUND(Tabla324[[#This Row],[CANTIDAD ]]*Tabla324[[#This Row],[P. U. ]],2)</f>
        <v>48784.14</v>
      </c>
    </row>
    <row r="2919" spans="1:10" s="30" customFormat="1" ht="11.25" customHeight="1">
      <c r="A2919" s="29" t="s">
        <v>6579</v>
      </c>
      <c r="B2919" s="29">
        <v>6.6</v>
      </c>
      <c r="C2919" s="29" t="s">
        <v>6008</v>
      </c>
      <c r="D2919" s="30" t="s">
        <v>3472</v>
      </c>
      <c r="E2919" s="31"/>
      <c r="F2919" s="32"/>
      <c r="G2919" s="32">
        <f>G2920+G2960+G3000</f>
        <v>11837737.859999999</v>
      </c>
      <c r="H2919" s="33"/>
      <c r="I2919" s="32"/>
      <c r="J2919" s="32">
        <f t="shared" ref="J2919" si="164">J2920+J2960+J3000</f>
        <v>9091655.4199999999</v>
      </c>
    </row>
    <row r="2920" spans="1:10" s="35" customFormat="1" ht="11.25" customHeight="1">
      <c r="A2920" s="34" t="s">
        <v>6580</v>
      </c>
      <c r="B2920" s="34" t="s">
        <v>2714</v>
      </c>
      <c r="C2920" s="34" t="s">
        <v>4310</v>
      </c>
      <c r="D2920" s="35" t="s">
        <v>3472</v>
      </c>
      <c r="E2920" s="36"/>
      <c r="F2920" s="37"/>
      <c r="G2920" s="37">
        <f>SUM(G2921:G2959)</f>
        <v>5557343.1900000004</v>
      </c>
      <c r="H2920" s="38"/>
      <c r="I2920" s="37"/>
      <c r="J2920" s="37">
        <f t="shared" ref="J2920" si="165">SUM(J2921:J2959)</f>
        <v>4268165.7</v>
      </c>
    </row>
    <row r="2921" spans="1:10">
      <c r="A2921" s="5" t="s">
        <v>6577</v>
      </c>
      <c r="B2921" s="5" t="s">
        <v>2715</v>
      </c>
      <c r="C2921" s="6" t="s">
        <v>6009</v>
      </c>
      <c r="D2921" s="1" t="s">
        <v>62</v>
      </c>
      <c r="E2921" s="3">
        <v>102</v>
      </c>
      <c r="F2921" s="2">
        <v>5285.38</v>
      </c>
      <c r="G2921" s="2">
        <f>ROUND(Tabla324[[#This Row],[CANTIDAD]]*Tabla324[[#This Row],[P. U.]],2)</f>
        <v>539108.76</v>
      </c>
      <c r="H2921" s="22">
        <v>102</v>
      </c>
      <c r="I2921" s="2">
        <v>4059.29</v>
      </c>
      <c r="J2921" s="2">
        <f>ROUND(Tabla324[[#This Row],[CANTIDAD ]]*Tabla324[[#This Row],[P. U. ]],2)</f>
        <v>414047.58</v>
      </c>
    </row>
    <row r="2922" spans="1:10">
      <c r="A2922" s="5" t="s">
        <v>6577</v>
      </c>
      <c r="B2922" s="5" t="s">
        <v>2716</v>
      </c>
      <c r="C2922" s="5" t="s">
        <v>6010</v>
      </c>
      <c r="D2922" s="1" t="s">
        <v>62</v>
      </c>
      <c r="E2922" s="3">
        <v>40</v>
      </c>
      <c r="F2922" s="2">
        <v>5285.38</v>
      </c>
      <c r="G2922" s="2">
        <f>ROUND(Tabla324[[#This Row],[CANTIDAD]]*Tabla324[[#This Row],[P. U.]],2)</f>
        <v>211415.2</v>
      </c>
      <c r="H2922" s="22">
        <v>40</v>
      </c>
      <c r="I2922" s="2">
        <v>4059.29</v>
      </c>
      <c r="J2922" s="2">
        <f>ROUND(Tabla324[[#This Row],[CANTIDAD ]]*Tabla324[[#This Row],[P. U. ]],2)</f>
        <v>162371.6</v>
      </c>
    </row>
    <row r="2923" spans="1:10">
      <c r="A2923" s="5" t="s">
        <v>6577</v>
      </c>
      <c r="B2923" s="5" t="s">
        <v>2717</v>
      </c>
      <c r="C2923" s="5" t="s">
        <v>6011</v>
      </c>
      <c r="D2923" s="1" t="s">
        <v>62</v>
      </c>
      <c r="E2923" s="3">
        <v>3</v>
      </c>
      <c r="F2923" s="2">
        <v>4496.9799999999996</v>
      </c>
      <c r="G2923" s="2">
        <f>ROUND(Tabla324[[#This Row],[CANTIDAD]]*Tabla324[[#This Row],[P. U.]],2)</f>
        <v>13490.94</v>
      </c>
      <c r="H2923" s="22">
        <v>3</v>
      </c>
      <c r="I2923" s="2">
        <v>3453.79</v>
      </c>
      <c r="J2923" s="2">
        <f>ROUND(Tabla324[[#This Row],[CANTIDAD ]]*Tabla324[[#This Row],[P. U. ]],2)</f>
        <v>10361.370000000001</v>
      </c>
    </row>
    <row r="2924" spans="1:10">
      <c r="A2924" s="5" t="s">
        <v>6577</v>
      </c>
      <c r="B2924" s="5" t="s">
        <v>2718</v>
      </c>
      <c r="C2924" s="5" t="s">
        <v>6012</v>
      </c>
      <c r="D2924" s="1" t="s">
        <v>62</v>
      </c>
      <c r="E2924" s="3">
        <v>20</v>
      </c>
      <c r="F2924" s="2">
        <v>4496.9799999999996</v>
      </c>
      <c r="G2924" s="2">
        <f>ROUND(Tabla324[[#This Row],[CANTIDAD]]*Tabla324[[#This Row],[P. U.]],2)</f>
        <v>89939.6</v>
      </c>
      <c r="H2924" s="22">
        <v>20</v>
      </c>
      <c r="I2924" s="2">
        <v>3453.79</v>
      </c>
      <c r="J2924" s="2">
        <f>ROUND(Tabla324[[#This Row],[CANTIDAD ]]*Tabla324[[#This Row],[P. U. ]],2)</f>
        <v>69075.8</v>
      </c>
    </row>
    <row r="2925" spans="1:10">
      <c r="A2925" s="5" t="s">
        <v>6577</v>
      </c>
      <c r="B2925" s="5" t="s">
        <v>2719</v>
      </c>
      <c r="C2925" s="5" t="s">
        <v>6013</v>
      </c>
      <c r="D2925" s="1" t="s">
        <v>62</v>
      </c>
      <c r="E2925" s="3">
        <v>36</v>
      </c>
      <c r="F2925" s="2">
        <v>3798.29</v>
      </c>
      <c r="G2925" s="2">
        <f>ROUND(Tabla324[[#This Row],[CANTIDAD]]*Tabla324[[#This Row],[P. U.]],2)</f>
        <v>136738.44</v>
      </c>
      <c r="H2925" s="22">
        <v>36</v>
      </c>
      <c r="I2925" s="2">
        <v>2917.17</v>
      </c>
      <c r="J2925" s="2">
        <f>ROUND(Tabla324[[#This Row],[CANTIDAD ]]*Tabla324[[#This Row],[P. U. ]],2)</f>
        <v>105018.12</v>
      </c>
    </row>
    <row r="2926" spans="1:10">
      <c r="A2926" s="5" t="s">
        <v>6577</v>
      </c>
      <c r="B2926" s="5" t="s">
        <v>2720</v>
      </c>
      <c r="C2926" s="5" t="s">
        <v>6014</v>
      </c>
      <c r="D2926" s="1" t="s">
        <v>62</v>
      </c>
      <c r="E2926" s="3">
        <v>10</v>
      </c>
      <c r="F2926" s="2">
        <v>3783</v>
      </c>
      <c r="G2926" s="2">
        <f>ROUND(Tabla324[[#This Row],[CANTIDAD]]*Tabla324[[#This Row],[P. U.]],2)</f>
        <v>37830</v>
      </c>
      <c r="H2926" s="22">
        <v>10</v>
      </c>
      <c r="I2926" s="2">
        <v>2905.42</v>
      </c>
      <c r="J2926" s="2">
        <f>ROUND(Tabla324[[#This Row],[CANTIDAD ]]*Tabla324[[#This Row],[P. U. ]],2)</f>
        <v>29054.2</v>
      </c>
    </row>
    <row r="2927" spans="1:10">
      <c r="A2927" s="5" t="s">
        <v>6577</v>
      </c>
      <c r="B2927" s="5" t="s">
        <v>2721</v>
      </c>
      <c r="C2927" s="5" t="s">
        <v>6015</v>
      </c>
      <c r="D2927" s="1" t="s">
        <v>62</v>
      </c>
      <c r="E2927" s="3">
        <v>6</v>
      </c>
      <c r="F2927" s="2">
        <v>4929.47</v>
      </c>
      <c r="G2927" s="2">
        <f>ROUND(Tabla324[[#This Row],[CANTIDAD]]*Tabla324[[#This Row],[P. U.]],2)</f>
        <v>29576.82</v>
      </c>
      <c r="H2927" s="22">
        <v>6</v>
      </c>
      <c r="I2927" s="2">
        <v>3785.94</v>
      </c>
      <c r="J2927" s="2">
        <f>ROUND(Tabla324[[#This Row],[CANTIDAD ]]*Tabla324[[#This Row],[P. U. ]],2)</f>
        <v>22715.64</v>
      </c>
    </row>
    <row r="2928" spans="1:10">
      <c r="A2928" s="5" t="s">
        <v>6577</v>
      </c>
      <c r="B2928" s="5" t="s">
        <v>2722</v>
      </c>
      <c r="C2928" s="5" t="s">
        <v>6016</v>
      </c>
      <c r="D2928" s="1" t="s">
        <v>62</v>
      </c>
      <c r="E2928" s="3">
        <v>62</v>
      </c>
      <c r="F2928" s="2">
        <v>4496.9799999999996</v>
      </c>
      <c r="G2928" s="2">
        <f>ROUND(Tabla324[[#This Row],[CANTIDAD]]*Tabla324[[#This Row],[P. U.]],2)</f>
        <v>278812.76</v>
      </c>
      <c r="H2928" s="22">
        <v>62</v>
      </c>
      <c r="I2928" s="2">
        <v>3453.79</v>
      </c>
      <c r="J2928" s="2">
        <f>ROUND(Tabla324[[#This Row],[CANTIDAD ]]*Tabla324[[#This Row],[P. U. ]],2)</f>
        <v>214134.98</v>
      </c>
    </row>
    <row r="2929" spans="1:10">
      <c r="A2929" s="5" t="s">
        <v>6577</v>
      </c>
      <c r="B2929" s="5" t="s">
        <v>2723</v>
      </c>
      <c r="C2929" s="5" t="s">
        <v>6017</v>
      </c>
      <c r="D2929" s="1" t="s">
        <v>62</v>
      </c>
      <c r="E2929" s="3">
        <v>9</v>
      </c>
      <c r="F2929" s="2">
        <v>4496.9799999999996</v>
      </c>
      <c r="G2929" s="2">
        <f>ROUND(Tabla324[[#This Row],[CANTIDAD]]*Tabla324[[#This Row],[P. U.]],2)</f>
        <v>40472.82</v>
      </c>
      <c r="H2929" s="22">
        <v>9</v>
      </c>
      <c r="I2929" s="2">
        <v>3453.79</v>
      </c>
      <c r="J2929" s="2">
        <f>ROUND(Tabla324[[#This Row],[CANTIDAD ]]*Tabla324[[#This Row],[P. U. ]],2)</f>
        <v>31084.11</v>
      </c>
    </row>
    <row r="2930" spans="1:10">
      <c r="A2930" s="5" t="s">
        <v>6577</v>
      </c>
      <c r="B2930" s="5" t="s">
        <v>2724</v>
      </c>
      <c r="C2930" s="5" t="s">
        <v>6018</v>
      </c>
      <c r="D2930" s="1" t="s">
        <v>62</v>
      </c>
      <c r="E2930" s="3">
        <v>3</v>
      </c>
      <c r="F2930" s="2">
        <v>10812.13</v>
      </c>
      <c r="G2930" s="2">
        <f>ROUND(Tabla324[[#This Row],[CANTIDAD]]*Tabla324[[#This Row],[P. U.]],2)</f>
        <v>32436.39</v>
      </c>
      <c r="H2930" s="22">
        <v>3</v>
      </c>
      <c r="I2930" s="2">
        <v>8303.9699999999993</v>
      </c>
      <c r="J2930" s="2">
        <f>ROUND(Tabla324[[#This Row],[CANTIDAD ]]*Tabla324[[#This Row],[P. U. ]],2)</f>
        <v>24911.91</v>
      </c>
    </row>
    <row r="2931" spans="1:10">
      <c r="A2931" s="5" t="s">
        <v>6577</v>
      </c>
      <c r="B2931" s="5" t="s">
        <v>2725</v>
      </c>
      <c r="C2931" s="5" t="s">
        <v>6019</v>
      </c>
      <c r="D2931" s="1" t="s">
        <v>62</v>
      </c>
      <c r="E2931" s="3">
        <v>3</v>
      </c>
      <c r="F2931" s="2">
        <v>4496.9799999999996</v>
      </c>
      <c r="G2931" s="2">
        <f>ROUND(Tabla324[[#This Row],[CANTIDAD]]*Tabla324[[#This Row],[P. U.]],2)</f>
        <v>13490.94</v>
      </c>
      <c r="H2931" s="22">
        <v>3</v>
      </c>
      <c r="I2931" s="2">
        <v>3453.79</v>
      </c>
      <c r="J2931" s="2">
        <f>ROUND(Tabla324[[#This Row],[CANTIDAD ]]*Tabla324[[#This Row],[P. U. ]],2)</f>
        <v>10361.370000000001</v>
      </c>
    </row>
    <row r="2932" spans="1:10">
      <c r="A2932" s="5" t="s">
        <v>6577</v>
      </c>
      <c r="B2932" s="5" t="s">
        <v>2726</v>
      </c>
      <c r="C2932" s="5" t="s">
        <v>6020</v>
      </c>
      <c r="D2932" s="1" t="s">
        <v>62</v>
      </c>
      <c r="E2932" s="3">
        <v>1</v>
      </c>
      <c r="F2932" s="2">
        <v>19087.73</v>
      </c>
      <c r="G2932" s="2">
        <f>ROUND(Tabla324[[#This Row],[CANTIDAD]]*Tabla324[[#This Row],[P. U.]],2)</f>
        <v>19087.73</v>
      </c>
      <c r="H2932" s="22">
        <v>1</v>
      </c>
      <c r="I2932" s="2">
        <v>14659.82</v>
      </c>
      <c r="J2932" s="2">
        <f>ROUND(Tabla324[[#This Row],[CANTIDAD ]]*Tabla324[[#This Row],[P. U. ]],2)</f>
        <v>14659.82</v>
      </c>
    </row>
    <row r="2933" spans="1:10">
      <c r="A2933" s="5" t="s">
        <v>6577</v>
      </c>
      <c r="B2933" s="5" t="s">
        <v>2727</v>
      </c>
      <c r="C2933" s="6" t="s">
        <v>6021</v>
      </c>
      <c r="D2933" s="1" t="s">
        <v>62</v>
      </c>
      <c r="E2933" s="3">
        <v>4</v>
      </c>
      <c r="F2933" s="2">
        <v>23922.37</v>
      </c>
      <c r="G2933" s="2">
        <f>ROUND(Tabla324[[#This Row],[CANTIDAD]]*Tabla324[[#This Row],[P. U.]],2)</f>
        <v>95689.48</v>
      </c>
      <c r="H2933" s="22">
        <v>4</v>
      </c>
      <c r="I2933" s="2">
        <v>18372.93</v>
      </c>
      <c r="J2933" s="2">
        <f>ROUND(Tabla324[[#This Row],[CANTIDAD ]]*Tabla324[[#This Row],[P. U. ]],2)</f>
        <v>73491.72</v>
      </c>
    </row>
    <row r="2934" spans="1:10">
      <c r="A2934" s="5" t="s">
        <v>6577</v>
      </c>
      <c r="B2934" s="5" t="s">
        <v>2728</v>
      </c>
      <c r="C2934" s="6" t="s">
        <v>6022</v>
      </c>
      <c r="D2934" s="1" t="s">
        <v>62</v>
      </c>
      <c r="E2934" s="3">
        <v>4</v>
      </c>
      <c r="F2934" s="2">
        <v>24971.86</v>
      </c>
      <c r="G2934" s="2">
        <f>ROUND(Tabla324[[#This Row],[CANTIDAD]]*Tabla324[[#This Row],[P. U.]],2)</f>
        <v>99887.44</v>
      </c>
      <c r="H2934" s="22">
        <v>4</v>
      </c>
      <c r="I2934" s="2">
        <v>19178.97</v>
      </c>
      <c r="J2934" s="2">
        <f>ROUND(Tabla324[[#This Row],[CANTIDAD ]]*Tabla324[[#This Row],[P. U. ]],2)</f>
        <v>76715.88</v>
      </c>
    </row>
    <row r="2935" spans="1:10">
      <c r="A2935" s="5" t="s">
        <v>6577</v>
      </c>
      <c r="B2935" s="5" t="s">
        <v>2729</v>
      </c>
      <c r="C2935" s="5" t="s">
        <v>6023</v>
      </c>
      <c r="D2935" s="1" t="s">
        <v>62</v>
      </c>
      <c r="E2935" s="3">
        <v>5</v>
      </c>
      <c r="F2935" s="2">
        <v>10777.56</v>
      </c>
      <c r="G2935" s="2">
        <f>ROUND(Tabla324[[#This Row],[CANTIDAD]]*Tabla324[[#This Row],[P. U.]],2)</f>
        <v>53887.8</v>
      </c>
      <c r="H2935" s="22">
        <v>5</v>
      </c>
      <c r="I2935" s="2">
        <v>8277.41</v>
      </c>
      <c r="J2935" s="2">
        <f>ROUND(Tabla324[[#This Row],[CANTIDAD ]]*Tabla324[[#This Row],[P. U. ]],2)</f>
        <v>41387.050000000003</v>
      </c>
    </row>
    <row r="2936" spans="1:10">
      <c r="A2936" s="5" t="s">
        <v>6577</v>
      </c>
      <c r="B2936" s="5" t="s">
        <v>2730</v>
      </c>
      <c r="C2936" s="5" t="s">
        <v>6024</v>
      </c>
      <c r="D2936" s="1" t="s">
        <v>62</v>
      </c>
      <c r="E2936" s="3">
        <v>17</v>
      </c>
      <c r="F2936" s="2">
        <v>13802.18</v>
      </c>
      <c r="G2936" s="2">
        <f>ROUND(Tabla324[[#This Row],[CANTIDAD]]*Tabla324[[#This Row],[P. U.]],2)</f>
        <v>234637.06</v>
      </c>
      <c r="H2936" s="22">
        <v>17</v>
      </c>
      <c r="I2936" s="2">
        <v>10600.39</v>
      </c>
      <c r="J2936" s="2">
        <f>ROUND(Tabla324[[#This Row],[CANTIDAD ]]*Tabla324[[#This Row],[P. U. ]],2)</f>
        <v>180206.63</v>
      </c>
    </row>
    <row r="2937" spans="1:10">
      <c r="A2937" s="5" t="s">
        <v>6577</v>
      </c>
      <c r="B2937" s="5" t="s">
        <v>2731</v>
      </c>
      <c r="C2937" s="5" t="s">
        <v>6025</v>
      </c>
      <c r="D2937" s="1" t="s">
        <v>62</v>
      </c>
      <c r="E2937" s="3">
        <v>6</v>
      </c>
      <c r="F2937" s="2">
        <v>20012.36</v>
      </c>
      <c r="G2937" s="2">
        <f>ROUND(Tabla324[[#This Row],[CANTIDAD]]*Tabla324[[#This Row],[P. U.]],2)</f>
        <v>120074.16</v>
      </c>
      <c r="H2937" s="22">
        <v>6</v>
      </c>
      <c r="I2937" s="2">
        <v>15369.96</v>
      </c>
      <c r="J2937" s="2">
        <f>ROUND(Tabla324[[#This Row],[CANTIDAD ]]*Tabla324[[#This Row],[P. U. ]],2)</f>
        <v>92219.76</v>
      </c>
    </row>
    <row r="2938" spans="1:10">
      <c r="A2938" s="5" t="s">
        <v>6577</v>
      </c>
      <c r="B2938" s="5" t="s">
        <v>2732</v>
      </c>
      <c r="C2938" s="5" t="s">
        <v>6026</v>
      </c>
      <c r="D2938" s="1" t="s">
        <v>62</v>
      </c>
      <c r="E2938" s="3">
        <v>1</v>
      </c>
      <c r="F2938" s="2">
        <v>10078.200000000001</v>
      </c>
      <c r="G2938" s="2">
        <f>ROUND(Tabla324[[#This Row],[CANTIDAD]]*Tabla324[[#This Row],[P. U.]],2)</f>
        <v>10078.200000000001</v>
      </c>
      <c r="H2938" s="22">
        <v>1</v>
      </c>
      <c r="I2938" s="2">
        <v>7740.3</v>
      </c>
      <c r="J2938" s="2">
        <f>ROUND(Tabla324[[#This Row],[CANTIDAD ]]*Tabla324[[#This Row],[P. U. ]],2)</f>
        <v>7740.3</v>
      </c>
    </row>
    <row r="2939" spans="1:10">
      <c r="A2939" s="5" t="s">
        <v>6577</v>
      </c>
      <c r="B2939" s="5" t="s">
        <v>2733</v>
      </c>
      <c r="C2939" s="5" t="s">
        <v>6027</v>
      </c>
      <c r="D2939" s="1" t="s">
        <v>62</v>
      </c>
      <c r="E2939" s="3">
        <v>1</v>
      </c>
      <c r="F2939" s="2">
        <v>10745.3</v>
      </c>
      <c r="G2939" s="2">
        <f>ROUND(Tabla324[[#This Row],[CANTIDAD]]*Tabla324[[#This Row],[P. U.]],2)</f>
        <v>10745.3</v>
      </c>
      <c r="H2939" s="22">
        <v>1</v>
      </c>
      <c r="I2939" s="2">
        <v>8252.64</v>
      </c>
      <c r="J2939" s="2">
        <f>ROUND(Tabla324[[#This Row],[CANTIDAD ]]*Tabla324[[#This Row],[P. U. ]],2)</f>
        <v>8252.64</v>
      </c>
    </row>
    <row r="2940" spans="1:10">
      <c r="A2940" s="5" t="s">
        <v>6577</v>
      </c>
      <c r="B2940" s="5" t="s">
        <v>2734</v>
      </c>
      <c r="C2940" s="6" t="s">
        <v>6028</v>
      </c>
      <c r="D2940" s="1" t="s">
        <v>62</v>
      </c>
      <c r="E2940" s="3">
        <v>1</v>
      </c>
      <c r="F2940" s="2">
        <v>41207.96</v>
      </c>
      <c r="G2940" s="2">
        <f>ROUND(Tabla324[[#This Row],[CANTIDAD]]*Tabla324[[#This Row],[P. U.]],2)</f>
        <v>41207.96</v>
      </c>
      <c r="H2940" s="22">
        <v>1</v>
      </c>
      <c r="I2940" s="2">
        <v>31648.66</v>
      </c>
      <c r="J2940" s="2">
        <f>ROUND(Tabla324[[#This Row],[CANTIDAD ]]*Tabla324[[#This Row],[P. U. ]],2)</f>
        <v>31648.66</v>
      </c>
    </row>
    <row r="2941" spans="1:10">
      <c r="A2941" s="5" t="s">
        <v>6577</v>
      </c>
      <c r="B2941" s="5" t="s">
        <v>2735</v>
      </c>
      <c r="C2941" s="6" t="s">
        <v>6029</v>
      </c>
      <c r="D2941" s="1" t="s">
        <v>62</v>
      </c>
      <c r="E2941" s="3">
        <v>1</v>
      </c>
      <c r="F2941" s="2">
        <v>20838.84</v>
      </c>
      <c r="G2941" s="2">
        <f>ROUND(Tabla324[[#This Row],[CANTIDAD]]*Tabla324[[#This Row],[P. U.]],2)</f>
        <v>20838.84</v>
      </c>
      <c r="H2941" s="22">
        <v>1</v>
      </c>
      <c r="I2941" s="2">
        <v>16004.7</v>
      </c>
      <c r="J2941" s="2">
        <f>ROUND(Tabla324[[#This Row],[CANTIDAD ]]*Tabla324[[#This Row],[P. U. ]],2)</f>
        <v>16004.7</v>
      </c>
    </row>
    <row r="2942" spans="1:10">
      <c r="A2942" s="5" t="s">
        <v>6577</v>
      </c>
      <c r="B2942" s="5" t="s">
        <v>2736</v>
      </c>
      <c r="C2942" s="6" t="s">
        <v>6030</v>
      </c>
      <c r="D2942" s="1" t="s">
        <v>62</v>
      </c>
      <c r="E2942" s="3">
        <v>1</v>
      </c>
      <c r="F2942" s="2">
        <v>24125.88</v>
      </c>
      <c r="G2942" s="2">
        <f>ROUND(Tabla324[[#This Row],[CANTIDAD]]*Tabla324[[#This Row],[P. U.]],2)</f>
        <v>24125.88</v>
      </c>
      <c r="H2942" s="22">
        <v>1</v>
      </c>
      <c r="I2942" s="2">
        <v>18529.22</v>
      </c>
      <c r="J2942" s="2">
        <f>ROUND(Tabla324[[#This Row],[CANTIDAD ]]*Tabla324[[#This Row],[P. U. ]],2)</f>
        <v>18529.22</v>
      </c>
    </row>
    <row r="2943" spans="1:10">
      <c r="A2943" s="5" t="s">
        <v>6577</v>
      </c>
      <c r="B2943" s="5" t="s">
        <v>2737</v>
      </c>
      <c r="C2943" s="6" t="s">
        <v>6031</v>
      </c>
      <c r="D2943" s="1" t="s">
        <v>62</v>
      </c>
      <c r="E2943" s="3">
        <v>6</v>
      </c>
      <c r="F2943" s="2">
        <v>21781.84</v>
      </c>
      <c r="G2943" s="2">
        <f>ROUND(Tabla324[[#This Row],[CANTIDAD]]*Tabla324[[#This Row],[P. U.]],2)</f>
        <v>130691.04</v>
      </c>
      <c r="H2943" s="22">
        <v>6</v>
      </c>
      <c r="I2943" s="2">
        <v>16728.95</v>
      </c>
      <c r="J2943" s="2">
        <f>ROUND(Tabla324[[#This Row],[CANTIDAD ]]*Tabla324[[#This Row],[P. U. ]],2)</f>
        <v>100373.7</v>
      </c>
    </row>
    <row r="2944" spans="1:10">
      <c r="A2944" s="5" t="s">
        <v>6577</v>
      </c>
      <c r="B2944" s="5" t="s">
        <v>2738</v>
      </c>
      <c r="C2944" s="6" t="s">
        <v>6032</v>
      </c>
      <c r="D2944" s="1" t="s">
        <v>62</v>
      </c>
      <c r="E2944" s="3">
        <v>1</v>
      </c>
      <c r="F2944" s="2">
        <v>620845.16</v>
      </c>
      <c r="G2944" s="2">
        <f>ROUND(Tabla324[[#This Row],[CANTIDAD]]*Tabla324[[#This Row],[P. U.]],2)</f>
        <v>620845.16</v>
      </c>
      <c r="H2944" s="22">
        <v>1</v>
      </c>
      <c r="I2944" s="2">
        <v>476823.35</v>
      </c>
      <c r="J2944" s="2">
        <f>ROUND(Tabla324[[#This Row],[CANTIDAD ]]*Tabla324[[#This Row],[P. U. ]],2)</f>
        <v>476823.35</v>
      </c>
    </row>
    <row r="2945" spans="1:10">
      <c r="A2945" s="5" t="s">
        <v>6577</v>
      </c>
      <c r="B2945" s="5" t="s">
        <v>2739</v>
      </c>
      <c r="C2945" s="6" t="s">
        <v>6033</v>
      </c>
      <c r="D2945" s="1" t="s">
        <v>62</v>
      </c>
      <c r="E2945" s="3">
        <v>1</v>
      </c>
      <c r="F2945" s="2">
        <v>455250.13</v>
      </c>
      <c r="G2945" s="2">
        <f>ROUND(Tabla324[[#This Row],[CANTIDAD]]*Tabla324[[#This Row],[P. U.]],2)</f>
        <v>455250.13</v>
      </c>
      <c r="H2945" s="22">
        <v>1</v>
      </c>
      <c r="I2945" s="2">
        <v>349642.56</v>
      </c>
      <c r="J2945" s="2">
        <f>ROUND(Tabla324[[#This Row],[CANTIDAD ]]*Tabla324[[#This Row],[P. U. ]],2)</f>
        <v>349642.56</v>
      </c>
    </row>
    <row r="2946" spans="1:10">
      <c r="A2946" s="5" t="s">
        <v>6577</v>
      </c>
      <c r="B2946" s="5" t="s">
        <v>2740</v>
      </c>
      <c r="C2946" s="5" t="s">
        <v>6034</v>
      </c>
      <c r="D2946" s="1" t="s">
        <v>62</v>
      </c>
      <c r="E2946" s="3">
        <v>1</v>
      </c>
      <c r="F2946" s="2">
        <v>313805.24</v>
      </c>
      <c r="G2946" s="2">
        <f>ROUND(Tabla324[[#This Row],[CANTIDAD]]*Tabla324[[#This Row],[P. U.]],2)</f>
        <v>313805.24</v>
      </c>
      <c r="H2946" s="22">
        <v>1</v>
      </c>
      <c r="I2946" s="2">
        <v>241009.63</v>
      </c>
      <c r="J2946" s="2">
        <f>ROUND(Tabla324[[#This Row],[CANTIDAD ]]*Tabla324[[#This Row],[P. U. ]],2)</f>
        <v>241009.63</v>
      </c>
    </row>
    <row r="2947" spans="1:10">
      <c r="A2947" s="5" t="s">
        <v>6577</v>
      </c>
      <c r="B2947" s="5" t="s">
        <v>2741</v>
      </c>
      <c r="C2947" s="6" t="s">
        <v>6035</v>
      </c>
      <c r="D2947" s="1" t="s">
        <v>62</v>
      </c>
      <c r="E2947" s="3">
        <v>3</v>
      </c>
      <c r="F2947" s="2">
        <v>11292.04</v>
      </c>
      <c r="G2947" s="2">
        <f>ROUND(Tabla324[[#This Row],[CANTIDAD]]*Tabla324[[#This Row],[P. U.]],2)</f>
        <v>33876.120000000003</v>
      </c>
      <c r="H2947" s="22">
        <v>3</v>
      </c>
      <c r="I2947" s="2">
        <v>8672.5499999999993</v>
      </c>
      <c r="J2947" s="2">
        <f>ROUND(Tabla324[[#This Row],[CANTIDAD ]]*Tabla324[[#This Row],[P. U. ]],2)</f>
        <v>26017.65</v>
      </c>
    </row>
    <row r="2948" spans="1:10">
      <c r="A2948" s="5" t="s">
        <v>6577</v>
      </c>
      <c r="B2948" s="5" t="s">
        <v>2742</v>
      </c>
      <c r="C2948" s="5" t="s">
        <v>6036</v>
      </c>
      <c r="D2948" s="1" t="s">
        <v>62</v>
      </c>
      <c r="E2948" s="3">
        <v>1</v>
      </c>
      <c r="F2948" s="2">
        <v>112191.08</v>
      </c>
      <c r="G2948" s="2">
        <f>ROUND(Tabla324[[#This Row],[CANTIDAD]]*Tabla324[[#This Row],[P. U.]],2)</f>
        <v>112191.08</v>
      </c>
      <c r="H2948" s="22">
        <v>1</v>
      </c>
      <c r="I2948" s="2">
        <v>86165.33</v>
      </c>
      <c r="J2948" s="2">
        <f>ROUND(Tabla324[[#This Row],[CANTIDAD ]]*Tabla324[[#This Row],[P. U. ]],2)</f>
        <v>86165.33</v>
      </c>
    </row>
    <row r="2949" spans="1:10">
      <c r="A2949" s="5" t="s">
        <v>6577</v>
      </c>
      <c r="B2949" s="5" t="s">
        <v>2743</v>
      </c>
      <c r="C2949" s="5" t="s">
        <v>6037</v>
      </c>
      <c r="D2949" s="1" t="s">
        <v>62</v>
      </c>
      <c r="E2949" s="3">
        <v>2</v>
      </c>
      <c r="F2949" s="2">
        <v>74779.649999999994</v>
      </c>
      <c r="G2949" s="2">
        <f>ROUND(Tabla324[[#This Row],[CANTIDAD]]*Tabla324[[#This Row],[P. U.]],2)</f>
        <v>149559.29999999999</v>
      </c>
      <c r="H2949" s="22">
        <v>2</v>
      </c>
      <c r="I2949" s="2">
        <v>57432.49</v>
      </c>
      <c r="J2949" s="2">
        <f>ROUND(Tabla324[[#This Row],[CANTIDAD ]]*Tabla324[[#This Row],[P. U. ]],2)</f>
        <v>114864.98</v>
      </c>
    </row>
    <row r="2950" spans="1:10">
      <c r="A2950" s="5" t="s">
        <v>6577</v>
      </c>
      <c r="B2950" s="5" t="s">
        <v>2744</v>
      </c>
      <c r="C2950" s="5" t="s">
        <v>6038</v>
      </c>
      <c r="D2950" s="1" t="s">
        <v>62</v>
      </c>
      <c r="E2950" s="3">
        <v>2</v>
      </c>
      <c r="F2950" s="2">
        <v>74794</v>
      </c>
      <c r="G2950" s="2">
        <f>ROUND(Tabla324[[#This Row],[CANTIDAD]]*Tabla324[[#This Row],[P. U.]],2)</f>
        <v>149588</v>
      </c>
      <c r="H2950" s="22">
        <v>2</v>
      </c>
      <c r="I2950" s="2">
        <v>57443.51</v>
      </c>
      <c r="J2950" s="2">
        <f>ROUND(Tabla324[[#This Row],[CANTIDAD ]]*Tabla324[[#This Row],[P. U. ]],2)</f>
        <v>114887.02</v>
      </c>
    </row>
    <row r="2951" spans="1:10">
      <c r="A2951" s="5" t="s">
        <v>6577</v>
      </c>
      <c r="B2951" s="5" t="s">
        <v>2745</v>
      </c>
      <c r="C2951" s="5" t="s">
        <v>6039</v>
      </c>
      <c r="D2951" s="1" t="s">
        <v>62</v>
      </c>
      <c r="E2951" s="3">
        <v>1</v>
      </c>
      <c r="F2951" s="2">
        <v>67532.62</v>
      </c>
      <c r="G2951" s="2">
        <f>ROUND(Tabla324[[#This Row],[CANTIDAD]]*Tabla324[[#This Row],[P. U.]],2)</f>
        <v>67532.62</v>
      </c>
      <c r="H2951" s="22">
        <v>1</v>
      </c>
      <c r="I2951" s="2">
        <v>51866.61</v>
      </c>
      <c r="J2951" s="2">
        <f>ROUND(Tabla324[[#This Row],[CANTIDAD ]]*Tabla324[[#This Row],[P. U. ]],2)</f>
        <v>51866.61</v>
      </c>
    </row>
    <row r="2952" spans="1:10">
      <c r="A2952" s="5" t="s">
        <v>6577</v>
      </c>
      <c r="B2952" s="5" t="s">
        <v>2746</v>
      </c>
      <c r="C2952" s="5" t="s">
        <v>6040</v>
      </c>
      <c r="D2952" s="1" t="s">
        <v>62</v>
      </c>
      <c r="E2952" s="3">
        <v>1</v>
      </c>
      <c r="F2952" s="2">
        <v>64375.39</v>
      </c>
      <c r="G2952" s="2">
        <f>ROUND(Tabla324[[#This Row],[CANTIDAD]]*Tabla324[[#This Row],[P. U.]],2)</f>
        <v>64375.39</v>
      </c>
      <c r="H2952" s="22">
        <v>1</v>
      </c>
      <c r="I2952" s="2">
        <v>49441.78</v>
      </c>
      <c r="J2952" s="2">
        <f>ROUND(Tabla324[[#This Row],[CANTIDAD ]]*Tabla324[[#This Row],[P. U. ]],2)</f>
        <v>49441.78</v>
      </c>
    </row>
    <row r="2953" spans="1:10">
      <c r="A2953" s="5" t="s">
        <v>6577</v>
      </c>
      <c r="B2953" s="5" t="s">
        <v>2747</v>
      </c>
      <c r="C2953" s="5" t="s">
        <v>6041</v>
      </c>
      <c r="D2953" s="1" t="s">
        <v>62</v>
      </c>
      <c r="E2953" s="3">
        <v>1</v>
      </c>
      <c r="F2953" s="2">
        <v>64837.24</v>
      </c>
      <c r="G2953" s="2">
        <f>ROUND(Tabla324[[#This Row],[CANTIDAD]]*Tabla324[[#This Row],[P. U.]],2)</f>
        <v>64837.24</v>
      </c>
      <c r="H2953" s="22">
        <v>1</v>
      </c>
      <c r="I2953" s="2">
        <v>49796.5</v>
      </c>
      <c r="J2953" s="2">
        <f>ROUND(Tabla324[[#This Row],[CANTIDAD ]]*Tabla324[[#This Row],[P. U. ]],2)</f>
        <v>49796.5</v>
      </c>
    </row>
    <row r="2954" spans="1:10">
      <c r="A2954" s="5" t="s">
        <v>6577</v>
      </c>
      <c r="B2954" s="5" t="s">
        <v>2748</v>
      </c>
      <c r="C2954" s="5" t="s">
        <v>6042</v>
      </c>
      <c r="D2954" s="1" t="s">
        <v>62</v>
      </c>
      <c r="E2954" s="3">
        <v>1</v>
      </c>
      <c r="F2954" s="2">
        <v>83753.210000000006</v>
      </c>
      <c r="G2954" s="2">
        <f>ROUND(Tabla324[[#This Row],[CANTIDAD]]*Tabla324[[#This Row],[P. U.]],2)</f>
        <v>83753.210000000006</v>
      </c>
      <c r="H2954" s="22">
        <v>1</v>
      </c>
      <c r="I2954" s="2">
        <v>64324.39</v>
      </c>
      <c r="J2954" s="2">
        <f>ROUND(Tabla324[[#This Row],[CANTIDAD ]]*Tabla324[[#This Row],[P. U. ]],2)</f>
        <v>64324.39</v>
      </c>
    </row>
    <row r="2955" spans="1:10">
      <c r="A2955" s="5" t="s">
        <v>6577</v>
      </c>
      <c r="B2955" s="5" t="s">
        <v>2749</v>
      </c>
      <c r="C2955" s="5" t="s">
        <v>6043</v>
      </c>
      <c r="D2955" s="1" t="s">
        <v>62</v>
      </c>
      <c r="E2955" s="3">
        <v>270</v>
      </c>
      <c r="F2955" s="2">
        <v>453.1</v>
      </c>
      <c r="G2955" s="2">
        <f>ROUND(Tabla324[[#This Row],[CANTIDAD]]*Tabla324[[#This Row],[P. U.]],2)</f>
        <v>122337</v>
      </c>
      <c r="H2955" s="22">
        <v>270</v>
      </c>
      <c r="I2955" s="2">
        <v>347.98</v>
      </c>
      <c r="J2955" s="2">
        <f>ROUND(Tabla324[[#This Row],[CANTIDAD ]]*Tabla324[[#This Row],[P. U. ]],2)</f>
        <v>93954.6</v>
      </c>
    </row>
    <row r="2956" spans="1:10">
      <c r="A2956" s="5" t="s">
        <v>6577</v>
      </c>
      <c r="B2956" s="5" t="s">
        <v>2750</v>
      </c>
      <c r="C2956" s="5" t="s">
        <v>6044</v>
      </c>
      <c r="D2956" s="1" t="s">
        <v>62</v>
      </c>
      <c r="E2956" s="3">
        <v>225</v>
      </c>
      <c r="F2956" s="2">
        <v>581.29999999999995</v>
      </c>
      <c r="G2956" s="2">
        <f>ROUND(Tabla324[[#This Row],[CANTIDAD]]*Tabla324[[#This Row],[P. U.]],2)</f>
        <v>130792.5</v>
      </c>
      <c r="H2956" s="22">
        <v>225</v>
      </c>
      <c r="I2956" s="2">
        <v>446.46</v>
      </c>
      <c r="J2956" s="2">
        <f>ROUND(Tabla324[[#This Row],[CANTIDAD ]]*Tabla324[[#This Row],[P. U. ]],2)</f>
        <v>100453.5</v>
      </c>
    </row>
    <row r="2957" spans="1:10">
      <c r="A2957" s="5" t="s">
        <v>6577</v>
      </c>
      <c r="B2957" s="5" t="s">
        <v>2751</v>
      </c>
      <c r="C2957" s="5" t="s">
        <v>6045</v>
      </c>
      <c r="D2957" s="1" t="s">
        <v>62</v>
      </c>
      <c r="E2957" s="3">
        <v>43</v>
      </c>
      <c r="F2957" s="2">
        <v>710.18</v>
      </c>
      <c r="G2957" s="2">
        <f>ROUND(Tabla324[[#This Row],[CANTIDAD]]*Tabla324[[#This Row],[P. U.]],2)</f>
        <v>30537.74</v>
      </c>
      <c r="H2957" s="22">
        <v>43</v>
      </c>
      <c r="I2957" s="2">
        <v>545.42999999999995</v>
      </c>
      <c r="J2957" s="2">
        <f>ROUND(Tabla324[[#This Row],[CANTIDAD ]]*Tabla324[[#This Row],[P. U. ]],2)</f>
        <v>23453.49</v>
      </c>
    </row>
    <row r="2958" spans="1:10">
      <c r="A2958" s="5" t="s">
        <v>6577</v>
      </c>
      <c r="B2958" s="5" t="s">
        <v>2752</v>
      </c>
      <c r="C2958" s="5" t="s">
        <v>6046</v>
      </c>
      <c r="D2958" s="1" t="s">
        <v>62</v>
      </c>
      <c r="E2958" s="3">
        <v>125</v>
      </c>
      <c r="F2958" s="2">
        <v>1318.23</v>
      </c>
      <c r="G2958" s="2">
        <f>ROUND(Tabla324[[#This Row],[CANTIDAD]]*Tabla324[[#This Row],[P. U.]],2)</f>
        <v>164778.75</v>
      </c>
      <c r="H2958" s="22">
        <v>125</v>
      </c>
      <c r="I2958" s="2">
        <v>1012.43</v>
      </c>
      <c r="J2958" s="2">
        <f>ROUND(Tabla324[[#This Row],[CANTIDAD ]]*Tabla324[[#This Row],[P. U. ]],2)</f>
        <v>126553.75</v>
      </c>
    </row>
    <row r="2959" spans="1:10">
      <c r="A2959" s="5" t="s">
        <v>6577</v>
      </c>
      <c r="B2959" s="5" t="s">
        <v>2753</v>
      </c>
      <c r="C2959" s="5" t="s">
        <v>6047</v>
      </c>
      <c r="D2959" s="1" t="s">
        <v>62</v>
      </c>
      <c r="E2959" s="3">
        <v>95</v>
      </c>
      <c r="F2959" s="2">
        <v>7463.37</v>
      </c>
      <c r="G2959" s="2">
        <f>ROUND(Tabla324[[#This Row],[CANTIDAD]]*Tabla324[[#This Row],[P. U.]],2)</f>
        <v>709020.15</v>
      </c>
      <c r="H2959" s="22">
        <v>95</v>
      </c>
      <c r="I2959" s="2">
        <v>5732.04</v>
      </c>
      <c r="J2959" s="2">
        <f>ROUND(Tabla324[[#This Row],[CANTIDAD ]]*Tabla324[[#This Row],[P. U. ]],2)</f>
        <v>544543.80000000005</v>
      </c>
    </row>
    <row r="2960" spans="1:10" s="35" customFormat="1" ht="11.25" customHeight="1">
      <c r="A2960" s="34" t="s">
        <v>6580</v>
      </c>
      <c r="B2960" s="34" t="s">
        <v>2754</v>
      </c>
      <c r="C2960" s="34" t="s">
        <v>4321</v>
      </c>
      <c r="D2960" s="35" t="s">
        <v>3472</v>
      </c>
      <c r="E2960" s="36"/>
      <c r="F2960" s="37"/>
      <c r="G2960" s="37">
        <f>SUM(G2961:G2999)</f>
        <v>3623628.86</v>
      </c>
      <c r="H2960" s="38"/>
      <c r="I2960" s="37"/>
      <c r="J2960" s="37">
        <f t="shared" ref="J2960" si="166">SUM(J2961:J2999)</f>
        <v>2783029.9499999997</v>
      </c>
    </row>
    <row r="2961" spans="1:10">
      <c r="A2961" s="5" t="s">
        <v>6577</v>
      </c>
      <c r="B2961" s="5" t="s">
        <v>2755</v>
      </c>
      <c r="C2961" s="6" t="s">
        <v>6009</v>
      </c>
      <c r="D2961" s="1" t="s">
        <v>62</v>
      </c>
      <c r="E2961" s="3">
        <v>102</v>
      </c>
      <c r="F2961" s="2">
        <v>3586.9</v>
      </c>
      <c r="G2961" s="2">
        <f>ROUND(Tabla324[[#This Row],[CANTIDAD]]*Tabla324[[#This Row],[P. U.]],2)</f>
        <v>365863.8</v>
      </c>
      <c r="H2961" s="22">
        <v>102</v>
      </c>
      <c r="I2961" s="2">
        <v>2754.83</v>
      </c>
      <c r="J2961" s="2">
        <f>ROUND(Tabla324[[#This Row],[CANTIDAD ]]*Tabla324[[#This Row],[P. U. ]],2)</f>
        <v>280992.65999999997</v>
      </c>
    </row>
    <row r="2962" spans="1:10">
      <c r="A2962" s="5" t="s">
        <v>6577</v>
      </c>
      <c r="B2962" s="5" t="s">
        <v>2756</v>
      </c>
      <c r="C2962" s="5" t="s">
        <v>6010</v>
      </c>
      <c r="D2962" s="1" t="s">
        <v>62</v>
      </c>
      <c r="E2962" s="3">
        <v>40</v>
      </c>
      <c r="F2962" s="2">
        <v>3586.9</v>
      </c>
      <c r="G2962" s="2">
        <f>ROUND(Tabla324[[#This Row],[CANTIDAD]]*Tabla324[[#This Row],[P. U.]],2)</f>
        <v>143476</v>
      </c>
      <c r="H2962" s="22">
        <v>40</v>
      </c>
      <c r="I2962" s="2">
        <v>2754.83</v>
      </c>
      <c r="J2962" s="2">
        <f>ROUND(Tabla324[[#This Row],[CANTIDAD ]]*Tabla324[[#This Row],[P. U. ]],2)</f>
        <v>110193.2</v>
      </c>
    </row>
    <row r="2963" spans="1:10">
      <c r="A2963" s="5" t="s">
        <v>6577</v>
      </c>
      <c r="B2963" s="5" t="s">
        <v>2757</v>
      </c>
      <c r="C2963" s="5" t="s">
        <v>6011</v>
      </c>
      <c r="D2963" s="1" t="s">
        <v>62</v>
      </c>
      <c r="E2963" s="3">
        <v>3</v>
      </c>
      <c r="F2963" s="2">
        <v>3051.88</v>
      </c>
      <c r="G2963" s="2">
        <f>ROUND(Tabla324[[#This Row],[CANTIDAD]]*Tabla324[[#This Row],[P. U.]],2)</f>
        <v>9155.64</v>
      </c>
      <c r="H2963" s="22">
        <v>3</v>
      </c>
      <c r="I2963" s="2">
        <v>2343.91</v>
      </c>
      <c r="J2963" s="2">
        <f>ROUND(Tabla324[[#This Row],[CANTIDAD ]]*Tabla324[[#This Row],[P. U. ]],2)</f>
        <v>7031.73</v>
      </c>
    </row>
    <row r="2964" spans="1:10">
      <c r="A2964" s="5" t="s">
        <v>6577</v>
      </c>
      <c r="B2964" s="5" t="s">
        <v>2758</v>
      </c>
      <c r="C2964" s="5" t="s">
        <v>6012</v>
      </c>
      <c r="D2964" s="1" t="s">
        <v>62</v>
      </c>
      <c r="E2964" s="3">
        <v>20</v>
      </c>
      <c r="F2964" s="2">
        <v>3051.88</v>
      </c>
      <c r="G2964" s="2">
        <f>ROUND(Tabla324[[#This Row],[CANTIDAD]]*Tabla324[[#This Row],[P. U.]],2)</f>
        <v>61037.599999999999</v>
      </c>
      <c r="H2964" s="22">
        <v>20</v>
      </c>
      <c r="I2964" s="2">
        <v>2343.91</v>
      </c>
      <c r="J2964" s="2">
        <f>ROUND(Tabla324[[#This Row],[CANTIDAD ]]*Tabla324[[#This Row],[P. U. ]],2)</f>
        <v>46878.2</v>
      </c>
    </row>
    <row r="2965" spans="1:10">
      <c r="A2965" s="5" t="s">
        <v>6577</v>
      </c>
      <c r="B2965" s="5" t="s">
        <v>2759</v>
      </c>
      <c r="C2965" s="5" t="s">
        <v>6013</v>
      </c>
      <c r="D2965" s="1" t="s">
        <v>62</v>
      </c>
      <c r="E2965" s="3">
        <v>36</v>
      </c>
      <c r="F2965" s="2">
        <v>2577.6999999999998</v>
      </c>
      <c r="G2965" s="2">
        <f>ROUND(Tabla324[[#This Row],[CANTIDAD]]*Tabla324[[#This Row],[P. U.]],2)</f>
        <v>92797.2</v>
      </c>
      <c r="H2965" s="22">
        <v>36</v>
      </c>
      <c r="I2965" s="2">
        <v>1979.73</v>
      </c>
      <c r="J2965" s="2">
        <f>ROUND(Tabla324[[#This Row],[CANTIDAD ]]*Tabla324[[#This Row],[P. U. ]],2)</f>
        <v>71270.28</v>
      </c>
    </row>
    <row r="2966" spans="1:10">
      <c r="A2966" s="5" t="s">
        <v>6577</v>
      </c>
      <c r="B2966" s="5" t="s">
        <v>2760</v>
      </c>
      <c r="C2966" s="5" t="s">
        <v>6014</v>
      </c>
      <c r="D2966" s="1" t="s">
        <v>62</v>
      </c>
      <c r="E2966" s="3">
        <v>10</v>
      </c>
      <c r="F2966" s="2">
        <v>2567.31</v>
      </c>
      <c r="G2966" s="2">
        <f>ROUND(Tabla324[[#This Row],[CANTIDAD]]*Tabla324[[#This Row],[P. U.]],2)</f>
        <v>25673.1</v>
      </c>
      <c r="H2966" s="22">
        <v>10</v>
      </c>
      <c r="I2966" s="2">
        <v>1971.76</v>
      </c>
      <c r="J2966" s="2">
        <f>ROUND(Tabla324[[#This Row],[CANTIDAD ]]*Tabla324[[#This Row],[P. U. ]],2)</f>
        <v>19717.599999999999</v>
      </c>
    </row>
    <row r="2967" spans="1:10">
      <c r="A2967" s="5" t="s">
        <v>6577</v>
      </c>
      <c r="B2967" s="5" t="s">
        <v>2761</v>
      </c>
      <c r="C2967" s="5" t="s">
        <v>6015</v>
      </c>
      <c r="D2967" s="1" t="s">
        <v>62</v>
      </c>
      <c r="E2967" s="3">
        <v>6</v>
      </c>
      <c r="F2967" s="2">
        <v>3345.38</v>
      </c>
      <c r="G2967" s="2">
        <f>ROUND(Tabla324[[#This Row],[CANTIDAD]]*Tabla324[[#This Row],[P. U.]],2)</f>
        <v>20072.28</v>
      </c>
      <c r="H2967" s="22">
        <v>6</v>
      </c>
      <c r="I2967" s="2">
        <v>2569.3200000000002</v>
      </c>
      <c r="J2967" s="2">
        <f>ROUND(Tabla324[[#This Row],[CANTIDAD ]]*Tabla324[[#This Row],[P. U. ]],2)</f>
        <v>15415.92</v>
      </c>
    </row>
    <row r="2968" spans="1:10">
      <c r="A2968" s="5" t="s">
        <v>6577</v>
      </c>
      <c r="B2968" s="5" t="s">
        <v>2762</v>
      </c>
      <c r="C2968" s="5" t="s">
        <v>6016</v>
      </c>
      <c r="D2968" s="1" t="s">
        <v>62</v>
      </c>
      <c r="E2968" s="3">
        <v>62</v>
      </c>
      <c r="F2968" s="2">
        <v>3051.88</v>
      </c>
      <c r="G2968" s="2">
        <f>ROUND(Tabla324[[#This Row],[CANTIDAD]]*Tabla324[[#This Row],[P. U.]],2)</f>
        <v>189216.56</v>
      </c>
      <c r="H2968" s="22">
        <v>62</v>
      </c>
      <c r="I2968" s="2">
        <v>2343.91</v>
      </c>
      <c r="J2968" s="2">
        <f>ROUND(Tabla324[[#This Row],[CANTIDAD ]]*Tabla324[[#This Row],[P. U. ]],2)</f>
        <v>145322.42000000001</v>
      </c>
    </row>
    <row r="2969" spans="1:10">
      <c r="A2969" s="5" t="s">
        <v>6577</v>
      </c>
      <c r="B2969" s="5" t="s">
        <v>2763</v>
      </c>
      <c r="C2969" s="5" t="s">
        <v>6017</v>
      </c>
      <c r="D2969" s="1" t="s">
        <v>62</v>
      </c>
      <c r="E2969" s="3">
        <v>9</v>
      </c>
      <c r="F2969" s="2">
        <v>3051.88</v>
      </c>
      <c r="G2969" s="2">
        <f>ROUND(Tabla324[[#This Row],[CANTIDAD]]*Tabla324[[#This Row],[P. U.]],2)</f>
        <v>27466.92</v>
      </c>
      <c r="H2969" s="22">
        <v>9</v>
      </c>
      <c r="I2969" s="2">
        <v>2343.91</v>
      </c>
      <c r="J2969" s="2">
        <f>ROUND(Tabla324[[#This Row],[CANTIDAD ]]*Tabla324[[#This Row],[P. U. ]],2)</f>
        <v>21095.19</v>
      </c>
    </row>
    <row r="2970" spans="1:10">
      <c r="A2970" s="5" t="s">
        <v>6577</v>
      </c>
      <c r="B2970" s="5" t="s">
        <v>2764</v>
      </c>
      <c r="C2970" s="5" t="s">
        <v>6018</v>
      </c>
      <c r="D2970" s="1" t="s">
        <v>62</v>
      </c>
      <c r="E2970" s="3">
        <v>3</v>
      </c>
      <c r="F2970" s="2">
        <v>7337.64</v>
      </c>
      <c r="G2970" s="2">
        <f>ROUND(Tabla324[[#This Row],[CANTIDAD]]*Tabla324[[#This Row],[P. U.]],2)</f>
        <v>22012.92</v>
      </c>
      <c r="H2970" s="22">
        <v>3</v>
      </c>
      <c r="I2970" s="2">
        <v>5635.47</v>
      </c>
      <c r="J2970" s="2">
        <f>ROUND(Tabla324[[#This Row],[CANTIDAD ]]*Tabla324[[#This Row],[P. U. ]],2)</f>
        <v>16906.41</v>
      </c>
    </row>
    <row r="2971" spans="1:10">
      <c r="A2971" s="5" t="s">
        <v>6577</v>
      </c>
      <c r="B2971" s="5" t="s">
        <v>2765</v>
      </c>
      <c r="C2971" s="5" t="s">
        <v>6019</v>
      </c>
      <c r="D2971" s="1" t="s">
        <v>62</v>
      </c>
      <c r="E2971" s="3">
        <v>3</v>
      </c>
      <c r="F2971" s="2">
        <v>3051.88</v>
      </c>
      <c r="G2971" s="2">
        <f>ROUND(Tabla324[[#This Row],[CANTIDAD]]*Tabla324[[#This Row],[P. U.]],2)</f>
        <v>9155.64</v>
      </c>
      <c r="H2971" s="22">
        <v>3</v>
      </c>
      <c r="I2971" s="2">
        <v>2343.91</v>
      </c>
      <c r="J2971" s="2">
        <f>ROUND(Tabla324[[#This Row],[CANTIDAD ]]*Tabla324[[#This Row],[P. U. ]],2)</f>
        <v>7031.73</v>
      </c>
    </row>
    <row r="2972" spans="1:10">
      <c r="A2972" s="5" t="s">
        <v>6577</v>
      </c>
      <c r="B2972" s="5" t="s">
        <v>2766</v>
      </c>
      <c r="C2972" s="5" t="s">
        <v>6020</v>
      </c>
      <c r="D2972" s="1" t="s">
        <v>62</v>
      </c>
      <c r="E2972" s="3">
        <v>1</v>
      </c>
      <c r="F2972" s="2">
        <v>12953.85</v>
      </c>
      <c r="G2972" s="2">
        <f>ROUND(Tabla324[[#This Row],[CANTIDAD]]*Tabla324[[#This Row],[P. U.]],2)</f>
        <v>12953.85</v>
      </c>
      <c r="H2972" s="22">
        <v>1</v>
      </c>
      <c r="I2972" s="2">
        <v>9948.86</v>
      </c>
      <c r="J2972" s="2">
        <f>ROUND(Tabla324[[#This Row],[CANTIDAD ]]*Tabla324[[#This Row],[P. U. ]],2)</f>
        <v>9948.86</v>
      </c>
    </row>
    <row r="2973" spans="1:10">
      <c r="A2973" s="5" t="s">
        <v>6577</v>
      </c>
      <c r="B2973" s="5" t="s">
        <v>2767</v>
      </c>
      <c r="C2973" s="6" t="s">
        <v>6021</v>
      </c>
      <c r="D2973" s="1" t="s">
        <v>62</v>
      </c>
      <c r="E2973" s="3">
        <v>4</v>
      </c>
      <c r="F2973" s="2">
        <v>16234.86</v>
      </c>
      <c r="G2973" s="2">
        <f>ROUND(Tabla324[[#This Row],[CANTIDAD]]*Tabla324[[#This Row],[P. U.]],2)</f>
        <v>64939.44</v>
      </c>
      <c r="H2973" s="22">
        <v>4</v>
      </c>
      <c r="I2973" s="2">
        <v>12468.75</v>
      </c>
      <c r="J2973" s="2">
        <f>ROUND(Tabla324[[#This Row],[CANTIDAD ]]*Tabla324[[#This Row],[P. U. ]],2)</f>
        <v>49875</v>
      </c>
    </row>
    <row r="2974" spans="1:10">
      <c r="A2974" s="5" t="s">
        <v>6577</v>
      </c>
      <c r="B2974" s="5" t="s">
        <v>2768</v>
      </c>
      <c r="C2974" s="6" t="s">
        <v>6022</v>
      </c>
      <c r="D2974" s="1" t="s">
        <v>62</v>
      </c>
      <c r="E2974" s="3">
        <v>4</v>
      </c>
      <c r="F2974" s="2">
        <v>16947.11</v>
      </c>
      <c r="G2974" s="2">
        <f>ROUND(Tabla324[[#This Row],[CANTIDAD]]*Tabla324[[#This Row],[P. U.]],2)</f>
        <v>67788.44</v>
      </c>
      <c r="H2974" s="22">
        <v>4</v>
      </c>
      <c r="I2974" s="2">
        <v>13015.77</v>
      </c>
      <c r="J2974" s="2">
        <f>ROUND(Tabla324[[#This Row],[CANTIDAD ]]*Tabla324[[#This Row],[P. U. ]],2)</f>
        <v>52063.08</v>
      </c>
    </row>
    <row r="2975" spans="1:10">
      <c r="A2975" s="5" t="s">
        <v>6577</v>
      </c>
      <c r="B2975" s="5" t="s">
        <v>2769</v>
      </c>
      <c r="C2975" s="5" t="s">
        <v>6023</v>
      </c>
      <c r="D2975" s="1" t="s">
        <v>62</v>
      </c>
      <c r="E2975" s="3">
        <v>5</v>
      </c>
      <c r="F2975" s="2">
        <v>7000.21</v>
      </c>
      <c r="G2975" s="2">
        <f>ROUND(Tabla324[[#This Row],[CANTIDAD]]*Tabla324[[#This Row],[P. U.]],2)</f>
        <v>35001.050000000003</v>
      </c>
      <c r="H2975" s="22">
        <v>5</v>
      </c>
      <c r="I2975" s="2">
        <v>5376.32</v>
      </c>
      <c r="J2975" s="2">
        <f>ROUND(Tabla324[[#This Row],[CANTIDAD ]]*Tabla324[[#This Row],[P. U. ]],2)</f>
        <v>26881.599999999999</v>
      </c>
    </row>
    <row r="2976" spans="1:10">
      <c r="A2976" s="5" t="s">
        <v>6577</v>
      </c>
      <c r="B2976" s="5" t="s">
        <v>2770</v>
      </c>
      <c r="C2976" s="5" t="s">
        <v>6024</v>
      </c>
      <c r="D2976" s="1" t="s">
        <v>62</v>
      </c>
      <c r="E2976" s="3">
        <v>17</v>
      </c>
      <c r="F2976" s="2">
        <v>8814.9699999999993</v>
      </c>
      <c r="G2976" s="2">
        <f>ROUND(Tabla324[[#This Row],[CANTIDAD]]*Tabla324[[#This Row],[P. U.]],2)</f>
        <v>149854.49</v>
      </c>
      <c r="H2976" s="22">
        <v>17</v>
      </c>
      <c r="I2976" s="2">
        <v>6770.11</v>
      </c>
      <c r="J2976" s="2">
        <f>ROUND(Tabla324[[#This Row],[CANTIDAD ]]*Tabla324[[#This Row],[P. U. ]],2)</f>
        <v>115091.87</v>
      </c>
    </row>
    <row r="2977" spans="1:10">
      <c r="A2977" s="5" t="s">
        <v>6577</v>
      </c>
      <c r="B2977" s="5" t="s">
        <v>2771</v>
      </c>
      <c r="C2977" s="5" t="s">
        <v>6025</v>
      </c>
      <c r="D2977" s="1" t="s">
        <v>62</v>
      </c>
      <c r="E2977" s="3">
        <v>6</v>
      </c>
      <c r="F2977" s="2">
        <v>12541.09</v>
      </c>
      <c r="G2977" s="2">
        <f>ROUND(Tabla324[[#This Row],[CANTIDAD]]*Tabla324[[#This Row],[P. U.]],2)</f>
        <v>75246.539999999994</v>
      </c>
      <c r="H2977" s="22">
        <v>6</v>
      </c>
      <c r="I2977" s="2">
        <v>9631.85</v>
      </c>
      <c r="J2977" s="2">
        <f>ROUND(Tabla324[[#This Row],[CANTIDAD ]]*Tabla324[[#This Row],[P. U. ]],2)</f>
        <v>57791.1</v>
      </c>
    </row>
    <row r="2978" spans="1:10">
      <c r="A2978" s="5" t="s">
        <v>6577</v>
      </c>
      <c r="B2978" s="5" t="s">
        <v>2772</v>
      </c>
      <c r="C2978" s="5" t="s">
        <v>6026</v>
      </c>
      <c r="D2978" s="1" t="s">
        <v>62</v>
      </c>
      <c r="E2978" s="3">
        <v>1</v>
      </c>
      <c r="F2978" s="2">
        <v>6580.59</v>
      </c>
      <c r="G2978" s="2">
        <f>ROUND(Tabla324[[#This Row],[CANTIDAD]]*Tabla324[[#This Row],[P. U.]],2)</f>
        <v>6580.59</v>
      </c>
      <c r="H2978" s="22">
        <v>1</v>
      </c>
      <c r="I2978" s="2">
        <v>5054.05</v>
      </c>
      <c r="J2978" s="2">
        <f>ROUND(Tabla324[[#This Row],[CANTIDAD ]]*Tabla324[[#This Row],[P. U. ]],2)</f>
        <v>5054.05</v>
      </c>
    </row>
    <row r="2979" spans="1:10">
      <c r="A2979" s="5" t="s">
        <v>6577</v>
      </c>
      <c r="B2979" s="5" t="s">
        <v>2773</v>
      </c>
      <c r="C2979" s="5" t="s">
        <v>6027</v>
      </c>
      <c r="D2979" s="1" t="s">
        <v>62</v>
      </c>
      <c r="E2979" s="3">
        <v>1</v>
      </c>
      <c r="F2979" s="2">
        <v>7247.69</v>
      </c>
      <c r="G2979" s="2">
        <f>ROUND(Tabla324[[#This Row],[CANTIDAD]]*Tabla324[[#This Row],[P. U.]],2)</f>
        <v>7247.69</v>
      </c>
      <c r="H2979" s="22">
        <v>1</v>
      </c>
      <c r="I2979" s="2">
        <v>5566.39</v>
      </c>
      <c r="J2979" s="2">
        <f>ROUND(Tabla324[[#This Row],[CANTIDAD ]]*Tabla324[[#This Row],[P. U. ]],2)</f>
        <v>5566.39</v>
      </c>
    </row>
    <row r="2980" spans="1:10">
      <c r="A2980" s="5" t="s">
        <v>6577</v>
      </c>
      <c r="B2980" s="5" t="s">
        <v>2774</v>
      </c>
      <c r="C2980" s="6" t="s">
        <v>6028</v>
      </c>
      <c r="D2980" s="1" t="s">
        <v>62</v>
      </c>
      <c r="E2980" s="3">
        <v>1</v>
      </c>
      <c r="F2980" s="2">
        <v>27965.7</v>
      </c>
      <c r="G2980" s="2">
        <f>ROUND(Tabla324[[#This Row],[CANTIDAD]]*Tabla324[[#This Row],[P. U.]],2)</f>
        <v>27965.7</v>
      </c>
      <c r="H2980" s="22">
        <v>1</v>
      </c>
      <c r="I2980" s="2">
        <v>21478.3</v>
      </c>
      <c r="J2980" s="2">
        <f>ROUND(Tabla324[[#This Row],[CANTIDAD ]]*Tabla324[[#This Row],[P. U. ]],2)</f>
        <v>21478.3</v>
      </c>
    </row>
    <row r="2981" spans="1:10">
      <c r="A2981" s="5" t="s">
        <v>6577</v>
      </c>
      <c r="B2981" s="5" t="s">
        <v>2775</v>
      </c>
      <c r="C2981" s="6" t="s">
        <v>6029</v>
      </c>
      <c r="D2981" s="1" t="s">
        <v>62</v>
      </c>
      <c r="E2981" s="3">
        <v>1</v>
      </c>
      <c r="F2981" s="2">
        <v>14142.22</v>
      </c>
      <c r="G2981" s="2">
        <f>ROUND(Tabla324[[#This Row],[CANTIDAD]]*Tabla324[[#This Row],[P. U.]],2)</f>
        <v>14142.22</v>
      </c>
      <c r="H2981" s="22">
        <v>1</v>
      </c>
      <c r="I2981" s="2">
        <v>10861.56</v>
      </c>
      <c r="J2981" s="2">
        <f>ROUND(Tabla324[[#This Row],[CANTIDAD ]]*Tabla324[[#This Row],[P. U. ]],2)</f>
        <v>10861.56</v>
      </c>
    </row>
    <row r="2982" spans="1:10">
      <c r="A2982" s="5" t="s">
        <v>6577</v>
      </c>
      <c r="B2982" s="5" t="s">
        <v>2776</v>
      </c>
      <c r="C2982" s="6" t="s">
        <v>6030</v>
      </c>
      <c r="D2982" s="1" t="s">
        <v>62</v>
      </c>
      <c r="E2982" s="3">
        <v>1</v>
      </c>
      <c r="F2982" s="2">
        <v>16372.97</v>
      </c>
      <c r="G2982" s="2">
        <f>ROUND(Tabla324[[#This Row],[CANTIDAD]]*Tabla324[[#This Row],[P. U.]],2)</f>
        <v>16372.97</v>
      </c>
      <c r="H2982" s="22">
        <v>1</v>
      </c>
      <c r="I2982" s="2">
        <v>12574.82</v>
      </c>
      <c r="J2982" s="2">
        <f>ROUND(Tabla324[[#This Row],[CANTIDAD ]]*Tabla324[[#This Row],[P. U. ]],2)</f>
        <v>12574.82</v>
      </c>
    </row>
    <row r="2983" spans="1:10">
      <c r="A2983" s="5" t="s">
        <v>6577</v>
      </c>
      <c r="B2983" s="5" t="s">
        <v>2777</v>
      </c>
      <c r="C2983" s="6" t="s">
        <v>6031</v>
      </c>
      <c r="D2983" s="1" t="s">
        <v>62</v>
      </c>
      <c r="E2983" s="3">
        <v>6</v>
      </c>
      <c r="F2983" s="2">
        <v>14782.19</v>
      </c>
      <c r="G2983" s="2">
        <f>ROUND(Tabla324[[#This Row],[CANTIDAD]]*Tabla324[[#This Row],[P. U.]],2)</f>
        <v>88693.14</v>
      </c>
      <c r="H2983" s="22">
        <v>6</v>
      </c>
      <c r="I2983" s="2">
        <v>11353.07</v>
      </c>
      <c r="J2983" s="2">
        <f>ROUND(Tabla324[[#This Row],[CANTIDAD ]]*Tabla324[[#This Row],[P. U. ]],2)</f>
        <v>68118.42</v>
      </c>
    </row>
    <row r="2984" spans="1:10">
      <c r="A2984" s="5" t="s">
        <v>6577</v>
      </c>
      <c r="B2984" s="5" t="s">
        <v>2778</v>
      </c>
      <c r="C2984" s="6" t="s">
        <v>6032</v>
      </c>
      <c r="D2984" s="1" t="s">
        <v>62</v>
      </c>
      <c r="E2984" s="3">
        <v>1</v>
      </c>
      <c r="F2984" s="2">
        <v>421335.43</v>
      </c>
      <c r="G2984" s="2">
        <f>ROUND(Tabla324[[#This Row],[CANTIDAD]]*Tabla324[[#This Row],[P. U.]],2)</f>
        <v>421335.43</v>
      </c>
      <c r="H2984" s="22">
        <v>1</v>
      </c>
      <c r="I2984" s="2">
        <v>323595.3</v>
      </c>
      <c r="J2984" s="2">
        <f>ROUND(Tabla324[[#This Row],[CANTIDAD ]]*Tabla324[[#This Row],[P. U. ]],2)</f>
        <v>323595.3</v>
      </c>
    </row>
    <row r="2985" spans="1:10">
      <c r="A2985" s="5" t="s">
        <v>6577</v>
      </c>
      <c r="B2985" s="5" t="s">
        <v>2779</v>
      </c>
      <c r="C2985" s="6" t="s">
        <v>6033</v>
      </c>
      <c r="D2985" s="1" t="s">
        <v>62</v>
      </c>
      <c r="E2985" s="3">
        <v>1</v>
      </c>
      <c r="F2985" s="2">
        <v>308954.57</v>
      </c>
      <c r="G2985" s="2">
        <f>ROUND(Tabla324[[#This Row],[CANTIDAD]]*Tabla324[[#This Row],[P. U.]],2)</f>
        <v>308954.57</v>
      </c>
      <c r="H2985" s="22">
        <v>1</v>
      </c>
      <c r="I2985" s="2">
        <v>237284.22</v>
      </c>
      <c r="J2985" s="2">
        <f>ROUND(Tabla324[[#This Row],[CANTIDAD ]]*Tabla324[[#This Row],[P. U. ]],2)</f>
        <v>237284.22</v>
      </c>
    </row>
    <row r="2986" spans="1:10">
      <c r="A2986" s="5" t="s">
        <v>6577</v>
      </c>
      <c r="B2986" s="5" t="s">
        <v>2780</v>
      </c>
      <c r="C2986" s="5" t="s">
        <v>6034</v>
      </c>
      <c r="D2986" s="1" t="s">
        <v>62</v>
      </c>
      <c r="E2986" s="3">
        <v>1</v>
      </c>
      <c r="F2986" s="2">
        <v>197750.9</v>
      </c>
      <c r="G2986" s="2">
        <f>ROUND(Tabla324[[#This Row],[CANTIDAD]]*Tabla324[[#This Row],[P. U.]],2)</f>
        <v>197750.9</v>
      </c>
      <c r="H2986" s="22">
        <v>1</v>
      </c>
      <c r="I2986" s="2">
        <v>151877.23000000001</v>
      </c>
      <c r="J2986" s="2">
        <f>ROUND(Tabla324[[#This Row],[CANTIDAD ]]*Tabla324[[#This Row],[P. U. ]],2)</f>
        <v>151877.23000000001</v>
      </c>
    </row>
    <row r="2987" spans="1:10">
      <c r="A2987" s="5" t="s">
        <v>6577</v>
      </c>
      <c r="B2987" s="5" t="s">
        <v>2781</v>
      </c>
      <c r="C2987" s="6" t="s">
        <v>6035</v>
      </c>
      <c r="D2987" s="1" t="s">
        <v>62</v>
      </c>
      <c r="E2987" s="3">
        <v>3</v>
      </c>
      <c r="F2987" s="2">
        <v>7663.33</v>
      </c>
      <c r="G2987" s="2">
        <f>ROUND(Tabla324[[#This Row],[CANTIDAD]]*Tabla324[[#This Row],[P. U.]],2)</f>
        <v>22989.99</v>
      </c>
      <c r="H2987" s="22">
        <v>3</v>
      </c>
      <c r="I2987" s="2">
        <v>5885.61</v>
      </c>
      <c r="J2987" s="2">
        <f>ROUND(Tabla324[[#This Row],[CANTIDAD ]]*Tabla324[[#This Row],[P. U. ]],2)</f>
        <v>17656.830000000002</v>
      </c>
    </row>
    <row r="2988" spans="1:10">
      <c r="A2988" s="5" t="s">
        <v>6577</v>
      </c>
      <c r="B2988" s="5" t="s">
        <v>2782</v>
      </c>
      <c r="C2988" s="5" t="s">
        <v>6036</v>
      </c>
      <c r="D2988" s="1" t="s">
        <v>62</v>
      </c>
      <c r="E2988" s="3">
        <v>1</v>
      </c>
      <c r="F2988" s="2">
        <v>68870.22</v>
      </c>
      <c r="G2988" s="2">
        <f>ROUND(Tabla324[[#This Row],[CANTIDAD]]*Tabla324[[#This Row],[P. U.]],2)</f>
        <v>68870.22</v>
      </c>
      <c r="H2988" s="22">
        <v>1</v>
      </c>
      <c r="I2988" s="2">
        <v>52893.91</v>
      </c>
      <c r="J2988" s="2">
        <f>ROUND(Tabla324[[#This Row],[CANTIDAD ]]*Tabla324[[#This Row],[P. U. ]],2)</f>
        <v>52893.91</v>
      </c>
    </row>
    <row r="2989" spans="1:10">
      <c r="A2989" s="5" t="s">
        <v>6577</v>
      </c>
      <c r="B2989" s="5" t="s">
        <v>2783</v>
      </c>
      <c r="C2989" s="5" t="s">
        <v>6037</v>
      </c>
      <c r="D2989" s="1" t="s">
        <v>62</v>
      </c>
      <c r="E2989" s="3">
        <v>2</v>
      </c>
      <c r="F2989" s="2">
        <v>46715.28</v>
      </c>
      <c r="G2989" s="2">
        <f>ROUND(Tabla324[[#This Row],[CANTIDAD]]*Tabla324[[#This Row],[P. U.]],2)</f>
        <v>93430.56</v>
      </c>
      <c r="H2989" s="22">
        <v>2</v>
      </c>
      <c r="I2989" s="2">
        <v>35878.410000000003</v>
      </c>
      <c r="J2989" s="2">
        <f>ROUND(Tabla324[[#This Row],[CANTIDAD ]]*Tabla324[[#This Row],[P. U. ]],2)</f>
        <v>71756.820000000007</v>
      </c>
    </row>
    <row r="2990" spans="1:10">
      <c r="A2990" s="5" t="s">
        <v>6577</v>
      </c>
      <c r="B2990" s="5" t="s">
        <v>2784</v>
      </c>
      <c r="C2990" s="5" t="s">
        <v>6038</v>
      </c>
      <c r="D2990" s="1" t="s">
        <v>62</v>
      </c>
      <c r="E2990" s="3">
        <v>2</v>
      </c>
      <c r="F2990" s="2">
        <v>46729.63</v>
      </c>
      <c r="G2990" s="2">
        <f>ROUND(Tabla324[[#This Row],[CANTIDAD]]*Tabla324[[#This Row],[P. U.]],2)</f>
        <v>93459.26</v>
      </c>
      <c r="H2990" s="22">
        <v>2</v>
      </c>
      <c r="I2990" s="2">
        <v>35889.43</v>
      </c>
      <c r="J2990" s="2">
        <f>ROUND(Tabla324[[#This Row],[CANTIDAD ]]*Tabla324[[#This Row],[P. U. ]],2)</f>
        <v>71778.86</v>
      </c>
    </row>
    <row r="2991" spans="1:10">
      <c r="A2991" s="5" t="s">
        <v>6577</v>
      </c>
      <c r="B2991" s="5" t="s">
        <v>2785</v>
      </c>
      <c r="C2991" s="5" t="s">
        <v>6039</v>
      </c>
      <c r="D2991" s="1" t="s">
        <v>62</v>
      </c>
      <c r="E2991" s="3">
        <v>1</v>
      </c>
      <c r="F2991" s="2">
        <v>42274.7</v>
      </c>
      <c r="G2991" s="2">
        <f>ROUND(Tabla324[[#This Row],[CANTIDAD]]*Tabla324[[#This Row],[P. U.]],2)</f>
        <v>42274.7</v>
      </c>
      <c r="H2991" s="22">
        <v>1</v>
      </c>
      <c r="I2991" s="2">
        <v>32467.94</v>
      </c>
      <c r="J2991" s="2">
        <f>ROUND(Tabla324[[#This Row],[CANTIDAD ]]*Tabla324[[#This Row],[P. U. ]],2)</f>
        <v>32467.94</v>
      </c>
    </row>
    <row r="2992" spans="1:10">
      <c r="A2992" s="5" t="s">
        <v>6577</v>
      </c>
      <c r="B2992" s="5" t="s">
        <v>2786</v>
      </c>
      <c r="C2992" s="5" t="s">
        <v>6040</v>
      </c>
      <c r="D2992" s="1" t="s">
        <v>62</v>
      </c>
      <c r="E2992" s="3">
        <v>1</v>
      </c>
      <c r="F2992" s="2">
        <v>40380.36</v>
      </c>
      <c r="G2992" s="2">
        <f>ROUND(Tabla324[[#This Row],[CANTIDAD]]*Tabla324[[#This Row],[P. U.]],2)</f>
        <v>40380.36</v>
      </c>
      <c r="H2992" s="22">
        <v>1</v>
      </c>
      <c r="I2992" s="2">
        <v>31013.040000000001</v>
      </c>
      <c r="J2992" s="2">
        <f>ROUND(Tabla324[[#This Row],[CANTIDAD ]]*Tabla324[[#This Row],[P. U. ]],2)</f>
        <v>31013.040000000001</v>
      </c>
    </row>
    <row r="2993" spans="1:10">
      <c r="A2993" s="5" t="s">
        <v>6577</v>
      </c>
      <c r="B2993" s="5" t="s">
        <v>2787</v>
      </c>
      <c r="C2993" s="5" t="s">
        <v>6041</v>
      </c>
      <c r="D2993" s="1" t="s">
        <v>62</v>
      </c>
      <c r="E2993" s="3">
        <v>1</v>
      </c>
      <c r="F2993" s="2">
        <v>40842.22</v>
      </c>
      <c r="G2993" s="2">
        <f>ROUND(Tabla324[[#This Row],[CANTIDAD]]*Tabla324[[#This Row],[P. U.]],2)</f>
        <v>40842.22</v>
      </c>
      <c r="H2993" s="22">
        <v>1</v>
      </c>
      <c r="I2993" s="2">
        <v>31367.759999999998</v>
      </c>
      <c r="J2993" s="2">
        <f>ROUND(Tabla324[[#This Row],[CANTIDAD ]]*Tabla324[[#This Row],[P. U. ]],2)</f>
        <v>31367.759999999998</v>
      </c>
    </row>
    <row r="2994" spans="1:10">
      <c r="A2994" s="5" t="s">
        <v>6577</v>
      </c>
      <c r="B2994" s="5" t="s">
        <v>2788</v>
      </c>
      <c r="C2994" s="5" t="s">
        <v>6042</v>
      </c>
      <c r="D2994" s="1" t="s">
        <v>62</v>
      </c>
      <c r="E2994" s="3">
        <v>1</v>
      </c>
      <c r="F2994" s="2">
        <v>52321.11</v>
      </c>
      <c r="G2994" s="2">
        <f>ROUND(Tabla324[[#This Row],[CANTIDAD]]*Tabla324[[#This Row],[P. U.]],2)</f>
        <v>52321.11</v>
      </c>
      <c r="H2994" s="22">
        <v>1</v>
      </c>
      <c r="I2994" s="2">
        <v>40183.82</v>
      </c>
      <c r="J2994" s="2">
        <f>ROUND(Tabla324[[#This Row],[CANTIDAD ]]*Tabla324[[#This Row],[P. U. ]],2)</f>
        <v>40183.82</v>
      </c>
    </row>
    <row r="2995" spans="1:10">
      <c r="A2995" s="5" t="s">
        <v>6577</v>
      </c>
      <c r="B2995" s="5" t="s">
        <v>2789</v>
      </c>
      <c r="C2995" s="5" t="s">
        <v>6043</v>
      </c>
      <c r="D2995" s="1" t="s">
        <v>62</v>
      </c>
      <c r="E2995" s="3">
        <v>270</v>
      </c>
      <c r="F2995" s="2">
        <v>287.14</v>
      </c>
      <c r="G2995" s="2">
        <f>ROUND(Tabla324[[#This Row],[CANTIDAD]]*Tabla324[[#This Row],[P. U.]],2)</f>
        <v>77527.8</v>
      </c>
      <c r="H2995" s="22">
        <v>270</v>
      </c>
      <c r="I2995" s="2">
        <v>220.54</v>
      </c>
      <c r="J2995" s="2">
        <f>ROUND(Tabla324[[#This Row],[CANTIDAD ]]*Tabla324[[#This Row],[P. U. ]],2)</f>
        <v>59545.8</v>
      </c>
    </row>
    <row r="2996" spans="1:10">
      <c r="A2996" s="5" t="s">
        <v>6577</v>
      </c>
      <c r="B2996" s="5" t="s">
        <v>2790</v>
      </c>
      <c r="C2996" s="5" t="s">
        <v>6044</v>
      </c>
      <c r="D2996" s="1" t="s">
        <v>62</v>
      </c>
      <c r="E2996" s="3">
        <v>225</v>
      </c>
      <c r="F2996" s="2">
        <v>364.11</v>
      </c>
      <c r="G2996" s="2">
        <f>ROUND(Tabla324[[#This Row],[CANTIDAD]]*Tabla324[[#This Row],[P. U.]],2)</f>
        <v>81924.75</v>
      </c>
      <c r="H2996" s="22">
        <v>225</v>
      </c>
      <c r="I2996" s="2">
        <v>279.63</v>
      </c>
      <c r="J2996" s="2">
        <f>ROUND(Tabla324[[#This Row],[CANTIDAD ]]*Tabla324[[#This Row],[P. U. ]],2)</f>
        <v>62916.75</v>
      </c>
    </row>
    <row r="2997" spans="1:10">
      <c r="A2997" s="5" t="s">
        <v>6577</v>
      </c>
      <c r="B2997" s="5" t="s">
        <v>2791</v>
      </c>
      <c r="C2997" s="5" t="s">
        <v>6045</v>
      </c>
      <c r="D2997" s="1" t="s">
        <v>62</v>
      </c>
      <c r="E2997" s="3">
        <v>43</v>
      </c>
      <c r="F2997" s="2">
        <v>449.87</v>
      </c>
      <c r="G2997" s="2">
        <f>ROUND(Tabla324[[#This Row],[CANTIDAD]]*Tabla324[[#This Row],[P. U.]],2)</f>
        <v>19344.41</v>
      </c>
      <c r="H2997" s="22">
        <v>43</v>
      </c>
      <c r="I2997" s="2">
        <v>345.51</v>
      </c>
      <c r="J2997" s="2">
        <f>ROUND(Tabla324[[#This Row],[CANTIDAD ]]*Tabla324[[#This Row],[P. U. ]],2)</f>
        <v>14856.93</v>
      </c>
    </row>
    <row r="2998" spans="1:10">
      <c r="A2998" s="5" t="s">
        <v>6577</v>
      </c>
      <c r="B2998" s="5" t="s">
        <v>2792</v>
      </c>
      <c r="C2998" s="5" t="s">
        <v>6046</v>
      </c>
      <c r="D2998" s="1" t="s">
        <v>62</v>
      </c>
      <c r="E2998" s="3">
        <v>125</v>
      </c>
      <c r="F2998" s="2">
        <v>814.71</v>
      </c>
      <c r="G2998" s="2">
        <f>ROUND(Tabla324[[#This Row],[CANTIDAD]]*Tabla324[[#This Row],[P. U.]],2)</f>
        <v>101838.75</v>
      </c>
      <c r="H2998" s="22">
        <v>125</v>
      </c>
      <c r="I2998" s="2">
        <v>625.71</v>
      </c>
      <c r="J2998" s="2">
        <f>ROUND(Tabla324[[#This Row],[CANTIDAD ]]*Tabla324[[#This Row],[P. U. ]],2)</f>
        <v>78213.75</v>
      </c>
    </row>
    <row r="2999" spans="1:10">
      <c r="A2999" s="5" t="s">
        <v>6577</v>
      </c>
      <c r="B2999" s="5" t="s">
        <v>2793</v>
      </c>
      <c r="C2999" s="5" t="s">
        <v>6047</v>
      </c>
      <c r="D2999" s="1" t="s">
        <v>62</v>
      </c>
      <c r="E2999" s="3">
        <v>95</v>
      </c>
      <c r="F2999" s="2">
        <v>4501.79</v>
      </c>
      <c r="G2999" s="2">
        <f>ROUND(Tabla324[[#This Row],[CANTIDAD]]*Tabla324[[#This Row],[P. U.]],2)</f>
        <v>427670.05</v>
      </c>
      <c r="H2999" s="22">
        <v>95</v>
      </c>
      <c r="I2999" s="2">
        <v>3457.48</v>
      </c>
      <c r="J2999" s="2">
        <f>ROUND(Tabla324[[#This Row],[CANTIDAD ]]*Tabla324[[#This Row],[P. U. ]],2)</f>
        <v>328460.59999999998</v>
      </c>
    </row>
    <row r="3000" spans="1:10" s="35" customFormat="1" ht="11.25" customHeight="1">
      <c r="A3000" s="34" t="s">
        <v>6580</v>
      </c>
      <c r="B3000" s="34" t="s">
        <v>2794</v>
      </c>
      <c r="C3000" s="34" t="s">
        <v>6048</v>
      </c>
      <c r="D3000" s="35" t="s">
        <v>3472</v>
      </c>
      <c r="E3000" s="36"/>
      <c r="F3000" s="37"/>
      <c r="G3000" s="37">
        <f>SUM(G3001:G3039)</f>
        <v>2656765.8099999996</v>
      </c>
      <c r="H3000" s="38"/>
      <c r="I3000" s="37"/>
      <c r="J3000" s="37">
        <f t="shared" ref="J3000" si="167">SUM(J3001:J3039)</f>
        <v>2040459.7699999998</v>
      </c>
    </row>
    <row r="3001" spans="1:10">
      <c r="A3001" s="5" t="s">
        <v>6577</v>
      </c>
      <c r="B3001" s="5" t="s">
        <v>2795</v>
      </c>
      <c r="C3001" s="6" t="s">
        <v>6009</v>
      </c>
      <c r="D3001" s="1" t="s">
        <v>62</v>
      </c>
      <c r="E3001" s="3">
        <v>102</v>
      </c>
      <c r="F3001" s="2">
        <v>2737.66</v>
      </c>
      <c r="G3001" s="2">
        <f>ROUND(Tabla324[[#This Row],[CANTIDAD]]*Tabla324[[#This Row],[P. U.]],2)</f>
        <v>279241.32</v>
      </c>
      <c r="H3001" s="22">
        <v>102</v>
      </c>
      <c r="I3001" s="2">
        <v>2102.6</v>
      </c>
      <c r="J3001" s="2">
        <f>ROUND(Tabla324[[#This Row],[CANTIDAD ]]*Tabla324[[#This Row],[P. U. ]],2)</f>
        <v>214465.2</v>
      </c>
    </row>
    <row r="3002" spans="1:10">
      <c r="A3002" s="5" t="s">
        <v>6577</v>
      </c>
      <c r="B3002" s="5" t="s">
        <v>2796</v>
      </c>
      <c r="C3002" s="5" t="s">
        <v>6010</v>
      </c>
      <c r="D3002" s="1" t="s">
        <v>62</v>
      </c>
      <c r="E3002" s="3">
        <v>40</v>
      </c>
      <c r="F3002" s="2">
        <v>2737.66</v>
      </c>
      <c r="G3002" s="2">
        <f>ROUND(Tabla324[[#This Row],[CANTIDAD]]*Tabla324[[#This Row],[P. U.]],2)</f>
        <v>109506.4</v>
      </c>
      <c r="H3002" s="22">
        <v>40</v>
      </c>
      <c r="I3002" s="2">
        <v>2102.6</v>
      </c>
      <c r="J3002" s="2">
        <f>ROUND(Tabla324[[#This Row],[CANTIDAD ]]*Tabla324[[#This Row],[P. U. ]],2)</f>
        <v>84104</v>
      </c>
    </row>
    <row r="3003" spans="1:10">
      <c r="A3003" s="5" t="s">
        <v>6577</v>
      </c>
      <c r="B3003" s="5" t="s">
        <v>2797</v>
      </c>
      <c r="C3003" s="5" t="s">
        <v>6011</v>
      </c>
      <c r="D3003" s="1" t="s">
        <v>62</v>
      </c>
      <c r="E3003" s="3">
        <v>3</v>
      </c>
      <c r="F3003" s="2">
        <v>2329.31</v>
      </c>
      <c r="G3003" s="2">
        <f>ROUND(Tabla324[[#This Row],[CANTIDAD]]*Tabla324[[#This Row],[P. U.]],2)</f>
        <v>6987.93</v>
      </c>
      <c r="H3003" s="22">
        <v>3</v>
      </c>
      <c r="I3003" s="2">
        <v>1788.97</v>
      </c>
      <c r="J3003" s="2">
        <f>ROUND(Tabla324[[#This Row],[CANTIDAD ]]*Tabla324[[#This Row],[P. U. ]],2)</f>
        <v>5366.91</v>
      </c>
    </row>
    <row r="3004" spans="1:10">
      <c r="A3004" s="5" t="s">
        <v>6577</v>
      </c>
      <c r="B3004" s="5" t="s">
        <v>2798</v>
      </c>
      <c r="C3004" s="5" t="s">
        <v>6012</v>
      </c>
      <c r="D3004" s="1" t="s">
        <v>62</v>
      </c>
      <c r="E3004" s="3">
        <v>20</v>
      </c>
      <c r="F3004" s="2">
        <v>2329.31</v>
      </c>
      <c r="G3004" s="2">
        <f>ROUND(Tabla324[[#This Row],[CANTIDAD]]*Tabla324[[#This Row],[P. U.]],2)</f>
        <v>46586.2</v>
      </c>
      <c r="H3004" s="22">
        <v>20</v>
      </c>
      <c r="I3004" s="2">
        <v>1788.97</v>
      </c>
      <c r="J3004" s="2">
        <f>ROUND(Tabla324[[#This Row],[CANTIDAD ]]*Tabla324[[#This Row],[P. U. ]],2)</f>
        <v>35779.4</v>
      </c>
    </row>
    <row r="3005" spans="1:10">
      <c r="A3005" s="5" t="s">
        <v>6577</v>
      </c>
      <c r="B3005" s="5" t="s">
        <v>2799</v>
      </c>
      <c r="C3005" s="5" t="s">
        <v>6013</v>
      </c>
      <c r="D3005" s="1" t="s">
        <v>62</v>
      </c>
      <c r="E3005" s="3">
        <v>36</v>
      </c>
      <c r="F3005" s="2">
        <v>1967.41</v>
      </c>
      <c r="G3005" s="2">
        <f>ROUND(Tabla324[[#This Row],[CANTIDAD]]*Tabla324[[#This Row],[P. U.]],2)</f>
        <v>70826.759999999995</v>
      </c>
      <c r="H3005" s="22">
        <v>36</v>
      </c>
      <c r="I3005" s="2">
        <v>1511.01</v>
      </c>
      <c r="J3005" s="2">
        <f>ROUND(Tabla324[[#This Row],[CANTIDAD ]]*Tabla324[[#This Row],[P. U. ]],2)</f>
        <v>54396.36</v>
      </c>
    </row>
    <row r="3006" spans="1:10">
      <c r="A3006" s="5" t="s">
        <v>6577</v>
      </c>
      <c r="B3006" s="5" t="s">
        <v>2800</v>
      </c>
      <c r="C3006" s="5" t="s">
        <v>6014</v>
      </c>
      <c r="D3006" s="1" t="s">
        <v>62</v>
      </c>
      <c r="E3006" s="3">
        <v>10</v>
      </c>
      <c r="F3006" s="2">
        <v>1959.48</v>
      </c>
      <c r="G3006" s="2">
        <f>ROUND(Tabla324[[#This Row],[CANTIDAD]]*Tabla324[[#This Row],[P. U.]],2)</f>
        <v>19594.8</v>
      </c>
      <c r="H3006" s="22">
        <v>10</v>
      </c>
      <c r="I3006" s="2">
        <v>1504.93</v>
      </c>
      <c r="J3006" s="2">
        <f>ROUND(Tabla324[[#This Row],[CANTIDAD ]]*Tabla324[[#This Row],[P. U. ]],2)</f>
        <v>15049.3</v>
      </c>
    </row>
    <row r="3007" spans="1:10">
      <c r="A3007" s="5" t="s">
        <v>6577</v>
      </c>
      <c r="B3007" s="5" t="s">
        <v>2801</v>
      </c>
      <c r="C3007" s="5" t="s">
        <v>6015</v>
      </c>
      <c r="D3007" s="1" t="s">
        <v>62</v>
      </c>
      <c r="E3007" s="3">
        <v>6</v>
      </c>
      <c r="F3007" s="2">
        <v>2553.3200000000002</v>
      </c>
      <c r="G3007" s="2">
        <f>ROUND(Tabla324[[#This Row],[CANTIDAD]]*Tabla324[[#This Row],[P. U.]],2)</f>
        <v>15319.92</v>
      </c>
      <c r="H3007" s="22">
        <v>6</v>
      </c>
      <c r="I3007" s="2">
        <v>1961.01</v>
      </c>
      <c r="J3007" s="2">
        <f>ROUND(Tabla324[[#This Row],[CANTIDAD ]]*Tabla324[[#This Row],[P. U. ]],2)</f>
        <v>11766.06</v>
      </c>
    </row>
    <row r="3008" spans="1:10">
      <c r="A3008" s="5" t="s">
        <v>6577</v>
      </c>
      <c r="B3008" s="5" t="s">
        <v>2802</v>
      </c>
      <c r="C3008" s="5" t="s">
        <v>6016</v>
      </c>
      <c r="D3008" s="1" t="s">
        <v>62</v>
      </c>
      <c r="E3008" s="3">
        <v>62</v>
      </c>
      <c r="F3008" s="2">
        <v>2329.31</v>
      </c>
      <c r="G3008" s="2">
        <f>ROUND(Tabla324[[#This Row],[CANTIDAD]]*Tabla324[[#This Row],[P. U.]],2)</f>
        <v>144417.22</v>
      </c>
      <c r="H3008" s="22">
        <v>62</v>
      </c>
      <c r="I3008" s="2">
        <v>1788.97</v>
      </c>
      <c r="J3008" s="2">
        <f>ROUND(Tabla324[[#This Row],[CANTIDAD ]]*Tabla324[[#This Row],[P. U. ]],2)</f>
        <v>110916.14</v>
      </c>
    </row>
    <row r="3009" spans="1:10">
      <c r="A3009" s="5" t="s">
        <v>6577</v>
      </c>
      <c r="B3009" s="5" t="s">
        <v>2803</v>
      </c>
      <c r="C3009" s="5" t="s">
        <v>6017</v>
      </c>
      <c r="D3009" s="1" t="s">
        <v>62</v>
      </c>
      <c r="E3009" s="3">
        <v>9</v>
      </c>
      <c r="F3009" s="2">
        <v>2329.31</v>
      </c>
      <c r="G3009" s="2">
        <f>ROUND(Tabla324[[#This Row],[CANTIDAD]]*Tabla324[[#This Row],[P. U.]],2)</f>
        <v>20963.79</v>
      </c>
      <c r="H3009" s="22">
        <v>9</v>
      </c>
      <c r="I3009" s="2">
        <v>1788.97</v>
      </c>
      <c r="J3009" s="2">
        <f>ROUND(Tabla324[[#This Row],[CANTIDAD ]]*Tabla324[[#This Row],[P. U. ]],2)</f>
        <v>16100.73</v>
      </c>
    </row>
    <row r="3010" spans="1:10">
      <c r="A3010" s="5" t="s">
        <v>6577</v>
      </c>
      <c r="B3010" s="5" t="s">
        <v>2804</v>
      </c>
      <c r="C3010" s="5" t="s">
        <v>6018</v>
      </c>
      <c r="D3010" s="1" t="s">
        <v>62</v>
      </c>
      <c r="E3010" s="3">
        <v>3</v>
      </c>
      <c r="F3010" s="2">
        <v>5600.38</v>
      </c>
      <c r="G3010" s="2">
        <f>ROUND(Tabla324[[#This Row],[CANTIDAD]]*Tabla324[[#This Row],[P. U.]],2)</f>
        <v>16801.14</v>
      </c>
      <c r="H3010" s="22">
        <v>3</v>
      </c>
      <c r="I3010" s="2">
        <v>4301.22</v>
      </c>
      <c r="J3010" s="2">
        <f>ROUND(Tabla324[[#This Row],[CANTIDAD ]]*Tabla324[[#This Row],[P. U. ]],2)</f>
        <v>12903.66</v>
      </c>
    </row>
    <row r="3011" spans="1:10">
      <c r="A3011" s="5" t="s">
        <v>6577</v>
      </c>
      <c r="B3011" s="5" t="s">
        <v>2805</v>
      </c>
      <c r="C3011" s="5" t="s">
        <v>6019</v>
      </c>
      <c r="D3011" s="1" t="s">
        <v>62</v>
      </c>
      <c r="E3011" s="3">
        <v>3</v>
      </c>
      <c r="F3011" s="2">
        <v>2329.31</v>
      </c>
      <c r="G3011" s="2">
        <f>ROUND(Tabla324[[#This Row],[CANTIDAD]]*Tabla324[[#This Row],[P. U.]],2)</f>
        <v>6987.93</v>
      </c>
      <c r="H3011" s="22">
        <v>3</v>
      </c>
      <c r="I3011" s="2">
        <v>1788.97</v>
      </c>
      <c r="J3011" s="2">
        <f>ROUND(Tabla324[[#This Row],[CANTIDAD ]]*Tabla324[[#This Row],[P. U. ]],2)</f>
        <v>5366.91</v>
      </c>
    </row>
    <row r="3012" spans="1:10">
      <c r="A3012" s="5" t="s">
        <v>6577</v>
      </c>
      <c r="B3012" s="5" t="s">
        <v>2806</v>
      </c>
      <c r="C3012" s="5" t="s">
        <v>6020</v>
      </c>
      <c r="D3012" s="1" t="s">
        <v>62</v>
      </c>
      <c r="E3012" s="3">
        <v>1</v>
      </c>
      <c r="F3012" s="2">
        <v>9886.92</v>
      </c>
      <c r="G3012" s="2">
        <f>ROUND(Tabla324[[#This Row],[CANTIDAD]]*Tabla324[[#This Row],[P. U.]],2)</f>
        <v>9886.92</v>
      </c>
      <c r="H3012" s="22">
        <v>1</v>
      </c>
      <c r="I3012" s="2">
        <v>7593.38</v>
      </c>
      <c r="J3012" s="2">
        <f>ROUND(Tabla324[[#This Row],[CANTIDAD ]]*Tabla324[[#This Row],[P. U. ]],2)</f>
        <v>7593.38</v>
      </c>
    </row>
    <row r="3013" spans="1:10">
      <c r="A3013" s="5" t="s">
        <v>6577</v>
      </c>
      <c r="B3013" s="5" t="s">
        <v>2807</v>
      </c>
      <c r="C3013" s="6" t="s">
        <v>6021</v>
      </c>
      <c r="D3013" s="1" t="s">
        <v>62</v>
      </c>
      <c r="E3013" s="3">
        <v>4</v>
      </c>
      <c r="F3013" s="2">
        <v>12391.11</v>
      </c>
      <c r="G3013" s="2">
        <f>ROUND(Tabla324[[#This Row],[CANTIDAD]]*Tabla324[[#This Row],[P. U.]],2)</f>
        <v>49564.44</v>
      </c>
      <c r="H3013" s="22">
        <v>4</v>
      </c>
      <c r="I3013" s="2">
        <v>9516.66</v>
      </c>
      <c r="J3013" s="2">
        <f>ROUND(Tabla324[[#This Row],[CANTIDAD ]]*Tabla324[[#This Row],[P. U. ]],2)</f>
        <v>38066.639999999999</v>
      </c>
    </row>
    <row r="3014" spans="1:10">
      <c r="A3014" s="5" t="s">
        <v>6577</v>
      </c>
      <c r="B3014" s="5" t="s">
        <v>2808</v>
      </c>
      <c r="C3014" s="6" t="s">
        <v>6022</v>
      </c>
      <c r="D3014" s="1" t="s">
        <v>62</v>
      </c>
      <c r="E3014" s="3">
        <v>4</v>
      </c>
      <c r="F3014" s="2">
        <v>12934.73</v>
      </c>
      <c r="G3014" s="2">
        <f>ROUND(Tabla324[[#This Row],[CANTIDAD]]*Tabla324[[#This Row],[P. U.]],2)</f>
        <v>51738.92</v>
      </c>
      <c r="H3014" s="22">
        <v>4</v>
      </c>
      <c r="I3014" s="2">
        <v>9934.17</v>
      </c>
      <c r="J3014" s="2">
        <f>ROUND(Tabla324[[#This Row],[CANTIDAD ]]*Tabla324[[#This Row],[P. U. ]],2)</f>
        <v>39736.68</v>
      </c>
    </row>
    <row r="3015" spans="1:10">
      <c r="A3015" s="5" t="s">
        <v>6577</v>
      </c>
      <c r="B3015" s="5" t="s">
        <v>2809</v>
      </c>
      <c r="C3015" s="5" t="s">
        <v>6023</v>
      </c>
      <c r="D3015" s="1" t="s">
        <v>62</v>
      </c>
      <c r="E3015" s="3">
        <v>5</v>
      </c>
      <c r="F3015" s="2">
        <v>5111.5200000000004</v>
      </c>
      <c r="G3015" s="2">
        <f>ROUND(Tabla324[[#This Row],[CANTIDAD]]*Tabla324[[#This Row],[P. U.]],2)</f>
        <v>25557.599999999999</v>
      </c>
      <c r="H3015" s="22">
        <v>5</v>
      </c>
      <c r="I3015" s="2">
        <v>3925.77</v>
      </c>
      <c r="J3015" s="2">
        <f>ROUND(Tabla324[[#This Row],[CANTIDAD ]]*Tabla324[[#This Row],[P. U. ]],2)</f>
        <v>19628.849999999999</v>
      </c>
    </row>
    <row r="3016" spans="1:10">
      <c r="A3016" s="5" t="s">
        <v>6577</v>
      </c>
      <c r="B3016" s="5" t="s">
        <v>2810</v>
      </c>
      <c r="C3016" s="5" t="s">
        <v>6024</v>
      </c>
      <c r="D3016" s="1" t="s">
        <v>62</v>
      </c>
      <c r="E3016" s="3">
        <v>17</v>
      </c>
      <c r="F3016" s="2">
        <v>6321.38</v>
      </c>
      <c r="G3016" s="2">
        <f>ROUND(Tabla324[[#This Row],[CANTIDAD]]*Tabla324[[#This Row],[P. U.]],2)</f>
        <v>107463.46</v>
      </c>
      <c r="H3016" s="22">
        <v>17</v>
      </c>
      <c r="I3016" s="2">
        <v>4854.96</v>
      </c>
      <c r="J3016" s="2">
        <f>ROUND(Tabla324[[#This Row],[CANTIDAD ]]*Tabla324[[#This Row],[P. U. ]],2)</f>
        <v>82534.320000000007</v>
      </c>
    </row>
    <row r="3017" spans="1:10">
      <c r="A3017" s="5" t="s">
        <v>6577</v>
      </c>
      <c r="B3017" s="5" t="s">
        <v>2811</v>
      </c>
      <c r="C3017" s="5" t="s">
        <v>6025</v>
      </c>
      <c r="D3017" s="1" t="s">
        <v>62</v>
      </c>
      <c r="E3017" s="3">
        <v>6</v>
      </c>
      <c r="F3017" s="2">
        <v>8805.4500000000007</v>
      </c>
      <c r="G3017" s="2">
        <f>ROUND(Tabla324[[#This Row],[CANTIDAD]]*Tabla324[[#This Row],[P. U.]],2)</f>
        <v>52832.7</v>
      </c>
      <c r="H3017" s="22">
        <v>6</v>
      </c>
      <c r="I3017" s="2">
        <v>6762.79</v>
      </c>
      <c r="J3017" s="2">
        <f>ROUND(Tabla324[[#This Row],[CANTIDAD ]]*Tabla324[[#This Row],[P. U. ]],2)</f>
        <v>40576.74</v>
      </c>
    </row>
    <row r="3018" spans="1:10">
      <c r="A3018" s="5" t="s">
        <v>6577</v>
      </c>
      <c r="B3018" s="5" t="s">
        <v>2812</v>
      </c>
      <c r="C3018" s="5" t="s">
        <v>6026</v>
      </c>
      <c r="D3018" s="1" t="s">
        <v>62</v>
      </c>
      <c r="E3018" s="3">
        <v>1</v>
      </c>
      <c r="F3018" s="2">
        <v>4831.79</v>
      </c>
      <c r="G3018" s="2">
        <f>ROUND(Tabla324[[#This Row],[CANTIDAD]]*Tabla324[[#This Row],[P. U.]],2)</f>
        <v>4831.79</v>
      </c>
      <c r="H3018" s="22">
        <v>1</v>
      </c>
      <c r="I3018" s="2">
        <v>3710.93</v>
      </c>
      <c r="J3018" s="2">
        <f>ROUND(Tabla324[[#This Row],[CANTIDAD ]]*Tabla324[[#This Row],[P. U. ]],2)</f>
        <v>3710.93</v>
      </c>
    </row>
    <row r="3019" spans="1:10">
      <c r="A3019" s="5" t="s">
        <v>6577</v>
      </c>
      <c r="B3019" s="5" t="s">
        <v>2813</v>
      </c>
      <c r="C3019" s="5" t="s">
        <v>6027</v>
      </c>
      <c r="D3019" s="1" t="s">
        <v>62</v>
      </c>
      <c r="E3019" s="3">
        <v>1</v>
      </c>
      <c r="F3019" s="2">
        <v>5498.88</v>
      </c>
      <c r="G3019" s="2">
        <f>ROUND(Tabla324[[#This Row],[CANTIDAD]]*Tabla324[[#This Row],[P. U.]],2)</f>
        <v>5498.88</v>
      </c>
      <c r="H3019" s="22">
        <v>1</v>
      </c>
      <c r="I3019" s="2">
        <v>4223.2700000000004</v>
      </c>
      <c r="J3019" s="2">
        <f>ROUND(Tabla324[[#This Row],[CANTIDAD ]]*Tabla324[[#This Row],[P. U. ]],2)</f>
        <v>4223.2700000000004</v>
      </c>
    </row>
    <row r="3020" spans="1:10">
      <c r="A3020" s="5" t="s">
        <v>6577</v>
      </c>
      <c r="B3020" s="5" t="s">
        <v>2814</v>
      </c>
      <c r="C3020" s="6" t="s">
        <v>6028</v>
      </c>
      <c r="D3020" s="1" t="s">
        <v>62</v>
      </c>
      <c r="E3020" s="3">
        <v>1</v>
      </c>
      <c r="F3020" s="2">
        <v>21344.57</v>
      </c>
      <c r="G3020" s="2">
        <f>ROUND(Tabla324[[#This Row],[CANTIDAD]]*Tabla324[[#This Row],[P. U.]],2)</f>
        <v>21344.57</v>
      </c>
      <c r="H3020" s="22">
        <v>1</v>
      </c>
      <c r="I3020" s="2">
        <v>16393.12</v>
      </c>
      <c r="J3020" s="2">
        <f>ROUND(Tabla324[[#This Row],[CANTIDAD ]]*Tabla324[[#This Row],[P. U. ]],2)</f>
        <v>16393.12</v>
      </c>
    </row>
    <row r="3021" spans="1:10">
      <c r="A3021" s="5" t="s">
        <v>6577</v>
      </c>
      <c r="B3021" s="5" t="s">
        <v>2815</v>
      </c>
      <c r="C3021" s="6" t="s">
        <v>6029</v>
      </c>
      <c r="D3021" s="1" t="s">
        <v>62</v>
      </c>
      <c r="E3021" s="3">
        <v>1</v>
      </c>
      <c r="F3021" s="2">
        <v>10793.94</v>
      </c>
      <c r="G3021" s="2">
        <f>ROUND(Tabla324[[#This Row],[CANTIDAD]]*Tabla324[[#This Row],[P. U.]],2)</f>
        <v>10793.94</v>
      </c>
      <c r="H3021" s="22">
        <v>1</v>
      </c>
      <c r="I3021" s="2">
        <v>8289.99</v>
      </c>
      <c r="J3021" s="2">
        <f>ROUND(Tabla324[[#This Row],[CANTIDAD ]]*Tabla324[[#This Row],[P. U. ]],2)</f>
        <v>8289.99</v>
      </c>
    </row>
    <row r="3022" spans="1:10">
      <c r="A3022" s="5" t="s">
        <v>6577</v>
      </c>
      <c r="B3022" s="5" t="s">
        <v>2816</v>
      </c>
      <c r="C3022" s="6" t="s">
        <v>6030</v>
      </c>
      <c r="D3022" s="1" t="s">
        <v>62</v>
      </c>
      <c r="E3022" s="3">
        <v>1</v>
      </c>
      <c r="F3022" s="2">
        <v>12496.53</v>
      </c>
      <c r="G3022" s="2">
        <f>ROUND(Tabla324[[#This Row],[CANTIDAD]]*Tabla324[[#This Row],[P. U.]],2)</f>
        <v>12496.53</v>
      </c>
      <c r="H3022" s="22">
        <v>1</v>
      </c>
      <c r="I3022" s="2">
        <v>9597.6200000000008</v>
      </c>
      <c r="J3022" s="2">
        <f>ROUND(Tabla324[[#This Row],[CANTIDAD ]]*Tabla324[[#This Row],[P. U. ]],2)</f>
        <v>9597.6200000000008</v>
      </c>
    </row>
    <row r="3023" spans="1:10">
      <c r="A3023" s="5" t="s">
        <v>6577</v>
      </c>
      <c r="B3023" s="5" t="s">
        <v>2817</v>
      </c>
      <c r="C3023" s="6" t="s">
        <v>6031</v>
      </c>
      <c r="D3023" s="1" t="s">
        <v>62</v>
      </c>
      <c r="E3023" s="3">
        <v>6</v>
      </c>
      <c r="F3023" s="2">
        <v>11282.39</v>
      </c>
      <c r="G3023" s="2">
        <f>ROUND(Tabla324[[#This Row],[CANTIDAD]]*Tabla324[[#This Row],[P. U.]],2)</f>
        <v>67694.34</v>
      </c>
      <c r="H3023" s="22">
        <v>6</v>
      </c>
      <c r="I3023" s="2">
        <v>8665.1299999999992</v>
      </c>
      <c r="J3023" s="2">
        <f>ROUND(Tabla324[[#This Row],[CANTIDAD ]]*Tabla324[[#This Row],[P. U. ]],2)</f>
        <v>51990.78</v>
      </c>
    </row>
    <row r="3024" spans="1:10">
      <c r="A3024" s="5" t="s">
        <v>6577</v>
      </c>
      <c r="B3024" s="5" t="s">
        <v>2818</v>
      </c>
      <c r="C3024" s="6" t="s">
        <v>6032</v>
      </c>
      <c r="D3024" s="1" t="s">
        <v>62</v>
      </c>
      <c r="E3024" s="3">
        <v>1</v>
      </c>
      <c r="F3024" s="2">
        <v>321580.56</v>
      </c>
      <c r="G3024" s="2">
        <f>ROUND(Tabla324[[#This Row],[CANTIDAD]]*Tabla324[[#This Row],[P. U.]],2)</f>
        <v>321580.56</v>
      </c>
      <c r="H3024" s="22">
        <v>1</v>
      </c>
      <c r="I3024" s="2">
        <v>246981.27</v>
      </c>
      <c r="J3024" s="2">
        <f>ROUND(Tabla324[[#This Row],[CANTIDAD ]]*Tabla324[[#This Row],[P. U. ]],2)</f>
        <v>246981.27</v>
      </c>
    </row>
    <row r="3025" spans="1:10">
      <c r="A3025" s="5" t="s">
        <v>6577</v>
      </c>
      <c r="B3025" s="5" t="s">
        <v>2819</v>
      </c>
      <c r="C3025" s="6" t="s">
        <v>6033</v>
      </c>
      <c r="D3025" s="1" t="s">
        <v>62</v>
      </c>
      <c r="E3025" s="3">
        <v>1</v>
      </c>
      <c r="F3025" s="2">
        <v>235806.82</v>
      </c>
      <c r="G3025" s="2">
        <f>ROUND(Tabla324[[#This Row],[CANTIDAD]]*Tabla324[[#This Row],[P. U.]],2)</f>
        <v>235806.82</v>
      </c>
      <c r="H3025" s="22">
        <v>1</v>
      </c>
      <c r="I3025" s="2">
        <v>181105.05</v>
      </c>
      <c r="J3025" s="2">
        <f>ROUND(Tabla324[[#This Row],[CANTIDAD ]]*Tabla324[[#This Row],[P. U. ]],2)</f>
        <v>181105.05</v>
      </c>
    </row>
    <row r="3026" spans="1:10">
      <c r="A3026" s="5" t="s">
        <v>6577</v>
      </c>
      <c r="B3026" s="5" t="s">
        <v>2820</v>
      </c>
      <c r="C3026" s="5" t="s">
        <v>6034</v>
      </c>
      <c r="D3026" s="1" t="s">
        <v>62</v>
      </c>
      <c r="E3026" s="3">
        <v>1</v>
      </c>
      <c r="F3026" s="2">
        <v>139723.72</v>
      </c>
      <c r="G3026" s="2">
        <f>ROUND(Tabla324[[#This Row],[CANTIDAD]]*Tabla324[[#This Row],[P. U.]],2)</f>
        <v>139723.72</v>
      </c>
      <c r="H3026" s="22">
        <v>1</v>
      </c>
      <c r="I3026" s="2">
        <v>107311.03</v>
      </c>
      <c r="J3026" s="2">
        <f>ROUND(Tabla324[[#This Row],[CANTIDAD ]]*Tabla324[[#This Row],[P. U. ]],2)</f>
        <v>107311.03</v>
      </c>
    </row>
    <row r="3027" spans="1:10">
      <c r="A3027" s="5" t="s">
        <v>6577</v>
      </c>
      <c r="B3027" s="5" t="s">
        <v>2821</v>
      </c>
      <c r="C3027" s="6" t="s">
        <v>6035</v>
      </c>
      <c r="D3027" s="1" t="s">
        <v>62</v>
      </c>
      <c r="E3027" s="3">
        <v>3</v>
      </c>
      <c r="F3027" s="2">
        <v>5848.97</v>
      </c>
      <c r="G3027" s="2">
        <f>ROUND(Tabla324[[#This Row],[CANTIDAD]]*Tabla324[[#This Row],[P. U.]],2)</f>
        <v>17546.91</v>
      </c>
      <c r="H3027" s="22">
        <v>3</v>
      </c>
      <c r="I3027" s="2">
        <v>4492.1400000000003</v>
      </c>
      <c r="J3027" s="2">
        <f>ROUND(Tabla324[[#This Row],[CANTIDAD ]]*Tabla324[[#This Row],[P. U. ]],2)</f>
        <v>13476.42</v>
      </c>
    </row>
    <row r="3028" spans="1:10">
      <c r="A3028" s="5" t="s">
        <v>6577</v>
      </c>
      <c r="B3028" s="5" t="s">
        <v>2822</v>
      </c>
      <c r="C3028" s="5" t="s">
        <v>6036</v>
      </c>
      <c r="D3028" s="1" t="s">
        <v>62</v>
      </c>
      <c r="E3028" s="3">
        <v>1</v>
      </c>
      <c r="F3028" s="2">
        <v>47209.78</v>
      </c>
      <c r="G3028" s="2">
        <f>ROUND(Tabla324[[#This Row],[CANTIDAD]]*Tabla324[[#This Row],[P. U.]],2)</f>
        <v>47209.78</v>
      </c>
      <c r="H3028" s="22">
        <v>1</v>
      </c>
      <c r="I3028" s="2">
        <v>36258.199999999997</v>
      </c>
      <c r="J3028" s="2">
        <f>ROUND(Tabla324[[#This Row],[CANTIDAD ]]*Tabla324[[#This Row],[P. U. ]],2)</f>
        <v>36258.199999999997</v>
      </c>
    </row>
    <row r="3029" spans="1:10">
      <c r="A3029" s="5" t="s">
        <v>6577</v>
      </c>
      <c r="B3029" s="5" t="s">
        <v>2823</v>
      </c>
      <c r="C3029" s="5" t="s">
        <v>6037</v>
      </c>
      <c r="D3029" s="1" t="s">
        <v>62</v>
      </c>
      <c r="E3029" s="3">
        <v>2</v>
      </c>
      <c r="F3029" s="2">
        <v>32683.1</v>
      </c>
      <c r="G3029" s="2">
        <f>ROUND(Tabla324[[#This Row],[CANTIDAD]]*Tabla324[[#This Row],[P. U.]],2)</f>
        <v>65366.2</v>
      </c>
      <c r="H3029" s="22">
        <v>2</v>
      </c>
      <c r="I3029" s="2">
        <v>25101.37</v>
      </c>
      <c r="J3029" s="2">
        <f>ROUND(Tabla324[[#This Row],[CANTIDAD ]]*Tabla324[[#This Row],[P. U. ]],2)</f>
        <v>50202.74</v>
      </c>
    </row>
    <row r="3030" spans="1:10">
      <c r="A3030" s="5" t="s">
        <v>6577</v>
      </c>
      <c r="B3030" s="5" t="s">
        <v>2824</v>
      </c>
      <c r="C3030" s="5" t="s">
        <v>6038</v>
      </c>
      <c r="D3030" s="1" t="s">
        <v>62</v>
      </c>
      <c r="E3030" s="3">
        <v>2</v>
      </c>
      <c r="F3030" s="2">
        <v>32697.439999999999</v>
      </c>
      <c r="G3030" s="2">
        <f>ROUND(Tabla324[[#This Row],[CANTIDAD]]*Tabla324[[#This Row],[P. U.]],2)</f>
        <v>65394.879999999997</v>
      </c>
      <c r="H3030" s="22">
        <v>2</v>
      </c>
      <c r="I3030" s="2">
        <v>25112.39</v>
      </c>
      <c r="J3030" s="2">
        <f>ROUND(Tabla324[[#This Row],[CANTIDAD ]]*Tabla324[[#This Row],[P. U. ]],2)</f>
        <v>50224.78</v>
      </c>
    </row>
    <row r="3031" spans="1:10">
      <c r="A3031" s="5" t="s">
        <v>6577</v>
      </c>
      <c r="B3031" s="5" t="s">
        <v>2825</v>
      </c>
      <c r="C3031" s="5" t="s">
        <v>6039</v>
      </c>
      <c r="D3031" s="1" t="s">
        <v>62</v>
      </c>
      <c r="E3031" s="3">
        <v>1</v>
      </c>
      <c r="F3031" s="2">
        <v>29645.72</v>
      </c>
      <c r="G3031" s="2">
        <f>ROUND(Tabla324[[#This Row],[CANTIDAD]]*Tabla324[[#This Row],[P. U.]],2)</f>
        <v>29645.72</v>
      </c>
      <c r="H3031" s="22">
        <v>1</v>
      </c>
      <c r="I3031" s="2">
        <v>22768.6</v>
      </c>
      <c r="J3031" s="2">
        <f>ROUND(Tabla324[[#This Row],[CANTIDAD ]]*Tabla324[[#This Row],[P. U. ]],2)</f>
        <v>22768.6</v>
      </c>
    </row>
    <row r="3032" spans="1:10">
      <c r="A3032" s="5" t="s">
        <v>6577</v>
      </c>
      <c r="B3032" s="5" t="s">
        <v>2826</v>
      </c>
      <c r="C3032" s="5" t="s">
        <v>6040</v>
      </c>
      <c r="D3032" s="1" t="s">
        <v>62</v>
      </c>
      <c r="E3032" s="3">
        <v>1</v>
      </c>
      <c r="F3032" s="2">
        <v>28382.83</v>
      </c>
      <c r="G3032" s="2">
        <f>ROUND(Tabla324[[#This Row],[CANTIDAD]]*Tabla324[[#This Row],[P. U.]],2)</f>
        <v>28382.83</v>
      </c>
      <c r="H3032" s="22">
        <v>1</v>
      </c>
      <c r="I3032" s="2">
        <v>21798.67</v>
      </c>
      <c r="J3032" s="2">
        <f>ROUND(Tabla324[[#This Row],[CANTIDAD ]]*Tabla324[[#This Row],[P. U. ]],2)</f>
        <v>21798.67</v>
      </c>
    </row>
    <row r="3033" spans="1:10">
      <c r="A3033" s="5" t="s">
        <v>6577</v>
      </c>
      <c r="B3033" s="5" t="s">
        <v>2827</v>
      </c>
      <c r="C3033" s="5" t="s">
        <v>6041</v>
      </c>
      <c r="D3033" s="1" t="s">
        <v>62</v>
      </c>
      <c r="E3033" s="3">
        <v>1</v>
      </c>
      <c r="F3033" s="2">
        <v>28844.7</v>
      </c>
      <c r="G3033" s="2">
        <f>ROUND(Tabla324[[#This Row],[CANTIDAD]]*Tabla324[[#This Row],[P. U.]],2)</f>
        <v>28844.7</v>
      </c>
      <c r="H3033" s="22">
        <v>1</v>
      </c>
      <c r="I3033" s="2">
        <v>22153.39</v>
      </c>
      <c r="J3033" s="2">
        <f>ROUND(Tabla324[[#This Row],[CANTIDAD ]]*Tabla324[[#This Row],[P. U. ]],2)</f>
        <v>22153.39</v>
      </c>
    </row>
    <row r="3034" spans="1:10">
      <c r="A3034" s="5" t="s">
        <v>6577</v>
      </c>
      <c r="B3034" s="5" t="s">
        <v>2828</v>
      </c>
      <c r="C3034" s="5" t="s">
        <v>6042</v>
      </c>
      <c r="D3034" s="1" t="s">
        <v>62</v>
      </c>
      <c r="E3034" s="3">
        <v>1</v>
      </c>
      <c r="F3034" s="2">
        <v>36605.06</v>
      </c>
      <c r="G3034" s="2">
        <f>ROUND(Tabla324[[#This Row],[CANTIDAD]]*Tabla324[[#This Row],[P. U.]],2)</f>
        <v>36605.06</v>
      </c>
      <c r="H3034" s="22">
        <v>1</v>
      </c>
      <c r="I3034" s="2">
        <v>28113.53</v>
      </c>
      <c r="J3034" s="2">
        <f>ROUND(Tabla324[[#This Row],[CANTIDAD ]]*Tabla324[[#This Row],[P. U. ]],2)</f>
        <v>28113.53</v>
      </c>
    </row>
    <row r="3035" spans="1:10">
      <c r="A3035" s="5" t="s">
        <v>6577</v>
      </c>
      <c r="B3035" s="5" t="s">
        <v>2829</v>
      </c>
      <c r="C3035" s="5" t="s">
        <v>6043</v>
      </c>
      <c r="D3035" s="1" t="s">
        <v>62</v>
      </c>
      <c r="E3035" s="3">
        <v>270</v>
      </c>
      <c r="F3035" s="2">
        <v>204.19</v>
      </c>
      <c r="G3035" s="2">
        <f>ROUND(Tabla324[[#This Row],[CANTIDAD]]*Tabla324[[#This Row],[P. U.]],2)</f>
        <v>55131.3</v>
      </c>
      <c r="H3035" s="22">
        <v>270</v>
      </c>
      <c r="I3035" s="2">
        <v>156.82</v>
      </c>
      <c r="J3035" s="2">
        <f>ROUND(Tabla324[[#This Row],[CANTIDAD ]]*Tabla324[[#This Row],[P. U. ]],2)</f>
        <v>42341.4</v>
      </c>
    </row>
    <row r="3036" spans="1:10">
      <c r="A3036" s="5" t="s">
        <v>6577</v>
      </c>
      <c r="B3036" s="5" t="s">
        <v>2830</v>
      </c>
      <c r="C3036" s="5" t="s">
        <v>6044</v>
      </c>
      <c r="D3036" s="1" t="s">
        <v>62</v>
      </c>
      <c r="E3036" s="3">
        <v>225</v>
      </c>
      <c r="F3036" s="2">
        <v>255.47</v>
      </c>
      <c r="G3036" s="2">
        <f>ROUND(Tabla324[[#This Row],[CANTIDAD]]*Tabla324[[#This Row],[P. U.]],2)</f>
        <v>57480.75</v>
      </c>
      <c r="H3036" s="22">
        <v>225</v>
      </c>
      <c r="I3036" s="2">
        <v>196.21</v>
      </c>
      <c r="J3036" s="2">
        <f>ROUND(Tabla324[[#This Row],[CANTIDAD ]]*Tabla324[[#This Row],[P. U. ]],2)</f>
        <v>44147.25</v>
      </c>
    </row>
    <row r="3037" spans="1:10">
      <c r="A3037" s="5" t="s">
        <v>6577</v>
      </c>
      <c r="B3037" s="5" t="s">
        <v>2831</v>
      </c>
      <c r="C3037" s="5" t="s">
        <v>6045</v>
      </c>
      <c r="D3037" s="1" t="s">
        <v>62</v>
      </c>
      <c r="E3037" s="3">
        <v>43</v>
      </c>
      <c r="F3037" s="2">
        <v>319.70999999999998</v>
      </c>
      <c r="G3037" s="2">
        <f>ROUND(Tabla324[[#This Row],[CANTIDAD]]*Tabla324[[#This Row],[P. U.]],2)</f>
        <v>13747.53</v>
      </c>
      <c r="H3037" s="22">
        <v>43</v>
      </c>
      <c r="I3037" s="2">
        <v>245.55</v>
      </c>
      <c r="J3037" s="2">
        <f>ROUND(Tabla324[[#This Row],[CANTIDAD ]]*Tabla324[[#This Row],[P. U. ]],2)</f>
        <v>10558.65</v>
      </c>
    </row>
    <row r="3038" spans="1:10">
      <c r="A3038" s="5" t="s">
        <v>6577</v>
      </c>
      <c r="B3038" s="5" t="s">
        <v>2832</v>
      </c>
      <c r="C3038" s="5" t="s">
        <v>6046</v>
      </c>
      <c r="D3038" s="1" t="s">
        <v>62</v>
      </c>
      <c r="E3038" s="3">
        <v>125</v>
      </c>
      <c r="F3038" s="2">
        <v>562.94000000000005</v>
      </c>
      <c r="G3038" s="2">
        <f>ROUND(Tabla324[[#This Row],[CANTIDAD]]*Tabla324[[#This Row],[P. U.]],2)</f>
        <v>70367.5</v>
      </c>
      <c r="H3038" s="22">
        <v>125</v>
      </c>
      <c r="I3038" s="2">
        <v>432.35</v>
      </c>
      <c r="J3038" s="2">
        <f>ROUND(Tabla324[[#This Row],[CANTIDAD ]]*Tabla324[[#This Row],[P. U. ]],2)</f>
        <v>54043.75</v>
      </c>
    </row>
    <row r="3039" spans="1:10">
      <c r="A3039" s="5" t="s">
        <v>6577</v>
      </c>
      <c r="B3039" s="5" t="s">
        <v>2833</v>
      </c>
      <c r="C3039" s="5" t="s">
        <v>6047</v>
      </c>
      <c r="D3039" s="1" t="s">
        <v>62</v>
      </c>
      <c r="E3039" s="3">
        <v>95</v>
      </c>
      <c r="F3039" s="2">
        <v>3020.99</v>
      </c>
      <c r="G3039" s="2">
        <f>ROUND(Tabla324[[#This Row],[CANTIDAD]]*Tabla324[[#This Row],[P. U.]],2)</f>
        <v>286994.05</v>
      </c>
      <c r="H3039" s="22">
        <v>95</v>
      </c>
      <c r="I3039" s="2">
        <v>2320.19</v>
      </c>
      <c r="J3039" s="2">
        <f>ROUND(Tabla324[[#This Row],[CANTIDAD ]]*Tabla324[[#This Row],[P. U. ]],2)</f>
        <v>220418.05</v>
      </c>
    </row>
    <row r="3040" spans="1:10" s="25" customFormat="1" ht="11.25" customHeight="1">
      <c r="A3040" s="24" t="s">
        <v>6578</v>
      </c>
      <c r="B3040" s="24">
        <v>7</v>
      </c>
      <c r="C3040" s="24" t="s">
        <v>6049</v>
      </c>
      <c r="D3040" s="25" t="s">
        <v>3472</v>
      </c>
      <c r="E3040" s="26"/>
      <c r="F3040" s="27"/>
      <c r="G3040" s="27">
        <f>G3041+G3064+G3082</f>
        <v>3612946.92</v>
      </c>
      <c r="H3040" s="28"/>
      <c r="I3040" s="27"/>
      <c r="J3040" s="27">
        <f t="shared" ref="J3040" si="168">J3041+J3064+J3082</f>
        <v>2774808.68</v>
      </c>
    </row>
    <row r="3041" spans="1:10" s="30" customFormat="1" ht="11.25" customHeight="1">
      <c r="A3041" s="29" t="s">
        <v>6579</v>
      </c>
      <c r="B3041" s="29">
        <v>7.1</v>
      </c>
      <c r="C3041" s="29" t="s">
        <v>6050</v>
      </c>
      <c r="D3041" s="30" t="s">
        <v>3472</v>
      </c>
      <c r="E3041" s="31"/>
      <c r="F3041" s="32"/>
      <c r="G3041" s="32">
        <f>SUM(G3042:G3063)</f>
        <v>1661230.3</v>
      </c>
      <c r="H3041" s="33"/>
      <c r="I3041" s="32"/>
      <c r="J3041" s="32">
        <f t="shared" ref="J3041" si="169">SUM(J3042:J3063)</f>
        <v>1275853.6000000001</v>
      </c>
    </row>
    <row r="3042" spans="1:10">
      <c r="A3042" s="5" t="s">
        <v>6577</v>
      </c>
      <c r="B3042" s="5" t="s">
        <v>2834</v>
      </c>
      <c r="C3042" s="6" t="s">
        <v>6051</v>
      </c>
      <c r="D3042" s="1" t="s">
        <v>79</v>
      </c>
      <c r="E3042" s="3">
        <v>1457.97</v>
      </c>
      <c r="F3042" s="2">
        <v>60.26</v>
      </c>
      <c r="G3042" s="2">
        <f>ROUND(Tabla324[[#This Row],[CANTIDAD]]*Tabla324[[#This Row],[P. U.]],2)</f>
        <v>87857.27</v>
      </c>
      <c r="H3042" s="22">
        <v>1457.97</v>
      </c>
      <c r="I3042" s="2">
        <v>46.28</v>
      </c>
      <c r="J3042" s="2">
        <f>ROUND(Tabla324[[#This Row],[CANTIDAD ]]*Tabla324[[#This Row],[P. U. ]],2)</f>
        <v>67474.850000000006</v>
      </c>
    </row>
    <row r="3043" spans="1:10">
      <c r="A3043" s="5" t="s">
        <v>6577</v>
      </c>
      <c r="B3043" s="5" t="s">
        <v>2835</v>
      </c>
      <c r="C3043" s="6" t="s">
        <v>6052</v>
      </c>
      <c r="D3043" s="1" t="s">
        <v>79</v>
      </c>
      <c r="E3043" s="3">
        <v>403.14</v>
      </c>
      <c r="F3043" s="2">
        <v>81.36</v>
      </c>
      <c r="G3043" s="2">
        <f>ROUND(Tabla324[[#This Row],[CANTIDAD]]*Tabla324[[#This Row],[P. U.]],2)</f>
        <v>32799.47</v>
      </c>
      <c r="H3043" s="22">
        <v>403.14</v>
      </c>
      <c r="I3043" s="2">
        <v>62.49</v>
      </c>
      <c r="J3043" s="2">
        <f>ROUND(Tabla324[[#This Row],[CANTIDAD ]]*Tabla324[[#This Row],[P. U. ]],2)</f>
        <v>25192.22</v>
      </c>
    </row>
    <row r="3044" spans="1:10">
      <c r="A3044" s="5" t="s">
        <v>6577</v>
      </c>
      <c r="B3044" s="5" t="s">
        <v>2836</v>
      </c>
      <c r="C3044" s="6" t="s">
        <v>6053</v>
      </c>
      <c r="D3044" s="1" t="s">
        <v>79</v>
      </c>
      <c r="E3044" s="3">
        <v>8.15</v>
      </c>
      <c r="F3044" s="2">
        <v>88.36</v>
      </c>
      <c r="G3044" s="2">
        <f>ROUND(Tabla324[[#This Row],[CANTIDAD]]*Tabla324[[#This Row],[P. U.]],2)</f>
        <v>720.13</v>
      </c>
      <c r="H3044" s="22">
        <v>8.15</v>
      </c>
      <c r="I3044" s="2">
        <v>67.87</v>
      </c>
      <c r="J3044" s="2">
        <f>ROUND(Tabla324[[#This Row],[CANTIDAD ]]*Tabla324[[#This Row],[P. U. ]],2)</f>
        <v>553.14</v>
      </c>
    </row>
    <row r="3045" spans="1:10">
      <c r="A3045" s="5" t="s">
        <v>6577</v>
      </c>
      <c r="B3045" s="5" t="s">
        <v>2837</v>
      </c>
      <c r="C3045" s="6" t="s">
        <v>6054</v>
      </c>
      <c r="D3045" s="1" t="s">
        <v>79</v>
      </c>
      <c r="E3045" s="3">
        <v>26.32</v>
      </c>
      <c r="F3045" s="2">
        <v>101.83</v>
      </c>
      <c r="G3045" s="2">
        <f>ROUND(Tabla324[[#This Row],[CANTIDAD]]*Tabla324[[#This Row],[P. U.]],2)</f>
        <v>2680.17</v>
      </c>
      <c r="H3045" s="22">
        <v>26.32</v>
      </c>
      <c r="I3045" s="2">
        <v>78.2</v>
      </c>
      <c r="J3045" s="2">
        <f>ROUND(Tabla324[[#This Row],[CANTIDAD ]]*Tabla324[[#This Row],[P. U. ]],2)</f>
        <v>2058.2199999999998</v>
      </c>
    </row>
    <row r="3046" spans="1:10">
      <c r="A3046" s="5" t="s">
        <v>6577</v>
      </c>
      <c r="B3046" s="5" t="s">
        <v>2838</v>
      </c>
      <c r="C3046" s="6" t="s">
        <v>6055</v>
      </c>
      <c r="D3046" s="1" t="s">
        <v>79</v>
      </c>
      <c r="E3046" s="3">
        <v>69.03</v>
      </c>
      <c r="F3046" s="2">
        <v>146.66</v>
      </c>
      <c r="G3046" s="2">
        <f>ROUND(Tabla324[[#This Row],[CANTIDAD]]*Tabla324[[#This Row],[P. U.]],2)</f>
        <v>10123.94</v>
      </c>
      <c r="H3046" s="22">
        <v>69.03</v>
      </c>
      <c r="I3046" s="2">
        <v>112.64</v>
      </c>
      <c r="J3046" s="2">
        <f>ROUND(Tabla324[[#This Row],[CANTIDAD ]]*Tabla324[[#This Row],[P. U. ]],2)</f>
        <v>7775.54</v>
      </c>
    </row>
    <row r="3047" spans="1:10">
      <c r="A3047" s="5" t="s">
        <v>6577</v>
      </c>
      <c r="B3047" s="5" t="s">
        <v>2839</v>
      </c>
      <c r="C3047" s="6" t="s">
        <v>6056</v>
      </c>
      <c r="D3047" s="1" t="s">
        <v>62</v>
      </c>
      <c r="E3047" s="3">
        <v>124</v>
      </c>
      <c r="F3047" s="2">
        <v>1099.5</v>
      </c>
      <c r="G3047" s="2">
        <f>ROUND(Tabla324[[#This Row],[CANTIDAD]]*Tabla324[[#This Row],[P. U.]],2)</f>
        <v>136338</v>
      </c>
      <c r="H3047" s="22">
        <v>124</v>
      </c>
      <c r="I3047" s="2">
        <v>844.44</v>
      </c>
      <c r="J3047" s="2">
        <f>ROUND(Tabla324[[#This Row],[CANTIDAD ]]*Tabla324[[#This Row],[P. U. ]],2)</f>
        <v>104710.56</v>
      </c>
    </row>
    <row r="3048" spans="1:10">
      <c r="A3048" s="5" t="s">
        <v>6577</v>
      </c>
      <c r="B3048" s="5" t="s">
        <v>2840</v>
      </c>
      <c r="C3048" s="6" t="s">
        <v>6057</v>
      </c>
      <c r="D3048" s="1" t="s">
        <v>62</v>
      </c>
      <c r="E3048" s="3">
        <v>411</v>
      </c>
      <c r="F3048" s="2">
        <v>1503.6</v>
      </c>
      <c r="G3048" s="2">
        <f>ROUND(Tabla324[[#This Row],[CANTIDAD]]*Tabla324[[#This Row],[P. U.]],2)</f>
        <v>617979.6</v>
      </c>
      <c r="H3048" s="22">
        <v>411</v>
      </c>
      <c r="I3048" s="2">
        <v>1154.8</v>
      </c>
      <c r="J3048" s="2">
        <f>ROUND(Tabla324[[#This Row],[CANTIDAD ]]*Tabla324[[#This Row],[P. U. ]],2)</f>
        <v>474622.8</v>
      </c>
    </row>
    <row r="3049" spans="1:10">
      <c r="A3049" s="5" t="s">
        <v>6577</v>
      </c>
      <c r="B3049" s="5" t="s">
        <v>2841</v>
      </c>
      <c r="C3049" s="5" t="s">
        <v>6058</v>
      </c>
      <c r="D3049" s="1" t="s">
        <v>153</v>
      </c>
      <c r="E3049" s="3">
        <v>109</v>
      </c>
      <c r="F3049" s="2">
        <v>74.959999999999994</v>
      </c>
      <c r="G3049" s="2">
        <f>ROUND(Tabla324[[#This Row],[CANTIDAD]]*Tabla324[[#This Row],[P. U.]],2)</f>
        <v>8170.64</v>
      </c>
      <c r="H3049" s="22">
        <v>109</v>
      </c>
      <c r="I3049" s="2">
        <v>57.58</v>
      </c>
      <c r="J3049" s="2">
        <f>ROUND(Tabla324[[#This Row],[CANTIDAD ]]*Tabla324[[#This Row],[P. U. ]],2)</f>
        <v>6276.22</v>
      </c>
    </row>
    <row r="3050" spans="1:10">
      <c r="A3050" s="5" t="s">
        <v>6577</v>
      </c>
      <c r="B3050" s="5" t="s">
        <v>2842</v>
      </c>
      <c r="C3050" s="5" t="s">
        <v>6059</v>
      </c>
      <c r="D3050" s="1" t="s">
        <v>153</v>
      </c>
      <c r="E3050" s="3">
        <v>355</v>
      </c>
      <c r="F3050" s="2">
        <v>76.72</v>
      </c>
      <c r="G3050" s="2">
        <f>ROUND(Tabla324[[#This Row],[CANTIDAD]]*Tabla324[[#This Row],[P. U.]],2)</f>
        <v>27235.599999999999</v>
      </c>
      <c r="H3050" s="22">
        <v>355</v>
      </c>
      <c r="I3050" s="2">
        <v>58.93</v>
      </c>
      <c r="J3050" s="2">
        <f>ROUND(Tabla324[[#This Row],[CANTIDAD ]]*Tabla324[[#This Row],[P. U. ]],2)</f>
        <v>20920.150000000001</v>
      </c>
    </row>
    <row r="3051" spans="1:10">
      <c r="A3051" s="5" t="s">
        <v>6577</v>
      </c>
      <c r="B3051" s="5" t="s">
        <v>2843</v>
      </c>
      <c r="C3051" s="5" t="s">
        <v>6060</v>
      </c>
      <c r="D3051" s="1" t="s">
        <v>153</v>
      </c>
      <c r="E3051" s="3">
        <v>4</v>
      </c>
      <c r="F3051" s="2">
        <v>79.709999999999994</v>
      </c>
      <c r="G3051" s="2">
        <f>ROUND(Tabla324[[#This Row],[CANTIDAD]]*Tabla324[[#This Row],[P. U.]],2)</f>
        <v>318.83999999999997</v>
      </c>
      <c r="H3051" s="22">
        <v>4</v>
      </c>
      <c r="I3051" s="2">
        <v>61.22</v>
      </c>
      <c r="J3051" s="2">
        <f>ROUND(Tabla324[[#This Row],[CANTIDAD ]]*Tabla324[[#This Row],[P. U. ]],2)</f>
        <v>244.88</v>
      </c>
    </row>
    <row r="3052" spans="1:10">
      <c r="A3052" s="5" t="s">
        <v>6577</v>
      </c>
      <c r="B3052" s="5" t="s">
        <v>2844</v>
      </c>
      <c r="C3052" s="5" t="s">
        <v>6061</v>
      </c>
      <c r="D3052" s="1" t="s">
        <v>153</v>
      </c>
      <c r="E3052" s="3">
        <v>899</v>
      </c>
      <c r="F3052" s="2">
        <v>96.24</v>
      </c>
      <c r="G3052" s="2">
        <f>ROUND(Tabla324[[#This Row],[CANTIDAD]]*Tabla324[[#This Row],[P. U.]],2)</f>
        <v>86519.76</v>
      </c>
      <c r="H3052" s="22">
        <v>899</v>
      </c>
      <c r="I3052" s="2">
        <v>73.91</v>
      </c>
      <c r="J3052" s="2">
        <f>ROUND(Tabla324[[#This Row],[CANTIDAD ]]*Tabla324[[#This Row],[P. U. ]],2)</f>
        <v>66445.09</v>
      </c>
    </row>
    <row r="3053" spans="1:10">
      <c r="A3053" s="5" t="s">
        <v>6577</v>
      </c>
      <c r="B3053" s="5" t="s">
        <v>2845</v>
      </c>
      <c r="C3053" s="5" t="s">
        <v>6062</v>
      </c>
      <c r="D3053" s="1" t="s">
        <v>153</v>
      </c>
      <c r="E3053" s="3">
        <v>1066</v>
      </c>
      <c r="F3053" s="2">
        <v>144.88999999999999</v>
      </c>
      <c r="G3053" s="2">
        <f>ROUND(Tabla324[[#This Row],[CANTIDAD]]*Tabla324[[#This Row],[P. U.]],2)</f>
        <v>154452.74</v>
      </c>
      <c r="H3053" s="22">
        <v>1066</v>
      </c>
      <c r="I3053" s="2">
        <v>111.27</v>
      </c>
      <c r="J3053" s="2">
        <f>ROUND(Tabla324[[#This Row],[CANTIDAD ]]*Tabla324[[#This Row],[P. U. ]],2)</f>
        <v>118613.82</v>
      </c>
    </row>
    <row r="3054" spans="1:10">
      <c r="A3054" s="5" t="s">
        <v>6577</v>
      </c>
      <c r="B3054" s="5" t="s">
        <v>2846</v>
      </c>
      <c r="C3054" s="5" t="s">
        <v>6063</v>
      </c>
      <c r="D3054" s="1" t="s">
        <v>153</v>
      </c>
      <c r="E3054" s="3">
        <v>15</v>
      </c>
      <c r="F3054" s="2">
        <v>5140.3</v>
      </c>
      <c r="G3054" s="2">
        <f>ROUND(Tabla324[[#This Row],[CANTIDAD]]*Tabla324[[#This Row],[P. U.]],2)</f>
        <v>77104.5</v>
      </c>
      <c r="H3054" s="22">
        <v>15</v>
      </c>
      <c r="I3054" s="2">
        <v>3947.87</v>
      </c>
      <c r="J3054" s="2">
        <f>ROUND(Tabla324[[#This Row],[CANTIDAD ]]*Tabla324[[#This Row],[P. U. ]],2)</f>
        <v>59218.05</v>
      </c>
    </row>
    <row r="3055" spans="1:10">
      <c r="A3055" s="5" t="s">
        <v>6577</v>
      </c>
      <c r="B3055" s="5" t="s">
        <v>2847</v>
      </c>
      <c r="C3055" s="5" t="s">
        <v>6064</v>
      </c>
      <c r="D3055" s="1" t="s">
        <v>153</v>
      </c>
      <c r="E3055" s="3">
        <v>114</v>
      </c>
      <c r="F3055" s="2">
        <v>780.86</v>
      </c>
      <c r="G3055" s="2">
        <f>ROUND(Tabla324[[#This Row],[CANTIDAD]]*Tabla324[[#This Row],[P. U.]],2)</f>
        <v>89018.04</v>
      </c>
      <c r="H3055" s="22">
        <v>114</v>
      </c>
      <c r="I3055" s="2">
        <v>599.72</v>
      </c>
      <c r="J3055" s="2">
        <f>ROUND(Tabla324[[#This Row],[CANTIDAD ]]*Tabla324[[#This Row],[P. U. ]],2)</f>
        <v>68368.08</v>
      </c>
    </row>
    <row r="3056" spans="1:10">
      <c r="A3056" s="5" t="s">
        <v>6577</v>
      </c>
      <c r="B3056" s="5" t="s">
        <v>2848</v>
      </c>
      <c r="C3056" s="6" t="s">
        <v>6065</v>
      </c>
      <c r="D3056" s="1" t="s">
        <v>62</v>
      </c>
      <c r="E3056" s="3">
        <v>8</v>
      </c>
      <c r="F3056" s="2">
        <v>5634.42</v>
      </c>
      <c r="G3056" s="2">
        <f>ROUND(Tabla324[[#This Row],[CANTIDAD]]*Tabla324[[#This Row],[P. U.]],2)</f>
        <v>45075.360000000001</v>
      </c>
      <c r="H3056" s="22">
        <v>8</v>
      </c>
      <c r="I3056" s="2">
        <v>4327.37</v>
      </c>
      <c r="J3056" s="2">
        <f>ROUND(Tabla324[[#This Row],[CANTIDAD ]]*Tabla324[[#This Row],[P. U. ]],2)</f>
        <v>34618.959999999999</v>
      </c>
    </row>
    <row r="3057" spans="1:10">
      <c r="A3057" s="5" t="s">
        <v>6577</v>
      </c>
      <c r="B3057" s="5" t="s">
        <v>2849</v>
      </c>
      <c r="C3057" s="5" t="s">
        <v>6066</v>
      </c>
      <c r="D3057" s="1" t="s">
        <v>153</v>
      </c>
      <c r="E3057" s="3">
        <v>47</v>
      </c>
      <c r="F3057" s="2">
        <v>2738.26</v>
      </c>
      <c r="G3057" s="2">
        <f>ROUND(Tabla324[[#This Row],[CANTIDAD]]*Tabla324[[#This Row],[P. U.]],2)</f>
        <v>128698.22</v>
      </c>
      <c r="H3057" s="22">
        <v>47</v>
      </c>
      <c r="I3057" s="2">
        <v>2103.0500000000002</v>
      </c>
      <c r="J3057" s="2">
        <f>ROUND(Tabla324[[#This Row],[CANTIDAD ]]*Tabla324[[#This Row],[P. U. ]],2)</f>
        <v>98843.35</v>
      </c>
    </row>
    <row r="3058" spans="1:10">
      <c r="A3058" s="5" t="s">
        <v>6577</v>
      </c>
      <c r="B3058" s="5" t="s">
        <v>2850</v>
      </c>
      <c r="C3058" s="5" t="s">
        <v>6067</v>
      </c>
      <c r="D3058" s="1" t="s">
        <v>153</v>
      </c>
      <c r="E3058" s="3">
        <v>24</v>
      </c>
      <c r="F3058" s="2">
        <v>3481.74</v>
      </c>
      <c r="G3058" s="2">
        <f>ROUND(Tabla324[[#This Row],[CANTIDAD]]*Tabla324[[#This Row],[P. U.]],2)</f>
        <v>83561.759999999995</v>
      </c>
      <c r="H3058" s="22">
        <v>24</v>
      </c>
      <c r="I3058" s="2">
        <v>2674.06</v>
      </c>
      <c r="J3058" s="2">
        <f>ROUND(Tabla324[[#This Row],[CANTIDAD ]]*Tabla324[[#This Row],[P. U. ]],2)</f>
        <v>64177.440000000002</v>
      </c>
    </row>
    <row r="3059" spans="1:10">
      <c r="A3059" s="5" t="s">
        <v>6577</v>
      </c>
      <c r="B3059" s="5" t="s">
        <v>2851</v>
      </c>
      <c r="C3059" s="6" t="s">
        <v>6068</v>
      </c>
      <c r="D3059" s="1" t="s">
        <v>153</v>
      </c>
      <c r="E3059" s="3">
        <v>10</v>
      </c>
      <c r="F3059" s="2">
        <v>5005.58</v>
      </c>
      <c r="G3059" s="2">
        <f>ROUND(Tabla324[[#This Row],[CANTIDAD]]*Tabla324[[#This Row],[P. U.]],2)</f>
        <v>50055.8</v>
      </c>
      <c r="H3059" s="22">
        <v>10</v>
      </c>
      <c r="I3059" s="2">
        <v>3844.4</v>
      </c>
      <c r="J3059" s="2">
        <f>ROUND(Tabla324[[#This Row],[CANTIDAD ]]*Tabla324[[#This Row],[P. U. ]],2)</f>
        <v>38444</v>
      </c>
    </row>
    <row r="3060" spans="1:10">
      <c r="A3060" s="5" t="s">
        <v>6577</v>
      </c>
      <c r="B3060" s="5" t="s">
        <v>2852</v>
      </c>
      <c r="C3060" s="6" t="s">
        <v>6069</v>
      </c>
      <c r="D3060" s="1" t="s">
        <v>153</v>
      </c>
      <c r="E3060" s="3">
        <v>1</v>
      </c>
      <c r="F3060" s="2">
        <v>5682.12</v>
      </c>
      <c r="G3060" s="2">
        <f>ROUND(Tabla324[[#This Row],[CANTIDAD]]*Tabla324[[#This Row],[P. U.]],2)</f>
        <v>5682.12</v>
      </c>
      <c r="H3060" s="22">
        <v>1</v>
      </c>
      <c r="I3060" s="2">
        <v>4364</v>
      </c>
      <c r="J3060" s="2">
        <f>ROUND(Tabla324[[#This Row],[CANTIDAD ]]*Tabla324[[#This Row],[P. U. ]],2)</f>
        <v>4364</v>
      </c>
    </row>
    <row r="3061" spans="1:10">
      <c r="A3061" s="5" t="s">
        <v>6577</v>
      </c>
      <c r="B3061" s="5" t="s">
        <v>2853</v>
      </c>
      <c r="C3061" s="6" t="s">
        <v>6070</v>
      </c>
      <c r="D3061" s="1" t="s">
        <v>62</v>
      </c>
      <c r="E3061" s="3">
        <v>2</v>
      </c>
      <c r="F3061" s="2">
        <v>6902.32</v>
      </c>
      <c r="G3061" s="2">
        <f>ROUND(Tabla324[[#This Row],[CANTIDAD]]*Tabla324[[#This Row],[P. U.]],2)</f>
        <v>13804.64</v>
      </c>
      <c r="H3061" s="22">
        <v>2</v>
      </c>
      <c r="I3061" s="2">
        <v>5301.14</v>
      </c>
      <c r="J3061" s="2">
        <f>ROUND(Tabla324[[#This Row],[CANTIDAD ]]*Tabla324[[#This Row],[P. U. ]],2)</f>
        <v>10602.28</v>
      </c>
    </row>
    <row r="3062" spans="1:10">
      <c r="A3062" s="5" t="s">
        <v>6577</v>
      </c>
      <c r="B3062" s="5" t="s">
        <v>2854</v>
      </c>
      <c r="C3062" s="5" t="s">
        <v>6071</v>
      </c>
      <c r="D3062" s="1" t="s">
        <v>62</v>
      </c>
      <c r="E3062" s="3">
        <v>2</v>
      </c>
      <c r="F3062" s="2">
        <v>757.27</v>
      </c>
      <c r="G3062" s="2">
        <f>ROUND(Tabla324[[#This Row],[CANTIDAD]]*Tabla324[[#This Row],[P. U.]],2)</f>
        <v>1514.54</v>
      </c>
      <c r="H3062" s="22">
        <v>2</v>
      </c>
      <c r="I3062" s="2">
        <v>581.6</v>
      </c>
      <c r="J3062" s="2">
        <f>ROUND(Tabla324[[#This Row],[CANTIDAD ]]*Tabla324[[#This Row],[P. U. ]],2)</f>
        <v>1163.2</v>
      </c>
    </row>
    <row r="3063" spans="1:10">
      <c r="A3063" s="5" t="s">
        <v>6577</v>
      </c>
      <c r="B3063" s="5" t="s">
        <v>2855</v>
      </c>
      <c r="C3063" s="5" t="s">
        <v>6072</v>
      </c>
      <c r="D3063" s="1" t="s">
        <v>62</v>
      </c>
      <c r="E3063" s="3">
        <v>1</v>
      </c>
      <c r="F3063" s="2">
        <v>1519.16</v>
      </c>
      <c r="G3063" s="2">
        <f>ROUND(Tabla324[[#This Row],[CANTIDAD]]*Tabla324[[#This Row],[P. U.]],2)</f>
        <v>1519.16</v>
      </c>
      <c r="H3063" s="22">
        <v>1</v>
      </c>
      <c r="I3063" s="2">
        <v>1166.75</v>
      </c>
      <c r="J3063" s="2">
        <f>ROUND(Tabla324[[#This Row],[CANTIDAD ]]*Tabla324[[#This Row],[P. U. ]],2)</f>
        <v>1166.75</v>
      </c>
    </row>
    <row r="3064" spans="1:10" s="30" customFormat="1" ht="11.25" customHeight="1">
      <c r="A3064" s="29" t="s">
        <v>6579</v>
      </c>
      <c r="B3064" s="29">
        <v>7.2</v>
      </c>
      <c r="C3064" s="29" t="s">
        <v>4613</v>
      </c>
      <c r="D3064" s="30" t="s">
        <v>3472</v>
      </c>
      <c r="E3064" s="31"/>
      <c r="F3064" s="32"/>
      <c r="G3064" s="32">
        <f>SUM(G3065:G3081)</f>
        <v>1654594.5700000003</v>
      </c>
      <c r="H3064" s="33"/>
      <c r="I3064" s="32"/>
      <c r="J3064" s="32">
        <f t="shared" ref="J3064" si="170">SUM(J3065:J3081)</f>
        <v>1270756.48</v>
      </c>
    </row>
    <row r="3065" spans="1:10">
      <c r="A3065" s="5" t="s">
        <v>6577</v>
      </c>
      <c r="B3065" s="5" t="s">
        <v>2856</v>
      </c>
      <c r="C3065" s="5" t="s">
        <v>6073</v>
      </c>
      <c r="D3065" s="1" t="s">
        <v>62</v>
      </c>
      <c r="E3065" s="3">
        <v>48506.7</v>
      </c>
      <c r="F3065" s="2">
        <v>11.94</v>
      </c>
      <c r="G3065" s="2">
        <f>ROUND(Tabla324[[#This Row],[CANTIDAD]]*Tabla324[[#This Row],[P. U.]],2)</f>
        <v>579170</v>
      </c>
      <c r="H3065" s="22">
        <v>48506.7</v>
      </c>
      <c r="I3065" s="2">
        <v>9.17</v>
      </c>
      <c r="J3065" s="2">
        <f>ROUND(Tabla324[[#This Row],[CANTIDAD ]]*Tabla324[[#This Row],[P. U. ]],2)</f>
        <v>444806.44</v>
      </c>
    </row>
    <row r="3066" spans="1:10">
      <c r="A3066" s="5" t="s">
        <v>6577</v>
      </c>
      <c r="B3066" s="5" t="s">
        <v>2857</v>
      </c>
      <c r="C3066" s="6" t="s">
        <v>6074</v>
      </c>
      <c r="D3066" s="1" t="s">
        <v>79</v>
      </c>
      <c r="E3066" s="3">
        <v>88.4</v>
      </c>
      <c r="F3066" s="2">
        <v>65.75</v>
      </c>
      <c r="G3066" s="2">
        <f>ROUND(Tabla324[[#This Row],[CANTIDAD]]*Tabla324[[#This Row],[P. U.]],2)</f>
        <v>5812.3</v>
      </c>
      <c r="H3066" s="22">
        <v>88.4</v>
      </c>
      <c r="I3066" s="2">
        <v>50.5</v>
      </c>
      <c r="J3066" s="2">
        <f>ROUND(Tabla324[[#This Row],[CANTIDAD ]]*Tabla324[[#This Row],[P. U. ]],2)</f>
        <v>4464.2</v>
      </c>
    </row>
    <row r="3067" spans="1:10">
      <c r="A3067" s="5" t="s">
        <v>6577</v>
      </c>
      <c r="B3067" s="5" t="s">
        <v>2858</v>
      </c>
      <c r="C3067" s="6" t="s">
        <v>6075</v>
      </c>
      <c r="D3067" s="1" t="s">
        <v>79</v>
      </c>
      <c r="E3067" s="3">
        <v>3182.45</v>
      </c>
      <c r="F3067" s="2">
        <v>31.35</v>
      </c>
      <c r="G3067" s="2">
        <f>ROUND(Tabla324[[#This Row],[CANTIDAD]]*Tabla324[[#This Row],[P. U.]],2)</f>
        <v>99769.81</v>
      </c>
      <c r="H3067" s="22">
        <v>3182.45</v>
      </c>
      <c r="I3067" s="2">
        <v>24.08</v>
      </c>
      <c r="J3067" s="2">
        <f>ROUND(Tabla324[[#This Row],[CANTIDAD ]]*Tabla324[[#This Row],[P. U. ]],2)</f>
        <v>76633.399999999994</v>
      </c>
    </row>
    <row r="3068" spans="1:10">
      <c r="A3068" s="5" t="s">
        <v>6577</v>
      </c>
      <c r="B3068" s="5" t="s">
        <v>2859</v>
      </c>
      <c r="C3068" s="6" t="s">
        <v>6076</v>
      </c>
      <c r="D3068" s="1" t="s">
        <v>62</v>
      </c>
      <c r="E3068" s="3">
        <v>56</v>
      </c>
      <c r="F3068" s="2">
        <v>294.26</v>
      </c>
      <c r="G3068" s="2">
        <f>ROUND(Tabla324[[#This Row],[CANTIDAD]]*Tabla324[[#This Row],[P. U.]],2)</f>
        <v>16478.560000000001</v>
      </c>
      <c r="H3068" s="22">
        <v>56</v>
      </c>
      <c r="I3068" s="2">
        <v>226</v>
      </c>
      <c r="J3068" s="2">
        <f>ROUND(Tabla324[[#This Row],[CANTIDAD ]]*Tabla324[[#This Row],[P. U. ]],2)</f>
        <v>12656</v>
      </c>
    </row>
    <row r="3069" spans="1:10">
      <c r="A3069" s="5" t="s">
        <v>6577</v>
      </c>
      <c r="B3069" s="5" t="s">
        <v>2860</v>
      </c>
      <c r="C3069" s="6" t="s">
        <v>6077</v>
      </c>
      <c r="D3069" s="1" t="s">
        <v>62</v>
      </c>
      <c r="E3069" s="3">
        <v>10</v>
      </c>
      <c r="F3069" s="2">
        <v>358.51</v>
      </c>
      <c r="G3069" s="2">
        <f>ROUND(Tabla324[[#This Row],[CANTIDAD]]*Tabla324[[#This Row],[P. U.]],2)</f>
        <v>3585.1</v>
      </c>
      <c r="H3069" s="22">
        <v>10</v>
      </c>
      <c r="I3069" s="2">
        <v>275.33999999999997</v>
      </c>
      <c r="J3069" s="2">
        <f>ROUND(Tabla324[[#This Row],[CANTIDAD ]]*Tabla324[[#This Row],[P. U. ]],2)</f>
        <v>2753.4</v>
      </c>
    </row>
    <row r="3070" spans="1:10">
      <c r="A3070" s="5" t="s">
        <v>6577</v>
      </c>
      <c r="B3070" s="5" t="s">
        <v>2861</v>
      </c>
      <c r="C3070" s="6" t="s">
        <v>6078</v>
      </c>
      <c r="D3070" s="1" t="s">
        <v>62</v>
      </c>
      <c r="E3070" s="3">
        <v>1066</v>
      </c>
      <c r="F3070" s="2">
        <v>148</v>
      </c>
      <c r="G3070" s="2">
        <f>ROUND(Tabla324[[#This Row],[CANTIDAD]]*Tabla324[[#This Row],[P. U.]],2)</f>
        <v>157768</v>
      </c>
      <c r="H3070" s="22">
        <v>1066</v>
      </c>
      <c r="I3070" s="2">
        <v>113.66</v>
      </c>
      <c r="J3070" s="2">
        <f>ROUND(Tabla324[[#This Row],[CANTIDAD ]]*Tabla324[[#This Row],[P. U. ]],2)</f>
        <v>121161.56</v>
      </c>
    </row>
    <row r="3071" spans="1:10">
      <c r="A3071" s="5" t="s">
        <v>6577</v>
      </c>
      <c r="B3071" s="5" t="s">
        <v>2862</v>
      </c>
      <c r="C3071" s="6" t="s">
        <v>6077</v>
      </c>
      <c r="D3071" s="1" t="s">
        <v>153</v>
      </c>
      <c r="E3071" s="3">
        <v>1010</v>
      </c>
      <c r="F3071" s="2">
        <v>135.69999999999999</v>
      </c>
      <c r="G3071" s="2">
        <f>ROUND(Tabla324[[#This Row],[CANTIDAD]]*Tabla324[[#This Row],[P. U.]],2)</f>
        <v>137057</v>
      </c>
      <c r="H3071" s="22">
        <v>1010</v>
      </c>
      <c r="I3071" s="2">
        <v>104.22</v>
      </c>
      <c r="J3071" s="2">
        <f>ROUND(Tabla324[[#This Row],[CANTIDAD ]]*Tabla324[[#This Row],[P. U. ]],2)</f>
        <v>105262.2</v>
      </c>
    </row>
    <row r="3072" spans="1:10">
      <c r="A3072" s="5" t="s">
        <v>6577</v>
      </c>
      <c r="B3072" s="5" t="s">
        <v>2863</v>
      </c>
      <c r="C3072" s="6" t="s">
        <v>6079</v>
      </c>
      <c r="D3072" s="1" t="s">
        <v>62</v>
      </c>
      <c r="E3072" s="3">
        <v>2</v>
      </c>
      <c r="F3072" s="2">
        <v>1369.7</v>
      </c>
      <c r="G3072" s="2">
        <f>ROUND(Tabla324[[#This Row],[CANTIDAD]]*Tabla324[[#This Row],[P. U.]],2)</f>
        <v>2739.4</v>
      </c>
      <c r="H3072" s="22">
        <v>2</v>
      </c>
      <c r="I3072" s="2">
        <v>1051.96</v>
      </c>
      <c r="J3072" s="2">
        <f>ROUND(Tabla324[[#This Row],[CANTIDAD ]]*Tabla324[[#This Row],[P. U. ]],2)</f>
        <v>2103.92</v>
      </c>
    </row>
    <row r="3073" spans="1:10">
      <c r="A3073" s="5" t="s">
        <v>6577</v>
      </c>
      <c r="B3073" s="5" t="s">
        <v>2864</v>
      </c>
      <c r="C3073" s="6" t="s">
        <v>6080</v>
      </c>
      <c r="D3073" s="1" t="s">
        <v>62</v>
      </c>
      <c r="E3073" s="3">
        <v>30</v>
      </c>
      <c r="F3073" s="2">
        <v>2930.57</v>
      </c>
      <c r="G3073" s="2">
        <f>ROUND(Tabla324[[#This Row],[CANTIDAD]]*Tabla324[[#This Row],[P. U.]],2)</f>
        <v>87917.1</v>
      </c>
      <c r="H3073" s="22">
        <v>30</v>
      </c>
      <c r="I3073" s="2">
        <v>2250.75</v>
      </c>
      <c r="J3073" s="2">
        <f>ROUND(Tabla324[[#This Row],[CANTIDAD ]]*Tabla324[[#This Row],[P. U. ]],2)</f>
        <v>67522.5</v>
      </c>
    </row>
    <row r="3074" spans="1:10">
      <c r="A3074" s="5" t="s">
        <v>6577</v>
      </c>
      <c r="B3074" s="5" t="s">
        <v>2865</v>
      </c>
      <c r="C3074" s="5" t="s">
        <v>6081</v>
      </c>
      <c r="D3074" s="1" t="s">
        <v>153</v>
      </c>
      <c r="E3074" s="3">
        <v>192</v>
      </c>
      <c r="F3074" s="2">
        <v>707.71</v>
      </c>
      <c r="G3074" s="2">
        <f>ROUND(Tabla324[[#This Row],[CANTIDAD]]*Tabla324[[#This Row],[P. U.]],2)</f>
        <v>135880.32000000001</v>
      </c>
      <c r="H3074" s="22">
        <v>192</v>
      </c>
      <c r="I3074" s="2">
        <v>543.53</v>
      </c>
      <c r="J3074" s="2">
        <f>ROUND(Tabla324[[#This Row],[CANTIDAD ]]*Tabla324[[#This Row],[P. U. ]],2)</f>
        <v>104357.75999999999</v>
      </c>
    </row>
    <row r="3075" spans="1:10">
      <c r="A3075" s="5" t="s">
        <v>6577</v>
      </c>
      <c r="B3075" s="5" t="s">
        <v>2866</v>
      </c>
      <c r="C3075" s="6" t="s">
        <v>6082</v>
      </c>
      <c r="D3075" s="1" t="s">
        <v>153</v>
      </c>
      <c r="E3075" s="3">
        <v>64</v>
      </c>
      <c r="F3075" s="2">
        <v>1173.79</v>
      </c>
      <c r="G3075" s="2">
        <f>ROUND(Tabla324[[#This Row],[CANTIDAD]]*Tabla324[[#This Row],[P. U.]],2)</f>
        <v>75122.559999999998</v>
      </c>
      <c r="H3075" s="22">
        <v>64</v>
      </c>
      <c r="I3075" s="2">
        <v>901.49</v>
      </c>
      <c r="J3075" s="2">
        <f>ROUND(Tabla324[[#This Row],[CANTIDAD ]]*Tabla324[[#This Row],[P. U. ]],2)</f>
        <v>57695.360000000001</v>
      </c>
    </row>
    <row r="3076" spans="1:10">
      <c r="A3076" s="5" t="s">
        <v>6577</v>
      </c>
      <c r="B3076" s="5" t="s">
        <v>2867</v>
      </c>
      <c r="C3076" s="5" t="s">
        <v>6083</v>
      </c>
      <c r="D3076" s="1" t="s">
        <v>62</v>
      </c>
      <c r="E3076" s="3">
        <v>1357.3</v>
      </c>
      <c r="F3076" s="2">
        <v>37.14</v>
      </c>
      <c r="G3076" s="2">
        <f>ROUND(Tabla324[[#This Row],[CANTIDAD]]*Tabla324[[#This Row],[P. U.]],2)</f>
        <v>50410.12</v>
      </c>
      <c r="H3076" s="22">
        <v>1357.3</v>
      </c>
      <c r="I3076" s="2">
        <v>28.52</v>
      </c>
      <c r="J3076" s="2">
        <f>ROUND(Tabla324[[#This Row],[CANTIDAD ]]*Tabla324[[#This Row],[P. U. ]],2)</f>
        <v>38710.199999999997</v>
      </c>
    </row>
    <row r="3077" spans="1:10">
      <c r="A3077" s="5" t="s">
        <v>6577</v>
      </c>
      <c r="B3077" s="5" t="s">
        <v>2868</v>
      </c>
      <c r="C3077" s="6" t="s">
        <v>6084</v>
      </c>
      <c r="D3077" s="1" t="s">
        <v>62</v>
      </c>
      <c r="E3077" s="3">
        <v>1247.45</v>
      </c>
      <c r="F3077" s="2">
        <v>138.72</v>
      </c>
      <c r="G3077" s="2">
        <f>ROUND(Tabla324[[#This Row],[CANTIDAD]]*Tabla324[[#This Row],[P. U.]],2)</f>
        <v>173046.26</v>
      </c>
      <c r="H3077" s="22">
        <v>1247.45</v>
      </c>
      <c r="I3077" s="2">
        <v>106.54</v>
      </c>
      <c r="J3077" s="2">
        <f>ROUND(Tabla324[[#This Row],[CANTIDAD ]]*Tabla324[[#This Row],[P. U. ]],2)</f>
        <v>132903.32</v>
      </c>
    </row>
    <row r="3078" spans="1:10">
      <c r="A3078" s="5" t="s">
        <v>6577</v>
      </c>
      <c r="B3078" s="5" t="s">
        <v>2869</v>
      </c>
      <c r="C3078" s="5" t="s">
        <v>6085</v>
      </c>
      <c r="D3078" s="1" t="s">
        <v>62</v>
      </c>
      <c r="E3078" s="3">
        <v>46.3</v>
      </c>
      <c r="F3078" s="2">
        <v>520.27</v>
      </c>
      <c r="G3078" s="2">
        <f>ROUND(Tabla324[[#This Row],[CANTIDAD]]*Tabla324[[#This Row],[P. U.]],2)</f>
        <v>24088.5</v>
      </c>
      <c r="H3078" s="22">
        <v>46.3</v>
      </c>
      <c r="I3078" s="2">
        <v>399.58</v>
      </c>
      <c r="J3078" s="2">
        <f>ROUND(Tabla324[[#This Row],[CANTIDAD ]]*Tabla324[[#This Row],[P. U. ]],2)</f>
        <v>18500.55</v>
      </c>
    </row>
    <row r="3079" spans="1:10">
      <c r="A3079" s="5" t="s">
        <v>6577</v>
      </c>
      <c r="B3079" s="5" t="s">
        <v>2870</v>
      </c>
      <c r="C3079" s="6" t="s">
        <v>6086</v>
      </c>
      <c r="D3079" s="1" t="s">
        <v>79</v>
      </c>
      <c r="E3079" s="3">
        <v>114.05</v>
      </c>
      <c r="F3079" s="2">
        <v>133.13</v>
      </c>
      <c r="G3079" s="2">
        <f>ROUND(Tabla324[[#This Row],[CANTIDAD]]*Tabla324[[#This Row],[P. U.]],2)</f>
        <v>15183.48</v>
      </c>
      <c r="H3079" s="22">
        <v>114.05</v>
      </c>
      <c r="I3079" s="2">
        <v>102.25</v>
      </c>
      <c r="J3079" s="2">
        <f>ROUND(Tabla324[[#This Row],[CANTIDAD ]]*Tabla324[[#This Row],[P. U. ]],2)</f>
        <v>11661.61</v>
      </c>
    </row>
    <row r="3080" spans="1:10">
      <c r="A3080" s="5" t="s">
        <v>6577</v>
      </c>
      <c r="B3080" s="5" t="s">
        <v>2871</v>
      </c>
      <c r="C3080" s="6" t="s">
        <v>6087</v>
      </c>
      <c r="D3080" s="1" t="s">
        <v>79</v>
      </c>
      <c r="E3080" s="3">
        <v>1357.3</v>
      </c>
      <c r="F3080" s="2">
        <v>63.65</v>
      </c>
      <c r="G3080" s="2">
        <f>ROUND(Tabla324[[#This Row],[CANTIDAD]]*Tabla324[[#This Row],[P. U.]],2)-0.01</f>
        <v>86392.14</v>
      </c>
      <c r="H3080" s="22">
        <v>1357.3</v>
      </c>
      <c r="I3080" s="2">
        <v>48.89</v>
      </c>
      <c r="J3080" s="2">
        <f>ROUND(Tabla324[[#This Row],[CANTIDAD ]]*Tabla324[[#This Row],[P. U. ]],2)</f>
        <v>66358.399999999994</v>
      </c>
    </row>
    <row r="3081" spans="1:10">
      <c r="A3081" s="5" t="s">
        <v>6577</v>
      </c>
      <c r="B3081" s="5" t="s">
        <v>2872</v>
      </c>
      <c r="C3081" s="6" t="s">
        <v>6088</v>
      </c>
      <c r="D3081" s="1" t="s">
        <v>62</v>
      </c>
      <c r="E3081" s="3">
        <v>1</v>
      </c>
      <c r="F3081" s="2">
        <v>4173.92</v>
      </c>
      <c r="G3081" s="2">
        <f>ROUND(Tabla324[[#This Row],[CANTIDAD]]*Tabla324[[#This Row],[P. U.]],2)</f>
        <v>4173.92</v>
      </c>
      <c r="H3081" s="22">
        <v>1</v>
      </c>
      <c r="I3081" s="2">
        <v>3205.66</v>
      </c>
      <c r="J3081" s="2">
        <f>ROUND(Tabla324[[#This Row],[CANTIDAD ]]*Tabla324[[#This Row],[P. U. ]],2)</f>
        <v>3205.66</v>
      </c>
    </row>
    <row r="3082" spans="1:10" s="30" customFormat="1" ht="11.25" customHeight="1">
      <c r="A3082" s="29" t="s">
        <v>6579</v>
      </c>
      <c r="B3082" s="29">
        <v>7.3</v>
      </c>
      <c r="C3082" s="29" t="s">
        <v>4415</v>
      </c>
      <c r="D3082" s="30" t="s">
        <v>3472</v>
      </c>
      <c r="E3082" s="31"/>
      <c r="F3082" s="32"/>
      <c r="G3082" s="32">
        <f>SUM(G3083:G3086)</f>
        <v>297122.05</v>
      </c>
      <c r="H3082" s="33"/>
      <c r="I3082" s="32"/>
      <c r="J3082" s="32">
        <f t="shared" ref="J3082" si="171">SUM(J3083:J3086)</f>
        <v>228198.59999999998</v>
      </c>
    </row>
    <row r="3083" spans="1:10">
      <c r="A3083" s="5" t="s">
        <v>6577</v>
      </c>
      <c r="B3083" s="5" t="s">
        <v>2873</v>
      </c>
      <c r="C3083" s="6" t="s">
        <v>6089</v>
      </c>
      <c r="D3083" s="1" t="s">
        <v>153</v>
      </c>
      <c r="E3083" s="3">
        <v>448</v>
      </c>
      <c r="F3083" s="2">
        <v>85.9</v>
      </c>
      <c r="G3083" s="2">
        <f>ROUND(Tabla324[[#This Row],[CANTIDAD]]*Tabla324[[#This Row],[P. U.]],2)</f>
        <v>38483.199999999997</v>
      </c>
      <c r="H3083" s="22">
        <v>448</v>
      </c>
      <c r="I3083" s="2">
        <v>65.97</v>
      </c>
      <c r="J3083" s="2">
        <f>ROUND(Tabla324[[#This Row],[CANTIDAD ]]*Tabla324[[#This Row],[P. U. ]],2)</f>
        <v>29554.560000000001</v>
      </c>
    </row>
    <row r="3084" spans="1:10">
      <c r="A3084" s="5" t="s">
        <v>6577</v>
      </c>
      <c r="B3084" s="5" t="s">
        <v>2874</v>
      </c>
      <c r="C3084" s="6" t="s">
        <v>6090</v>
      </c>
      <c r="D3084" s="1" t="s">
        <v>62</v>
      </c>
      <c r="E3084" s="3">
        <v>801</v>
      </c>
      <c r="F3084" s="2">
        <v>116.45</v>
      </c>
      <c r="G3084" s="2">
        <f>ROUND(Tabla324[[#This Row],[CANTIDAD]]*Tabla324[[#This Row],[P. U.]],2)</f>
        <v>93276.45</v>
      </c>
      <c r="H3084" s="22">
        <v>801</v>
      </c>
      <c r="I3084" s="2">
        <v>89.43</v>
      </c>
      <c r="J3084" s="2">
        <f>ROUND(Tabla324[[#This Row],[CANTIDAD ]]*Tabla324[[#This Row],[P. U. ]],2)</f>
        <v>71633.429999999993</v>
      </c>
    </row>
    <row r="3085" spans="1:10">
      <c r="A3085" s="5" t="s">
        <v>6577</v>
      </c>
      <c r="B3085" s="5" t="s">
        <v>2875</v>
      </c>
      <c r="C3085" s="6" t="s">
        <v>6091</v>
      </c>
      <c r="D3085" s="1" t="s">
        <v>62</v>
      </c>
      <c r="E3085" s="3">
        <v>681</v>
      </c>
      <c r="F3085" s="2">
        <v>166.4</v>
      </c>
      <c r="G3085" s="2">
        <f>ROUND(Tabla324[[#This Row],[CANTIDAD]]*Tabla324[[#This Row],[P. U.]],2)</f>
        <v>113318.39999999999</v>
      </c>
      <c r="H3085" s="22">
        <v>681</v>
      </c>
      <c r="I3085" s="2">
        <v>127.81</v>
      </c>
      <c r="J3085" s="2">
        <f>ROUND(Tabla324[[#This Row],[CANTIDAD ]]*Tabla324[[#This Row],[P. U. ]],2)</f>
        <v>87038.61</v>
      </c>
    </row>
    <row r="3086" spans="1:10">
      <c r="A3086" s="5" t="s">
        <v>6577</v>
      </c>
      <c r="B3086" s="5" t="s">
        <v>2876</v>
      </c>
      <c r="C3086" s="6" t="s">
        <v>6092</v>
      </c>
      <c r="D3086" s="1" t="s">
        <v>62</v>
      </c>
      <c r="E3086" s="3">
        <v>240</v>
      </c>
      <c r="F3086" s="2">
        <v>216.85</v>
      </c>
      <c r="G3086" s="2">
        <f>ROUND(Tabla324[[#This Row],[CANTIDAD]]*Tabla324[[#This Row],[P. U.]],2)</f>
        <v>52044</v>
      </c>
      <c r="H3086" s="22">
        <v>240</v>
      </c>
      <c r="I3086" s="2">
        <v>166.55</v>
      </c>
      <c r="J3086" s="2">
        <f>ROUND(Tabla324[[#This Row],[CANTIDAD ]]*Tabla324[[#This Row],[P. U. ]],2)</f>
        <v>39972</v>
      </c>
    </row>
    <row r="3087" spans="1:10" s="25" customFormat="1" ht="11.25" customHeight="1">
      <c r="A3087" s="24" t="s">
        <v>6578</v>
      </c>
      <c r="B3087" s="24">
        <v>8</v>
      </c>
      <c r="C3087" s="24" t="s">
        <v>6093</v>
      </c>
      <c r="D3087" s="25" t="s">
        <v>3472</v>
      </c>
      <c r="E3087" s="26"/>
      <c r="F3087" s="27"/>
      <c r="G3087" s="27">
        <f>G3088+G3092+G3097</f>
        <v>5969552.959999999</v>
      </c>
      <c r="H3087" s="28"/>
      <c r="I3087" s="27"/>
      <c r="J3087" s="27">
        <f t="shared" ref="J3087" si="172">J3088+J3092+J3097</f>
        <v>4584750.53</v>
      </c>
    </row>
    <row r="3088" spans="1:10" s="30" customFormat="1" ht="11.25" customHeight="1">
      <c r="A3088" s="29" t="s">
        <v>6579</v>
      </c>
      <c r="B3088" s="29">
        <v>8.1</v>
      </c>
      <c r="C3088" s="29" t="s">
        <v>4613</v>
      </c>
      <c r="D3088" s="30" t="s">
        <v>3472</v>
      </c>
      <c r="E3088" s="31"/>
      <c r="F3088" s="32"/>
      <c r="G3088" s="32">
        <f>SUM(G3089:G3091)</f>
        <v>158030.72000000003</v>
      </c>
      <c r="H3088" s="33"/>
      <c r="I3088" s="32"/>
      <c r="J3088" s="32">
        <f t="shared" ref="J3088" si="173">SUM(J3089:J3091)</f>
        <v>121369.50000000001</v>
      </c>
    </row>
    <row r="3089" spans="1:10">
      <c r="A3089" s="5" t="s">
        <v>6577</v>
      </c>
      <c r="B3089" s="5" t="s">
        <v>2877</v>
      </c>
      <c r="C3089" s="5" t="s">
        <v>6094</v>
      </c>
      <c r="D3089" s="1" t="s">
        <v>79</v>
      </c>
      <c r="E3089" s="3">
        <v>1423.29</v>
      </c>
      <c r="F3089" s="2">
        <v>41.13</v>
      </c>
      <c r="G3089" s="2">
        <f>ROUND(Tabla324[[#This Row],[CANTIDAD]]*Tabla324[[#This Row],[P. U.]],2)</f>
        <v>58539.92</v>
      </c>
      <c r="H3089" s="22">
        <v>1423.29</v>
      </c>
      <c r="I3089" s="2">
        <v>31.59</v>
      </c>
      <c r="J3089" s="2">
        <f>ROUND(Tabla324[[#This Row],[CANTIDAD ]]*Tabla324[[#This Row],[P. U. ]],2)</f>
        <v>44961.73</v>
      </c>
    </row>
    <row r="3090" spans="1:10">
      <c r="A3090" s="5" t="s">
        <v>6577</v>
      </c>
      <c r="B3090" s="5" t="s">
        <v>2878</v>
      </c>
      <c r="C3090" s="5" t="s">
        <v>6095</v>
      </c>
      <c r="D3090" s="1" t="s">
        <v>79</v>
      </c>
      <c r="E3090" s="3">
        <v>1643.36</v>
      </c>
      <c r="F3090" s="2">
        <v>54.87</v>
      </c>
      <c r="G3090" s="2">
        <f>ROUND(Tabla324[[#This Row],[CANTIDAD]]*Tabla324[[#This Row],[P. U.]],2)</f>
        <v>90171.16</v>
      </c>
      <c r="H3090" s="22">
        <v>1643.36</v>
      </c>
      <c r="I3090" s="2">
        <v>42.14</v>
      </c>
      <c r="J3090" s="2">
        <f>ROUND(Tabla324[[#This Row],[CANTIDAD ]]*Tabla324[[#This Row],[P. U. ]],2)</f>
        <v>69251.19</v>
      </c>
    </row>
    <row r="3091" spans="1:10">
      <c r="A3091" s="5" t="s">
        <v>6577</v>
      </c>
      <c r="B3091" s="5" t="s">
        <v>2879</v>
      </c>
      <c r="C3091" s="5" t="s">
        <v>6096</v>
      </c>
      <c r="D3091" s="1" t="s">
        <v>79</v>
      </c>
      <c r="E3091" s="3">
        <v>214.59</v>
      </c>
      <c r="F3091" s="2">
        <v>43.43</v>
      </c>
      <c r="G3091" s="2">
        <f>ROUND(Tabla324[[#This Row],[CANTIDAD]]*Tabla324[[#This Row],[P. U.]],2)</f>
        <v>9319.64</v>
      </c>
      <c r="H3091" s="22">
        <v>214.59</v>
      </c>
      <c r="I3091" s="2">
        <v>33.35</v>
      </c>
      <c r="J3091" s="2">
        <f>ROUND(Tabla324[[#This Row],[CANTIDAD ]]*Tabla324[[#This Row],[P. U. ]],2)</f>
        <v>7156.58</v>
      </c>
    </row>
    <row r="3092" spans="1:10" s="30" customFormat="1" ht="11.25" customHeight="1">
      <c r="A3092" s="29" t="s">
        <v>6579</v>
      </c>
      <c r="B3092" s="29">
        <v>8.1999999999999993</v>
      </c>
      <c r="C3092" s="29" t="s">
        <v>6097</v>
      </c>
      <c r="D3092" s="30" t="s">
        <v>3472</v>
      </c>
      <c r="E3092" s="31"/>
      <c r="F3092" s="32"/>
      <c r="G3092" s="32">
        <f>SUM(G3093:G3096)</f>
        <v>313041.45999999996</v>
      </c>
      <c r="H3092" s="33"/>
      <c r="I3092" s="32"/>
      <c r="J3092" s="32">
        <f t="shared" ref="J3092" si="174">SUM(J3093:J3096)</f>
        <v>240421.44</v>
      </c>
    </row>
    <row r="3093" spans="1:10">
      <c r="A3093" s="5" t="s">
        <v>6577</v>
      </c>
      <c r="B3093" s="5" t="s">
        <v>2880</v>
      </c>
      <c r="C3093" s="6" t="s">
        <v>6098</v>
      </c>
      <c r="D3093" s="1" t="s">
        <v>79</v>
      </c>
      <c r="E3093" s="3">
        <v>2563.71</v>
      </c>
      <c r="F3093" s="2">
        <v>60.26</v>
      </c>
      <c r="G3093" s="2">
        <f>ROUND(Tabla324[[#This Row],[CANTIDAD]]*Tabla324[[#This Row],[P. U.]],2)</f>
        <v>154489.16</v>
      </c>
      <c r="H3093" s="22">
        <v>2563.71</v>
      </c>
      <c r="I3093" s="2">
        <v>46.28</v>
      </c>
      <c r="J3093" s="2">
        <f>ROUND(Tabla324[[#This Row],[CANTIDAD ]]*Tabla324[[#This Row],[P. U. ]],2)</f>
        <v>118648.5</v>
      </c>
    </row>
    <row r="3094" spans="1:10">
      <c r="A3094" s="5" t="s">
        <v>6577</v>
      </c>
      <c r="B3094" s="5" t="s">
        <v>2881</v>
      </c>
      <c r="C3094" s="6" t="s">
        <v>6099</v>
      </c>
      <c r="D3094" s="1" t="s">
        <v>79</v>
      </c>
      <c r="E3094" s="3">
        <v>375.22</v>
      </c>
      <c r="F3094" s="2">
        <v>81.36</v>
      </c>
      <c r="G3094" s="2">
        <f>ROUND(Tabla324[[#This Row],[CANTIDAD]]*Tabla324[[#This Row],[P. U.]],2)</f>
        <v>30527.9</v>
      </c>
      <c r="H3094" s="22">
        <v>375.22</v>
      </c>
      <c r="I3094" s="2">
        <v>62.49</v>
      </c>
      <c r="J3094" s="2">
        <f>ROUND(Tabla324[[#This Row],[CANTIDAD ]]*Tabla324[[#This Row],[P. U. ]],2)</f>
        <v>23447.5</v>
      </c>
    </row>
    <row r="3095" spans="1:10">
      <c r="A3095" s="5" t="s">
        <v>6577</v>
      </c>
      <c r="B3095" s="5" t="s">
        <v>2882</v>
      </c>
      <c r="C3095" s="6" t="s">
        <v>6100</v>
      </c>
      <c r="D3095" s="1" t="s">
        <v>62</v>
      </c>
      <c r="E3095" s="3">
        <v>328</v>
      </c>
      <c r="F3095" s="2">
        <v>173.25</v>
      </c>
      <c r="G3095" s="2">
        <f>ROUND(Tabla324[[#This Row],[CANTIDAD]]*Tabla324[[#This Row],[P. U.]],2)</f>
        <v>56826</v>
      </c>
      <c r="H3095" s="22">
        <v>328</v>
      </c>
      <c r="I3095" s="2">
        <v>133.06</v>
      </c>
      <c r="J3095" s="2">
        <f>ROUND(Tabla324[[#This Row],[CANTIDAD ]]*Tabla324[[#This Row],[P. U. ]],2)</f>
        <v>43643.68</v>
      </c>
    </row>
    <row r="3096" spans="1:10">
      <c r="A3096" s="5" t="s">
        <v>6577</v>
      </c>
      <c r="B3096" s="5" t="s">
        <v>2883</v>
      </c>
      <c r="C3096" s="5" t="s">
        <v>6101</v>
      </c>
      <c r="D3096" s="1" t="s">
        <v>62</v>
      </c>
      <c r="E3096" s="3">
        <v>56</v>
      </c>
      <c r="F3096" s="2">
        <v>1271.4000000000001</v>
      </c>
      <c r="G3096" s="2">
        <f>ROUND(Tabla324[[#This Row],[CANTIDAD]]*Tabla324[[#This Row],[P. U.]],2)</f>
        <v>71198.399999999994</v>
      </c>
      <c r="H3096" s="22">
        <v>56</v>
      </c>
      <c r="I3096" s="2">
        <v>976.46</v>
      </c>
      <c r="J3096" s="2">
        <f>ROUND(Tabla324[[#This Row],[CANTIDAD ]]*Tabla324[[#This Row],[P. U. ]],2)</f>
        <v>54681.760000000002</v>
      </c>
    </row>
    <row r="3097" spans="1:10" s="30" customFormat="1" ht="11.25" customHeight="1">
      <c r="A3097" s="29" t="s">
        <v>6579</v>
      </c>
      <c r="B3097" s="29">
        <v>8.3000000000000007</v>
      </c>
      <c r="C3097" s="29" t="s">
        <v>4446</v>
      </c>
      <c r="D3097" s="30" t="s">
        <v>3472</v>
      </c>
      <c r="E3097" s="31"/>
      <c r="F3097" s="32"/>
      <c r="G3097" s="32">
        <f>G3098+G3121+G3144</f>
        <v>5498480.7799999993</v>
      </c>
      <c r="H3097" s="33"/>
      <c r="I3097" s="32"/>
      <c r="J3097" s="32">
        <f t="shared" ref="J3097" si="175">J3098+J3121+J3144</f>
        <v>4222959.59</v>
      </c>
    </row>
    <row r="3098" spans="1:10" s="35" customFormat="1" ht="11.25" customHeight="1">
      <c r="A3098" s="34" t="s">
        <v>6580</v>
      </c>
      <c r="B3098" s="34" t="s">
        <v>2884</v>
      </c>
      <c r="C3098" s="34" t="s">
        <v>4310</v>
      </c>
      <c r="D3098" s="35" t="s">
        <v>3472</v>
      </c>
      <c r="E3098" s="36"/>
      <c r="F3098" s="37"/>
      <c r="G3098" s="37">
        <f>SUM(G3099:G3120)</f>
        <v>2665955.6399999997</v>
      </c>
      <c r="H3098" s="38"/>
      <c r="I3098" s="37"/>
      <c r="J3098" s="37">
        <f t="shared" ref="J3098" si="176">SUM(J3099:J3120)</f>
        <v>2047515.18</v>
      </c>
    </row>
    <row r="3099" spans="1:10">
      <c r="A3099" s="5" t="s">
        <v>6577</v>
      </c>
      <c r="B3099" s="5" t="s">
        <v>2885</v>
      </c>
      <c r="C3099" s="6" t="s">
        <v>6102</v>
      </c>
      <c r="D3099" s="1" t="s">
        <v>62</v>
      </c>
      <c r="E3099" s="3">
        <v>1</v>
      </c>
      <c r="F3099" s="2">
        <v>24081.119999999999</v>
      </c>
      <c r="G3099" s="2">
        <f>ROUND(Tabla324[[#This Row],[CANTIDAD]]*Tabla324[[#This Row],[P. U.]],2)</f>
        <v>24081.119999999999</v>
      </c>
      <c r="H3099" s="22">
        <v>1</v>
      </c>
      <c r="I3099" s="2">
        <v>18494.87</v>
      </c>
      <c r="J3099" s="2">
        <f>ROUND(Tabla324[[#This Row],[CANTIDAD ]]*Tabla324[[#This Row],[P. U. ]],2)</f>
        <v>18494.87</v>
      </c>
    </row>
    <row r="3100" spans="1:10">
      <c r="A3100" s="5" t="s">
        <v>6577</v>
      </c>
      <c r="B3100" s="5" t="s">
        <v>2886</v>
      </c>
      <c r="C3100" s="6" t="s">
        <v>6103</v>
      </c>
      <c r="D3100" s="1" t="s">
        <v>62</v>
      </c>
      <c r="E3100" s="3">
        <v>1</v>
      </c>
      <c r="F3100" s="2">
        <v>759653.39</v>
      </c>
      <c r="G3100" s="2">
        <f>ROUND(Tabla324[[#This Row],[CANTIDAD]]*Tabla324[[#This Row],[P. U.]],2)</f>
        <v>759653.39</v>
      </c>
      <c r="H3100" s="22">
        <v>1</v>
      </c>
      <c r="I3100" s="2">
        <v>583431.26</v>
      </c>
      <c r="J3100" s="2">
        <f>ROUND(Tabla324[[#This Row],[CANTIDAD ]]*Tabla324[[#This Row],[P. U. ]],2)</f>
        <v>583431.26</v>
      </c>
    </row>
    <row r="3101" spans="1:10">
      <c r="A3101" s="5" t="s">
        <v>6577</v>
      </c>
      <c r="B3101" s="5" t="s">
        <v>2887</v>
      </c>
      <c r="C3101" s="6" t="s">
        <v>6104</v>
      </c>
      <c r="D3101" s="1" t="s">
        <v>62</v>
      </c>
      <c r="E3101" s="3">
        <v>1</v>
      </c>
      <c r="F3101" s="2">
        <v>49041.86</v>
      </c>
      <c r="G3101" s="2">
        <f>ROUND(Tabla324[[#This Row],[CANTIDAD]]*Tabla324[[#This Row],[P. U.]],2)</f>
        <v>49041.86</v>
      </c>
      <c r="H3101" s="22">
        <v>1</v>
      </c>
      <c r="I3101" s="2">
        <v>37665.269999999997</v>
      </c>
      <c r="J3101" s="2">
        <f>ROUND(Tabla324[[#This Row],[CANTIDAD ]]*Tabla324[[#This Row],[P. U. ]],2)</f>
        <v>37665.269999999997</v>
      </c>
    </row>
    <row r="3102" spans="1:10">
      <c r="A3102" s="5" t="s">
        <v>6577</v>
      </c>
      <c r="B3102" s="5" t="s">
        <v>2888</v>
      </c>
      <c r="C3102" s="6" t="s">
        <v>6105</v>
      </c>
      <c r="D3102" s="1" t="s">
        <v>62</v>
      </c>
      <c r="E3102" s="3">
        <v>1</v>
      </c>
      <c r="F3102" s="2">
        <v>65336.12</v>
      </c>
      <c r="G3102" s="2">
        <f>ROUND(Tabla324[[#This Row],[CANTIDAD]]*Tabla324[[#This Row],[P. U.]],2)</f>
        <v>65336.12</v>
      </c>
      <c r="H3102" s="22">
        <v>1</v>
      </c>
      <c r="I3102" s="2">
        <v>50179.64</v>
      </c>
      <c r="J3102" s="2">
        <f>ROUND(Tabla324[[#This Row],[CANTIDAD ]]*Tabla324[[#This Row],[P. U. ]],2)</f>
        <v>50179.64</v>
      </c>
    </row>
    <row r="3103" spans="1:10">
      <c r="A3103" s="5" t="s">
        <v>6577</v>
      </c>
      <c r="B3103" s="5" t="s">
        <v>2889</v>
      </c>
      <c r="C3103" s="6" t="s">
        <v>6106</v>
      </c>
      <c r="D3103" s="1" t="s">
        <v>62</v>
      </c>
      <c r="E3103" s="3">
        <v>1</v>
      </c>
      <c r="F3103" s="2">
        <v>71977.11</v>
      </c>
      <c r="G3103" s="2">
        <f>ROUND(Tabla324[[#This Row],[CANTIDAD]]*Tabla324[[#This Row],[P. U.]],2)</f>
        <v>71977.11</v>
      </c>
      <c r="H3103" s="22">
        <v>1</v>
      </c>
      <c r="I3103" s="2">
        <v>55280.07</v>
      </c>
      <c r="J3103" s="2">
        <f>ROUND(Tabla324[[#This Row],[CANTIDAD ]]*Tabla324[[#This Row],[P. U. ]],2)</f>
        <v>55280.07</v>
      </c>
    </row>
    <row r="3104" spans="1:10">
      <c r="A3104" s="5" t="s">
        <v>6577</v>
      </c>
      <c r="B3104" s="5" t="s">
        <v>2890</v>
      </c>
      <c r="C3104" s="6" t="s">
        <v>6107</v>
      </c>
      <c r="D3104" s="1" t="s">
        <v>62</v>
      </c>
      <c r="E3104" s="3">
        <v>1</v>
      </c>
      <c r="F3104" s="2">
        <v>49041.5</v>
      </c>
      <c r="G3104" s="2">
        <f>ROUND(Tabla324[[#This Row],[CANTIDAD]]*Tabla324[[#This Row],[P. U.]],2)</f>
        <v>49041.5</v>
      </c>
      <c r="H3104" s="22">
        <v>1</v>
      </c>
      <c r="I3104" s="2">
        <v>37665</v>
      </c>
      <c r="J3104" s="2">
        <f>ROUND(Tabla324[[#This Row],[CANTIDAD ]]*Tabla324[[#This Row],[P. U. ]],2)</f>
        <v>37665</v>
      </c>
    </row>
    <row r="3105" spans="1:10">
      <c r="A3105" s="5" t="s">
        <v>6577</v>
      </c>
      <c r="B3105" s="5" t="s">
        <v>2891</v>
      </c>
      <c r="C3105" s="6" t="s">
        <v>6108</v>
      </c>
      <c r="D3105" s="1" t="s">
        <v>62</v>
      </c>
      <c r="E3105" s="3">
        <v>1</v>
      </c>
      <c r="F3105" s="2">
        <v>49516.1</v>
      </c>
      <c r="G3105" s="2">
        <f>ROUND(Tabla324[[#This Row],[CANTIDAD]]*Tabla324[[#This Row],[P. U.]],2)</f>
        <v>49516.1</v>
      </c>
      <c r="H3105" s="22">
        <v>1</v>
      </c>
      <c r="I3105" s="2">
        <v>38029.5</v>
      </c>
      <c r="J3105" s="2">
        <f>ROUND(Tabla324[[#This Row],[CANTIDAD ]]*Tabla324[[#This Row],[P. U. ]],2)</f>
        <v>38029.5</v>
      </c>
    </row>
    <row r="3106" spans="1:10">
      <c r="A3106" s="5" t="s">
        <v>6577</v>
      </c>
      <c r="B3106" s="5" t="s">
        <v>2892</v>
      </c>
      <c r="C3106" s="6" t="s">
        <v>6109</v>
      </c>
      <c r="D3106" s="1" t="s">
        <v>62</v>
      </c>
      <c r="E3106" s="3">
        <v>1</v>
      </c>
      <c r="F3106" s="2">
        <v>370509.42</v>
      </c>
      <c r="G3106" s="2">
        <f>ROUND(Tabla324[[#This Row],[CANTIDAD]]*Tabla324[[#This Row],[P. U.]],2)</f>
        <v>370509.42</v>
      </c>
      <c r="H3106" s="22">
        <v>1</v>
      </c>
      <c r="I3106" s="2">
        <v>284559.75</v>
      </c>
      <c r="J3106" s="2">
        <f>ROUND(Tabla324[[#This Row],[CANTIDAD ]]*Tabla324[[#This Row],[P. U. ]],2)</f>
        <v>284559.75</v>
      </c>
    </row>
    <row r="3107" spans="1:10">
      <c r="A3107" s="5" t="s">
        <v>6577</v>
      </c>
      <c r="B3107" s="5" t="s">
        <v>2893</v>
      </c>
      <c r="C3107" s="6" t="s">
        <v>6110</v>
      </c>
      <c r="D3107" s="1" t="s">
        <v>62</v>
      </c>
      <c r="E3107" s="3">
        <v>1</v>
      </c>
      <c r="F3107" s="2">
        <v>53761.09</v>
      </c>
      <c r="G3107" s="2">
        <f>ROUND(Tabla324[[#This Row],[CANTIDAD]]*Tabla324[[#This Row],[P. U.]],2)</f>
        <v>53761.09</v>
      </c>
      <c r="H3107" s="22">
        <v>1</v>
      </c>
      <c r="I3107" s="2">
        <v>41289.75</v>
      </c>
      <c r="J3107" s="2">
        <f>ROUND(Tabla324[[#This Row],[CANTIDAD ]]*Tabla324[[#This Row],[P. U. ]],2)</f>
        <v>41289.75</v>
      </c>
    </row>
    <row r="3108" spans="1:10">
      <c r="A3108" s="5" t="s">
        <v>6577</v>
      </c>
      <c r="B3108" s="5" t="s">
        <v>2894</v>
      </c>
      <c r="C3108" s="6" t="s">
        <v>6111</v>
      </c>
      <c r="D3108" s="1" t="s">
        <v>62</v>
      </c>
      <c r="E3108" s="3">
        <v>1</v>
      </c>
      <c r="F3108" s="2">
        <v>29011.83</v>
      </c>
      <c r="G3108" s="2">
        <f>ROUND(Tabla324[[#This Row],[CANTIDAD]]*Tabla324[[#This Row],[P. U.]],2)</f>
        <v>29011.83</v>
      </c>
      <c r="H3108" s="22">
        <v>1</v>
      </c>
      <c r="I3108" s="2">
        <v>22281.75</v>
      </c>
      <c r="J3108" s="2">
        <f>ROUND(Tabla324[[#This Row],[CANTIDAD ]]*Tabla324[[#This Row],[P. U. ]],2)</f>
        <v>22281.75</v>
      </c>
    </row>
    <row r="3109" spans="1:10">
      <c r="A3109" s="5" t="s">
        <v>6577</v>
      </c>
      <c r="B3109" s="5" t="s">
        <v>2895</v>
      </c>
      <c r="C3109" s="6" t="s">
        <v>6112</v>
      </c>
      <c r="D3109" s="1" t="s">
        <v>62</v>
      </c>
      <c r="E3109" s="3">
        <v>1</v>
      </c>
      <c r="F3109" s="2">
        <v>33116.19</v>
      </c>
      <c r="G3109" s="2">
        <f>ROUND(Tabla324[[#This Row],[CANTIDAD]]*Tabla324[[#This Row],[P. U.]],2)</f>
        <v>33116.19</v>
      </c>
      <c r="H3109" s="22">
        <v>1</v>
      </c>
      <c r="I3109" s="2">
        <v>25434</v>
      </c>
      <c r="J3109" s="2">
        <f>ROUND(Tabla324[[#This Row],[CANTIDAD ]]*Tabla324[[#This Row],[P. U. ]],2)</f>
        <v>25434</v>
      </c>
    </row>
    <row r="3110" spans="1:10">
      <c r="A3110" s="5" t="s">
        <v>6577</v>
      </c>
      <c r="B3110" s="5" t="s">
        <v>2896</v>
      </c>
      <c r="C3110" s="6" t="s">
        <v>6113</v>
      </c>
      <c r="D3110" s="1" t="s">
        <v>62</v>
      </c>
      <c r="E3110" s="3">
        <v>1</v>
      </c>
      <c r="F3110" s="2">
        <v>17313.95</v>
      </c>
      <c r="G3110" s="2">
        <f>ROUND(Tabla324[[#This Row],[CANTIDAD]]*Tabla324[[#This Row],[P. U.]],2)</f>
        <v>17313.95</v>
      </c>
      <c r="H3110" s="22">
        <v>1</v>
      </c>
      <c r="I3110" s="2">
        <v>13297.5</v>
      </c>
      <c r="J3110" s="2">
        <f>ROUND(Tabla324[[#This Row],[CANTIDAD ]]*Tabla324[[#This Row],[P. U. ]],2)</f>
        <v>13297.5</v>
      </c>
    </row>
    <row r="3111" spans="1:10">
      <c r="A3111" s="5" t="s">
        <v>6577</v>
      </c>
      <c r="B3111" s="5" t="s">
        <v>2897</v>
      </c>
      <c r="C3111" s="6" t="s">
        <v>6114</v>
      </c>
      <c r="D3111" s="1" t="s">
        <v>62</v>
      </c>
      <c r="E3111" s="3">
        <v>1</v>
      </c>
      <c r="F3111" s="2">
        <v>35559.49</v>
      </c>
      <c r="G3111" s="2">
        <f>ROUND(Tabla324[[#This Row],[CANTIDAD]]*Tabla324[[#This Row],[P. U.]],2)</f>
        <v>35559.49</v>
      </c>
      <c r="H3111" s="22">
        <v>1</v>
      </c>
      <c r="I3111" s="2">
        <v>27310.5</v>
      </c>
      <c r="J3111" s="2">
        <f>ROUND(Tabla324[[#This Row],[CANTIDAD ]]*Tabla324[[#This Row],[P. U. ]],2)</f>
        <v>27310.5</v>
      </c>
    </row>
    <row r="3112" spans="1:10">
      <c r="A3112" s="5" t="s">
        <v>6577</v>
      </c>
      <c r="B3112" s="5" t="s">
        <v>2898</v>
      </c>
      <c r="C3112" s="6" t="s">
        <v>6115</v>
      </c>
      <c r="D3112" s="1" t="s">
        <v>62</v>
      </c>
      <c r="E3112" s="3">
        <v>1</v>
      </c>
      <c r="F3112" s="2">
        <v>66803.67</v>
      </c>
      <c r="G3112" s="2">
        <f>ROUND(Tabla324[[#This Row],[CANTIDAD]]*Tabla324[[#This Row],[P. U.]],2)</f>
        <v>66803.67</v>
      </c>
      <c r="H3112" s="22">
        <v>1</v>
      </c>
      <c r="I3112" s="2">
        <v>51306.75</v>
      </c>
      <c r="J3112" s="2">
        <f>ROUND(Tabla324[[#This Row],[CANTIDAD ]]*Tabla324[[#This Row],[P. U. ]],2)</f>
        <v>51306.75</v>
      </c>
    </row>
    <row r="3113" spans="1:10">
      <c r="A3113" s="5" t="s">
        <v>6577</v>
      </c>
      <c r="B3113" s="5" t="s">
        <v>2899</v>
      </c>
      <c r="C3113" s="6" t="s">
        <v>6116</v>
      </c>
      <c r="D3113" s="1" t="s">
        <v>62</v>
      </c>
      <c r="E3113" s="3">
        <v>1</v>
      </c>
      <c r="F3113" s="2">
        <v>82561.990000000005</v>
      </c>
      <c r="G3113" s="2">
        <f>ROUND(Tabla324[[#This Row],[CANTIDAD]]*Tabla324[[#This Row],[P. U.]],2)</f>
        <v>82561.990000000005</v>
      </c>
      <c r="H3113" s="22">
        <v>1</v>
      </c>
      <c r="I3113" s="2">
        <v>63409.5</v>
      </c>
      <c r="J3113" s="2">
        <f>ROUND(Tabla324[[#This Row],[CANTIDAD ]]*Tabla324[[#This Row],[P. U. ]],2)</f>
        <v>63409.5</v>
      </c>
    </row>
    <row r="3114" spans="1:10">
      <c r="A3114" s="5" t="s">
        <v>6577</v>
      </c>
      <c r="B3114" s="5" t="s">
        <v>2900</v>
      </c>
      <c r="C3114" s="6" t="s">
        <v>6117</v>
      </c>
      <c r="D3114" s="1" t="s">
        <v>62</v>
      </c>
      <c r="E3114" s="3">
        <v>1</v>
      </c>
      <c r="F3114" s="2">
        <v>33142.559999999998</v>
      </c>
      <c r="G3114" s="2">
        <f>ROUND(Tabla324[[#This Row],[CANTIDAD]]*Tabla324[[#This Row],[P. U.]],2)</f>
        <v>33142.559999999998</v>
      </c>
      <c r="H3114" s="22">
        <v>1</v>
      </c>
      <c r="I3114" s="2">
        <v>25454.25</v>
      </c>
      <c r="J3114" s="2">
        <f>ROUND(Tabla324[[#This Row],[CANTIDAD ]]*Tabla324[[#This Row],[P. U. ]],2)</f>
        <v>25454.25</v>
      </c>
    </row>
    <row r="3115" spans="1:10">
      <c r="A3115" s="5" t="s">
        <v>6577</v>
      </c>
      <c r="B3115" s="5" t="s">
        <v>2901</v>
      </c>
      <c r="C3115" s="6" t="s">
        <v>6118</v>
      </c>
      <c r="D3115" s="1" t="s">
        <v>62</v>
      </c>
      <c r="E3115" s="3">
        <v>1</v>
      </c>
      <c r="F3115" s="2">
        <v>16364.73</v>
      </c>
      <c r="G3115" s="2">
        <f>ROUND(Tabla324[[#This Row],[CANTIDAD]]*Tabla324[[#This Row],[P. U.]],2)</f>
        <v>16364.73</v>
      </c>
      <c r="H3115" s="22">
        <v>1</v>
      </c>
      <c r="I3115" s="2">
        <v>12568.5</v>
      </c>
      <c r="J3115" s="2">
        <f>ROUND(Tabla324[[#This Row],[CANTIDAD ]]*Tabla324[[#This Row],[P. U. ]],2)</f>
        <v>12568.5</v>
      </c>
    </row>
    <row r="3116" spans="1:10">
      <c r="A3116" s="5" t="s">
        <v>6577</v>
      </c>
      <c r="B3116" s="5" t="s">
        <v>2902</v>
      </c>
      <c r="C3116" s="5" t="s">
        <v>6119</v>
      </c>
      <c r="D3116" s="1" t="s">
        <v>62</v>
      </c>
      <c r="E3116" s="3">
        <v>1</v>
      </c>
      <c r="F3116" s="2">
        <v>169588.5</v>
      </c>
      <c r="G3116" s="2">
        <f>ROUND(Tabla324[[#This Row],[CANTIDAD]]*Tabla324[[#This Row],[P. U.]],2)</f>
        <v>169588.5</v>
      </c>
      <c r="H3116" s="22">
        <v>1</v>
      </c>
      <c r="I3116" s="2">
        <v>130247.86</v>
      </c>
      <c r="J3116" s="2">
        <f>ROUND(Tabla324[[#This Row],[CANTIDAD ]]*Tabla324[[#This Row],[P. U. ]],2)</f>
        <v>130247.86</v>
      </c>
    </row>
    <row r="3117" spans="1:10">
      <c r="A3117" s="5" t="s">
        <v>6577</v>
      </c>
      <c r="B3117" s="5" t="s">
        <v>2903</v>
      </c>
      <c r="C3117" s="5" t="s">
        <v>6120</v>
      </c>
      <c r="D3117" s="1" t="s">
        <v>62</v>
      </c>
      <c r="E3117" s="3">
        <v>1</v>
      </c>
      <c r="F3117" s="2">
        <v>72443.100000000006</v>
      </c>
      <c r="G3117" s="2">
        <f>ROUND(Tabla324[[#This Row],[CANTIDAD]]*Tabla324[[#This Row],[P. U.]],2)</f>
        <v>72443.100000000006</v>
      </c>
      <c r="H3117" s="22">
        <v>1</v>
      </c>
      <c r="I3117" s="2">
        <v>55637.96</v>
      </c>
      <c r="J3117" s="2">
        <f>ROUND(Tabla324[[#This Row],[CANTIDAD ]]*Tabla324[[#This Row],[P. U. ]],2)</f>
        <v>55637.96</v>
      </c>
    </row>
    <row r="3118" spans="1:10">
      <c r="A3118" s="5" t="s">
        <v>6577</v>
      </c>
      <c r="B3118" s="5" t="s">
        <v>2904</v>
      </c>
      <c r="C3118" s="5" t="s">
        <v>6121</v>
      </c>
      <c r="D3118" s="1" t="s">
        <v>62</v>
      </c>
      <c r="E3118" s="3">
        <v>1</v>
      </c>
      <c r="F3118" s="2">
        <v>63131.18</v>
      </c>
      <c r="G3118" s="2">
        <f>ROUND(Tabla324[[#This Row],[CANTIDAD]]*Tabla324[[#This Row],[P. U.]],2)</f>
        <v>63131.18</v>
      </c>
      <c r="H3118" s="22">
        <v>1</v>
      </c>
      <c r="I3118" s="2">
        <v>48486.2</v>
      </c>
      <c r="J3118" s="2">
        <f>ROUND(Tabla324[[#This Row],[CANTIDAD ]]*Tabla324[[#This Row],[P. U. ]],2)</f>
        <v>48486.2</v>
      </c>
    </row>
    <row r="3119" spans="1:10">
      <c r="A3119" s="5" t="s">
        <v>6577</v>
      </c>
      <c r="B3119" s="5" t="s">
        <v>2905</v>
      </c>
      <c r="C3119" s="6" t="s">
        <v>6122</v>
      </c>
      <c r="D3119" s="1" t="s">
        <v>62</v>
      </c>
      <c r="E3119" s="3">
        <v>1</v>
      </c>
      <c r="F3119" s="2">
        <v>312125.42</v>
      </c>
      <c r="G3119" s="2">
        <f>ROUND(Tabla324[[#This Row],[CANTIDAD]]*Tabla324[[#This Row],[P. U.]],2)</f>
        <v>312125.42</v>
      </c>
      <c r="H3119" s="22">
        <v>1</v>
      </c>
      <c r="I3119" s="2">
        <v>239719.5</v>
      </c>
      <c r="J3119" s="2">
        <f>ROUND(Tabla324[[#This Row],[CANTIDAD ]]*Tabla324[[#This Row],[P. U. ]],2)</f>
        <v>239719.5</v>
      </c>
    </row>
    <row r="3120" spans="1:10">
      <c r="A3120" s="5" t="s">
        <v>6577</v>
      </c>
      <c r="B3120" s="5" t="s">
        <v>2906</v>
      </c>
      <c r="C3120" s="6" t="s">
        <v>6123</v>
      </c>
      <c r="D3120" s="1" t="s">
        <v>62</v>
      </c>
      <c r="E3120" s="3">
        <v>1</v>
      </c>
      <c r="F3120" s="2">
        <v>241875.32</v>
      </c>
      <c r="G3120" s="2">
        <f>ROUND(Tabla324[[#This Row],[CANTIDAD]]*Tabla324[[#This Row],[P. U.]],2)</f>
        <v>241875.32</v>
      </c>
      <c r="H3120" s="22">
        <v>1</v>
      </c>
      <c r="I3120" s="2">
        <v>185765.8</v>
      </c>
      <c r="J3120" s="2">
        <f>ROUND(Tabla324[[#This Row],[CANTIDAD ]]*Tabla324[[#This Row],[P. U. ]],2)</f>
        <v>185765.8</v>
      </c>
    </row>
    <row r="3121" spans="1:10" s="35" customFormat="1" ht="11.25" customHeight="1">
      <c r="A3121" s="34" t="s">
        <v>6580</v>
      </c>
      <c r="B3121" s="34" t="s">
        <v>2907</v>
      </c>
      <c r="C3121" s="34" t="s">
        <v>4321</v>
      </c>
      <c r="D3121" s="35" t="s">
        <v>3472</v>
      </c>
      <c r="E3121" s="36"/>
      <c r="F3121" s="37"/>
      <c r="G3121" s="37">
        <f>SUM(G3122:G3143)</f>
        <v>1762193.3800000001</v>
      </c>
      <c r="H3121" s="38"/>
      <c r="I3121" s="37"/>
      <c r="J3121" s="37">
        <f t="shared" ref="J3121" si="177">SUM(J3122:J3143)</f>
        <v>1353405.0200000003</v>
      </c>
    </row>
    <row r="3122" spans="1:10">
      <c r="A3122" s="5" t="s">
        <v>6577</v>
      </c>
      <c r="B3122" s="5" t="s">
        <v>2908</v>
      </c>
      <c r="C3122" s="6" t="s">
        <v>6124</v>
      </c>
      <c r="D3122" s="1" t="s">
        <v>62</v>
      </c>
      <c r="E3122" s="3">
        <v>1</v>
      </c>
      <c r="F3122" s="2">
        <v>15915.43</v>
      </c>
      <c r="G3122" s="2">
        <f>ROUND(Tabla324[[#This Row],[CANTIDAD]]*Tabla324[[#This Row],[P. U.]],2)</f>
        <v>15915.43</v>
      </c>
      <c r="H3122" s="22">
        <v>1</v>
      </c>
      <c r="I3122" s="2">
        <v>12223.4</v>
      </c>
      <c r="J3122" s="2">
        <f>ROUND(Tabla324[[#This Row],[CANTIDAD ]]*Tabla324[[#This Row],[P. U. ]],2)</f>
        <v>12223.4</v>
      </c>
    </row>
    <row r="3123" spans="1:10">
      <c r="A3123" s="5" t="s">
        <v>6577</v>
      </c>
      <c r="B3123" s="5" t="s">
        <v>2909</v>
      </c>
      <c r="C3123" s="6" t="s">
        <v>6125</v>
      </c>
      <c r="D3123" s="1" t="s">
        <v>62</v>
      </c>
      <c r="E3123" s="3">
        <v>1</v>
      </c>
      <c r="F3123" s="2">
        <v>502060.94</v>
      </c>
      <c r="G3123" s="2">
        <f>ROUND(Tabla324[[#This Row],[CANTIDAD]]*Tabla324[[#This Row],[P. U.]],2)</f>
        <v>502060.94</v>
      </c>
      <c r="H3123" s="22">
        <v>1</v>
      </c>
      <c r="I3123" s="2">
        <v>385594.34</v>
      </c>
      <c r="J3123" s="2">
        <f>ROUND(Tabla324[[#This Row],[CANTIDAD ]]*Tabla324[[#This Row],[P. U. ]],2)</f>
        <v>385594.34</v>
      </c>
    </row>
    <row r="3124" spans="1:10">
      <c r="A3124" s="5" t="s">
        <v>6577</v>
      </c>
      <c r="B3124" s="5" t="s">
        <v>2910</v>
      </c>
      <c r="C3124" s="6" t="s">
        <v>6126</v>
      </c>
      <c r="D3124" s="1" t="s">
        <v>62</v>
      </c>
      <c r="E3124" s="3">
        <v>1</v>
      </c>
      <c r="F3124" s="2">
        <v>32411.22</v>
      </c>
      <c r="G3124" s="2">
        <f>ROUND(Tabla324[[#This Row],[CANTIDAD]]*Tabla324[[#This Row],[P. U.]],2)</f>
        <v>32411.22</v>
      </c>
      <c r="H3124" s="22">
        <v>1</v>
      </c>
      <c r="I3124" s="2">
        <v>24892.57</v>
      </c>
      <c r="J3124" s="2">
        <f>ROUND(Tabla324[[#This Row],[CANTIDAD ]]*Tabla324[[#This Row],[P. U. ]],2)</f>
        <v>24892.57</v>
      </c>
    </row>
    <row r="3125" spans="1:10">
      <c r="A3125" s="5" t="s">
        <v>6577</v>
      </c>
      <c r="B3125" s="5" t="s">
        <v>2911</v>
      </c>
      <c r="C3125" s="6" t="s">
        <v>6127</v>
      </c>
      <c r="D3125" s="1" t="s">
        <v>62</v>
      </c>
      <c r="E3125" s="3">
        <v>1</v>
      </c>
      <c r="F3125" s="2">
        <v>43181.13</v>
      </c>
      <c r="G3125" s="2">
        <f>ROUND(Tabla324[[#This Row],[CANTIDAD]]*Tabla324[[#This Row],[P. U.]],2)</f>
        <v>43181.13</v>
      </c>
      <c r="H3125" s="22">
        <v>1</v>
      </c>
      <c r="I3125" s="2">
        <v>33164.11</v>
      </c>
      <c r="J3125" s="2">
        <f>ROUND(Tabla324[[#This Row],[CANTIDAD ]]*Tabla324[[#This Row],[P. U. ]],2)</f>
        <v>33164.11</v>
      </c>
    </row>
    <row r="3126" spans="1:10">
      <c r="A3126" s="5" t="s">
        <v>6577</v>
      </c>
      <c r="B3126" s="5" t="s">
        <v>2912</v>
      </c>
      <c r="C3126" s="6" t="s">
        <v>6128</v>
      </c>
      <c r="D3126" s="1" t="s">
        <v>62</v>
      </c>
      <c r="E3126" s="3">
        <v>1</v>
      </c>
      <c r="F3126" s="2">
        <v>47570.17</v>
      </c>
      <c r="G3126" s="2">
        <f>ROUND(Tabla324[[#This Row],[CANTIDAD]]*Tabla324[[#This Row],[P. U.]],2)</f>
        <v>47570.17</v>
      </c>
      <c r="H3126" s="22">
        <v>1</v>
      </c>
      <c r="I3126" s="2">
        <v>36534.99</v>
      </c>
      <c r="J3126" s="2">
        <f>ROUND(Tabla324[[#This Row],[CANTIDAD ]]*Tabla324[[#This Row],[P. U. ]],2)</f>
        <v>36534.99</v>
      </c>
    </row>
    <row r="3127" spans="1:10">
      <c r="A3127" s="5" t="s">
        <v>6577</v>
      </c>
      <c r="B3127" s="5" t="s">
        <v>2913</v>
      </c>
      <c r="C3127" s="6" t="s">
        <v>6129</v>
      </c>
      <c r="D3127" s="1" t="s">
        <v>62</v>
      </c>
      <c r="E3127" s="3">
        <v>1</v>
      </c>
      <c r="F3127" s="2">
        <v>32411.919999999998</v>
      </c>
      <c r="G3127" s="2">
        <f>ROUND(Tabla324[[#This Row],[CANTIDAD]]*Tabla324[[#This Row],[P. U.]],2)</f>
        <v>32411.919999999998</v>
      </c>
      <c r="H3127" s="22">
        <v>1</v>
      </c>
      <c r="I3127" s="2">
        <v>24893.1</v>
      </c>
      <c r="J3127" s="2">
        <f>ROUND(Tabla324[[#This Row],[CANTIDAD ]]*Tabla324[[#This Row],[P. U. ]],2)</f>
        <v>24893.1</v>
      </c>
    </row>
    <row r="3128" spans="1:10">
      <c r="A3128" s="5" t="s">
        <v>6577</v>
      </c>
      <c r="B3128" s="5" t="s">
        <v>2914</v>
      </c>
      <c r="C3128" s="6" t="s">
        <v>6130</v>
      </c>
      <c r="D3128" s="1" t="s">
        <v>62</v>
      </c>
      <c r="E3128" s="3">
        <v>1</v>
      </c>
      <c r="F3128" s="2">
        <v>32725.59</v>
      </c>
      <c r="G3128" s="2">
        <f>ROUND(Tabla324[[#This Row],[CANTIDAD]]*Tabla324[[#This Row],[P. U.]],2)</f>
        <v>32725.59</v>
      </c>
      <c r="H3128" s="22">
        <v>1</v>
      </c>
      <c r="I3128" s="2">
        <v>25134</v>
      </c>
      <c r="J3128" s="2">
        <f>ROUND(Tabla324[[#This Row],[CANTIDAD ]]*Tabla324[[#This Row],[P. U. ]],2)</f>
        <v>25134</v>
      </c>
    </row>
    <row r="3129" spans="1:10">
      <c r="A3129" s="5" t="s">
        <v>6577</v>
      </c>
      <c r="B3129" s="5" t="s">
        <v>2915</v>
      </c>
      <c r="C3129" s="6" t="s">
        <v>6131</v>
      </c>
      <c r="D3129" s="1" t="s">
        <v>62</v>
      </c>
      <c r="E3129" s="3">
        <v>1</v>
      </c>
      <c r="F3129" s="2">
        <v>245244.18</v>
      </c>
      <c r="G3129" s="2">
        <f>ROUND(Tabla324[[#This Row],[CANTIDAD]]*Tabla324[[#This Row],[P. U.]],2)</f>
        <v>245244.18</v>
      </c>
      <c r="H3129" s="22">
        <v>1</v>
      </c>
      <c r="I3129" s="2">
        <v>188353.16</v>
      </c>
      <c r="J3129" s="2">
        <f>ROUND(Tabla324[[#This Row],[CANTIDAD ]]*Tabla324[[#This Row],[P. U. ]],2)</f>
        <v>188353.16</v>
      </c>
    </row>
    <row r="3130" spans="1:10">
      <c r="A3130" s="5" t="s">
        <v>6577</v>
      </c>
      <c r="B3130" s="5" t="s">
        <v>2916</v>
      </c>
      <c r="C3130" s="6" t="s">
        <v>6132</v>
      </c>
      <c r="D3130" s="1" t="s">
        <v>62</v>
      </c>
      <c r="E3130" s="3">
        <v>1</v>
      </c>
      <c r="F3130" s="2">
        <v>35531.15</v>
      </c>
      <c r="G3130" s="2">
        <f>ROUND(Tabla324[[#This Row],[CANTIDAD]]*Tabla324[[#This Row],[P. U.]],2)</f>
        <v>35531.15</v>
      </c>
      <c r="H3130" s="22">
        <v>1</v>
      </c>
      <c r="I3130" s="2">
        <v>27288.74</v>
      </c>
      <c r="J3130" s="2">
        <f>ROUND(Tabla324[[#This Row],[CANTIDAD ]]*Tabla324[[#This Row],[P. U. ]],2)</f>
        <v>27288.74</v>
      </c>
    </row>
    <row r="3131" spans="1:10">
      <c r="A3131" s="5" t="s">
        <v>6577</v>
      </c>
      <c r="B3131" s="5" t="s">
        <v>2917</v>
      </c>
      <c r="C3131" s="6" t="s">
        <v>6133</v>
      </c>
      <c r="D3131" s="1" t="s">
        <v>62</v>
      </c>
      <c r="E3131" s="3">
        <v>1</v>
      </c>
      <c r="F3131" s="2">
        <v>19174.150000000001</v>
      </c>
      <c r="G3131" s="2">
        <f>ROUND(Tabla324[[#This Row],[CANTIDAD]]*Tabla324[[#This Row],[P. U.]],2)</f>
        <v>19174.150000000001</v>
      </c>
      <c r="H3131" s="22">
        <v>1</v>
      </c>
      <c r="I3131" s="2">
        <v>14726.19</v>
      </c>
      <c r="J3131" s="2">
        <f>ROUND(Tabla324[[#This Row],[CANTIDAD ]]*Tabla324[[#This Row],[P. U. ]],2)</f>
        <v>14726.19</v>
      </c>
    </row>
    <row r="3132" spans="1:10">
      <c r="A3132" s="5" t="s">
        <v>6577</v>
      </c>
      <c r="B3132" s="5" t="s">
        <v>2918</v>
      </c>
      <c r="C3132" s="6" t="s">
        <v>6134</v>
      </c>
      <c r="D3132" s="1" t="s">
        <v>62</v>
      </c>
      <c r="E3132" s="3">
        <v>1</v>
      </c>
      <c r="F3132" s="2">
        <v>21886.75</v>
      </c>
      <c r="G3132" s="2">
        <f>ROUND(Tabla324[[#This Row],[CANTIDAD]]*Tabla324[[#This Row],[P. U.]],2)</f>
        <v>21886.75</v>
      </c>
      <c r="H3132" s="22">
        <v>1</v>
      </c>
      <c r="I3132" s="2">
        <v>16809.53</v>
      </c>
      <c r="J3132" s="2">
        <f>ROUND(Tabla324[[#This Row],[CANTIDAD ]]*Tabla324[[#This Row],[P. U. ]],2)</f>
        <v>16809.53</v>
      </c>
    </row>
    <row r="3133" spans="1:10">
      <c r="A3133" s="5" t="s">
        <v>6577</v>
      </c>
      <c r="B3133" s="5" t="s">
        <v>2919</v>
      </c>
      <c r="C3133" s="6" t="s">
        <v>6135</v>
      </c>
      <c r="D3133" s="1" t="s">
        <v>62</v>
      </c>
      <c r="E3133" s="3">
        <v>1</v>
      </c>
      <c r="F3133" s="2">
        <v>11442.93</v>
      </c>
      <c r="G3133" s="2">
        <f>ROUND(Tabla324[[#This Row],[CANTIDAD]]*Tabla324[[#This Row],[P. U.]],2)</f>
        <v>11442.93</v>
      </c>
      <c r="H3133" s="22">
        <v>1</v>
      </c>
      <c r="I3133" s="2">
        <v>8788.43</v>
      </c>
      <c r="J3133" s="2">
        <f>ROUND(Tabla324[[#This Row],[CANTIDAD ]]*Tabla324[[#This Row],[P. U. ]],2)</f>
        <v>8788.43</v>
      </c>
    </row>
    <row r="3134" spans="1:10">
      <c r="A3134" s="5" t="s">
        <v>6577</v>
      </c>
      <c r="B3134" s="5" t="s">
        <v>2920</v>
      </c>
      <c r="C3134" s="6" t="s">
        <v>6136</v>
      </c>
      <c r="D3134" s="1" t="s">
        <v>62</v>
      </c>
      <c r="E3134" s="3">
        <v>1</v>
      </c>
      <c r="F3134" s="2">
        <v>23501.56</v>
      </c>
      <c r="G3134" s="2">
        <f>ROUND(Tabla324[[#This Row],[CANTIDAD]]*Tabla324[[#This Row],[P. U.]],2)</f>
        <v>23501.56</v>
      </c>
      <c r="H3134" s="22">
        <v>1</v>
      </c>
      <c r="I3134" s="2">
        <v>18049.73</v>
      </c>
      <c r="J3134" s="2">
        <f>ROUND(Tabla324[[#This Row],[CANTIDAD ]]*Tabla324[[#This Row],[P. U. ]],2)</f>
        <v>18049.73</v>
      </c>
    </row>
    <row r="3135" spans="1:10">
      <c r="A3135" s="5" t="s">
        <v>6577</v>
      </c>
      <c r="B3135" s="5" t="s">
        <v>2921</v>
      </c>
      <c r="C3135" s="6" t="s">
        <v>6137</v>
      </c>
      <c r="D3135" s="1" t="s">
        <v>62</v>
      </c>
      <c r="E3135" s="3">
        <v>1</v>
      </c>
      <c r="F3135" s="2">
        <v>44151.07</v>
      </c>
      <c r="G3135" s="2">
        <f>ROUND(Tabla324[[#This Row],[CANTIDAD]]*Tabla324[[#This Row],[P. U.]],2)</f>
        <v>44151.07</v>
      </c>
      <c r="H3135" s="22">
        <v>1</v>
      </c>
      <c r="I3135" s="2">
        <v>33909.040000000001</v>
      </c>
      <c r="J3135" s="2">
        <f>ROUND(Tabla324[[#This Row],[CANTIDAD ]]*Tabla324[[#This Row],[P. U. ]],2)</f>
        <v>33909.040000000001</v>
      </c>
    </row>
    <row r="3136" spans="1:10">
      <c r="A3136" s="5" t="s">
        <v>6577</v>
      </c>
      <c r="B3136" s="5" t="s">
        <v>2922</v>
      </c>
      <c r="C3136" s="6" t="s">
        <v>6138</v>
      </c>
      <c r="D3136" s="1" t="s">
        <v>62</v>
      </c>
      <c r="E3136" s="3">
        <v>1</v>
      </c>
      <c r="F3136" s="2">
        <v>54565.86</v>
      </c>
      <c r="G3136" s="2">
        <f>ROUND(Tabla324[[#This Row],[CANTIDAD]]*Tabla324[[#This Row],[P. U.]],2)</f>
        <v>54565.86</v>
      </c>
      <c r="H3136" s="22">
        <v>1</v>
      </c>
      <c r="I3136" s="2">
        <v>41907.839999999997</v>
      </c>
      <c r="J3136" s="2">
        <f>ROUND(Tabla324[[#This Row],[CANTIDAD ]]*Tabla324[[#This Row],[P. U. ]],2)</f>
        <v>41907.839999999997</v>
      </c>
    </row>
    <row r="3137" spans="1:10">
      <c r="A3137" s="5" t="s">
        <v>6577</v>
      </c>
      <c r="B3137" s="5" t="s">
        <v>2923</v>
      </c>
      <c r="C3137" s="6" t="s">
        <v>6139</v>
      </c>
      <c r="D3137" s="1" t="s">
        <v>62</v>
      </c>
      <c r="E3137" s="3">
        <v>1</v>
      </c>
      <c r="F3137" s="2">
        <v>21904.21</v>
      </c>
      <c r="G3137" s="2">
        <f>ROUND(Tabla324[[#This Row],[CANTIDAD]]*Tabla324[[#This Row],[P. U.]],2)</f>
        <v>21904.21</v>
      </c>
      <c r="H3137" s="22">
        <v>1</v>
      </c>
      <c r="I3137" s="2">
        <v>16822.93</v>
      </c>
      <c r="J3137" s="2">
        <f>ROUND(Tabla324[[#This Row],[CANTIDAD ]]*Tabla324[[#This Row],[P. U. ]],2)</f>
        <v>16822.93</v>
      </c>
    </row>
    <row r="3138" spans="1:10">
      <c r="A3138" s="5" t="s">
        <v>6577</v>
      </c>
      <c r="B3138" s="5" t="s">
        <v>2924</v>
      </c>
      <c r="C3138" s="6" t="s">
        <v>6140</v>
      </c>
      <c r="D3138" s="1" t="s">
        <v>62</v>
      </c>
      <c r="E3138" s="3">
        <v>1</v>
      </c>
      <c r="F3138" s="2">
        <v>10815.58</v>
      </c>
      <c r="G3138" s="2">
        <f>ROUND(Tabla324[[#This Row],[CANTIDAD]]*Tabla324[[#This Row],[P. U.]],2)</f>
        <v>10815.58</v>
      </c>
      <c r="H3138" s="22">
        <v>1</v>
      </c>
      <c r="I3138" s="2">
        <v>8306.6200000000008</v>
      </c>
      <c r="J3138" s="2">
        <f>ROUND(Tabla324[[#This Row],[CANTIDAD ]]*Tabla324[[#This Row],[P. U. ]],2)</f>
        <v>8306.6200000000008</v>
      </c>
    </row>
    <row r="3139" spans="1:10">
      <c r="A3139" s="5" t="s">
        <v>6577</v>
      </c>
      <c r="B3139" s="5" t="s">
        <v>2925</v>
      </c>
      <c r="C3139" s="5" t="s">
        <v>6141</v>
      </c>
      <c r="D3139" s="1" t="s">
        <v>62</v>
      </c>
      <c r="E3139" s="3">
        <v>1</v>
      </c>
      <c r="F3139" s="2">
        <v>112082.46</v>
      </c>
      <c r="G3139" s="2">
        <f>ROUND(Tabla324[[#This Row],[CANTIDAD]]*Tabla324[[#This Row],[P. U.]],2)</f>
        <v>112082.46</v>
      </c>
      <c r="H3139" s="22">
        <v>1</v>
      </c>
      <c r="I3139" s="2">
        <v>86081.9</v>
      </c>
      <c r="J3139" s="2">
        <f>ROUND(Tabla324[[#This Row],[CANTIDAD ]]*Tabla324[[#This Row],[P. U. ]],2)</f>
        <v>86081.9</v>
      </c>
    </row>
    <row r="3140" spans="1:10">
      <c r="A3140" s="5" t="s">
        <v>6577</v>
      </c>
      <c r="B3140" s="5" t="s">
        <v>2926</v>
      </c>
      <c r="C3140" s="5" t="s">
        <v>6142</v>
      </c>
      <c r="D3140" s="1" t="s">
        <v>62</v>
      </c>
      <c r="E3140" s="3">
        <v>1</v>
      </c>
      <c r="F3140" s="2">
        <v>47878.22</v>
      </c>
      <c r="G3140" s="2">
        <f>ROUND(Tabla324[[#This Row],[CANTIDAD]]*Tabla324[[#This Row],[P. U.]],2)</f>
        <v>47878.22</v>
      </c>
      <c r="H3140" s="22">
        <v>1</v>
      </c>
      <c r="I3140" s="2">
        <v>36771.57</v>
      </c>
      <c r="J3140" s="2">
        <f>ROUND(Tabla324[[#This Row],[CANTIDAD ]]*Tabla324[[#This Row],[P. U. ]],2)</f>
        <v>36771.57</v>
      </c>
    </row>
    <row r="3141" spans="1:10">
      <c r="A3141" s="5" t="s">
        <v>6577</v>
      </c>
      <c r="B3141" s="5" t="s">
        <v>2927</v>
      </c>
      <c r="C3141" s="5" t="s">
        <v>6143</v>
      </c>
      <c r="D3141" s="1" t="s">
        <v>62</v>
      </c>
      <c r="E3141" s="3">
        <v>1</v>
      </c>
      <c r="F3141" s="2">
        <v>41723.94</v>
      </c>
      <c r="G3141" s="2">
        <f>ROUND(Tabla324[[#This Row],[CANTIDAD]]*Tabla324[[#This Row],[P. U.]],2)</f>
        <v>41723.94</v>
      </c>
      <c r="H3141" s="22">
        <v>1</v>
      </c>
      <c r="I3141" s="2">
        <v>32044.95</v>
      </c>
      <c r="J3141" s="2">
        <f>ROUND(Tabla324[[#This Row],[CANTIDAD ]]*Tabla324[[#This Row],[P. U. ]],2)</f>
        <v>32044.95</v>
      </c>
    </row>
    <row r="3142" spans="1:10">
      <c r="A3142" s="5" t="s">
        <v>6577</v>
      </c>
      <c r="B3142" s="5" t="s">
        <v>2928</v>
      </c>
      <c r="C3142" s="6" t="s">
        <v>6144</v>
      </c>
      <c r="D3142" s="1" t="s">
        <v>62</v>
      </c>
      <c r="E3142" s="3">
        <v>1</v>
      </c>
      <c r="F3142" s="2">
        <v>206286.18</v>
      </c>
      <c r="G3142" s="2">
        <f>ROUND(Tabla324[[#This Row],[CANTIDAD]]*Tabla324[[#This Row],[P. U.]],2)</f>
        <v>206286.18</v>
      </c>
      <c r="H3142" s="22">
        <v>1</v>
      </c>
      <c r="I3142" s="2">
        <v>158432.54</v>
      </c>
      <c r="J3142" s="2">
        <f>ROUND(Tabla324[[#This Row],[CANTIDAD ]]*Tabla324[[#This Row],[P. U. ]],2)</f>
        <v>158432.54</v>
      </c>
    </row>
    <row r="3143" spans="1:10">
      <c r="A3143" s="5" t="s">
        <v>6577</v>
      </c>
      <c r="B3143" s="5" t="s">
        <v>2929</v>
      </c>
      <c r="C3143" s="6" t="s">
        <v>6145</v>
      </c>
      <c r="D3143" s="1" t="s">
        <v>62</v>
      </c>
      <c r="E3143" s="3">
        <v>1</v>
      </c>
      <c r="F3143" s="2">
        <v>159728.74</v>
      </c>
      <c r="G3143" s="2">
        <f>ROUND(Tabla324[[#This Row],[CANTIDAD]]*Tabla324[[#This Row],[P. U.]],2)</f>
        <v>159728.74</v>
      </c>
      <c r="H3143" s="22">
        <v>1</v>
      </c>
      <c r="I3143" s="2">
        <v>122675.34</v>
      </c>
      <c r="J3143" s="2">
        <f>ROUND(Tabla324[[#This Row],[CANTIDAD ]]*Tabla324[[#This Row],[P. U. ]],2)</f>
        <v>122675.34</v>
      </c>
    </row>
    <row r="3144" spans="1:10" s="35" customFormat="1" ht="11.25" customHeight="1">
      <c r="A3144" s="34" t="s">
        <v>6580</v>
      </c>
      <c r="B3144" s="34" t="s">
        <v>2930</v>
      </c>
      <c r="C3144" s="34" t="s">
        <v>5032</v>
      </c>
      <c r="D3144" s="35" t="s">
        <v>3472</v>
      </c>
      <c r="E3144" s="36"/>
      <c r="F3144" s="37"/>
      <c r="G3144" s="37">
        <f>SUM(G3145)</f>
        <v>1070331.76</v>
      </c>
      <c r="H3144" s="38"/>
      <c r="I3144" s="37"/>
      <c r="J3144" s="37">
        <f t="shared" ref="J3144" si="178">SUM(J3145)</f>
        <v>822039.39</v>
      </c>
    </row>
    <row r="3145" spans="1:10">
      <c r="A3145" s="5" t="s">
        <v>6577</v>
      </c>
      <c r="B3145" s="5" t="s">
        <v>2931</v>
      </c>
      <c r="C3145" s="5" t="s">
        <v>6146</v>
      </c>
      <c r="D3145" s="1" t="s">
        <v>62</v>
      </c>
      <c r="E3145" s="3">
        <v>1</v>
      </c>
      <c r="F3145" s="2">
        <v>1070331.76</v>
      </c>
      <c r="G3145" s="2">
        <f>ROUND(Tabla324[[#This Row],[CANTIDAD]]*Tabla324[[#This Row],[P. U.]],2)</f>
        <v>1070331.76</v>
      </c>
      <c r="H3145" s="22">
        <v>1</v>
      </c>
      <c r="I3145" s="2">
        <v>822039.39</v>
      </c>
      <c r="J3145" s="2">
        <f>ROUND(Tabla324[[#This Row],[CANTIDAD ]]*Tabla324[[#This Row],[P. U. ]],2)</f>
        <v>822039.39</v>
      </c>
    </row>
    <row r="3146" spans="1:10" s="25" customFormat="1" ht="11.25" customHeight="1">
      <c r="A3146" s="24" t="s">
        <v>6578</v>
      </c>
      <c r="B3146" s="24">
        <v>9</v>
      </c>
      <c r="C3146" s="24" t="s">
        <v>6147</v>
      </c>
      <c r="D3146" s="25" t="s">
        <v>3472</v>
      </c>
      <c r="E3146" s="26"/>
      <c r="F3146" s="27"/>
      <c r="G3146" s="27">
        <f>G3147+G3154+G3158</f>
        <v>4434040.9300000006</v>
      </c>
      <c r="H3146" s="28"/>
      <c r="I3146" s="27"/>
      <c r="J3146" s="27">
        <f t="shared" ref="J3146" si="179">J3147+J3154+J3158</f>
        <v>3405446.01</v>
      </c>
    </row>
    <row r="3147" spans="1:10" s="30" customFormat="1" ht="11.25" customHeight="1">
      <c r="A3147" s="29" t="s">
        <v>6579</v>
      </c>
      <c r="B3147" s="29">
        <v>9.1</v>
      </c>
      <c r="C3147" s="29" t="s">
        <v>4613</v>
      </c>
      <c r="D3147" s="30" t="s">
        <v>3472</v>
      </c>
      <c r="E3147" s="31"/>
      <c r="F3147" s="32"/>
      <c r="G3147" s="32">
        <f>SUM(G3148:G3153)</f>
        <v>213800.52000000002</v>
      </c>
      <c r="H3147" s="33"/>
      <c r="I3147" s="32"/>
      <c r="J3147" s="32">
        <f t="shared" ref="J3147" si="180">SUM(J3148:J3153)</f>
        <v>164203.66999999998</v>
      </c>
    </row>
    <row r="3148" spans="1:10">
      <c r="A3148" s="5" t="s">
        <v>6577</v>
      </c>
      <c r="B3148" s="5" t="s">
        <v>2932</v>
      </c>
      <c r="C3148" s="5" t="s">
        <v>6148</v>
      </c>
      <c r="D3148" s="1" t="s">
        <v>62</v>
      </c>
      <c r="E3148" s="3">
        <v>7</v>
      </c>
      <c r="F3148" s="2">
        <v>5714.95</v>
      </c>
      <c r="G3148" s="2">
        <f>ROUND(Tabla324[[#This Row],[CANTIDAD]]*Tabla324[[#This Row],[P. U.]],2)</f>
        <v>40004.65</v>
      </c>
      <c r="H3148" s="22">
        <v>7</v>
      </c>
      <c r="I3148" s="2">
        <v>4389.2</v>
      </c>
      <c r="J3148" s="2">
        <f>ROUND(Tabla324[[#This Row],[CANTIDAD ]]*Tabla324[[#This Row],[P. U. ]],2)</f>
        <v>30724.400000000001</v>
      </c>
    </row>
    <row r="3149" spans="1:10">
      <c r="A3149" s="5" t="s">
        <v>6577</v>
      </c>
      <c r="B3149" s="5" t="s">
        <v>2933</v>
      </c>
      <c r="C3149" s="5" t="s">
        <v>6149</v>
      </c>
      <c r="D3149" s="1" t="s">
        <v>62</v>
      </c>
      <c r="E3149" s="3">
        <v>3</v>
      </c>
      <c r="F3149" s="2">
        <v>10473.59</v>
      </c>
      <c r="G3149" s="2">
        <f>ROUND(Tabla324[[#This Row],[CANTIDAD]]*Tabla324[[#This Row],[P. U.]],2)</f>
        <v>31420.77</v>
      </c>
      <c r="H3149" s="22">
        <v>3</v>
      </c>
      <c r="I3149" s="2">
        <v>8043.95</v>
      </c>
      <c r="J3149" s="2">
        <f>ROUND(Tabla324[[#This Row],[CANTIDAD ]]*Tabla324[[#This Row],[P. U. ]],2)</f>
        <v>24131.85</v>
      </c>
    </row>
    <row r="3150" spans="1:10">
      <c r="A3150" s="5" t="s">
        <v>6577</v>
      </c>
      <c r="B3150" s="5" t="s">
        <v>2934</v>
      </c>
      <c r="C3150" s="5" t="s">
        <v>6150</v>
      </c>
      <c r="D3150" s="1" t="s">
        <v>62</v>
      </c>
      <c r="E3150" s="3">
        <v>1</v>
      </c>
      <c r="F3150" s="2">
        <v>8999.8799999999992</v>
      </c>
      <c r="G3150" s="2">
        <f>ROUND(Tabla324[[#This Row],[CANTIDAD]]*Tabla324[[#This Row],[P. U.]],2)</f>
        <v>8999.8799999999992</v>
      </c>
      <c r="H3150" s="22">
        <v>1</v>
      </c>
      <c r="I3150" s="2">
        <v>6912.12</v>
      </c>
      <c r="J3150" s="2">
        <f>ROUND(Tabla324[[#This Row],[CANTIDAD ]]*Tabla324[[#This Row],[P. U. ]],2)</f>
        <v>6912.12</v>
      </c>
    </row>
    <row r="3151" spans="1:10">
      <c r="A3151" s="5" t="s">
        <v>6577</v>
      </c>
      <c r="B3151" s="5" t="s">
        <v>2935</v>
      </c>
      <c r="C3151" s="5" t="s">
        <v>6151</v>
      </c>
      <c r="D3151" s="1" t="s">
        <v>62</v>
      </c>
      <c r="E3151" s="3">
        <v>1</v>
      </c>
      <c r="F3151" s="2">
        <v>9289.36</v>
      </c>
      <c r="G3151" s="2">
        <f>ROUND(Tabla324[[#This Row],[CANTIDAD]]*Tabla324[[#This Row],[P. U.]],2)</f>
        <v>9289.36</v>
      </c>
      <c r="H3151" s="22">
        <v>1</v>
      </c>
      <c r="I3151" s="2">
        <v>7134.44</v>
      </c>
      <c r="J3151" s="2">
        <f>ROUND(Tabla324[[#This Row],[CANTIDAD ]]*Tabla324[[#This Row],[P. U. ]],2)</f>
        <v>7134.44</v>
      </c>
    </row>
    <row r="3152" spans="1:10">
      <c r="A3152" s="5" t="s">
        <v>6577</v>
      </c>
      <c r="B3152" s="5" t="s">
        <v>2936</v>
      </c>
      <c r="C3152" s="5" t="s">
        <v>6152</v>
      </c>
      <c r="D3152" s="1" t="s">
        <v>2937</v>
      </c>
      <c r="E3152" s="3">
        <v>2</v>
      </c>
      <c r="F3152" s="2">
        <v>3963.7</v>
      </c>
      <c r="G3152" s="2">
        <f>ROUND(Tabla324[[#This Row],[CANTIDAD]]*Tabla324[[#This Row],[P. U.]],2)</f>
        <v>7927.4</v>
      </c>
      <c r="H3152" s="22">
        <v>2</v>
      </c>
      <c r="I3152" s="2">
        <v>3044.22</v>
      </c>
      <c r="J3152" s="2">
        <f>ROUND(Tabla324[[#This Row],[CANTIDAD ]]*Tabla324[[#This Row],[P. U. ]],2)</f>
        <v>6088.44</v>
      </c>
    </row>
    <row r="3153" spans="1:10">
      <c r="A3153" s="5" t="s">
        <v>6577</v>
      </c>
      <c r="B3153" s="5" t="s">
        <v>2938</v>
      </c>
      <c r="C3153" s="5" t="s">
        <v>6153</v>
      </c>
      <c r="D3153" s="1" t="s">
        <v>2937</v>
      </c>
      <c r="E3153" s="3">
        <v>22</v>
      </c>
      <c r="F3153" s="2">
        <v>5279.93</v>
      </c>
      <c r="G3153" s="2">
        <f>ROUND(Tabla324[[#This Row],[CANTIDAD]]*Tabla324[[#This Row],[P. U.]],2)</f>
        <v>116158.46</v>
      </c>
      <c r="H3153" s="22">
        <v>22</v>
      </c>
      <c r="I3153" s="2">
        <v>4055.11</v>
      </c>
      <c r="J3153" s="2">
        <f>ROUND(Tabla324[[#This Row],[CANTIDAD ]]*Tabla324[[#This Row],[P. U. ]],2)</f>
        <v>89212.42</v>
      </c>
    </row>
    <row r="3154" spans="1:10" s="30" customFormat="1" ht="11.25" customHeight="1">
      <c r="A3154" s="29" t="s">
        <v>6579</v>
      </c>
      <c r="B3154" s="29">
        <v>9.1999999999999993</v>
      </c>
      <c r="C3154" s="29" t="s">
        <v>6154</v>
      </c>
      <c r="D3154" s="30" t="s">
        <v>3472</v>
      </c>
      <c r="E3154" s="31"/>
      <c r="F3154" s="32"/>
      <c r="G3154" s="32">
        <f>SUM(G3155:G3157)</f>
        <v>680491.51</v>
      </c>
      <c r="H3154" s="33"/>
      <c r="I3154" s="32"/>
      <c r="J3154" s="32">
        <f t="shared" ref="J3154" si="181">SUM(J3155:J3157)</f>
        <v>522632.8</v>
      </c>
    </row>
    <row r="3155" spans="1:10">
      <c r="A3155" s="5" t="s">
        <v>6577</v>
      </c>
      <c r="B3155" s="5" t="s">
        <v>2939</v>
      </c>
      <c r="C3155" s="5" t="s">
        <v>6155</v>
      </c>
      <c r="D3155" s="1" t="s">
        <v>62</v>
      </c>
      <c r="E3155" s="3">
        <v>53</v>
      </c>
      <c r="F3155" s="2">
        <v>9989.8799999999992</v>
      </c>
      <c r="G3155" s="2">
        <f>ROUND(Tabla324[[#This Row],[CANTIDAD]]*Tabla324[[#This Row],[P. U.]],2)</f>
        <v>529463.64</v>
      </c>
      <c r="H3155" s="22">
        <v>53</v>
      </c>
      <c r="I3155" s="2">
        <v>7672.46</v>
      </c>
      <c r="J3155" s="2">
        <f>ROUND(Tabla324[[#This Row],[CANTIDAD ]]*Tabla324[[#This Row],[P. U. ]],2)</f>
        <v>406640.38</v>
      </c>
    </row>
    <row r="3156" spans="1:10">
      <c r="A3156" s="5" t="s">
        <v>6577</v>
      </c>
      <c r="B3156" s="5" t="s">
        <v>2940</v>
      </c>
      <c r="C3156" s="5" t="s">
        <v>6156</v>
      </c>
      <c r="D3156" s="1" t="s">
        <v>15</v>
      </c>
      <c r="E3156" s="3">
        <v>652</v>
      </c>
      <c r="F3156" s="2">
        <v>182.56</v>
      </c>
      <c r="G3156" s="2">
        <f>ROUND(Tabla324[[#This Row],[CANTIDAD]]*Tabla324[[#This Row],[P. U.]],2)</f>
        <v>119029.12</v>
      </c>
      <c r="H3156" s="22">
        <v>652</v>
      </c>
      <c r="I3156" s="2">
        <v>140.21</v>
      </c>
      <c r="J3156" s="2">
        <f>ROUND(Tabla324[[#This Row],[CANTIDAD ]]*Tabla324[[#This Row],[P. U. ]],2)</f>
        <v>91416.92</v>
      </c>
    </row>
    <row r="3157" spans="1:10">
      <c r="A3157" s="5" t="s">
        <v>6577</v>
      </c>
      <c r="B3157" s="5" t="s">
        <v>2941</v>
      </c>
      <c r="C3157" s="5" t="s">
        <v>6157</v>
      </c>
      <c r="D3157" s="1" t="s">
        <v>62</v>
      </c>
      <c r="E3157" s="3">
        <v>115</v>
      </c>
      <c r="F3157" s="2">
        <v>278.25</v>
      </c>
      <c r="G3157" s="2">
        <f>ROUND(Tabla324[[#This Row],[CANTIDAD]]*Tabla324[[#This Row],[P. U.]],2)</f>
        <v>31998.75</v>
      </c>
      <c r="H3157" s="22">
        <v>115</v>
      </c>
      <c r="I3157" s="2">
        <v>213.7</v>
      </c>
      <c r="J3157" s="2">
        <f>ROUND(Tabla324[[#This Row],[CANTIDAD ]]*Tabla324[[#This Row],[P. U. ]],2)</f>
        <v>24575.5</v>
      </c>
    </row>
    <row r="3158" spans="1:10" s="30" customFormat="1" ht="11.25" customHeight="1">
      <c r="A3158" s="29" t="s">
        <v>6579</v>
      </c>
      <c r="B3158" s="29">
        <v>9.3000000000000007</v>
      </c>
      <c r="C3158" s="29" t="s">
        <v>6008</v>
      </c>
      <c r="D3158" s="30" t="s">
        <v>3472</v>
      </c>
      <c r="E3158" s="31"/>
      <c r="F3158" s="32"/>
      <c r="G3158" s="32">
        <f>G3159+G3174+G3189</f>
        <v>3539748.9000000004</v>
      </c>
      <c r="H3158" s="33"/>
      <c r="I3158" s="32"/>
      <c r="J3158" s="32">
        <f t="shared" ref="J3158" si="182">J3159+J3174+J3189</f>
        <v>2718609.54</v>
      </c>
    </row>
    <row r="3159" spans="1:10" s="35" customFormat="1" ht="11.25" customHeight="1">
      <c r="A3159" s="34" t="s">
        <v>6580</v>
      </c>
      <c r="B3159" s="34" t="s">
        <v>2942</v>
      </c>
      <c r="C3159" s="34" t="s">
        <v>4310</v>
      </c>
      <c r="D3159" s="35" t="s">
        <v>3472</v>
      </c>
      <c r="E3159" s="36"/>
      <c r="F3159" s="37"/>
      <c r="G3159" s="37">
        <f>SUM(G3160:G3173)</f>
        <v>1627626.1500000001</v>
      </c>
      <c r="H3159" s="38"/>
      <c r="I3159" s="37"/>
      <c r="J3159" s="37">
        <f t="shared" ref="J3159" si="183">SUM(J3160:J3173)</f>
        <v>1250053.04</v>
      </c>
    </row>
    <row r="3160" spans="1:10">
      <c r="A3160" s="5" t="s">
        <v>6577</v>
      </c>
      <c r="B3160" s="5" t="s">
        <v>2943</v>
      </c>
      <c r="C3160" s="5" t="s">
        <v>6158</v>
      </c>
      <c r="D3160" s="1" t="s">
        <v>62</v>
      </c>
      <c r="E3160" s="3">
        <v>1</v>
      </c>
      <c r="F3160" s="2">
        <v>13096.41</v>
      </c>
      <c r="G3160" s="2">
        <f>ROUND(Tabla324[[#This Row],[CANTIDAD]]*Tabla324[[#This Row],[P. U.]],2)</f>
        <v>13096.41</v>
      </c>
      <c r="H3160" s="22">
        <v>1</v>
      </c>
      <c r="I3160" s="2">
        <v>10058.34</v>
      </c>
      <c r="J3160" s="2">
        <f>ROUND(Tabla324[[#This Row],[CANTIDAD ]]*Tabla324[[#This Row],[P. U. ]],2)</f>
        <v>10058.34</v>
      </c>
    </row>
    <row r="3161" spans="1:10">
      <c r="A3161" s="5" t="s">
        <v>6577</v>
      </c>
      <c r="B3161" s="5" t="s">
        <v>2944</v>
      </c>
      <c r="C3161" s="5" t="s">
        <v>6159</v>
      </c>
      <c r="D3161" s="1" t="s">
        <v>62</v>
      </c>
      <c r="E3161" s="3">
        <v>2</v>
      </c>
      <c r="F3161" s="2">
        <v>10115.209999999999</v>
      </c>
      <c r="G3161" s="2">
        <f>ROUND(Tabla324[[#This Row],[CANTIDAD]]*Tabla324[[#This Row],[P. U.]],2)</f>
        <v>20230.419999999998</v>
      </c>
      <c r="H3161" s="22">
        <v>2</v>
      </c>
      <c r="I3161" s="2">
        <v>7768.72</v>
      </c>
      <c r="J3161" s="2">
        <f>ROUND(Tabla324[[#This Row],[CANTIDAD ]]*Tabla324[[#This Row],[P. U. ]],2)</f>
        <v>15537.44</v>
      </c>
    </row>
    <row r="3162" spans="1:10">
      <c r="A3162" s="5" t="s">
        <v>6577</v>
      </c>
      <c r="B3162" s="5" t="s">
        <v>2945</v>
      </c>
      <c r="C3162" s="5" t="s">
        <v>6160</v>
      </c>
      <c r="D3162" s="1" t="s">
        <v>62</v>
      </c>
      <c r="E3162" s="3">
        <v>10</v>
      </c>
      <c r="F3162" s="2">
        <v>9899.66</v>
      </c>
      <c r="G3162" s="2">
        <f>ROUND(Tabla324[[#This Row],[CANTIDAD]]*Tabla324[[#This Row],[P. U.]],2)</f>
        <v>98996.6</v>
      </c>
      <c r="H3162" s="22">
        <v>10</v>
      </c>
      <c r="I3162" s="2">
        <v>7603.16</v>
      </c>
      <c r="J3162" s="2">
        <f>ROUND(Tabla324[[#This Row],[CANTIDAD ]]*Tabla324[[#This Row],[P. U. ]],2)</f>
        <v>76031.600000000006</v>
      </c>
    </row>
    <row r="3163" spans="1:10">
      <c r="A3163" s="5" t="s">
        <v>6577</v>
      </c>
      <c r="B3163" s="5" t="s">
        <v>2946</v>
      </c>
      <c r="C3163" s="5" t="s">
        <v>6161</v>
      </c>
      <c r="D3163" s="1" t="s">
        <v>62</v>
      </c>
      <c r="E3163" s="3">
        <v>14</v>
      </c>
      <c r="F3163" s="2">
        <v>15777.26</v>
      </c>
      <c r="G3163" s="2">
        <f>ROUND(Tabla324[[#This Row],[CANTIDAD]]*Tabla324[[#This Row],[P. U.]],2)</f>
        <v>220881.64</v>
      </c>
      <c r="H3163" s="22">
        <v>14</v>
      </c>
      <c r="I3163" s="2">
        <v>12117.3</v>
      </c>
      <c r="J3163" s="2">
        <f>ROUND(Tabla324[[#This Row],[CANTIDAD ]]*Tabla324[[#This Row],[P. U. ]],2)</f>
        <v>169642.2</v>
      </c>
    </row>
    <row r="3164" spans="1:10">
      <c r="A3164" s="5" t="s">
        <v>6577</v>
      </c>
      <c r="B3164" s="5" t="s">
        <v>2947</v>
      </c>
      <c r="C3164" s="5" t="s">
        <v>6162</v>
      </c>
      <c r="D3164" s="1" t="s">
        <v>62</v>
      </c>
      <c r="E3164" s="3">
        <v>9</v>
      </c>
      <c r="F3164" s="2">
        <v>3918.61</v>
      </c>
      <c r="G3164" s="2">
        <f>ROUND(Tabla324[[#This Row],[CANTIDAD]]*Tabla324[[#This Row],[P. U.]],2)</f>
        <v>35267.49</v>
      </c>
      <c r="H3164" s="22">
        <v>9</v>
      </c>
      <c r="I3164" s="2">
        <v>3009.59</v>
      </c>
      <c r="J3164" s="2">
        <f>ROUND(Tabla324[[#This Row],[CANTIDAD ]]*Tabla324[[#This Row],[P. U. ]],2)</f>
        <v>27086.31</v>
      </c>
    </row>
    <row r="3165" spans="1:10">
      <c r="A3165" s="5" t="s">
        <v>6577</v>
      </c>
      <c r="B3165" s="5" t="s">
        <v>2948</v>
      </c>
      <c r="C3165" s="5" t="s">
        <v>6163</v>
      </c>
      <c r="D3165" s="1" t="s">
        <v>62</v>
      </c>
      <c r="E3165" s="3">
        <v>6</v>
      </c>
      <c r="F3165" s="2">
        <v>4569.8</v>
      </c>
      <c r="G3165" s="2">
        <f>ROUND(Tabla324[[#This Row],[CANTIDAD]]*Tabla324[[#This Row],[P. U.]],2)</f>
        <v>27418.799999999999</v>
      </c>
      <c r="H3165" s="22">
        <v>6</v>
      </c>
      <c r="I3165" s="2">
        <v>3509.71</v>
      </c>
      <c r="J3165" s="2">
        <f>ROUND(Tabla324[[#This Row],[CANTIDAD ]]*Tabla324[[#This Row],[P. U. ]],2)</f>
        <v>21058.26</v>
      </c>
    </row>
    <row r="3166" spans="1:10">
      <c r="A3166" s="5" t="s">
        <v>6577</v>
      </c>
      <c r="B3166" s="5" t="s">
        <v>2949</v>
      </c>
      <c r="C3166" s="5" t="s">
        <v>6164</v>
      </c>
      <c r="D3166" s="1" t="s">
        <v>62</v>
      </c>
      <c r="E3166" s="3">
        <v>143</v>
      </c>
      <c r="F3166" s="2">
        <v>4578.6000000000004</v>
      </c>
      <c r="G3166" s="2">
        <f>ROUND(Tabla324[[#This Row],[CANTIDAD]]*Tabla324[[#This Row],[P. U.]],2)</f>
        <v>654739.80000000005</v>
      </c>
      <c r="H3166" s="22">
        <v>143</v>
      </c>
      <c r="I3166" s="2">
        <v>3516.47</v>
      </c>
      <c r="J3166" s="2">
        <f>ROUND(Tabla324[[#This Row],[CANTIDAD ]]*Tabla324[[#This Row],[P. U. ]],2)</f>
        <v>502855.21</v>
      </c>
    </row>
    <row r="3167" spans="1:10">
      <c r="A3167" s="5" t="s">
        <v>6577</v>
      </c>
      <c r="B3167" s="5" t="s">
        <v>2950</v>
      </c>
      <c r="C3167" s="5" t="s">
        <v>6165</v>
      </c>
      <c r="D3167" s="1" t="s">
        <v>62</v>
      </c>
      <c r="E3167" s="3">
        <v>143</v>
      </c>
      <c r="F3167" s="2">
        <v>577.47</v>
      </c>
      <c r="G3167" s="2">
        <f>ROUND(Tabla324[[#This Row],[CANTIDAD]]*Tabla324[[#This Row],[P. U.]],2)</f>
        <v>82578.210000000006</v>
      </c>
      <c r="H3167" s="22">
        <v>143</v>
      </c>
      <c r="I3167" s="2">
        <v>443.51</v>
      </c>
      <c r="J3167" s="2">
        <f>ROUND(Tabla324[[#This Row],[CANTIDAD ]]*Tabla324[[#This Row],[P. U. ]],2)</f>
        <v>63421.93</v>
      </c>
    </row>
    <row r="3168" spans="1:10">
      <c r="A3168" s="5" t="s">
        <v>6577</v>
      </c>
      <c r="B3168" s="5" t="s">
        <v>2951</v>
      </c>
      <c r="C3168" s="5" t="s">
        <v>6166</v>
      </c>
      <c r="D3168" s="1" t="s">
        <v>62</v>
      </c>
      <c r="E3168" s="3">
        <v>53</v>
      </c>
      <c r="F3168" s="2">
        <v>1691.22</v>
      </c>
      <c r="G3168" s="2">
        <f>ROUND(Tabla324[[#This Row],[CANTIDAD]]*Tabla324[[#This Row],[P. U.]],2)</f>
        <v>89634.66</v>
      </c>
      <c r="H3168" s="22">
        <v>53</v>
      </c>
      <c r="I3168" s="2">
        <v>1298.8900000000001</v>
      </c>
      <c r="J3168" s="2">
        <f>ROUND(Tabla324[[#This Row],[CANTIDAD ]]*Tabla324[[#This Row],[P. U. ]],2)</f>
        <v>68841.17</v>
      </c>
    </row>
    <row r="3169" spans="1:10">
      <c r="A3169" s="5" t="s">
        <v>6577</v>
      </c>
      <c r="B3169" s="5" t="s">
        <v>2952</v>
      </c>
      <c r="C3169" s="5" t="s">
        <v>6167</v>
      </c>
      <c r="D3169" s="1" t="s">
        <v>62</v>
      </c>
      <c r="E3169" s="3">
        <v>60</v>
      </c>
      <c r="F3169" s="2">
        <v>1268.4000000000001</v>
      </c>
      <c r="G3169" s="2">
        <f>ROUND(Tabla324[[#This Row],[CANTIDAD]]*Tabla324[[#This Row],[P. U.]],2)</f>
        <v>76104</v>
      </c>
      <c r="H3169" s="22">
        <v>60</v>
      </c>
      <c r="I3169" s="2">
        <v>974.15</v>
      </c>
      <c r="J3169" s="2">
        <f>ROUND(Tabla324[[#This Row],[CANTIDAD ]]*Tabla324[[#This Row],[P. U. ]],2)</f>
        <v>58449</v>
      </c>
    </row>
    <row r="3170" spans="1:10">
      <c r="A3170" s="5" t="s">
        <v>6577</v>
      </c>
      <c r="B3170" s="5" t="s">
        <v>2953</v>
      </c>
      <c r="C3170" s="5" t="s">
        <v>6168</v>
      </c>
      <c r="D3170" s="1" t="s">
        <v>62</v>
      </c>
      <c r="E3170" s="3">
        <v>30</v>
      </c>
      <c r="F3170" s="2">
        <v>1124.04</v>
      </c>
      <c r="G3170" s="2">
        <f>ROUND(Tabla324[[#This Row],[CANTIDAD]]*Tabla324[[#This Row],[P. U.]],2)</f>
        <v>33721.199999999997</v>
      </c>
      <c r="H3170" s="22">
        <v>30</v>
      </c>
      <c r="I3170" s="2">
        <v>863.29</v>
      </c>
      <c r="J3170" s="2">
        <f>ROUND(Tabla324[[#This Row],[CANTIDAD ]]*Tabla324[[#This Row],[P. U. ]],2)</f>
        <v>25898.7</v>
      </c>
    </row>
    <row r="3171" spans="1:10">
      <c r="A3171" s="5" t="s">
        <v>6577</v>
      </c>
      <c r="B3171" s="5" t="s">
        <v>2954</v>
      </c>
      <c r="C3171" s="5" t="s">
        <v>6169</v>
      </c>
      <c r="D3171" s="1" t="s">
        <v>62</v>
      </c>
      <c r="E3171" s="3">
        <v>46</v>
      </c>
      <c r="F3171" s="2">
        <v>464.06</v>
      </c>
      <c r="G3171" s="2">
        <f>ROUND(Tabla324[[#This Row],[CANTIDAD]]*Tabla324[[#This Row],[P. U.]],2)</f>
        <v>21346.76</v>
      </c>
      <c r="H3171" s="22">
        <v>46</v>
      </c>
      <c r="I3171" s="2">
        <v>356.4</v>
      </c>
      <c r="J3171" s="2">
        <f>ROUND(Tabla324[[#This Row],[CANTIDAD ]]*Tabla324[[#This Row],[P. U. ]],2)</f>
        <v>16394.400000000001</v>
      </c>
    </row>
    <row r="3172" spans="1:10">
      <c r="A3172" s="5" t="s">
        <v>6577</v>
      </c>
      <c r="B3172" s="5" t="s">
        <v>2955</v>
      </c>
      <c r="C3172" s="5" t="s">
        <v>6170</v>
      </c>
      <c r="D3172" s="1" t="s">
        <v>62</v>
      </c>
      <c r="E3172" s="3">
        <v>6</v>
      </c>
      <c r="F3172" s="2">
        <v>21134.18</v>
      </c>
      <c r="G3172" s="2">
        <f>ROUND(Tabla324[[#This Row],[CANTIDAD]]*Tabla324[[#This Row],[P. U.]],2)</f>
        <v>126805.08</v>
      </c>
      <c r="H3172" s="22">
        <v>6</v>
      </c>
      <c r="I3172" s="2">
        <v>16231.54</v>
      </c>
      <c r="J3172" s="2">
        <f>ROUND(Tabla324[[#This Row],[CANTIDAD ]]*Tabla324[[#This Row],[P. U. ]],2)</f>
        <v>97389.24</v>
      </c>
    </row>
    <row r="3173" spans="1:10">
      <c r="A3173" s="5" t="s">
        <v>6577</v>
      </c>
      <c r="B3173" s="5" t="s">
        <v>2956</v>
      </c>
      <c r="C3173" s="5" t="s">
        <v>6171</v>
      </c>
      <c r="D3173" s="1" t="s">
        <v>62</v>
      </c>
      <c r="E3173" s="3">
        <v>6</v>
      </c>
      <c r="F3173" s="2">
        <v>21134.18</v>
      </c>
      <c r="G3173" s="2">
        <f>ROUND(Tabla324[[#This Row],[CANTIDAD]]*Tabla324[[#This Row],[P. U.]],2)</f>
        <v>126805.08</v>
      </c>
      <c r="H3173" s="22">
        <v>6</v>
      </c>
      <c r="I3173" s="2">
        <v>16231.54</v>
      </c>
      <c r="J3173" s="2">
        <f>ROUND(Tabla324[[#This Row],[CANTIDAD ]]*Tabla324[[#This Row],[P. U. ]],2)</f>
        <v>97389.24</v>
      </c>
    </row>
    <row r="3174" spans="1:10" s="35" customFormat="1" ht="11.25" customHeight="1">
      <c r="A3174" s="34" t="s">
        <v>6580</v>
      </c>
      <c r="B3174" s="34" t="s">
        <v>2957</v>
      </c>
      <c r="C3174" s="34" t="s">
        <v>4321</v>
      </c>
      <c r="D3174" s="35" t="s">
        <v>3472</v>
      </c>
      <c r="E3174" s="36"/>
      <c r="F3174" s="37"/>
      <c r="G3174" s="37">
        <f>SUM(G3175:G3188)</f>
        <v>1090371.46</v>
      </c>
      <c r="H3174" s="38"/>
      <c r="I3174" s="37"/>
      <c r="J3174" s="37">
        <f t="shared" ref="J3174" si="184">SUM(J3175:J3188)</f>
        <v>837432.78999999992</v>
      </c>
    </row>
    <row r="3175" spans="1:10">
      <c r="A3175" s="5" t="s">
        <v>6577</v>
      </c>
      <c r="B3175" s="5" t="s">
        <v>2958</v>
      </c>
      <c r="C3175" s="5" t="s">
        <v>6158</v>
      </c>
      <c r="D3175" s="1" t="s">
        <v>62</v>
      </c>
      <c r="E3175" s="3">
        <v>1</v>
      </c>
      <c r="F3175" s="2">
        <v>8810.2800000000007</v>
      </c>
      <c r="G3175" s="2">
        <f>ROUND(Tabla324[[#This Row],[CANTIDAD]]*Tabla324[[#This Row],[P. U.]],2)</f>
        <v>8810.2800000000007</v>
      </c>
      <c r="H3175" s="22">
        <v>1</v>
      </c>
      <c r="I3175" s="2">
        <v>6766.5</v>
      </c>
      <c r="J3175" s="2">
        <f>ROUND(Tabla324[[#This Row],[CANTIDAD ]]*Tabla324[[#This Row],[P. U. ]],2)</f>
        <v>6766.5</v>
      </c>
    </row>
    <row r="3176" spans="1:10">
      <c r="A3176" s="5" t="s">
        <v>6577</v>
      </c>
      <c r="B3176" s="5" t="s">
        <v>2959</v>
      </c>
      <c r="C3176" s="5" t="s">
        <v>6159</v>
      </c>
      <c r="D3176" s="1" t="s">
        <v>62</v>
      </c>
      <c r="E3176" s="3">
        <v>2</v>
      </c>
      <c r="F3176" s="2">
        <v>7314.06</v>
      </c>
      <c r="G3176" s="2">
        <f>ROUND(Tabla324[[#This Row],[CANTIDAD]]*Tabla324[[#This Row],[P. U.]],2)</f>
        <v>14628.12</v>
      </c>
      <c r="H3176" s="22">
        <v>2</v>
      </c>
      <c r="I3176" s="2">
        <v>5617.36</v>
      </c>
      <c r="J3176" s="2">
        <f>ROUND(Tabla324[[#This Row],[CANTIDAD ]]*Tabla324[[#This Row],[P. U. ]],2)</f>
        <v>11234.72</v>
      </c>
    </row>
    <row r="3177" spans="1:10">
      <c r="A3177" s="5" t="s">
        <v>6577</v>
      </c>
      <c r="B3177" s="5" t="s">
        <v>2960</v>
      </c>
      <c r="C3177" s="5" t="s">
        <v>6160</v>
      </c>
      <c r="D3177" s="1" t="s">
        <v>62</v>
      </c>
      <c r="E3177" s="3">
        <v>10</v>
      </c>
      <c r="F3177" s="2">
        <v>6659.74</v>
      </c>
      <c r="G3177" s="2">
        <f>ROUND(Tabla324[[#This Row],[CANTIDAD]]*Tabla324[[#This Row],[P. U.]],2)</f>
        <v>66597.399999999994</v>
      </c>
      <c r="H3177" s="22">
        <v>10</v>
      </c>
      <c r="I3177" s="2">
        <v>5114.84</v>
      </c>
      <c r="J3177" s="2">
        <f>ROUND(Tabla324[[#This Row],[CANTIDAD ]]*Tabla324[[#This Row],[P. U. ]],2)</f>
        <v>51148.4</v>
      </c>
    </row>
    <row r="3178" spans="1:10">
      <c r="A3178" s="5" t="s">
        <v>6577</v>
      </c>
      <c r="B3178" s="5" t="s">
        <v>2961</v>
      </c>
      <c r="C3178" s="5" t="s">
        <v>6161</v>
      </c>
      <c r="D3178" s="1" t="s">
        <v>62</v>
      </c>
      <c r="E3178" s="3">
        <v>14</v>
      </c>
      <c r="F3178" s="2">
        <v>10613.67</v>
      </c>
      <c r="G3178" s="2">
        <f>ROUND(Tabla324[[#This Row],[CANTIDAD]]*Tabla324[[#This Row],[P. U.]],2)</f>
        <v>148591.38</v>
      </c>
      <c r="H3178" s="22">
        <v>14</v>
      </c>
      <c r="I3178" s="2">
        <v>8151.54</v>
      </c>
      <c r="J3178" s="2">
        <f>ROUND(Tabla324[[#This Row],[CANTIDAD ]]*Tabla324[[#This Row],[P. U. ]],2)</f>
        <v>114121.56</v>
      </c>
    </row>
    <row r="3179" spans="1:10">
      <c r="A3179" s="5" t="s">
        <v>6577</v>
      </c>
      <c r="B3179" s="5" t="s">
        <v>2962</v>
      </c>
      <c r="C3179" s="5" t="s">
        <v>6162</v>
      </c>
      <c r="D3179" s="1" t="s">
        <v>62</v>
      </c>
      <c r="E3179" s="3">
        <v>9</v>
      </c>
      <c r="F3179" s="2">
        <v>2636.16</v>
      </c>
      <c r="G3179" s="2">
        <f>ROUND(Tabla324[[#This Row],[CANTIDAD]]*Tabla324[[#This Row],[P. U.]],2)</f>
        <v>23725.439999999999</v>
      </c>
      <c r="H3179" s="22">
        <v>9</v>
      </c>
      <c r="I3179" s="2">
        <v>2024.63</v>
      </c>
      <c r="J3179" s="2">
        <f>ROUND(Tabla324[[#This Row],[CANTIDAD ]]*Tabla324[[#This Row],[P. U. ]],2)</f>
        <v>18221.669999999998</v>
      </c>
    </row>
    <row r="3180" spans="1:10">
      <c r="A3180" s="5" t="s">
        <v>6577</v>
      </c>
      <c r="B3180" s="5" t="s">
        <v>2963</v>
      </c>
      <c r="C3180" s="5" t="s">
        <v>6163</v>
      </c>
      <c r="D3180" s="1" t="s">
        <v>62</v>
      </c>
      <c r="E3180" s="3">
        <v>6</v>
      </c>
      <c r="F3180" s="2">
        <v>3074.85</v>
      </c>
      <c r="G3180" s="2">
        <f>ROUND(Tabla324[[#This Row],[CANTIDAD]]*Tabla324[[#This Row],[P. U.]],2)</f>
        <v>18449.099999999999</v>
      </c>
      <c r="H3180" s="22">
        <v>6</v>
      </c>
      <c r="I3180" s="2">
        <v>2361.56</v>
      </c>
      <c r="J3180" s="2">
        <f>ROUND(Tabla324[[#This Row],[CANTIDAD ]]*Tabla324[[#This Row],[P. U. ]],2)</f>
        <v>14169.36</v>
      </c>
    </row>
    <row r="3181" spans="1:10">
      <c r="A3181" s="5" t="s">
        <v>6577</v>
      </c>
      <c r="B3181" s="5" t="s">
        <v>2964</v>
      </c>
      <c r="C3181" s="5" t="s">
        <v>6164</v>
      </c>
      <c r="D3181" s="1" t="s">
        <v>62</v>
      </c>
      <c r="E3181" s="3">
        <v>143</v>
      </c>
      <c r="F3181" s="2">
        <v>3080.13</v>
      </c>
      <c r="G3181" s="2">
        <f>ROUND(Tabla324[[#This Row],[CANTIDAD]]*Tabla324[[#This Row],[P. U.]],2)</f>
        <v>440458.59</v>
      </c>
      <c r="H3181" s="22">
        <v>143</v>
      </c>
      <c r="I3181" s="2">
        <v>2365.62</v>
      </c>
      <c r="J3181" s="2">
        <f>ROUND(Tabla324[[#This Row],[CANTIDAD ]]*Tabla324[[#This Row],[P. U. ]],2)</f>
        <v>338283.66</v>
      </c>
    </row>
    <row r="3182" spans="1:10">
      <c r="A3182" s="5" t="s">
        <v>6577</v>
      </c>
      <c r="B3182" s="5" t="s">
        <v>2965</v>
      </c>
      <c r="C3182" s="5" t="s">
        <v>6165</v>
      </c>
      <c r="D3182" s="1" t="s">
        <v>62</v>
      </c>
      <c r="E3182" s="3">
        <v>143</v>
      </c>
      <c r="F3182" s="2">
        <v>388.47</v>
      </c>
      <c r="G3182" s="2">
        <f>ROUND(Tabla324[[#This Row],[CANTIDAD]]*Tabla324[[#This Row],[P. U.]],2)</f>
        <v>55551.21</v>
      </c>
      <c r="H3182" s="22">
        <v>143</v>
      </c>
      <c r="I3182" s="2">
        <v>298.36</v>
      </c>
      <c r="J3182" s="2">
        <f>ROUND(Tabla324[[#This Row],[CANTIDAD ]]*Tabla324[[#This Row],[P. U. ]],2)</f>
        <v>42665.48</v>
      </c>
    </row>
    <row r="3183" spans="1:10">
      <c r="A3183" s="5" t="s">
        <v>6577</v>
      </c>
      <c r="B3183" s="5" t="s">
        <v>2966</v>
      </c>
      <c r="C3183" s="5" t="s">
        <v>6166</v>
      </c>
      <c r="D3183" s="1" t="s">
        <v>62</v>
      </c>
      <c r="E3183" s="3">
        <v>53</v>
      </c>
      <c r="F3183" s="2">
        <v>1137.72</v>
      </c>
      <c r="G3183" s="2">
        <f>ROUND(Tabla324[[#This Row],[CANTIDAD]]*Tabla324[[#This Row],[P. U.]],2)</f>
        <v>60299.16</v>
      </c>
      <c r="H3183" s="22">
        <v>53</v>
      </c>
      <c r="I3183" s="2">
        <v>873.8</v>
      </c>
      <c r="J3183" s="2">
        <f>ROUND(Tabla324[[#This Row],[CANTIDAD ]]*Tabla324[[#This Row],[P. U. ]],2)</f>
        <v>46311.4</v>
      </c>
    </row>
    <row r="3184" spans="1:10">
      <c r="A3184" s="5" t="s">
        <v>6577</v>
      </c>
      <c r="B3184" s="5" t="s">
        <v>2967</v>
      </c>
      <c r="C3184" s="5" t="s">
        <v>6167</v>
      </c>
      <c r="D3184" s="1" t="s">
        <v>62</v>
      </c>
      <c r="E3184" s="3">
        <v>60</v>
      </c>
      <c r="F3184" s="2">
        <v>853.27</v>
      </c>
      <c r="G3184" s="2">
        <f>ROUND(Tabla324[[#This Row],[CANTIDAD]]*Tabla324[[#This Row],[P. U.]],2)</f>
        <v>51196.2</v>
      </c>
      <c r="H3184" s="22">
        <v>60</v>
      </c>
      <c r="I3184" s="2">
        <v>655.33000000000004</v>
      </c>
      <c r="J3184" s="2">
        <f>ROUND(Tabla324[[#This Row],[CANTIDAD ]]*Tabla324[[#This Row],[P. U. ]],2)</f>
        <v>39319.800000000003</v>
      </c>
    </row>
    <row r="3185" spans="1:10">
      <c r="A3185" s="5" t="s">
        <v>6577</v>
      </c>
      <c r="B3185" s="5" t="s">
        <v>2968</v>
      </c>
      <c r="C3185" s="5" t="s">
        <v>6168</v>
      </c>
      <c r="D3185" s="1" t="s">
        <v>62</v>
      </c>
      <c r="E3185" s="3">
        <v>30</v>
      </c>
      <c r="F3185" s="2">
        <v>756.17</v>
      </c>
      <c r="G3185" s="2">
        <f>ROUND(Tabla324[[#This Row],[CANTIDAD]]*Tabla324[[#This Row],[P. U.]],2)</f>
        <v>22685.1</v>
      </c>
      <c r="H3185" s="22">
        <v>30</v>
      </c>
      <c r="I3185" s="2">
        <v>580.76</v>
      </c>
      <c r="J3185" s="2">
        <f>ROUND(Tabla324[[#This Row],[CANTIDAD ]]*Tabla324[[#This Row],[P. U. ]],2)</f>
        <v>17422.8</v>
      </c>
    </row>
    <row r="3186" spans="1:10">
      <c r="A3186" s="5" t="s">
        <v>6577</v>
      </c>
      <c r="B3186" s="5" t="s">
        <v>2969</v>
      </c>
      <c r="C3186" s="5" t="s">
        <v>6169</v>
      </c>
      <c r="D3186" s="1" t="s">
        <v>62</v>
      </c>
      <c r="E3186" s="3">
        <v>46</v>
      </c>
      <c r="F3186" s="2">
        <v>312.18</v>
      </c>
      <c r="G3186" s="2">
        <f>ROUND(Tabla324[[#This Row],[CANTIDAD]]*Tabla324[[#This Row],[P. U.]],2)</f>
        <v>14360.28</v>
      </c>
      <c r="H3186" s="22">
        <v>46</v>
      </c>
      <c r="I3186" s="2">
        <v>239.76</v>
      </c>
      <c r="J3186" s="2">
        <f>ROUND(Tabla324[[#This Row],[CANTIDAD ]]*Tabla324[[#This Row],[P. U. ]],2)</f>
        <v>11028.96</v>
      </c>
    </row>
    <row r="3187" spans="1:10">
      <c r="A3187" s="5" t="s">
        <v>6577</v>
      </c>
      <c r="B3187" s="5" t="s">
        <v>2970</v>
      </c>
      <c r="C3187" s="5" t="s">
        <v>6170</v>
      </c>
      <c r="D3187" s="1" t="s">
        <v>62</v>
      </c>
      <c r="E3187" s="3">
        <v>6</v>
      </c>
      <c r="F3187" s="2">
        <v>13751.6</v>
      </c>
      <c r="G3187" s="2">
        <f>ROUND(Tabla324[[#This Row],[CANTIDAD]]*Tabla324[[#This Row],[P. U.]],2)</f>
        <v>82509.600000000006</v>
      </c>
      <c r="H3187" s="22">
        <v>6</v>
      </c>
      <c r="I3187" s="2">
        <v>10561.54</v>
      </c>
      <c r="J3187" s="2">
        <f>ROUND(Tabla324[[#This Row],[CANTIDAD ]]*Tabla324[[#This Row],[P. U. ]],2)</f>
        <v>63369.24</v>
      </c>
    </row>
    <row r="3188" spans="1:10">
      <c r="A3188" s="5" t="s">
        <v>6577</v>
      </c>
      <c r="B3188" s="5" t="s">
        <v>2971</v>
      </c>
      <c r="C3188" s="5" t="s">
        <v>6171</v>
      </c>
      <c r="D3188" s="1" t="s">
        <v>62</v>
      </c>
      <c r="E3188" s="3">
        <v>6</v>
      </c>
      <c r="F3188" s="2">
        <v>13751.6</v>
      </c>
      <c r="G3188" s="2">
        <f>ROUND(Tabla324[[#This Row],[CANTIDAD]]*Tabla324[[#This Row],[P. U.]],2)</f>
        <v>82509.600000000006</v>
      </c>
      <c r="H3188" s="22">
        <v>6</v>
      </c>
      <c r="I3188" s="2">
        <v>10561.54</v>
      </c>
      <c r="J3188" s="2">
        <f>ROUND(Tabla324[[#This Row],[CANTIDAD ]]*Tabla324[[#This Row],[P. U. ]],2)</f>
        <v>63369.24</v>
      </c>
    </row>
    <row r="3189" spans="1:10" s="35" customFormat="1" ht="11.25" customHeight="1">
      <c r="A3189" s="34" t="s">
        <v>6580</v>
      </c>
      <c r="B3189" s="34" t="s">
        <v>2972</v>
      </c>
      <c r="C3189" s="34" t="s">
        <v>6048</v>
      </c>
      <c r="D3189" s="35" t="s">
        <v>3472</v>
      </c>
      <c r="E3189" s="36"/>
      <c r="F3189" s="37"/>
      <c r="G3189" s="37">
        <f>SUM(G3190:G3203)</f>
        <v>821751.28999999992</v>
      </c>
      <c r="H3189" s="38"/>
      <c r="I3189" s="37"/>
      <c r="J3189" s="37">
        <f t="shared" ref="J3189" si="185">SUM(J3190:J3203)</f>
        <v>631123.71</v>
      </c>
    </row>
    <row r="3190" spans="1:10">
      <c r="A3190" s="5" t="s">
        <v>6577</v>
      </c>
      <c r="B3190" s="5" t="s">
        <v>2973</v>
      </c>
      <c r="C3190" s="5" t="s">
        <v>6158</v>
      </c>
      <c r="D3190" s="1" t="s">
        <v>62</v>
      </c>
      <c r="E3190" s="3">
        <v>1</v>
      </c>
      <c r="F3190" s="2">
        <v>6667.21</v>
      </c>
      <c r="G3190" s="2">
        <f>ROUND(Tabla324[[#This Row],[CANTIDAD]]*Tabla324[[#This Row],[P. U.]],2)</f>
        <v>6667.21</v>
      </c>
      <c r="H3190" s="22">
        <v>1</v>
      </c>
      <c r="I3190" s="2">
        <v>5120.58</v>
      </c>
      <c r="J3190" s="2">
        <f>ROUND(Tabla324[[#This Row],[CANTIDAD ]]*Tabla324[[#This Row],[P. U. ]],2)</f>
        <v>5120.58</v>
      </c>
    </row>
    <row r="3191" spans="1:10">
      <c r="A3191" s="5" t="s">
        <v>6577</v>
      </c>
      <c r="B3191" s="5" t="s">
        <v>2974</v>
      </c>
      <c r="C3191" s="5" t="s">
        <v>6159</v>
      </c>
      <c r="D3191" s="1" t="s">
        <v>62</v>
      </c>
      <c r="E3191" s="3">
        <v>2</v>
      </c>
      <c r="F3191" s="2">
        <v>5913.48</v>
      </c>
      <c r="G3191" s="2">
        <f>ROUND(Tabla324[[#This Row],[CANTIDAD]]*Tabla324[[#This Row],[P. U.]],2)</f>
        <v>11826.96</v>
      </c>
      <c r="H3191" s="22">
        <v>2</v>
      </c>
      <c r="I3191" s="2">
        <v>4541.68</v>
      </c>
      <c r="J3191" s="2">
        <f>ROUND(Tabla324[[#This Row],[CANTIDAD ]]*Tabla324[[#This Row],[P. U. ]],2)</f>
        <v>9083.36</v>
      </c>
    </row>
    <row r="3192" spans="1:10">
      <c r="A3192" s="5" t="s">
        <v>6577</v>
      </c>
      <c r="B3192" s="5" t="s">
        <v>2975</v>
      </c>
      <c r="C3192" s="5" t="s">
        <v>6160</v>
      </c>
      <c r="D3192" s="1" t="s">
        <v>62</v>
      </c>
      <c r="E3192" s="3">
        <v>10</v>
      </c>
      <c r="F3192" s="2">
        <v>5039.8</v>
      </c>
      <c r="G3192" s="2">
        <f>ROUND(Tabla324[[#This Row],[CANTIDAD]]*Tabla324[[#This Row],[P. U.]],2)</f>
        <v>50398</v>
      </c>
      <c r="H3192" s="22">
        <v>10</v>
      </c>
      <c r="I3192" s="2">
        <v>3870.68</v>
      </c>
      <c r="J3192" s="2">
        <f>ROUND(Tabla324[[#This Row],[CANTIDAD ]]*Tabla324[[#This Row],[P. U. ]],2)</f>
        <v>38706.800000000003</v>
      </c>
    </row>
    <row r="3193" spans="1:10">
      <c r="A3193" s="5" t="s">
        <v>6577</v>
      </c>
      <c r="B3193" s="5" t="s">
        <v>2976</v>
      </c>
      <c r="C3193" s="5" t="s">
        <v>6161</v>
      </c>
      <c r="D3193" s="1" t="s">
        <v>62</v>
      </c>
      <c r="E3193" s="3">
        <v>14</v>
      </c>
      <c r="F3193" s="2">
        <v>8031.87</v>
      </c>
      <c r="G3193" s="2">
        <f>ROUND(Tabla324[[#This Row],[CANTIDAD]]*Tabla324[[#This Row],[P. U.]],2)</f>
        <v>112446.18</v>
      </c>
      <c r="H3193" s="22">
        <v>14</v>
      </c>
      <c r="I3193" s="2">
        <v>6168.66</v>
      </c>
      <c r="J3193" s="2">
        <f>ROUND(Tabla324[[#This Row],[CANTIDAD ]]*Tabla324[[#This Row],[P. U. ]],2)</f>
        <v>86361.24</v>
      </c>
    </row>
    <row r="3194" spans="1:10">
      <c r="A3194" s="5" t="s">
        <v>6577</v>
      </c>
      <c r="B3194" s="5" t="s">
        <v>2977</v>
      </c>
      <c r="C3194" s="5" t="s">
        <v>6162</v>
      </c>
      <c r="D3194" s="1" t="s">
        <v>62</v>
      </c>
      <c r="E3194" s="3">
        <v>9</v>
      </c>
      <c r="F3194" s="2">
        <v>1994.93</v>
      </c>
      <c r="G3194" s="2">
        <f>ROUND(Tabla324[[#This Row],[CANTIDAD]]*Tabla324[[#This Row],[P. U.]],2)</f>
        <v>17954.37</v>
      </c>
      <c r="H3194" s="22">
        <v>9</v>
      </c>
      <c r="I3194" s="2">
        <v>1532.15</v>
      </c>
      <c r="J3194" s="2">
        <f>ROUND(Tabla324[[#This Row],[CANTIDAD ]]*Tabla324[[#This Row],[P. U. ]],2)</f>
        <v>13789.35</v>
      </c>
    </row>
    <row r="3195" spans="1:10">
      <c r="A3195" s="5" t="s">
        <v>6577</v>
      </c>
      <c r="B3195" s="5" t="s">
        <v>2978</v>
      </c>
      <c r="C3195" s="5" t="s">
        <v>6163</v>
      </c>
      <c r="D3195" s="1" t="s">
        <v>62</v>
      </c>
      <c r="E3195" s="3">
        <v>6</v>
      </c>
      <c r="F3195" s="2">
        <v>2327.39</v>
      </c>
      <c r="G3195" s="2">
        <f>ROUND(Tabla324[[#This Row],[CANTIDAD]]*Tabla324[[#This Row],[P. U.]],2)</f>
        <v>13964.34</v>
      </c>
      <c r="H3195" s="22">
        <v>6</v>
      </c>
      <c r="I3195" s="2">
        <v>1787.49</v>
      </c>
      <c r="J3195" s="2">
        <f>ROUND(Tabla324[[#This Row],[CANTIDAD ]]*Tabla324[[#This Row],[P. U. ]],2)</f>
        <v>10724.94</v>
      </c>
    </row>
    <row r="3196" spans="1:10">
      <c r="A3196" s="5" t="s">
        <v>6577</v>
      </c>
      <c r="B3196" s="5" t="s">
        <v>2979</v>
      </c>
      <c r="C3196" s="5" t="s">
        <v>6164</v>
      </c>
      <c r="D3196" s="1" t="s">
        <v>62</v>
      </c>
      <c r="E3196" s="3">
        <v>143</v>
      </c>
      <c r="F3196" s="2">
        <v>2330.92</v>
      </c>
      <c r="G3196" s="2">
        <f>ROUND(Tabla324[[#This Row],[CANTIDAD]]*Tabla324[[#This Row],[P. U.]],2)</f>
        <v>333321.56</v>
      </c>
      <c r="H3196" s="22">
        <v>143</v>
      </c>
      <c r="I3196" s="2">
        <v>1790.2</v>
      </c>
      <c r="J3196" s="2">
        <f>ROUND(Tabla324[[#This Row],[CANTIDAD ]]*Tabla324[[#This Row],[P. U. ]],2)</f>
        <v>255998.6</v>
      </c>
    </row>
    <row r="3197" spans="1:10">
      <c r="A3197" s="5" t="s">
        <v>6577</v>
      </c>
      <c r="B3197" s="5" t="s">
        <v>2980</v>
      </c>
      <c r="C3197" s="5" t="s">
        <v>6165</v>
      </c>
      <c r="D3197" s="1" t="s">
        <v>62</v>
      </c>
      <c r="E3197" s="3">
        <v>143</v>
      </c>
      <c r="F3197" s="2">
        <v>293.97000000000003</v>
      </c>
      <c r="G3197" s="2">
        <f>ROUND(Tabla324[[#This Row],[CANTIDAD]]*Tabla324[[#This Row],[P. U.]],2)</f>
        <v>42037.71</v>
      </c>
      <c r="H3197" s="22">
        <v>143</v>
      </c>
      <c r="I3197" s="2">
        <v>225.78</v>
      </c>
      <c r="J3197" s="2">
        <f>ROUND(Tabla324[[#This Row],[CANTIDAD ]]*Tabla324[[#This Row],[P. U. ]],2)</f>
        <v>32286.54</v>
      </c>
    </row>
    <row r="3198" spans="1:10">
      <c r="A3198" s="5" t="s">
        <v>6577</v>
      </c>
      <c r="B3198" s="5" t="s">
        <v>2981</v>
      </c>
      <c r="C3198" s="5" t="s">
        <v>6166</v>
      </c>
      <c r="D3198" s="1" t="s">
        <v>62</v>
      </c>
      <c r="E3198" s="3">
        <v>53</v>
      </c>
      <c r="F3198" s="2">
        <v>861</v>
      </c>
      <c r="G3198" s="2">
        <f>ROUND(Tabla324[[#This Row],[CANTIDAD]]*Tabla324[[#This Row],[P. U.]],2)</f>
        <v>45633</v>
      </c>
      <c r="H3198" s="22">
        <v>53</v>
      </c>
      <c r="I3198" s="2">
        <v>661.26</v>
      </c>
      <c r="J3198" s="2">
        <f>ROUND(Tabla324[[#This Row],[CANTIDAD ]]*Tabla324[[#This Row],[P. U. ]],2)</f>
        <v>35046.78</v>
      </c>
    </row>
    <row r="3199" spans="1:10">
      <c r="A3199" s="5" t="s">
        <v>6577</v>
      </c>
      <c r="B3199" s="5" t="s">
        <v>2982</v>
      </c>
      <c r="C3199" s="5" t="s">
        <v>6167</v>
      </c>
      <c r="D3199" s="1" t="s">
        <v>62</v>
      </c>
      <c r="E3199" s="3">
        <v>60</v>
      </c>
      <c r="F3199" s="2">
        <v>645.72</v>
      </c>
      <c r="G3199" s="2">
        <f>ROUND(Tabla324[[#This Row],[CANTIDAD]]*Tabla324[[#This Row],[P. U.]],2)</f>
        <v>38743.199999999997</v>
      </c>
      <c r="H3199" s="22">
        <v>60</v>
      </c>
      <c r="I3199" s="2">
        <v>495.93</v>
      </c>
      <c r="J3199" s="2">
        <f>ROUND(Tabla324[[#This Row],[CANTIDAD ]]*Tabla324[[#This Row],[P. U. ]],2)</f>
        <v>29755.8</v>
      </c>
    </row>
    <row r="3200" spans="1:10">
      <c r="A3200" s="5" t="s">
        <v>6577</v>
      </c>
      <c r="B3200" s="5" t="s">
        <v>2983</v>
      </c>
      <c r="C3200" s="5" t="s">
        <v>6168</v>
      </c>
      <c r="D3200" s="1" t="s">
        <v>62</v>
      </c>
      <c r="E3200" s="3">
        <v>30</v>
      </c>
      <c r="F3200" s="2">
        <v>572.24</v>
      </c>
      <c r="G3200" s="2">
        <f>ROUND(Tabla324[[#This Row],[CANTIDAD]]*Tabla324[[#This Row],[P. U.]],2)</f>
        <v>17167.2</v>
      </c>
      <c r="H3200" s="22">
        <v>30</v>
      </c>
      <c r="I3200" s="2">
        <v>439.5</v>
      </c>
      <c r="J3200" s="2">
        <f>ROUND(Tabla324[[#This Row],[CANTIDAD ]]*Tabla324[[#This Row],[P. U. ]],2)</f>
        <v>13185</v>
      </c>
    </row>
    <row r="3201" spans="1:10">
      <c r="A3201" s="5" t="s">
        <v>6577</v>
      </c>
      <c r="B3201" s="5" t="s">
        <v>2984</v>
      </c>
      <c r="C3201" s="5" t="s">
        <v>6169</v>
      </c>
      <c r="D3201" s="1" t="s">
        <v>62</v>
      </c>
      <c r="E3201" s="3">
        <v>46</v>
      </c>
      <c r="F3201" s="2">
        <v>236.26</v>
      </c>
      <c r="G3201" s="2">
        <f>ROUND(Tabla324[[#This Row],[CANTIDAD]]*Tabla324[[#This Row],[P. U.]],2)</f>
        <v>10867.96</v>
      </c>
      <c r="H3201" s="22">
        <v>46</v>
      </c>
      <c r="I3201" s="2">
        <v>181.44</v>
      </c>
      <c r="J3201" s="2">
        <f>ROUND(Tabla324[[#This Row],[CANTIDAD ]]*Tabla324[[#This Row],[P. U. ]],2)</f>
        <v>8346.24</v>
      </c>
    </row>
    <row r="3202" spans="1:10">
      <c r="A3202" s="5" t="s">
        <v>6577</v>
      </c>
      <c r="B3202" s="5" t="s">
        <v>2985</v>
      </c>
      <c r="C3202" s="5" t="s">
        <v>6170</v>
      </c>
      <c r="D3202" s="1" t="s">
        <v>62</v>
      </c>
      <c r="E3202" s="3">
        <v>6</v>
      </c>
      <c r="F3202" s="2">
        <v>10060.299999999999</v>
      </c>
      <c r="G3202" s="2">
        <f>ROUND(Tabla324[[#This Row],[CANTIDAD]]*Tabla324[[#This Row],[P. U.]],2)</f>
        <v>60361.8</v>
      </c>
      <c r="H3202" s="22">
        <v>6</v>
      </c>
      <c r="I3202" s="2">
        <v>7726.54</v>
      </c>
      <c r="J3202" s="2">
        <f>ROUND(Tabla324[[#This Row],[CANTIDAD ]]*Tabla324[[#This Row],[P. U. ]],2)</f>
        <v>46359.24</v>
      </c>
    </row>
    <row r="3203" spans="1:10">
      <c r="A3203" s="5" t="s">
        <v>6577</v>
      </c>
      <c r="B3203" s="5" t="s">
        <v>2986</v>
      </c>
      <c r="C3203" s="5" t="s">
        <v>6171</v>
      </c>
      <c r="D3203" s="1" t="s">
        <v>62</v>
      </c>
      <c r="E3203" s="3">
        <v>6</v>
      </c>
      <c r="F3203" s="2">
        <v>10060.299999999999</v>
      </c>
      <c r="G3203" s="2">
        <f>ROUND(Tabla324[[#This Row],[CANTIDAD]]*Tabla324[[#This Row],[P. U.]],2)</f>
        <v>60361.8</v>
      </c>
      <c r="H3203" s="22">
        <v>6</v>
      </c>
      <c r="I3203" s="2">
        <v>7726.54</v>
      </c>
      <c r="J3203" s="2">
        <f>ROUND(Tabla324[[#This Row],[CANTIDAD ]]*Tabla324[[#This Row],[P. U. ]],2)</f>
        <v>46359.24</v>
      </c>
    </row>
    <row r="3204" spans="1:10" s="25" customFormat="1" ht="11.25" customHeight="1">
      <c r="A3204" s="24" t="s">
        <v>6578</v>
      </c>
      <c r="B3204" s="24">
        <v>10</v>
      </c>
      <c r="C3204" s="24" t="s">
        <v>6172</v>
      </c>
      <c r="D3204" s="25" t="s">
        <v>3472</v>
      </c>
      <c r="E3204" s="26"/>
      <c r="F3204" s="27"/>
      <c r="G3204" s="27">
        <f>G3205+G3210+G3219</f>
        <v>2244207.8900000006</v>
      </c>
      <c r="H3204" s="28"/>
      <c r="I3204" s="27"/>
      <c r="J3204" s="27">
        <f t="shared" ref="J3204" si="186">J3205+J3210+J3219</f>
        <v>1723590.5599999998</v>
      </c>
    </row>
    <row r="3205" spans="1:10" s="30" customFormat="1" ht="11.25" customHeight="1">
      <c r="A3205" s="29" t="s">
        <v>6579</v>
      </c>
      <c r="B3205" s="29">
        <v>10.1</v>
      </c>
      <c r="C3205" s="29" t="s">
        <v>4613</v>
      </c>
      <c r="D3205" s="30" t="s">
        <v>3472</v>
      </c>
      <c r="E3205" s="31"/>
      <c r="F3205" s="32"/>
      <c r="G3205" s="32">
        <f>SUM(G3206:G3209)</f>
        <v>280442.89999999997</v>
      </c>
      <c r="H3205" s="33"/>
      <c r="I3205" s="32"/>
      <c r="J3205" s="32">
        <f t="shared" ref="J3205" si="187">SUM(J3206:J3209)</f>
        <v>215349.53999999998</v>
      </c>
    </row>
    <row r="3206" spans="1:10">
      <c r="A3206" s="5" t="s">
        <v>6577</v>
      </c>
      <c r="B3206" s="5" t="s">
        <v>2987</v>
      </c>
      <c r="C3206" s="5" t="s">
        <v>6173</v>
      </c>
      <c r="D3206" s="1" t="s">
        <v>428</v>
      </c>
      <c r="E3206" s="3">
        <v>96.18</v>
      </c>
      <c r="F3206" s="2">
        <v>25.4</v>
      </c>
      <c r="G3206" s="2">
        <f>ROUND(Tabla324[[#This Row],[CANTIDAD]]*Tabla324[[#This Row],[P. U.]],2)</f>
        <v>2442.9699999999998</v>
      </c>
      <c r="H3206" s="22">
        <v>96.18</v>
      </c>
      <c r="I3206" s="2">
        <v>19.510000000000002</v>
      </c>
      <c r="J3206" s="2">
        <f>ROUND(Tabla324[[#This Row],[CANTIDAD ]]*Tabla324[[#This Row],[P. U. ]],2)</f>
        <v>1876.47</v>
      </c>
    </row>
    <row r="3207" spans="1:10">
      <c r="A3207" s="5" t="s">
        <v>6577</v>
      </c>
      <c r="B3207" s="5" t="s">
        <v>2988</v>
      </c>
      <c r="C3207" s="5" t="s">
        <v>6174</v>
      </c>
      <c r="D3207" s="1" t="s">
        <v>428</v>
      </c>
      <c r="E3207" s="3">
        <v>96.18</v>
      </c>
      <c r="F3207" s="2">
        <v>34.090000000000003</v>
      </c>
      <c r="G3207" s="2">
        <f>ROUND(Tabla324[[#This Row],[CANTIDAD]]*Tabla324[[#This Row],[P. U.]],2)</f>
        <v>3278.78</v>
      </c>
      <c r="H3207" s="22">
        <v>96.18</v>
      </c>
      <c r="I3207" s="2">
        <v>26.18</v>
      </c>
      <c r="J3207" s="2">
        <f>ROUND(Tabla324[[#This Row],[CANTIDAD ]]*Tabla324[[#This Row],[P. U. ]],2)</f>
        <v>2517.9899999999998</v>
      </c>
    </row>
    <row r="3208" spans="1:10">
      <c r="A3208" s="5" t="s">
        <v>6577</v>
      </c>
      <c r="B3208" s="5" t="s">
        <v>2989</v>
      </c>
      <c r="C3208" s="6" t="s">
        <v>6175</v>
      </c>
      <c r="D3208" s="1" t="s">
        <v>428</v>
      </c>
      <c r="E3208" s="3">
        <v>11060.84</v>
      </c>
      <c r="F3208" s="2">
        <v>24.6</v>
      </c>
      <c r="G3208" s="2">
        <f>ROUND(Tabla324[[#This Row],[CANTIDAD]]*Tabla324[[#This Row],[P. U.]],2)</f>
        <v>272096.65999999997</v>
      </c>
      <c r="H3208" s="22">
        <v>11060.84</v>
      </c>
      <c r="I3208" s="2">
        <v>18.89</v>
      </c>
      <c r="J3208" s="2">
        <f>ROUND(Tabla324[[#This Row],[CANTIDAD ]]*Tabla324[[#This Row],[P. U. ]],2)</f>
        <v>208939.27</v>
      </c>
    </row>
    <row r="3209" spans="1:10">
      <c r="A3209" s="5" t="s">
        <v>6577</v>
      </c>
      <c r="B3209" s="5" t="s">
        <v>2990</v>
      </c>
      <c r="C3209" s="6" t="s">
        <v>6176</v>
      </c>
      <c r="D3209" s="1" t="s">
        <v>428</v>
      </c>
      <c r="E3209" s="3">
        <v>106.6</v>
      </c>
      <c r="F3209" s="2">
        <v>24.62</v>
      </c>
      <c r="G3209" s="2">
        <f>ROUND(Tabla324[[#This Row],[CANTIDAD]]*Tabla324[[#This Row],[P. U.]],2)</f>
        <v>2624.49</v>
      </c>
      <c r="H3209" s="22">
        <v>106.6</v>
      </c>
      <c r="I3209" s="2">
        <v>18.91</v>
      </c>
      <c r="J3209" s="2">
        <f>ROUND(Tabla324[[#This Row],[CANTIDAD ]]*Tabla324[[#This Row],[P. U. ]],2)</f>
        <v>2015.81</v>
      </c>
    </row>
    <row r="3210" spans="1:10" s="30" customFormat="1" ht="11.25" customHeight="1">
      <c r="A3210" s="29" t="s">
        <v>6579</v>
      </c>
      <c r="B3210" s="29">
        <v>10.199999999999999</v>
      </c>
      <c r="C3210" s="29" t="s">
        <v>6177</v>
      </c>
      <c r="D3210" s="30" t="s">
        <v>3472</v>
      </c>
      <c r="E3210" s="31"/>
      <c r="F3210" s="32"/>
      <c r="G3210" s="32">
        <f>SUM(G3211:G3218)</f>
        <v>394037.15</v>
      </c>
      <c r="H3210" s="33"/>
      <c r="I3210" s="32"/>
      <c r="J3210" s="32">
        <f t="shared" ref="J3210" si="188">SUM(J3211:J3218)</f>
        <v>302658.59999999998</v>
      </c>
    </row>
    <row r="3211" spans="1:10">
      <c r="A3211" s="5" t="s">
        <v>6577</v>
      </c>
      <c r="B3211" s="5" t="s">
        <v>2991</v>
      </c>
      <c r="C3211" s="6" t="s">
        <v>6098</v>
      </c>
      <c r="D3211" s="1" t="s">
        <v>79</v>
      </c>
      <c r="E3211" s="3">
        <v>2149.11</v>
      </c>
      <c r="F3211" s="2">
        <v>60.26</v>
      </c>
      <c r="G3211" s="2">
        <f>ROUND(Tabla324[[#This Row],[CANTIDAD]]*Tabla324[[#This Row],[P. U.]],2)</f>
        <v>129505.37</v>
      </c>
      <c r="H3211" s="22">
        <v>2149.11</v>
      </c>
      <c r="I3211" s="2">
        <v>46.28</v>
      </c>
      <c r="J3211" s="2">
        <f>ROUND(Tabla324[[#This Row],[CANTIDAD ]]*Tabla324[[#This Row],[P. U. ]],2)</f>
        <v>99460.81</v>
      </c>
    </row>
    <row r="3212" spans="1:10">
      <c r="A3212" s="5" t="s">
        <v>6577</v>
      </c>
      <c r="B3212" s="5" t="s">
        <v>2992</v>
      </c>
      <c r="C3212" s="6" t="s">
        <v>6099</v>
      </c>
      <c r="D3212" s="1" t="s">
        <v>79</v>
      </c>
      <c r="E3212" s="3">
        <v>23.13</v>
      </c>
      <c r="F3212" s="2">
        <v>81.36</v>
      </c>
      <c r="G3212" s="2">
        <f>ROUND(Tabla324[[#This Row],[CANTIDAD]]*Tabla324[[#This Row],[P. U.]],2)</f>
        <v>1881.86</v>
      </c>
      <c r="H3212" s="22">
        <v>23.13</v>
      </c>
      <c r="I3212" s="2">
        <v>62.49</v>
      </c>
      <c r="J3212" s="2">
        <f>ROUND(Tabla324[[#This Row],[CANTIDAD ]]*Tabla324[[#This Row],[P. U. ]],2)</f>
        <v>1445.39</v>
      </c>
    </row>
    <row r="3213" spans="1:10">
      <c r="A3213" s="5" t="s">
        <v>6577</v>
      </c>
      <c r="B3213" s="5" t="s">
        <v>2993</v>
      </c>
      <c r="C3213" s="6" t="s">
        <v>6178</v>
      </c>
      <c r="D3213" s="1" t="s">
        <v>79</v>
      </c>
      <c r="E3213" s="3">
        <v>2552.14</v>
      </c>
      <c r="F3213" s="2">
        <v>46.99</v>
      </c>
      <c r="G3213" s="2">
        <f>ROUND(Tabla324[[#This Row],[CANTIDAD]]*Tabla324[[#This Row],[P. U.]],2)</f>
        <v>119925.06</v>
      </c>
      <c r="H3213" s="22">
        <v>2552.14</v>
      </c>
      <c r="I3213" s="2">
        <v>36.1</v>
      </c>
      <c r="J3213" s="2">
        <f>ROUND(Tabla324[[#This Row],[CANTIDAD ]]*Tabla324[[#This Row],[P. U. ]],2)</f>
        <v>92132.25</v>
      </c>
    </row>
    <row r="3214" spans="1:10">
      <c r="A3214" s="5" t="s">
        <v>6577</v>
      </c>
      <c r="B3214" s="5" t="s">
        <v>2994</v>
      </c>
      <c r="C3214" s="6" t="s">
        <v>6179</v>
      </c>
      <c r="D3214" s="1" t="s">
        <v>79</v>
      </c>
      <c r="E3214" s="3">
        <v>13.59</v>
      </c>
      <c r="F3214" s="2">
        <v>88.36</v>
      </c>
      <c r="G3214" s="2">
        <f>ROUND(Tabla324[[#This Row],[CANTIDAD]]*Tabla324[[#This Row],[P. U.]],2)</f>
        <v>1200.81</v>
      </c>
      <c r="H3214" s="22">
        <v>13.59</v>
      </c>
      <c r="I3214" s="2">
        <v>67.87</v>
      </c>
      <c r="J3214" s="2">
        <f>ROUND(Tabla324[[#This Row],[CANTIDAD ]]*Tabla324[[#This Row],[P. U. ]],2)</f>
        <v>922.35</v>
      </c>
    </row>
    <row r="3215" spans="1:10">
      <c r="A3215" s="5" t="s">
        <v>6577</v>
      </c>
      <c r="B3215" s="5" t="s">
        <v>2995</v>
      </c>
      <c r="C3215" s="6" t="s">
        <v>6180</v>
      </c>
      <c r="D3215" s="1" t="s">
        <v>79</v>
      </c>
      <c r="E3215" s="3">
        <v>114.01</v>
      </c>
      <c r="F3215" s="2">
        <v>146.66</v>
      </c>
      <c r="G3215" s="2">
        <f>ROUND(Tabla324[[#This Row],[CANTIDAD]]*Tabla324[[#This Row],[P. U.]],2)</f>
        <v>16720.71</v>
      </c>
      <c r="H3215" s="22">
        <v>114.01</v>
      </c>
      <c r="I3215" s="2">
        <v>112.64</v>
      </c>
      <c r="J3215" s="2">
        <f>ROUND(Tabla324[[#This Row],[CANTIDAD ]]*Tabla324[[#This Row],[P. U. ]],2)</f>
        <v>12842.09</v>
      </c>
    </row>
    <row r="3216" spans="1:10">
      <c r="A3216" s="5" t="s">
        <v>6577</v>
      </c>
      <c r="B3216" s="5" t="s">
        <v>2996</v>
      </c>
      <c r="C3216" s="6" t="s">
        <v>6181</v>
      </c>
      <c r="D3216" s="1" t="s">
        <v>62</v>
      </c>
      <c r="E3216" s="3">
        <v>551</v>
      </c>
      <c r="F3216" s="2">
        <v>30.76</v>
      </c>
      <c r="G3216" s="2">
        <f>ROUND(Tabla324[[#This Row],[CANTIDAD]]*Tabla324[[#This Row],[P. U.]],2)</f>
        <v>16948.759999999998</v>
      </c>
      <c r="H3216" s="22">
        <v>551</v>
      </c>
      <c r="I3216" s="2">
        <v>23.62</v>
      </c>
      <c r="J3216" s="2">
        <f>ROUND(Tabla324[[#This Row],[CANTIDAD ]]*Tabla324[[#This Row],[P. U. ]],2)</f>
        <v>13014.62</v>
      </c>
    </row>
    <row r="3217" spans="1:10">
      <c r="A3217" s="5" t="s">
        <v>6577</v>
      </c>
      <c r="B3217" s="5" t="s">
        <v>2997</v>
      </c>
      <c r="C3217" s="6" t="s">
        <v>6182</v>
      </c>
      <c r="D3217" s="1" t="s">
        <v>62</v>
      </c>
      <c r="E3217" s="3">
        <v>551</v>
      </c>
      <c r="F3217" s="2">
        <v>10.46</v>
      </c>
      <c r="G3217" s="2">
        <f>ROUND(Tabla324[[#This Row],[CANTIDAD]]*Tabla324[[#This Row],[P. U.]],2)</f>
        <v>5763.46</v>
      </c>
      <c r="H3217" s="22">
        <v>551</v>
      </c>
      <c r="I3217" s="2">
        <v>8.0299999999999994</v>
      </c>
      <c r="J3217" s="2">
        <f>ROUND(Tabla324[[#This Row],[CANTIDAD ]]*Tabla324[[#This Row],[P. U. ]],2)</f>
        <v>4424.53</v>
      </c>
    </row>
    <row r="3218" spans="1:10">
      <c r="A3218" s="5" t="s">
        <v>6577</v>
      </c>
      <c r="B3218" s="5" t="s">
        <v>2998</v>
      </c>
      <c r="C3218" s="5" t="s">
        <v>6183</v>
      </c>
      <c r="D3218" s="1" t="s">
        <v>62</v>
      </c>
      <c r="E3218" s="3">
        <v>2168</v>
      </c>
      <c r="F3218" s="2">
        <v>47.09</v>
      </c>
      <c r="G3218" s="2">
        <f>ROUND(Tabla324[[#This Row],[CANTIDAD]]*Tabla324[[#This Row],[P. U.]],2)</f>
        <v>102091.12</v>
      </c>
      <c r="H3218" s="22">
        <v>2168</v>
      </c>
      <c r="I3218" s="2">
        <v>36.17</v>
      </c>
      <c r="J3218" s="2">
        <f>ROUND(Tabla324[[#This Row],[CANTIDAD ]]*Tabla324[[#This Row],[P. U. ]],2)</f>
        <v>78416.56</v>
      </c>
    </row>
    <row r="3219" spans="1:10" s="30" customFormat="1" ht="11.25" customHeight="1">
      <c r="A3219" s="29" t="s">
        <v>6579</v>
      </c>
      <c r="B3219" s="29">
        <v>10.3</v>
      </c>
      <c r="C3219" s="29" t="s">
        <v>4446</v>
      </c>
      <c r="D3219" s="30" t="s">
        <v>3472</v>
      </c>
      <c r="E3219" s="31"/>
      <c r="F3219" s="32"/>
      <c r="G3219" s="32">
        <f>G3220+G3242+G3264</f>
        <v>1569727.8400000003</v>
      </c>
      <c r="H3219" s="33"/>
      <c r="I3219" s="32"/>
      <c r="J3219" s="32">
        <f t="shared" ref="J3219" si="189">J3220+J3242+J3264</f>
        <v>1205582.42</v>
      </c>
    </row>
    <row r="3220" spans="1:10" s="35" customFormat="1" ht="11.25" customHeight="1">
      <c r="A3220" s="34" t="s">
        <v>6580</v>
      </c>
      <c r="B3220" s="34" t="s">
        <v>2999</v>
      </c>
      <c r="C3220" s="34" t="s">
        <v>4310</v>
      </c>
      <c r="D3220" s="35" t="s">
        <v>3472</v>
      </c>
      <c r="E3220" s="36"/>
      <c r="F3220" s="37"/>
      <c r="G3220" s="37">
        <f>SUM(G3221:G3241)</f>
        <v>678428.64000000013</v>
      </c>
      <c r="H3220" s="38"/>
      <c r="I3220" s="37"/>
      <c r="J3220" s="37">
        <f t="shared" ref="J3220" si="190">SUM(J3221:J3241)</f>
        <v>521047.51000000007</v>
      </c>
    </row>
    <row r="3221" spans="1:10">
      <c r="A3221" s="5" t="s">
        <v>6577</v>
      </c>
      <c r="B3221" s="5" t="s">
        <v>3000</v>
      </c>
      <c r="C3221" s="6" t="s">
        <v>6184</v>
      </c>
      <c r="D3221" s="1" t="s">
        <v>62</v>
      </c>
      <c r="E3221" s="3">
        <v>1</v>
      </c>
      <c r="F3221" s="2">
        <v>7657.85</v>
      </c>
      <c r="G3221" s="2">
        <f>ROUND(Tabla324[[#This Row],[CANTIDAD]]*Tabla324[[#This Row],[P. U.]],2)</f>
        <v>7657.85</v>
      </c>
      <c r="H3221" s="22">
        <v>1</v>
      </c>
      <c r="I3221" s="2">
        <v>5881.41</v>
      </c>
      <c r="J3221" s="2">
        <f>ROUND(Tabla324[[#This Row],[CANTIDAD ]]*Tabla324[[#This Row],[P. U. ]],2)</f>
        <v>5881.41</v>
      </c>
    </row>
    <row r="3222" spans="1:10">
      <c r="A3222" s="5" t="s">
        <v>6577</v>
      </c>
      <c r="B3222" s="5" t="s">
        <v>3001</v>
      </c>
      <c r="C3222" s="6" t="s">
        <v>6185</v>
      </c>
      <c r="D3222" s="1" t="s">
        <v>62</v>
      </c>
      <c r="E3222" s="3">
        <v>1</v>
      </c>
      <c r="F3222" s="2">
        <v>5396.31</v>
      </c>
      <c r="G3222" s="2">
        <f>ROUND(Tabla324[[#This Row],[CANTIDAD]]*Tabla324[[#This Row],[P. U.]],2)</f>
        <v>5396.31</v>
      </c>
      <c r="H3222" s="22">
        <v>1</v>
      </c>
      <c r="I3222" s="2">
        <v>4144.5</v>
      </c>
      <c r="J3222" s="2">
        <f>ROUND(Tabla324[[#This Row],[CANTIDAD ]]*Tabla324[[#This Row],[P. U. ]],2)</f>
        <v>4144.5</v>
      </c>
    </row>
    <row r="3223" spans="1:10">
      <c r="A3223" s="5" t="s">
        <v>6577</v>
      </c>
      <c r="B3223" s="5" t="s">
        <v>3002</v>
      </c>
      <c r="C3223" s="6" t="s">
        <v>6186</v>
      </c>
      <c r="D3223" s="1" t="s">
        <v>62</v>
      </c>
      <c r="E3223" s="3">
        <v>553</v>
      </c>
      <c r="F3223" s="2">
        <v>497.63</v>
      </c>
      <c r="G3223" s="2">
        <f>ROUND(Tabla324[[#This Row],[CANTIDAD]]*Tabla324[[#This Row],[P. U.]],2)</f>
        <v>275189.39</v>
      </c>
      <c r="H3223" s="22">
        <v>553</v>
      </c>
      <c r="I3223" s="2">
        <v>382.19</v>
      </c>
      <c r="J3223" s="2">
        <f>ROUND(Tabla324[[#This Row],[CANTIDAD ]]*Tabla324[[#This Row],[P. U. ]],2)</f>
        <v>211351.07</v>
      </c>
    </row>
    <row r="3224" spans="1:10">
      <c r="A3224" s="5" t="s">
        <v>6577</v>
      </c>
      <c r="B3224" s="5" t="s">
        <v>3003</v>
      </c>
      <c r="C3224" s="6" t="s">
        <v>6187</v>
      </c>
      <c r="D3224" s="1" t="s">
        <v>62</v>
      </c>
      <c r="E3224" s="3">
        <v>6</v>
      </c>
      <c r="F3224" s="2">
        <v>1653.69</v>
      </c>
      <c r="G3224" s="2">
        <f>ROUND(Tabla324[[#This Row],[CANTIDAD]]*Tabla324[[#This Row],[P. U.]],2)</f>
        <v>9922.14</v>
      </c>
      <c r="H3224" s="22">
        <v>6</v>
      </c>
      <c r="I3224" s="2">
        <v>1270.08</v>
      </c>
      <c r="J3224" s="2">
        <f>ROUND(Tabla324[[#This Row],[CANTIDAD ]]*Tabla324[[#This Row],[P. U. ]],2)</f>
        <v>7620.48</v>
      </c>
    </row>
    <row r="3225" spans="1:10">
      <c r="A3225" s="5" t="s">
        <v>6577</v>
      </c>
      <c r="B3225" s="5" t="s">
        <v>3004</v>
      </c>
      <c r="C3225" s="6" t="s">
        <v>6188</v>
      </c>
      <c r="D3225" s="1" t="s">
        <v>62</v>
      </c>
      <c r="E3225" s="3">
        <v>3</v>
      </c>
      <c r="F3225" s="2">
        <v>1568.81</v>
      </c>
      <c r="G3225" s="2">
        <f>ROUND(Tabla324[[#This Row],[CANTIDAD]]*Tabla324[[#This Row],[P. U.]],2)</f>
        <v>4706.43</v>
      </c>
      <c r="H3225" s="22">
        <v>3</v>
      </c>
      <c r="I3225" s="2">
        <v>1204.8800000000001</v>
      </c>
      <c r="J3225" s="2">
        <f>ROUND(Tabla324[[#This Row],[CANTIDAD ]]*Tabla324[[#This Row],[P. U. ]],2)</f>
        <v>3614.64</v>
      </c>
    </row>
    <row r="3226" spans="1:10">
      <c r="A3226" s="5" t="s">
        <v>6577</v>
      </c>
      <c r="B3226" s="5" t="s">
        <v>3005</v>
      </c>
      <c r="C3226" s="6" t="s">
        <v>6189</v>
      </c>
      <c r="D3226" s="1" t="s">
        <v>62</v>
      </c>
      <c r="E3226" s="3">
        <v>167</v>
      </c>
      <c r="F3226" s="2">
        <v>773.42</v>
      </c>
      <c r="G3226" s="2">
        <f>ROUND(Tabla324[[#This Row],[CANTIDAD]]*Tabla324[[#This Row],[P. U.]],2)</f>
        <v>129161.14</v>
      </c>
      <c r="H3226" s="22">
        <v>167</v>
      </c>
      <c r="I3226" s="2">
        <v>594</v>
      </c>
      <c r="J3226" s="2">
        <f>ROUND(Tabla324[[#This Row],[CANTIDAD ]]*Tabla324[[#This Row],[P. U. ]],2)</f>
        <v>99198</v>
      </c>
    </row>
    <row r="3227" spans="1:10">
      <c r="A3227" s="5" t="s">
        <v>6577</v>
      </c>
      <c r="B3227" s="5" t="s">
        <v>3006</v>
      </c>
      <c r="C3227" s="6" t="s">
        <v>6190</v>
      </c>
      <c r="D3227" s="1" t="s">
        <v>62</v>
      </c>
      <c r="E3227" s="3">
        <v>2</v>
      </c>
      <c r="F3227" s="2">
        <v>76.27</v>
      </c>
      <c r="G3227" s="2">
        <f>ROUND(Tabla324[[#This Row],[CANTIDAD]]*Tabla324[[#This Row],[P. U.]],2)</f>
        <v>152.54</v>
      </c>
      <c r="H3227" s="22">
        <v>2</v>
      </c>
      <c r="I3227" s="2">
        <v>58.59</v>
      </c>
      <c r="J3227" s="2">
        <f>ROUND(Tabla324[[#This Row],[CANTIDAD ]]*Tabla324[[#This Row],[P. U. ]],2)</f>
        <v>117.18</v>
      </c>
    </row>
    <row r="3228" spans="1:10">
      <c r="A3228" s="5" t="s">
        <v>6577</v>
      </c>
      <c r="B3228" s="5" t="s">
        <v>3007</v>
      </c>
      <c r="C3228" s="6" t="s">
        <v>6191</v>
      </c>
      <c r="D3228" s="1" t="s">
        <v>62</v>
      </c>
      <c r="E3228" s="3">
        <v>1</v>
      </c>
      <c r="F3228" s="2">
        <v>33053.1</v>
      </c>
      <c r="G3228" s="2">
        <f>ROUND(Tabla324[[#This Row],[CANTIDAD]]*Tabla324[[#This Row],[P. U.]],2)</f>
        <v>33053.1</v>
      </c>
      <c r="H3228" s="22">
        <v>1</v>
      </c>
      <c r="I3228" s="2">
        <v>25385.54</v>
      </c>
      <c r="J3228" s="2">
        <f>ROUND(Tabla324[[#This Row],[CANTIDAD ]]*Tabla324[[#This Row],[P. U. ]],2)</f>
        <v>25385.54</v>
      </c>
    </row>
    <row r="3229" spans="1:10">
      <c r="A3229" s="5" t="s">
        <v>6577</v>
      </c>
      <c r="B3229" s="5" t="s">
        <v>3008</v>
      </c>
      <c r="C3229" s="6" t="s">
        <v>6192</v>
      </c>
      <c r="D3229" s="1" t="s">
        <v>62</v>
      </c>
      <c r="E3229" s="3">
        <v>2</v>
      </c>
      <c r="F3229" s="2">
        <v>19284.37</v>
      </c>
      <c r="G3229" s="2">
        <f>ROUND(Tabla324[[#This Row],[CANTIDAD]]*Tabla324[[#This Row],[P. U.]],2)</f>
        <v>38568.74</v>
      </c>
      <c r="H3229" s="22">
        <v>2</v>
      </c>
      <c r="I3229" s="2">
        <v>14810.85</v>
      </c>
      <c r="J3229" s="2">
        <f>ROUND(Tabla324[[#This Row],[CANTIDAD ]]*Tabla324[[#This Row],[P. U. ]],2)</f>
        <v>29621.7</v>
      </c>
    </row>
    <row r="3230" spans="1:10">
      <c r="A3230" s="5" t="s">
        <v>6577</v>
      </c>
      <c r="B3230" s="5" t="s">
        <v>3009</v>
      </c>
      <c r="C3230" s="6" t="s">
        <v>6193</v>
      </c>
      <c r="D3230" s="1" t="s">
        <v>62</v>
      </c>
      <c r="E3230" s="3">
        <v>3</v>
      </c>
      <c r="F3230" s="2">
        <v>14643.72</v>
      </c>
      <c r="G3230" s="2">
        <f>ROUND(Tabla324[[#This Row],[CANTIDAD]]*Tabla324[[#This Row],[P. U.]],2)</f>
        <v>43931.16</v>
      </c>
      <c r="H3230" s="22">
        <v>3</v>
      </c>
      <c r="I3230" s="2">
        <v>11246.72</v>
      </c>
      <c r="J3230" s="2">
        <f>ROUND(Tabla324[[#This Row],[CANTIDAD ]]*Tabla324[[#This Row],[P. U. ]],2)</f>
        <v>33740.160000000003</v>
      </c>
    </row>
    <row r="3231" spans="1:10">
      <c r="A3231" s="5" t="s">
        <v>6577</v>
      </c>
      <c r="B3231" s="5" t="s">
        <v>3010</v>
      </c>
      <c r="C3231" s="6" t="s">
        <v>6194</v>
      </c>
      <c r="D3231" s="1" t="s">
        <v>62</v>
      </c>
      <c r="E3231" s="3">
        <v>1</v>
      </c>
      <c r="F3231" s="2">
        <v>40741.19</v>
      </c>
      <c r="G3231" s="2">
        <f>ROUND(Tabla324[[#This Row],[CANTIDAD]]*Tabla324[[#This Row],[P. U.]],2)</f>
        <v>40741.19</v>
      </c>
      <c r="H3231" s="22">
        <v>1</v>
      </c>
      <c r="I3231" s="2">
        <v>31290.17</v>
      </c>
      <c r="J3231" s="2">
        <f>ROUND(Tabla324[[#This Row],[CANTIDAD ]]*Tabla324[[#This Row],[P. U. ]],2)</f>
        <v>31290.17</v>
      </c>
    </row>
    <row r="3232" spans="1:10">
      <c r="A3232" s="5" t="s">
        <v>6577</v>
      </c>
      <c r="B3232" s="5" t="s">
        <v>3011</v>
      </c>
      <c r="C3232" s="6" t="s">
        <v>6195</v>
      </c>
      <c r="D3232" s="1" t="s">
        <v>62</v>
      </c>
      <c r="E3232" s="3">
        <v>2</v>
      </c>
      <c r="F3232" s="2">
        <v>7818.52</v>
      </c>
      <c r="G3232" s="2">
        <f>ROUND(Tabla324[[#This Row],[CANTIDAD]]*Tabla324[[#This Row],[P. U.]],2)</f>
        <v>15637.04</v>
      </c>
      <c r="H3232" s="22">
        <v>2</v>
      </c>
      <c r="I3232" s="2">
        <v>6004.8</v>
      </c>
      <c r="J3232" s="2">
        <f>ROUND(Tabla324[[#This Row],[CANTIDAD ]]*Tabla324[[#This Row],[P. U. ]],2)</f>
        <v>12009.6</v>
      </c>
    </row>
    <row r="3233" spans="1:10">
      <c r="A3233" s="5" t="s">
        <v>6577</v>
      </c>
      <c r="B3233" s="5" t="s">
        <v>3012</v>
      </c>
      <c r="C3233" s="6" t="s">
        <v>6196</v>
      </c>
      <c r="D3233" s="1" t="s">
        <v>62</v>
      </c>
      <c r="E3233" s="3">
        <v>1</v>
      </c>
      <c r="F3233" s="2">
        <v>4976.2299999999996</v>
      </c>
      <c r="G3233" s="2">
        <f>ROUND(Tabla324[[#This Row],[CANTIDAD]]*Tabla324[[#This Row],[P. U.]],2)</f>
        <v>4976.2299999999996</v>
      </c>
      <c r="H3233" s="22">
        <v>1</v>
      </c>
      <c r="I3233" s="2">
        <v>3821.85</v>
      </c>
      <c r="J3233" s="2">
        <f>ROUND(Tabla324[[#This Row],[CANTIDAD ]]*Tabla324[[#This Row],[P. U. ]],2)</f>
        <v>3821.85</v>
      </c>
    </row>
    <row r="3234" spans="1:10">
      <c r="A3234" s="5" t="s">
        <v>6577</v>
      </c>
      <c r="B3234" s="5" t="s">
        <v>3013</v>
      </c>
      <c r="C3234" s="6" t="s">
        <v>6197</v>
      </c>
      <c r="D3234" s="1" t="s">
        <v>62</v>
      </c>
      <c r="E3234" s="3">
        <v>4</v>
      </c>
      <c r="F3234" s="2">
        <v>2739.82</v>
      </c>
      <c r="G3234" s="2">
        <f>ROUND(Tabla324[[#This Row],[CANTIDAD]]*Tabla324[[#This Row],[P. U.]],2)</f>
        <v>10959.28</v>
      </c>
      <c r="H3234" s="22">
        <v>4</v>
      </c>
      <c r="I3234" s="2">
        <v>2104.25</v>
      </c>
      <c r="J3234" s="2">
        <f>ROUND(Tabla324[[#This Row],[CANTIDAD ]]*Tabla324[[#This Row],[P. U. ]],2)</f>
        <v>8417</v>
      </c>
    </row>
    <row r="3235" spans="1:10">
      <c r="A3235" s="5" t="s">
        <v>6577</v>
      </c>
      <c r="B3235" s="5" t="s">
        <v>3014</v>
      </c>
      <c r="C3235" s="6" t="s">
        <v>6198</v>
      </c>
      <c r="D3235" s="1" t="s">
        <v>62</v>
      </c>
      <c r="E3235" s="3">
        <v>1</v>
      </c>
      <c r="F3235" s="2">
        <v>3098.41</v>
      </c>
      <c r="G3235" s="2">
        <f>ROUND(Tabla324[[#This Row],[CANTIDAD]]*Tabla324[[#This Row],[P. U.]],2)</f>
        <v>3098.41</v>
      </c>
      <c r="H3235" s="22">
        <v>1</v>
      </c>
      <c r="I3235" s="2">
        <v>2379.65</v>
      </c>
      <c r="J3235" s="2">
        <f>ROUND(Tabla324[[#This Row],[CANTIDAD ]]*Tabla324[[#This Row],[P. U. ]],2)</f>
        <v>2379.65</v>
      </c>
    </row>
    <row r="3236" spans="1:10">
      <c r="A3236" s="5" t="s">
        <v>6577</v>
      </c>
      <c r="B3236" s="5" t="s">
        <v>3015</v>
      </c>
      <c r="C3236" s="6" t="s">
        <v>6199</v>
      </c>
      <c r="D3236" s="1" t="s">
        <v>62</v>
      </c>
      <c r="E3236" s="3">
        <v>4</v>
      </c>
      <c r="F3236" s="2">
        <v>4977.8100000000004</v>
      </c>
      <c r="G3236" s="2">
        <f>ROUND(Tabla324[[#This Row],[CANTIDAD]]*Tabla324[[#This Row],[P. U.]],2)</f>
        <v>19911.240000000002</v>
      </c>
      <c r="H3236" s="22">
        <v>4</v>
      </c>
      <c r="I3236" s="2">
        <v>3823.07</v>
      </c>
      <c r="J3236" s="2">
        <f>ROUND(Tabla324[[#This Row],[CANTIDAD ]]*Tabla324[[#This Row],[P. U. ]],2)</f>
        <v>15292.28</v>
      </c>
    </row>
    <row r="3237" spans="1:10">
      <c r="A3237" s="5" t="s">
        <v>6577</v>
      </c>
      <c r="B3237" s="5" t="s">
        <v>3016</v>
      </c>
      <c r="C3237" s="5" t="s">
        <v>6200</v>
      </c>
      <c r="D3237" s="1" t="s">
        <v>62</v>
      </c>
      <c r="E3237" s="3">
        <v>5</v>
      </c>
      <c r="F3237" s="2">
        <v>141.32</v>
      </c>
      <c r="G3237" s="2">
        <f>ROUND(Tabla324[[#This Row],[CANTIDAD]]*Tabla324[[#This Row],[P. U.]],2)</f>
        <v>706.6</v>
      </c>
      <c r="H3237" s="22">
        <v>5</v>
      </c>
      <c r="I3237" s="2">
        <v>108.54</v>
      </c>
      <c r="J3237" s="2">
        <f>ROUND(Tabla324[[#This Row],[CANTIDAD ]]*Tabla324[[#This Row],[P. U. ]],2)</f>
        <v>542.70000000000005</v>
      </c>
    </row>
    <row r="3238" spans="1:10">
      <c r="A3238" s="5" t="s">
        <v>6577</v>
      </c>
      <c r="B3238" s="5" t="s">
        <v>3017</v>
      </c>
      <c r="C3238" s="6" t="s">
        <v>6201</v>
      </c>
      <c r="D3238" s="1" t="s">
        <v>62</v>
      </c>
      <c r="E3238" s="3">
        <v>1</v>
      </c>
      <c r="F3238" s="2">
        <v>1510.96</v>
      </c>
      <c r="G3238" s="2">
        <f>ROUND(Tabla324[[#This Row],[CANTIDAD]]*Tabla324[[#This Row],[P. U.]],2)</f>
        <v>1510.96</v>
      </c>
      <c r="H3238" s="22">
        <v>1</v>
      </c>
      <c r="I3238" s="2">
        <v>1160.46</v>
      </c>
      <c r="J3238" s="2">
        <f>ROUND(Tabla324[[#This Row],[CANTIDAD ]]*Tabla324[[#This Row],[P. U. ]],2)</f>
        <v>1160.46</v>
      </c>
    </row>
    <row r="3239" spans="1:10">
      <c r="A3239" s="5" t="s">
        <v>6577</v>
      </c>
      <c r="B3239" s="5" t="s">
        <v>3018</v>
      </c>
      <c r="C3239" s="6" t="s">
        <v>6202</v>
      </c>
      <c r="D3239" s="1" t="s">
        <v>62</v>
      </c>
      <c r="E3239" s="3">
        <v>1</v>
      </c>
      <c r="F3239" s="2">
        <v>28161.41</v>
      </c>
      <c r="G3239" s="2">
        <f>ROUND(Tabla324[[#This Row],[CANTIDAD]]*Tabla324[[#This Row],[P. U.]],2)</f>
        <v>28161.41</v>
      </c>
      <c r="H3239" s="22">
        <v>1</v>
      </c>
      <c r="I3239" s="2">
        <v>21628.62</v>
      </c>
      <c r="J3239" s="2">
        <f>ROUND(Tabla324[[#This Row],[CANTIDAD ]]*Tabla324[[#This Row],[P. U. ]],2)</f>
        <v>21628.62</v>
      </c>
    </row>
    <row r="3240" spans="1:10">
      <c r="A3240" s="5" t="s">
        <v>6577</v>
      </c>
      <c r="B3240" s="5" t="s">
        <v>3019</v>
      </c>
      <c r="C3240" s="6" t="s">
        <v>6203</v>
      </c>
      <c r="D3240" s="1" t="s">
        <v>62</v>
      </c>
      <c r="E3240" s="3">
        <v>1</v>
      </c>
      <c r="F3240" s="2">
        <v>2348.5500000000002</v>
      </c>
      <c r="G3240" s="2">
        <f>ROUND(Tabla324[[#This Row],[CANTIDAD]]*Tabla324[[#This Row],[P. U.]],2)</f>
        <v>2348.5500000000002</v>
      </c>
      <c r="H3240" s="22">
        <v>1</v>
      </c>
      <c r="I3240" s="2">
        <v>1803.74</v>
      </c>
      <c r="J3240" s="2">
        <f>ROUND(Tabla324[[#This Row],[CANTIDAD ]]*Tabla324[[#This Row],[P. U. ]],2)</f>
        <v>1803.74</v>
      </c>
    </row>
    <row r="3241" spans="1:10">
      <c r="A3241" s="5" t="s">
        <v>6577</v>
      </c>
      <c r="B3241" s="5" t="s">
        <v>3020</v>
      </c>
      <c r="C3241" s="6" t="s">
        <v>6204</v>
      </c>
      <c r="D3241" s="1" t="s">
        <v>62</v>
      </c>
      <c r="E3241" s="3">
        <v>1</v>
      </c>
      <c r="F3241" s="2">
        <v>2638.93</v>
      </c>
      <c r="G3241" s="2">
        <f>ROUND(Tabla324[[#This Row],[CANTIDAD]]*Tabla324[[#This Row],[P. U.]],2)</f>
        <v>2638.93</v>
      </c>
      <c r="H3241" s="22">
        <v>1</v>
      </c>
      <c r="I3241" s="2">
        <v>2026.76</v>
      </c>
      <c r="J3241" s="2">
        <f>ROUND(Tabla324[[#This Row],[CANTIDAD ]]*Tabla324[[#This Row],[P. U. ]],2)</f>
        <v>2026.76</v>
      </c>
    </row>
    <row r="3242" spans="1:10" s="35" customFormat="1" ht="11.25" customHeight="1">
      <c r="A3242" s="34" t="s">
        <v>6580</v>
      </c>
      <c r="B3242" s="34" t="s">
        <v>3021</v>
      </c>
      <c r="C3242" s="34" t="s">
        <v>5031</v>
      </c>
      <c r="D3242" s="35" t="s">
        <v>3472</v>
      </c>
      <c r="E3242" s="36"/>
      <c r="F3242" s="37"/>
      <c r="G3242" s="37">
        <f>SUM(G3243:G3263)</f>
        <v>449111.55999999994</v>
      </c>
      <c r="H3242" s="38"/>
      <c r="I3242" s="37"/>
      <c r="J3242" s="37">
        <f t="shared" ref="J3242" si="191">SUM(J3243:J3263)</f>
        <v>344924.63999999996</v>
      </c>
    </row>
    <row r="3243" spans="1:10">
      <c r="A3243" s="5" t="s">
        <v>6577</v>
      </c>
      <c r="B3243" s="5" t="s">
        <v>3022</v>
      </c>
      <c r="C3243" s="6" t="s">
        <v>6205</v>
      </c>
      <c r="D3243" s="1" t="s">
        <v>62</v>
      </c>
      <c r="E3243" s="3">
        <v>1</v>
      </c>
      <c r="F3243" s="2">
        <v>5061.16</v>
      </c>
      <c r="G3243" s="2">
        <f>ROUND(Tabla324[[#This Row],[CANTIDAD]]*Tabla324[[#This Row],[P. U.]],2)</f>
        <v>5061.16</v>
      </c>
      <c r="H3243" s="22">
        <v>1</v>
      </c>
      <c r="I3243" s="2">
        <v>3887.08</v>
      </c>
      <c r="J3243" s="2">
        <f>ROUND(Tabla324[[#This Row],[CANTIDAD ]]*Tabla324[[#This Row],[P. U. ]],2)</f>
        <v>3887.08</v>
      </c>
    </row>
    <row r="3244" spans="1:10">
      <c r="A3244" s="5" t="s">
        <v>6577</v>
      </c>
      <c r="B3244" s="5" t="s">
        <v>3023</v>
      </c>
      <c r="C3244" s="6" t="s">
        <v>6206</v>
      </c>
      <c r="D3244" s="1" t="s">
        <v>62</v>
      </c>
      <c r="E3244" s="3">
        <v>1</v>
      </c>
      <c r="F3244" s="2">
        <v>3566.49</v>
      </c>
      <c r="G3244" s="2">
        <f>ROUND(Tabla324[[#This Row],[CANTIDAD]]*Tabla324[[#This Row],[P. U.]],2)</f>
        <v>3566.49</v>
      </c>
      <c r="H3244" s="22">
        <v>1</v>
      </c>
      <c r="I3244" s="2">
        <v>2739.14</v>
      </c>
      <c r="J3244" s="2">
        <f>ROUND(Tabla324[[#This Row],[CANTIDAD ]]*Tabla324[[#This Row],[P. U. ]],2)</f>
        <v>2739.14</v>
      </c>
    </row>
    <row r="3245" spans="1:10">
      <c r="A3245" s="5" t="s">
        <v>6577</v>
      </c>
      <c r="B3245" s="5" t="s">
        <v>3024</v>
      </c>
      <c r="C3245" s="6" t="s">
        <v>6207</v>
      </c>
      <c r="D3245" s="1" t="s">
        <v>62</v>
      </c>
      <c r="E3245" s="3">
        <v>553</v>
      </c>
      <c r="F3245" s="2">
        <v>330.26</v>
      </c>
      <c r="G3245" s="2">
        <f>ROUND(Tabla324[[#This Row],[CANTIDAD]]*Tabla324[[#This Row],[P. U.]],2)</f>
        <v>182633.78</v>
      </c>
      <c r="H3245" s="22">
        <v>553</v>
      </c>
      <c r="I3245" s="2">
        <v>253.64</v>
      </c>
      <c r="J3245" s="2">
        <f>ROUND(Tabla324[[#This Row],[CANTIDAD ]]*Tabla324[[#This Row],[P. U. ]],2)</f>
        <v>140262.92000000001</v>
      </c>
    </row>
    <row r="3246" spans="1:10">
      <c r="A3246" s="5" t="s">
        <v>6577</v>
      </c>
      <c r="B3246" s="5" t="s">
        <v>3025</v>
      </c>
      <c r="C3246" s="6" t="s">
        <v>6208</v>
      </c>
      <c r="D3246" s="1" t="s">
        <v>62</v>
      </c>
      <c r="E3246" s="3">
        <v>6</v>
      </c>
      <c r="F3246" s="2">
        <v>1092.8900000000001</v>
      </c>
      <c r="G3246" s="2">
        <f>ROUND(Tabla324[[#This Row],[CANTIDAD]]*Tabla324[[#This Row],[P. U.]],2)</f>
        <v>6557.34</v>
      </c>
      <c r="H3246" s="22">
        <v>6</v>
      </c>
      <c r="I3246" s="2">
        <v>839.37</v>
      </c>
      <c r="J3246" s="2">
        <f>ROUND(Tabla324[[#This Row],[CANTIDAD ]]*Tabla324[[#This Row],[P. U. ]],2)</f>
        <v>5036.22</v>
      </c>
    </row>
    <row r="3247" spans="1:10">
      <c r="A3247" s="5" t="s">
        <v>6577</v>
      </c>
      <c r="B3247" s="5" t="s">
        <v>3026</v>
      </c>
      <c r="C3247" s="6" t="s">
        <v>6209</v>
      </c>
      <c r="D3247" s="1" t="s">
        <v>62</v>
      </c>
      <c r="E3247" s="3">
        <v>3</v>
      </c>
      <c r="F3247" s="2">
        <v>1036.8399999999999</v>
      </c>
      <c r="G3247" s="2">
        <f>ROUND(Tabla324[[#This Row],[CANTIDAD]]*Tabla324[[#This Row],[P. U.]],2)</f>
        <v>3110.52</v>
      </c>
      <c r="H3247" s="22">
        <v>3</v>
      </c>
      <c r="I3247" s="2">
        <v>796.31</v>
      </c>
      <c r="J3247" s="2">
        <f>ROUND(Tabla324[[#This Row],[CANTIDAD ]]*Tabla324[[#This Row],[P. U. ]],2)</f>
        <v>2388.9299999999998</v>
      </c>
    </row>
    <row r="3248" spans="1:10">
      <c r="A3248" s="5" t="s">
        <v>6577</v>
      </c>
      <c r="B3248" s="5" t="s">
        <v>3027</v>
      </c>
      <c r="C3248" s="6" t="s">
        <v>6210</v>
      </c>
      <c r="D3248" s="1" t="s">
        <v>62</v>
      </c>
      <c r="E3248" s="3">
        <v>167</v>
      </c>
      <c r="F3248" s="2">
        <v>511.1</v>
      </c>
      <c r="G3248" s="2">
        <f>ROUND(Tabla324[[#This Row],[CANTIDAD]]*Tabla324[[#This Row],[P. U.]],2)</f>
        <v>85353.7</v>
      </c>
      <c r="H3248" s="22">
        <v>167</v>
      </c>
      <c r="I3248" s="2">
        <v>392.54</v>
      </c>
      <c r="J3248" s="2">
        <f>ROUND(Tabla324[[#This Row],[CANTIDAD ]]*Tabla324[[#This Row],[P. U. ]],2)</f>
        <v>65554.179999999993</v>
      </c>
    </row>
    <row r="3249" spans="1:10">
      <c r="A3249" s="5" t="s">
        <v>6577</v>
      </c>
      <c r="B3249" s="5" t="s">
        <v>3028</v>
      </c>
      <c r="C3249" s="6" t="s">
        <v>6211</v>
      </c>
      <c r="D3249" s="1" t="s">
        <v>62</v>
      </c>
      <c r="E3249" s="3">
        <v>2</v>
      </c>
      <c r="F3249" s="2">
        <v>50.4</v>
      </c>
      <c r="G3249" s="2">
        <f>ROUND(Tabla324[[#This Row],[CANTIDAD]]*Tabla324[[#This Row],[P. U.]],2)</f>
        <v>100.8</v>
      </c>
      <c r="H3249" s="22">
        <v>2</v>
      </c>
      <c r="I3249" s="2">
        <v>38.71</v>
      </c>
      <c r="J3249" s="2">
        <f>ROUND(Tabla324[[#This Row],[CANTIDAD ]]*Tabla324[[#This Row],[P. U. ]],2)</f>
        <v>77.42</v>
      </c>
    </row>
    <row r="3250" spans="1:10">
      <c r="A3250" s="5" t="s">
        <v>6577</v>
      </c>
      <c r="B3250" s="5" t="s">
        <v>3029</v>
      </c>
      <c r="C3250" s="6" t="s">
        <v>6212</v>
      </c>
      <c r="D3250" s="1" t="s">
        <v>62</v>
      </c>
      <c r="E3250" s="3">
        <v>1</v>
      </c>
      <c r="F3250" s="2">
        <v>21844.99</v>
      </c>
      <c r="G3250" s="2">
        <f>ROUND(Tabla324[[#This Row],[CANTIDAD]]*Tabla324[[#This Row],[P. U.]],2)</f>
        <v>21844.99</v>
      </c>
      <c r="H3250" s="22">
        <v>1</v>
      </c>
      <c r="I3250" s="2">
        <v>16777.45</v>
      </c>
      <c r="J3250" s="2">
        <f>ROUND(Tabla324[[#This Row],[CANTIDAD ]]*Tabla324[[#This Row],[P. U. ]],2)</f>
        <v>16777.45</v>
      </c>
    </row>
    <row r="3251" spans="1:10">
      <c r="A3251" s="5" t="s">
        <v>6577</v>
      </c>
      <c r="B3251" s="5" t="s">
        <v>3030</v>
      </c>
      <c r="C3251" s="6" t="s">
        <v>6213</v>
      </c>
      <c r="D3251" s="1" t="s">
        <v>62</v>
      </c>
      <c r="E3251" s="3">
        <v>2</v>
      </c>
      <c r="F3251" s="2">
        <v>12745.18</v>
      </c>
      <c r="G3251" s="2">
        <f>ROUND(Tabla324[[#This Row],[CANTIDAD]]*Tabla324[[#This Row],[P. U.]],2)</f>
        <v>25490.36</v>
      </c>
      <c r="H3251" s="22">
        <v>2</v>
      </c>
      <c r="I3251" s="2">
        <v>9788.6</v>
      </c>
      <c r="J3251" s="2">
        <f>ROUND(Tabla324[[#This Row],[CANTIDAD ]]*Tabla324[[#This Row],[P. U. ]],2)</f>
        <v>19577.2</v>
      </c>
    </row>
    <row r="3252" spans="1:10">
      <c r="A3252" s="5" t="s">
        <v>6577</v>
      </c>
      <c r="B3252" s="5" t="s">
        <v>3031</v>
      </c>
      <c r="C3252" s="6" t="s">
        <v>6214</v>
      </c>
      <c r="D3252" s="1" t="s">
        <v>62</v>
      </c>
      <c r="E3252" s="3">
        <v>3</v>
      </c>
      <c r="F3252" s="2">
        <v>9676.94</v>
      </c>
      <c r="G3252" s="2">
        <f>ROUND(Tabla324[[#This Row],[CANTIDAD]]*Tabla324[[#This Row],[P. U.]],2)</f>
        <v>29030.82</v>
      </c>
      <c r="H3252" s="22">
        <v>3</v>
      </c>
      <c r="I3252" s="2">
        <v>7432.12</v>
      </c>
      <c r="J3252" s="2">
        <f>ROUND(Tabla324[[#This Row],[CANTIDAD ]]*Tabla324[[#This Row],[P. U. ]],2)</f>
        <v>22296.36</v>
      </c>
    </row>
    <row r="3253" spans="1:10">
      <c r="A3253" s="5" t="s">
        <v>6577</v>
      </c>
      <c r="B3253" s="5" t="s">
        <v>3032</v>
      </c>
      <c r="C3253" s="6" t="s">
        <v>6215</v>
      </c>
      <c r="D3253" s="1" t="s">
        <v>62</v>
      </c>
      <c r="E3253" s="3">
        <v>1</v>
      </c>
      <c r="F3253" s="2">
        <v>26926.41</v>
      </c>
      <c r="G3253" s="2">
        <f>ROUND(Tabla324[[#This Row],[CANTIDAD]]*Tabla324[[#This Row],[P. U.]],2)</f>
        <v>26926.41</v>
      </c>
      <c r="H3253" s="22">
        <v>1</v>
      </c>
      <c r="I3253" s="2">
        <v>20680.099999999999</v>
      </c>
      <c r="J3253" s="2">
        <f>ROUND(Tabla324[[#This Row],[CANTIDAD ]]*Tabla324[[#This Row],[P. U. ]],2)</f>
        <v>20680.099999999999</v>
      </c>
    </row>
    <row r="3254" spans="1:10">
      <c r="A3254" s="5" t="s">
        <v>6577</v>
      </c>
      <c r="B3254" s="5" t="s">
        <v>3033</v>
      </c>
      <c r="C3254" s="6" t="s">
        <v>6216</v>
      </c>
      <c r="D3254" s="1" t="s">
        <v>62</v>
      </c>
      <c r="E3254" s="3">
        <v>2</v>
      </c>
      <c r="F3254" s="2">
        <v>5167.25</v>
      </c>
      <c r="G3254" s="2">
        <f>ROUND(Tabla324[[#This Row],[CANTIDAD]]*Tabla324[[#This Row],[P. U.]],2)</f>
        <v>10334.5</v>
      </c>
      <c r="H3254" s="22">
        <v>2</v>
      </c>
      <c r="I3254" s="2">
        <v>3968.57</v>
      </c>
      <c r="J3254" s="2">
        <f>ROUND(Tabla324[[#This Row],[CANTIDAD ]]*Tabla324[[#This Row],[P. U. ]],2)</f>
        <v>7937.14</v>
      </c>
    </row>
    <row r="3255" spans="1:10">
      <c r="A3255" s="5" t="s">
        <v>6577</v>
      </c>
      <c r="B3255" s="5" t="s">
        <v>3034</v>
      </c>
      <c r="C3255" s="6" t="s">
        <v>6217</v>
      </c>
      <c r="D3255" s="1" t="s">
        <v>62</v>
      </c>
      <c r="E3255" s="3">
        <v>1</v>
      </c>
      <c r="F3255" s="2">
        <v>3288.75</v>
      </c>
      <c r="G3255" s="2">
        <f>ROUND(Tabla324[[#This Row],[CANTIDAD]]*Tabla324[[#This Row],[P. U.]],2)</f>
        <v>3288.75</v>
      </c>
      <c r="H3255" s="22">
        <v>1</v>
      </c>
      <c r="I3255" s="2">
        <v>2525.84</v>
      </c>
      <c r="J3255" s="2">
        <f>ROUND(Tabla324[[#This Row],[CANTIDAD ]]*Tabla324[[#This Row],[P. U. ]],2)</f>
        <v>2525.84</v>
      </c>
    </row>
    <row r="3256" spans="1:10">
      <c r="A3256" s="5" t="s">
        <v>6577</v>
      </c>
      <c r="B3256" s="5" t="s">
        <v>3035</v>
      </c>
      <c r="C3256" s="6" t="s">
        <v>6218</v>
      </c>
      <c r="D3256" s="1" t="s">
        <v>62</v>
      </c>
      <c r="E3256" s="3">
        <v>4</v>
      </c>
      <c r="F3256" s="2">
        <v>1810.69</v>
      </c>
      <c r="G3256" s="2">
        <f>ROUND(Tabla324[[#This Row],[CANTIDAD]]*Tabla324[[#This Row],[P. U.]],2)</f>
        <v>7242.76</v>
      </c>
      <c r="H3256" s="22">
        <v>4</v>
      </c>
      <c r="I3256" s="2">
        <v>1390.66</v>
      </c>
      <c r="J3256" s="2">
        <f>ROUND(Tabla324[[#This Row],[CANTIDAD ]]*Tabla324[[#This Row],[P. U. ]],2)</f>
        <v>5562.64</v>
      </c>
    </row>
    <row r="3257" spans="1:10">
      <c r="A3257" s="5" t="s">
        <v>6577</v>
      </c>
      <c r="B3257" s="5" t="s">
        <v>3036</v>
      </c>
      <c r="C3257" s="6" t="s">
        <v>6219</v>
      </c>
      <c r="D3257" s="1" t="s">
        <v>62</v>
      </c>
      <c r="E3257" s="3">
        <v>1</v>
      </c>
      <c r="F3257" s="2">
        <v>2047.76</v>
      </c>
      <c r="G3257" s="2">
        <f>ROUND(Tabla324[[#This Row],[CANTIDAD]]*Tabla324[[#This Row],[P. U.]],2)</f>
        <v>2047.76</v>
      </c>
      <c r="H3257" s="22">
        <v>1</v>
      </c>
      <c r="I3257" s="2">
        <v>1572.73</v>
      </c>
      <c r="J3257" s="2">
        <f>ROUND(Tabla324[[#This Row],[CANTIDAD ]]*Tabla324[[#This Row],[P. U. ]],2)</f>
        <v>1572.73</v>
      </c>
    </row>
    <row r="3258" spans="1:10">
      <c r="A3258" s="5" t="s">
        <v>6577</v>
      </c>
      <c r="B3258" s="5" t="s">
        <v>3037</v>
      </c>
      <c r="C3258" s="6" t="s">
        <v>6220</v>
      </c>
      <c r="D3258" s="1" t="s">
        <v>62</v>
      </c>
      <c r="E3258" s="3">
        <v>4</v>
      </c>
      <c r="F3258" s="2">
        <v>3289.84</v>
      </c>
      <c r="G3258" s="2">
        <f>ROUND(Tabla324[[#This Row],[CANTIDAD]]*Tabla324[[#This Row],[P. U.]],2)</f>
        <v>13159.36</v>
      </c>
      <c r="H3258" s="22">
        <v>4</v>
      </c>
      <c r="I3258" s="2">
        <v>2526.6799999999998</v>
      </c>
      <c r="J3258" s="2">
        <f>ROUND(Tabla324[[#This Row],[CANTIDAD ]]*Tabla324[[#This Row],[P. U. ]],2)</f>
        <v>10106.719999999999</v>
      </c>
    </row>
    <row r="3259" spans="1:10">
      <c r="A3259" s="5" t="s">
        <v>6577</v>
      </c>
      <c r="B3259" s="5" t="s">
        <v>3038</v>
      </c>
      <c r="C3259" s="5" t="s">
        <v>6221</v>
      </c>
      <c r="D3259" s="1" t="s">
        <v>62</v>
      </c>
      <c r="E3259" s="3">
        <v>5</v>
      </c>
      <c r="F3259" s="2">
        <v>93.35</v>
      </c>
      <c r="G3259" s="2">
        <f>ROUND(Tabla324[[#This Row],[CANTIDAD]]*Tabla324[[#This Row],[P. U.]],2)</f>
        <v>466.75</v>
      </c>
      <c r="H3259" s="22">
        <v>5</v>
      </c>
      <c r="I3259" s="2">
        <v>71.69</v>
      </c>
      <c r="J3259" s="2">
        <f>ROUND(Tabla324[[#This Row],[CANTIDAD ]]*Tabla324[[#This Row],[P. U. ]],2)</f>
        <v>358.45</v>
      </c>
    </row>
    <row r="3260" spans="1:10">
      <c r="A3260" s="5" t="s">
        <v>6577</v>
      </c>
      <c r="B3260" s="5" t="s">
        <v>3039</v>
      </c>
      <c r="C3260" s="6" t="s">
        <v>6222</v>
      </c>
      <c r="D3260" s="1" t="s">
        <v>62</v>
      </c>
      <c r="E3260" s="3">
        <v>1</v>
      </c>
      <c r="F3260" s="2">
        <v>998.55</v>
      </c>
      <c r="G3260" s="2">
        <f>ROUND(Tabla324[[#This Row],[CANTIDAD]]*Tabla324[[#This Row],[P. U.]],2)</f>
        <v>998.55</v>
      </c>
      <c r="H3260" s="22">
        <v>1</v>
      </c>
      <c r="I3260" s="2">
        <v>766.91</v>
      </c>
      <c r="J3260" s="2">
        <f>ROUND(Tabla324[[#This Row],[CANTIDAD ]]*Tabla324[[#This Row],[P. U. ]],2)</f>
        <v>766.91</v>
      </c>
    </row>
    <row r="3261" spans="1:10">
      <c r="A3261" s="5" t="s">
        <v>6577</v>
      </c>
      <c r="B3261" s="5" t="s">
        <v>3040</v>
      </c>
      <c r="C3261" s="6" t="s">
        <v>6223</v>
      </c>
      <c r="D3261" s="1" t="s">
        <v>62</v>
      </c>
      <c r="E3261" s="3">
        <v>1</v>
      </c>
      <c r="F3261" s="2">
        <v>18600.5</v>
      </c>
      <c r="G3261" s="2">
        <f>ROUND(Tabla324[[#This Row],[CANTIDAD]]*Tabla324[[#This Row],[P. U.]],2)</f>
        <v>18600.5</v>
      </c>
      <c r="H3261" s="22">
        <v>1</v>
      </c>
      <c r="I3261" s="2">
        <v>14285.61</v>
      </c>
      <c r="J3261" s="2">
        <f>ROUND(Tabla324[[#This Row],[CANTIDAD ]]*Tabla324[[#This Row],[P. U. ]],2)</f>
        <v>14285.61</v>
      </c>
    </row>
    <row r="3262" spans="1:10">
      <c r="A3262" s="5" t="s">
        <v>6577</v>
      </c>
      <c r="B3262" s="5" t="s">
        <v>3041</v>
      </c>
      <c r="C3262" s="6" t="s">
        <v>6224</v>
      </c>
      <c r="D3262" s="1" t="s">
        <v>62</v>
      </c>
      <c r="E3262" s="3">
        <v>1</v>
      </c>
      <c r="F3262" s="2">
        <v>1552.17</v>
      </c>
      <c r="G3262" s="2">
        <f>ROUND(Tabla324[[#This Row],[CANTIDAD]]*Tabla324[[#This Row],[P. U.]],2)</f>
        <v>1552.17</v>
      </c>
      <c r="H3262" s="22">
        <v>1</v>
      </c>
      <c r="I3262" s="2">
        <v>1192.0999999999999</v>
      </c>
      <c r="J3262" s="2">
        <f>ROUND(Tabla324[[#This Row],[CANTIDAD ]]*Tabla324[[#This Row],[P. U. ]],2)</f>
        <v>1192.0999999999999</v>
      </c>
    </row>
    <row r="3263" spans="1:10">
      <c r="A3263" s="5" t="s">
        <v>6577</v>
      </c>
      <c r="B3263" s="5" t="s">
        <v>3042</v>
      </c>
      <c r="C3263" s="6" t="s">
        <v>6225</v>
      </c>
      <c r="D3263" s="1" t="s">
        <v>62</v>
      </c>
      <c r="E3263" s="3">
        <v>1</v>
      </c>
      <c r="F3263" s="2">
        <v>1744.09</v>
      </c>
      <c r="G3263" s="2">
        <f>ROUND(Tabla324[[#This Row],[CANTIDAD]]*Tabla324[[#This Row],[P. U.]],2)</f>
        <v>1744.09</v>
      </c>
      <c r="H3263" s="22">
        <v>1</v>
      </c>
      <c r="I3263" s="2">
        <v>1339.5</v>
      </c>
      <c r="J3263" s="2">
        <f>ROUND(Tabla324[[#This Row],[CANTIDAD ]]*Tabla324[[#This Row],[P. U. ]],2)</f>
        <v>1339.5</v>
      </c>
    </row>
    <row r="3264" spans="1:10" s="35" customFormat="1" ht="11.25" customHeight="1">
      <c r="A3264" s="34" t="s">
        <v>6580</v>
      </c>
      <c r="B3264" s="34" t="s">
        <v>3043</v>
      </c>
      <c r="C3264" s="34" t="s">
        <v>5032</v>
      </c>
      <c r="D3264" s="35" t="s">
        <v>3472</v>
      </c>
      <c r="E3264" s="36"/>
      <c r="F3264" s="37"/>
      <c r="G3264" s="37">
        <f>SUM(G3265:G3266)</f>
        <v>442187.64</v>
      </c>
      <c r="H3264" s="38"/>
      <c r="I3264" s="37"/>
      <c r="J3264" s="37">
        <f t="shared" ref="J3264" si="192">SUM(J3265:J3266)</f>
        <v>339610.27</v>
      </c>
    </row>
    <row r="3265" spans="1:10">
      <c r="A3265" s="5" t="s">
        <v>6577</v>
      </c>
      <c r="B3265" s="5" t="s">
        <v>3044</v>
      </c>
      <c r="C3265" s="6" t="s">
        <v>6226</v>
      </c>
      <c r="D3265" s="1" t="s">
        <v>62</v>
      </c>
      <c r="E3265" s="3">
        <v>1</v>
      </c>
      <c r="F3265" s="2">
        <v>369475.09</v>
      </c>
      <c r="G3265" s="2">
        <f>ROUND(Tabla324[[#This Row],[CANTIDAD]]*Tabla324[[#This Row],[P. U.]],2)</f>
        <v>369475.09</v>
      </c>
      <c r="H3265" s="22">
        <v>1</v>
      </c>
      <c r="I3265" s="2">
        <v>283765.36</v>
      </c>
      <c r="J3265" s="2">
        <f>ROUND(Tabla324[[#This Row],[CANTIDAD ]]*Tabla324[[#This Row],[P. U. ]],2)</f>
        <v>283765.36</v>
      </c>
    </row>
    <row r="3266" spans="1:10">
      <c r="A3266" s="5" t="s">
        <v>6577</v>
      </c>
      <c r="B3266" s="5" t="s">
        <v>3045</v>
      </c>
      <c r="C3266" s="5" t="s">
        <v>6227</v>
      </c>
      <c r="D3266" s="1" t="s">
        <v>62</v>
      </c>
      <c r="E3266" s="3">
        <v>1</v>
      </c>
      <c r="F3266" s="2">
        <v>72712.55</v>
      </c>
      <c r="G3266" s="2">
        <f>ROUND(Tabla324[[#This Row],[CANTIDAD]]*Tabla324[[#This Row],[P. U.]],2)</f>
        <v>72712.55</v>
      </c>
      <c r="H3266" s="22">
        <v>1</v>
      </c>
      <c r="I3266" s="2">
        <v>55844.91</v>
      </c>
      <c r="J3266" s="2">
        <f>ROUND(Tabla324[[#This Row],[CANTIDAD ]]*Tabla324[[#This Row],[P. U. ]],2)</f>
        <v>55844.91</v>
      </c>
    </row>
    <row r="3267" spans="1:10" s="25" customFormat="1" ht="11.25" customHeight="1">
      <c r="A3267" s="24" t="s">
        <v>6578</v>
      </c>
      <c r="B3267" s="24">
        <v>11</v>
      </c>
      <c r="C3267" s="24" t="s">
        <v>6228</v>
      </c>
      <c r="D3267" s="25" t="s">
        <v>3472</v>
      </c>
      <c r="E3267" s="26"/>
      <c r="F3267" s="27"/>
      <c r="G3267" s="27">
        <f>G3268+G3287</f>
        <v>6199670.8300000001</v>
      </c>
      <c r="H3267" s="28"/>
      <c r="I3267" s="27"/>
      <c r="J3267" s="27">
        <f t="shared" ref="J3267" si="193">J3268+J3287</f>
        <v>4761469.290000001</v>
      </c>
    </row>
    <row r="3268" spans="1:10" s="30" customFormat="1" ht="11.25" customHeight="1">
      <c r="A3268" s="29" t="s">
        <v>6579</v>
      </c>
      <c r="B3268" s="29">
        <v>11.1</v>
      </c>
      <c r="C3268" s="29" t="s">
        <v>6177</v>
      </c>
      <c r="D3268" s="30" t="s">
        <v>3472</v>
      </c>
      <c r="E3268" s="31"/>
      <c r="F3268" s="32"/>
      <c r="G3268" s="32">
        <f>SUM(G3269:G3286)</f>
        <v>859772.61999999988</v>
      </c>
      <c r="H3268" s="33"/>
      <c r="I3268" s="32"/>
      <c r="J3268" s="32">
        <f t="shared" ref="J3268" si="194">SUM(J3269:J3286)</f>
        <v>660307.21000000008</v>
      </c>
    </row>
    <row r="3269" spans="1:10">
      <c r="A3269" s="5" t="s">
        <v>6577</v>
      </c>
      <c r="B3269" s="5" t="s">
        <v>3046</v>
      </c>
      <c r="C3269" s="5" t="s">
        <v>6229</v>
      </c>
      <c r="D3269" s="1" t="s">
        <v>79</v>
      </c>
      <c r="E3269" s="3">
        <v>312.58999999999997</v>
      </c>
      <c r="F3269" s="2">
        <v>27.92</v>
      </c>
      <c r="G3269" s="2">
        <f>ROUND(Tabla324[[#This Row],[CANTIDAD]]*Tabla324[[#This Row],[P. U.]],2)</f>
        <v>8727.51</v>
      </c>
      <c r="H3269" s="22">
        <v>312.58999999999997</v>
      </c>
      <c r="I3269" s="2">
        <v>21.43</v>
      </c>
      <c r="J3269" s="2">
        <f>ROUND(Tabla324[[#This Row],[CANTIDAD ]]*Tabla324[[#This Row],[P. U. ]],2)</f>
        <v>6698.8</v>
      </c>
    </row>
    <row r="3270" spans="1:10">
      <c r="A3270" s="5" t="s">
        <v>6577</v>
      </c>
      <c r="B3270" s="5" t="s">
        <v>3047</v>
      </c>
      <c r="C3270" s="5" t="s">
        <v>6230</v>
      </c>
      <c r="D3270" s="1" t="s">
        <v>79</v>
      </c>
      <c r="E3270" s="3">
        <v>32.06</v>
      </c>
      <c r="F3270" s="2">
        <v>27.92</v>
      </c>
      <c r="G3270" s="2">
        <f>ROUND(Tabla324[[#This Row],[CANTIDAD]]*Tabla324[[#This Row],[P. U.]],2)</f>
        <v>895.12</v>
      </c>
      <c r="H3270" s="22">
        <v>32.06</v>
      </c>
      <c r="I3270" s="2">
        <v>21.43</v>
      </c>
      <c r="J3270" s="2">
        <f>ROUND(Tabla324[[#This Row],[CANTIDAD ]]*Tabla324[[#This Row],[P. U. ]],2)</f>
        <v>687.05</v>
      </c>
    </row>
    <row r="3271" spans="1:10">
      <c r="A3271" s="5" t="s">
        <v>6577</v>
      </c>
      <c r="B3271" s="5" t="s">
        <v>3048</v>
      </c>
      <c r="C3271" s="5" t="s">
        <v>6231</v>
      </c>
      <c r="D3271" s="1" t="s">
        <v>79</v>
      </c>
      <c r="E3271" s="3">
        <v>408.77</v>
      </c>
      <c r="F3271" s="2">
        <v>27.92</v>
      </c>
      <c r="G3271" s="2">
        <f>ROUND(Tabla324[[#This Row],[CANTIDAD]]*Tabla324[[#This Row],[P. U.]],2)</f>
        <v>11412.86</v>
      </c>
      <c r="H3271" s="22">
        <v>408.77</v>
      </c>
      <c r="I3271" s="2">
        <v>21.43</v>
      </c>
      <c r="J3271" s="2">
        <f>ROUND(Tabla324[[#This Row],[CANTIDAD ]]*Tabla324[[#This Row],[P. U. ]],2)</f>
        <v>8759.94</v>
      </c>
    </row>
    <row r="3272" spans="1:10">
      <c r="A3272" s="5" t="s">
        <v>6577</v>
      </c>
      <c r="B3272" s="5" t="s">
        <v>3049</v>
      </c>
      <c r="C3272" s="5" t="s">
        <v>6232</v>
      </c>
      <c r="D3272" s="1" t="s">
        <v>79</v>
      </c>
      <c r="E3272" s="3">
        <v>240.45</v>
      </c>
      <c r="F3272" s="2">
        <v>27.92</v>
      </c>
      <c r="G3272" s="2">
        <f>ROUND(Tabla324[[#This Row],[CANTIDAD]]*Tabla324[[#This Row],[P. U.]],2)</f>
        <v>6713.36</v>
      </c>
      <c r="H3272" s="22">
        <v>240.45</v>
      </c>
      <c r="I3272" s="2">
        <v>21.43</v>
      </c>
      <c r="J3272" s="2">
        <f>ROUND(Tabla324[[#This Row],[CANTIDAD ]]*Tabla324[[#This Row],[P. U. ]],2)</f>
        <v>5152.84</v>
      </c>
    </row>
    <row r="3273" spans="1:10">
      <c r="A3273" s="5" t="s">
        <v>6577</v>
      </c>
      <c r="B3273" s="5" t="s">
        <v>3050</v>
      </c>
      <c r="C3273" s="5" t="s">
        <v>6233</v>
      </c>
      <c r="D3273" s="1" t="s">
        <v>79</v>
      </c>
      <c r="E3273" s="3">
        <v>112.21</v>
      </c>
      <c r="F3273" s="2">
        <v>27.92</v>
      </c>
      <c r="G3273" s="2">
        <f>ROUND(Tabla324[[#This Row],[CANTIDAD]]*Tabla324[[#This Row],[P. U.]],2)</f>
        <v>3132.9</v>
      </c>
      <c r="H3273" s="22">
        <v>112.21</v>
      </c>
      <c r="I3273" s="2">
        <v>21.43</v>
      </c>
      <c r="J3273" s="2">
        <f>ROUND(Tabla324[[#This Row],[CANTIDAD ]]*Tabla324[[#This Row],[P. U. ]],2)</f>
        <v>2404.66</v>
      </c>
    </row>
    <row r="3274" spans="1:10">
      <c r="A3274" s="5" t="s">
        <v>6577</v>
      </c>
      <c r="B3274" s="5" t="s">
        <v>3051</v>
      </c>
      <c r="C3274" s="5" t="s">
        <v>6234</v>
      </c>
      <c r="D3274" s="1" t="s">
        <v>79</v>
      </c>
      <c r="E3274" s="3">
        <v>721.36</v>
      </c>
      <c r="F3274" s="2">
        <v>27.92</v>
      </c>
      <c r="G3274" s="2">
        <f>ROUND(Tabla324[[#This Row],[CANTIDAD]]*Tabla324[[#This Row],[P. U.]],2)</f>
        <v>20140.37</v>
      </c>
      <c r="H3274" s="22">
        <v>721.36</v>
      </c>
      <c r="I3274" s="2">
        <v>21.43</v>
      </c>
      <c r="J3274" s="2">
        <f>ROUND(Tabla324[[#This Row],[CANTIDAD ]]*Tabla324[[#This Row],[P. U. ]],2)</f>
        <v>15458.74</v>
      </c>
    </row>
    <row r="3275" spans="1:10">
      <c r="A3275" s="5" t="s">
        <v>6577</v>
      </c>
      <c r="B3275" s="5" t="s">
        <v>3052</v>
      </c>
      <c r="C3275" s="5" t="s">
        <v>6235</v>
      </c>
      <c r="D3275" s="1" t="s">
        <v>79</v>
      </c>
      <c r="E3275" s="3">
        <v>8584.17</v>
      </c>
      <c r="F3275" s="2">
        <v>28.67</v>
      </c>
      <c r="G3275" s="2">
        <f>ROUND(Tabla324[[#This Row],[CANTIDAD]]*Tabla324[[#This Row],[P. U.]],2)</f>
        <v>246108.15</v>
      </c>
      <c r="H3275" s="22">
        <v>8584.17</v>
      </c>
      <c r="I3275" s="2">
        <v>22.02</v>
      </c>
      <c r="J3275" s="2">
        <f>ROUND(Tabla324[[#This Row],[CANTIDAD ]]*Tabla324[[#This Row],[P. U. ]],2)</f>
        <v>189023.42</v>
      </c>
    </row>
    <row r="3276" spans="1:10">
      <c r="A3276" s="5" t="s">
        <v>6577</v>
      </c>
      <c r="B3276" s="5" t="s">
        <v>3053</v>
      </c>
      <c r="C3276" s="6" t="s">
        <v>6236</v>
      </c>
      <c r="D3276" s="1" t="s">
        <v>62</v>
      </c>
      <c r="E3276" s="3">
        <v>288</v>
      </c>
      <c r="F3276" s="2">
        <v>1503.6</v>
      </c>
      <c r="G3276" s="2">
        <f>ROUND(Tabla324[[#This Row],[CANTIDAD]]*Tabla324[[#This Row],[P. U.]],2)</f>
        <v>433036.79999999999</v>
      </c>
      <c r="H3276" s="22">
        <v>288</v>
      </c>
      <c r="I3276" s="2">
        <v>1154.8</v>
      </c>
      <c r="J3276" s="2">
        <f>ROUND(Tabla324[[#This Row],[CANTIDAD ]]*Tabla324[[#This Row],[P. U. ]],2)</f>
        <v>332582.40000000002</v>
      </c>
    </row>
    <row r="3277" spans="1:10">
      <c r="A3277" s="5" t="s">
        <v>6577</v>
      </c>
      <c r="B3277" s="5" t="s">
        <v>3054</v>
      </c>
      <c r="C3277" s="6" t="s">
        <v>6237</v>
      </c>
      <c r="D3277" s="1" t="s">
        <v>62</v>
      </c>
      <c r="E3277" s="3">
        <v>25</v>
      </c>
      <c r="F3277" s="2">
        <v>614.34</v>
      </c>
      <c r="G3277" s="2">
        <f>ROUND(Tabla324[[#This Row],[CANTIDAD]]*Tabla324[[#This Row],[P. U.]],2)</f>
        <v>15358.5</v>
      </c>
      <c r="H3277" s="22">
        <v>25</v>
      </c>
      <c r="I3277" s="2">
        <v>471.83</v>
      </c>
      <c r="J3277" s="2">
        <f>ROUND(Tabla324[[#This Row],[CANTIDAD ]]*Tabla324[[#This Row],[P. U. ]],2)</f>
        <v>11795.75</v>
      </c>
    </row>
    <row r="3278" spans="1:10">
      <c r="A3278" s="5" t="s">
        <v>6577</v>
      </c>
      <c r="B3278" s="5" t="s">
        <v>3055</v>
      </c>
      <c r="C3278" s="6" t="s">
        <v>6238</v>
      </c>
      <c r="D3278" s="1" t="s">
        <v>62</v>
      </c>
      <c r="E3278" s="3">
        <v>51</v>
      </c>
      <c r="F3278" s="2">
        <v>559.91</v>
      </c>
      <c r="G3278" s="2">
        <f>ROUND(Tabla324[[#This Row],[CANTIDAD]]*Tabla324[[#This Row],[P. U.]],2)</f>
        <v>28555.41</v>
      </c>
      <c r="H3278" s="22">
        <v>51</v>
      </c>
      <c r="I3278" s="2">
        <v>430.02</v>
      </c>
      <c r="J3278" s="2">
        <f>ROUND(Tabla324[[#This Row],[CANTIDAD ]]*Tabla324[[#This Row],[P. U. ]],2)</f>
        <v>21931.02</v>
      </c>
    </row>
    <row r="3279" spans="1:10">
      <c r="A3279" s="5" t="s">
        <v>6577</v>
      </c>
      <c r="B3279" s="5" t="s">
        <v>3056</v>
      </c>
      <c r="C3279" s="6" t="s">
        <v>6239</v>
      </c>
      <c r="D3279" s="1" t="s">
        <v>62</v>
      </c>
      <c r="E3279" s="3">
        <v>2</v>
      </c>
      <c r="F3279" s="2">
        <v>527.54999999999995</v>
      </c>
      <c r="G3279" s="2">
        <f>ROUND(Tabla324[[#This Row],[CANTIDAD]]*Tabla324[[#This Row],[P. U.]],2)</f>
        <v>1055.0999999999999</v>
      </c>
      <c r="H3279" s="22">
        <v>2</v>
      </c>
      <c r="I3279" s="2">
        <v>405.17</v>
      </c>
      <c r="J3279" s="2">
        <f>ROUND(Tabla324[[#This Row],[CANTIDAD ]]*Tabla324[[#This Row],[P. U. ]],2)</f>
        <v>810.34</v>
      </c>
    </row>
    <row r="3280" spans="1:10">
      <c r="A3280" s="5" t="s">
        <v>6577</v>
      </c>
      <c r="B3280" s="5" t="s">
        <v>3057</v>
      </c>
      <c r="C3280" s="6" t="s">
        <v>6240</v>
      </c>
      <c r="D3280" s="1" t="s">
        <v>62</v>
      </c>
      <c r="E3280" s="3">
        <v>16</v>
      </c>
      <c r="F3280" s="2">
        <v>342.95</v>
      </c>
      <c r="G3280" s="2">
        <f>ROUND(Tabla324[[#This Row],[CANTIDAD]]*Tabla324[[#This Row],[P. U.]],2)</f>
        <v>5487.2</v>
      </c>
      <c r="H3280" s="22">
        <v>16</v>
      </c>
      <c r="I3280" s="2">
        <v>263.39</v>
      </c>
      <c r="J3280" s="2">
        <f>ROUND(Tabla324[[#This Row],[CANTIDAD ]]*Tabla324[[#This Row],[P. U. ]],2)</f>
        <v>4214.24</v>
      </c>
    </row>
    <row r="3281" spans="1:10">
      <c r="A3281" s="5" t="s">
        <v>6577</v>
      </c>
      <c r="B3281" s="5" t="s">
        <v>3058</v>
      </c>
      <c r="C3281" s="6" t="s">
        <v>6241</v>
      </c>
      <c r="D3281" s="1" t="s">
        <v>62</v>
      </c>
      <c r="E3281" s="3">
        <v>6</v>
      </c>
      <c r="F3281" s="2">
        <v>381.2</v>
      </c>
      <c r="G3281" s="2">
        <f>ROUND(Tabla324[[#This Row],[CANTIDAD]]*Tabla324[[#This Row],[P. U.]],2)</f>
        <v>2287.1999999999998</v>
      </c>
      <c r="H3281" s="22">
        <v>6</v>
      </c>
      <c r="I3281" s="2">
        <v>292.77</v>
      </c>
      <c r="J3281" s="2">
        <f>ROUND(Tabla324[[#This Row],[CANTIDAD ]]*Tabla324[[#This Row],[P. U. ]],2)</f>
        <v>1756.62</v>
      </c>
    </row>
    <row r="3282" spans="1:10">
      <c r="A3282" s="5" t="s">
        <v>6577</v>
      </c>
      <c r="B3282" s="5" t="s">
        <v>3059</v>
      </c>
      <c r="C3282" s="6" t="s">
        <v>6242</v>
      </c>
      <c r="D3282" s="1" t="s">
        <v>62</v>
      </c>
      <c r="E3282" s="3">
        <v>210</v>
      </c>
      <c r="F3282" s="2">
        <v>49.78</v>
      </c>
      <c r="G3282" s="2">
        <f>ROUND(Tabla324[[#This Row],[CANTIDAD]]*Tabla324[[#This Row],[P. U.]],2)</f>
        <v>10453.799999999999</v>
      </c>
      <c r="H3282" s="22">
        <v>210</v>
      </c>
      <c r="I3282" s="2">
        <v>38.229999999999997</v>
      </c>
      <c r="J3282" s="2">
        <f>ROUND(Tabla324[[#This Row],[CANTIDAD ]]*Tabla324[[#This Row],[P. U. ]],2)</f>
        <v>8028.3</v>
      </c>
    </row>
    <row r="3283" spans="1:10">
      <c r="A3283" s="5" t="s">
        <v>6577</v>
      </c>
      <c r="B3283" s="5" t="s">
        <v>3060</v>
      </c>
      <c r="C3283" s="6" t="s">
        <v>6243</v>
      </c>
      <c r="D3283" s="1" t="s">
        <v>79</v>
      </c>
      <c r="E3283" s="3">
        <v>788.69</v>
      </c>
      <c r="F3283" s="2">
        <v>60.26</v>
      </c>
      <c r="G3283" s="2">
        <f>ROUND(Tabla324[[#This Row],[CANTIDAD]]*Tabla324[[#This Row],[P. U.]],2)</f>
        <v>47526.46</v>
      </c>
      <c r="H3283" s="22">
        <v>788.69</v>
      </c>
      <c r="I3283" s="2">
        <v>46.28</v>
      </c>
      <c r="J3283" s="2">
        <f>ROUND(Tabla324[[#This Row],[CANTIDAD ]]*Tabla324[[#This Row],[P. U. ]],2)</f>
        <v>36500.57</v>
      </c>
    </row>
    <row r="3284" spans="1:10">
      <c r="A3284" s="5" t="s">
        <v>6577</v>
      </c>
      <c r="B3284" s="5" t="s">
        <v>3061</v>
      </c>
      <c r="C3284" s="6" t="s">
        <v>6052</v>
      </c>
      <c r="D3284" s="1" t="s">
        <v>79</v>
      </c>
      <c r="E3284" s="3">
        <v>210</v>
      </c>
      <c r="F3284" s="2">
        <v>81.36</v>
      </c>
      <c r="G3284" s="2">
        <f>ROUND(Tabla324[[#This Row],[CANTIDAD]]*Tabla324[[#This Row],[P. U.]],2)</f>
        <v>17085.599999999999</v>
      </c>
      <c r="H3284" s="22">
        <v>210</v>
      </c>
      <c r="I3284" s="2">
        <v>62.49</v>
      </c>
      <c r="J3284" s="2">
        <f>ROUND(Tabla324[[#This Row],[CANTIDAD ]]*Tabla324[[#This Row],[P. U. ]],2)</f>
        <v>13122.9</v>
      </c>
    </row>
    <row r="3285" spans="1:10">
      <c r="A3285" s="5" t="s">
        <v>6577</v>
      </c>
      <c r="B3285" s="5" t="s">
        <v>3062</v>
      </c>
      <c r="C3285" s="6" t="s">
        <v>6053</v>
      </c>
      <c r="D3285" s="1" t="s">
        <v>79</v>
      </c>
      <c r="E3285" s="3">
        <v>12.02</v>
      </c>
      <c r="F3285" s="2">
        <v>88.36</v>
      </c>
      <c r="G3285" s="2">
        <f>ROUND(Tabla324[[#This Row],[CANTIDAD]]*Tabla324[[#This Row],[P. U.]],2)</f>
        <v>1062.0899999999999</v>
      </c>
      <c r="H3285" s="22">
        <v>12.02</v>
      </c>
      <c r="I3285" s="2">
        <v>67.87</v>
      </c>
      <c r="J3285" s="2">
        <f>ROUND(Tabla324[[#This Row],[CANTIDAD ]]*Tabla324[[#This Row],[P. U. ]],2)</f>
        <v>815.8</v>
      </c>
    </row>
    <row r="3286" spans="1:10">
      <c r="A3286" s="5" t="s">
        <v>6577</v>
      </c>
      <c r="B3286" s="5" t="s">
        <v>3063</v>
      </c>
      <c r="C3286" s="6" t="s">
        <v>6054</v>
      </c>
      <c r="D3286" s="1" t="s">
        <v>79</v>
      </c>
      <c r="E3286" s="3">
        <v>7.21</v>
      </c>
      <c r="F3286" s="2">
        <v>101.83</v>
      </c>
      <c r="G3286" s="2">
        <f>ROUND(Tabla324[[#This Row],[CANTIDAD]]*Tabla324[[#This Row],[P. U.]],2)</f>
        <v>734.19</v>
      </c>
      <c r="H3286" s="22">
        <v>7.21</v>
      </c>
      <c r="I3286" s="2">
        <v>78.2</v>
      </c>
      <c r="J3286" s="2">
        <f>ROUND(Tabla324[[#This Row],[CANTIDAD ]]*Tabla324[[#This Row],[P. U. ]],2)</f>
        <v>563.82000000000005</v>
      </c>
    </row>
    <row r="3287" spans="1:10" s="30" customFormat="1" ht="11.25" customHeight="1">
      <c r="A3287" s="29" t="s">
        <v>6579</v>
      </c>
      <c r="B3287" s="29">
        <v>11.2</v>
      </c>
      <c r="C3287" s="29" t="s">
        <v>4446</v>
      </c>
      <c r="D3287" s="30" t="s">
        <v>3472</v>
      </c>
      <c r="E3287" s="31"/>
      <c r="F3287" s="32"/>
      <c r="G3287" s="32">
        <f>G3288+G3299+G3310</f>
        <v>5339898.21</v>
      </c>
      <c r="H3287" s="33"/>
      <c r="I3287" s="32"/>
      <c r="J3287" s="32">
        <f t="shared" ref="J3287" si="195">J3288+J3299+J3310</f>
        <v>4101162.0800000005</v>
      </c>
    </row>
    <row r="3288" spans="1:10" s="35" customFormat="1" ht="11.25" customHeight="1">
      <c r="A3288" s="34" t="s">
        <v>6580</v>
      </c>
      <c r="B3288" s="34" t="s">
        <v>3064</v>
      </c>
      <c r="C3288" s="34" t="s">
        <v>4310</v>
      </c>
      <c r="D3288" s="35" t="s">
        <v>3472</v>
      </c>
      <c r="E3288" s="36"/>
      <c r="F3288" s="37"/>
      <c r="G3288" s="37">
        <f>SUM(G3289:G3298)</f>
        <v>2353190.73</v>
      </c>
      <c r="H3288" s="38"/>
      <c r="I3288" s="37"/>
      <c r="J3288" s="37">
        <f t="shared" ref="J3288" si="196">SUM(J3289:J3298)</f>
        <v>1807302.55</v>
      </c>
    </row>
    <row r="3289" spans="1:10">
      <c r="A3289" s="5" t="s">
        <v>6577</v>
      </c>
      <c r="B3289" s="5" t="s">
        <v>3065</v>
      </c>
      <c r="C3289" s="6" t="s">
        <v>6244</v>
      </c>
      <c r="D3289" s="1" t="s">
        <v>62</v>
      </c>
      <c r="E3289" s="3">
        <v>10</v>
      </c>
      <c r="F3289" s="2">
        <v>465.46</v>
      </c>
      <c r="G3289" s="2">
        <f>ROUND(Tabla324[[#This Row],[CANTIDAD]]*Tabla324[[#This Row],[P. U.]],2)</f>
        <v>4654.6000000000004</v>
      </c>
      <c r="H3289" s="22">
        <v>10</v>
      </c>
      <c r="I3289" s="2">
        <v>357.48</v>
      </c>
      <c r="J3289" s="2">
        <f>ROUND(Tabla324[[#This Row],[CANTIDAD ]]*Tabla324[[#This Row],[P. U. ]],2)</f>
        <v>3574.8</v>
      </c>
    </row>
    <row r="3290" spans="1:10">
      <c r="A3290" s="5" t="s">
        <v>6577</v>
      </c>
      <c r="B3290" s="5" t="s">
        <v>3066</v>
      </c>
      <c r="C3290" s="6" t="s">
        <v>6245</v>
      </c>
      <c r="D3290" s="1" t="s">
        <v>62</v>
      </c>
      <c r="E3290" s="3">
        <v>55</v>
      </c>
      <c r="F3290" s="2">
        <v>2001.22</v>
      </c>
      <c r="G3290" s="2">
        <f>ROUND(Tabla324[[#This Row],[CANTIDAD]]*Tabla324[[#This Row],[P. U.]],2)</f>
        <v>110067.1</v>
      </c>
      <c r="H3290" s="22">
        <v>55</v>
      </c>
      <c r="I3290" s="2">
        <v>1536.98</v>
      </c>
      <c r="J3290" s="2">
        <f>ROUND(Tabla324[[#This Row],[CANTIDAD ]]*Tabla324[[#This Row],[P. U. ]],2)</f>
        <v>84533.9</v>
      </c>
    </row>
    <row r="3291" spans="1:10">
      <c r="A3291" s="5" t="s">
        <v>6577</v>
      </c>
      <c r="B3291" s="5" t="s">
        <v>3067</v>
      </c>
      <c r="C3291" s="6" t="s">
        <v>6246</v>
      </c>
      <c r="D3291" s="1" t="s">
        <v>62</v>
      </c>
      <c r="E3291" s="3">
        <v>251</v>
      </c>
      <c r="F3291" s="2">
        <v>4135.8500000000004</v>
      </c>
      <c r="G3291" s="2">
        <f>ROUND(Tabla324[[#This Row],[CANTIDAD]]*Tabla324[[#This Row],[P. U.]],2)</f>
        <v>1038098.35</v>
      </c>
      <c r="H3291" s="22">
        <v>251</v>
      </c>
      <c r="I3291" s="2">
        <v>3176.42</v>
      </c>
      <c r="J3291" s="2">
        <f>ROUND(Tabla324[[#This Row],[CANTIDAD ]]*Tabla324[[#This Row],[P. U. ]],2)</f>
        <v>797281.42</v>
      </c>
    </row>
    <row r="3292" spans="1:10">
      <c r="A3292" s="5" t="s">
        <v>6577</v>
      </c>
      <c r="B3292" s="5" t="s">
        <v>3068</v>
      </c>
      <c r="C3292" s="6" t="s">
        <v>6247</v>
      </c>
      <c r="D3292" s="1" t="s">
        <v>62</v>
      </c>
      <c r="E3292" s="3">
        <v>45</v>
      </c>
      <c r="F3292" s="2">
        <v>5120.54</v>
      </c>
      <c r="G3292" s="2">
        <f>ROUND(Tabla324[[#This Row],[CANTIDAD]]*Tabla324[[#This Row],[P. U.]],2)</f>
        <v>230424.3</v>
      </c>
      <c r="H3292" s="22">
        <v>45</v>
      </c>
      <c r="I3292" s="2">
        <v>3932.69</v>
      </c>
      <c r="J3292" s="2">
        <f>ROUND(Tabla324[[#This Row],[CANTIDAD ]]*Tabla324[[#This Row],[P. U. ]],2)</f>
        <v>176971.05</v>
      </c>
    </row>
    <row r="3293" spans="1:10">
      <c r="A3293" s="5" t="s">
        <v>6577</v>
      </c>
      <c r="B3293" s="5" t="s">
        <v>3069</v>
      </c>
      <c r="C3293" s="6" t="s">
        <v>6248</v>
      </c>
      <c r="D3293" s="1" t="s">
        <v>62</v>
      </c>
      <c r="E3293" s="3">
        <v>3</v>
      </c>
      <c r="F3293" s="2">
        <v>6667.89</v>
      </c>
      <c r="G3293" s="2">
        <f>ROUND(Tabla324[[#This Row],[CANTIDAD]]*Tabla324[[#This Row],[P. U.]],2)</f>
        <v>20003.669999999998</v>
      </c>
      <c r="H3293" s="22">
        <v>3</v>
      </c>
      <c r="I3293" s="2">
        <v>5121.09</v>
      </c>
      <c r="J3293" s="2">
        <f>ROUND(Tabla324[[#This Row],[CANTIDAD ]]*Tabla324[[#This Row],[P. U. ]],2)</f>
        <v>15363.27</v>
      </c>
    </row>
    <row r="3294" spans="1:10">
      <c r="A3294" s="5" t="s">
        <v>6577</v>
      </c>
      <c r="B3294" s="5" t="s">
        <v>3070</v>
      </c>
      <c r="C3294" s="6" t="s">
        <v>6249</v>
      </c>
      <c r="D3294" s="1" t="s">
        <v>62</v>
      </c>
      <c r="E3294" s="3">
        <v>33</v>
      </c>
      <c r="F3294" s="2">
        <v>10594.55</v>
      </c>
      <c r="G3294" s="2">
        <f>ROUND(Tabla324[[#This Row],[CANTIDAD]]*Tabla324[[#This Row],[P. U.]],2)</f>
        <v>349620.15</v>
      </c>
      <c r="H3294" s="22">
        <v>33</v>
      </c>
      <c r="I3294" s="2">
        <v>8136.86</v>
      </c>
      <c r="J3294" s="2">
        <f>ROUND(Tabla324[[#This Row],[CANTIDAD ]]*Tabla324[[#This Row],[P. U. ]],2)</f>
        <v>268516.38</v>
      </c>
    </row>
    <row r="3295" spans="1:10">
      <c r="A3295" s="5" t="s">
        <v>6577</v>
      </c>
      <c r="B3295" s="5" t="s">
        <v>3071</v>
      </c>
      <c r="C3295" s="6" t="s">
        <v>6250</v>
      </c>
      <c r="D3295" s="1" t="s">
        <v>62</v>
      </c>
      <c r="E3295" s="3">
        <v>33</v>
      </c>
      <c r="F3295" s="2">
        <v>1682.52</v>
      </c>
      <c r="G3295" s="2">
        <f>ROUND(Tabla324[[#This Row],[CANTIDAD]]*Tabla324[[#This Row],[P. U.]],2)</f>
        <v>55523.16</v>
      </c>
      <c r="H3295" s="22">
        <v>33</v>
      </c>
      <c r="I3295" s="2">
        <v>1292.22</v>
      </c>
      <c r="J3295" s="2">
        <f>ROUND(Tabla324[[#This Row],[CANTIDAD ]]*Tabla324[[#This Row],[P. U. ]],2)</f>
        <v>42643.26</v>
      </c>
    </row>
    <row r="3296" spans="1:10">
      <c r="A3296" s="5" t="s">
        <v>6577</v>
      </c>
      <c r="B3296" s="5" t="s">
        <v>3072</v>
      </c>
      <c r="C3296" s="6" t="s">
        <v>6251</v>
      </c>
      <c r="D3296" s="1" t="s">
        <v>62</v>
      </c>
      <c r="E3296" s="3">
        <v>1</v>
      </c>
      <c r="F3296" s="2">
        <v>210345.68</v>
      </c>
      <c r="G3296" s="2">
        <f>ROUND(Tabla324[[#This Row],[CANTIDAD]]*Tabla324[[#This Row],[P. U.]],2)</f>
        <v>210345.68</v>
      </c>
      <c r="H3296" s="22">
        <v>1</v>
      </c>
      <c r="I3296" s="2">
        <v>161550.32</v>
      </c>
      <c r="J3296" s="2">
        <f>ROUND(Tabla324[[#This Row],[CANTIDAD ]]*Tabla324[[#This Row],[P. U. ]],2)</f>
        <v>161550.32</v>
      </c>
    </row>
    <row r="3297" spans="1:10">
      <c r="A3297" s="5" t="s">
        <v>6577</v>
      </c>
      <c r="B3297" s="5" t="s">
        <v>3073</v>
      </c>
      <c r="C3297" s="6" t="s">
        <v>6252</v>
      </c>
      <c r="D3297" s="1" t="s">
        <v>62</v>
      </c>
      <c r="E3297" s="3">
        <v>1</v>
      </c>
      <c r="F3297" s="2">
        <v>101262.08</v>
      </c>
      <c r="G3297" s="2">
        <f>ROUND(Tabla324[[#This Row],[CANTIDAD]]*Tabla324[[#This Row],[P. U.]],2)</f>
        <v>101262.08</v>
      </c>
      <c r="H3297" s="22">
        <v>1</v>
      </c>
      <c r="I3297" s="2">
        <v>77771.61</v>
      </c>
      <c r="J3297" s="2">
        <f>ROUND(Tabla324[[#This Row],[CANTIDAD ]]*Tabla324[[#This Row],[P. U. ]],2)</f>
        <v>77771.61</v>
      </c>
    </row>
    <row r="3298" spans="1:10">
      <c r="A3298" s="5" t="s">
        <v>6577</v>
      </c>
      <c r="B3298" s="5" t="s">
        <v>3074</v>
      </c>
      <c r="C3298" s="6" t="s">
        <v>6253</v>
      </c>
      <c r="D3298" s="1" t="s">
        <v>62</v>
      </c>
      <c r="E3298" s="3">
        <v>1</v>
      </c>
      <c r="F3298" s="2">
        <v>233191.64</v>
      </c>
      <c r="G3298" s="2">
        <f>ROUND(Tabla324[[#This Row],[CANTIDAD]]*Tabla324[[#This Row],[P. U.]],2)</f>
        <v>233191.64</v>
      </c>
      <c r="H3298" s="22">
        <v>1</v>
      </c>
      <c r="I3298" s="2">
        <v>179096.54</v>
      </c>
      <c r="J3298" s="2">
        <f>ROUND(Tabla324[[#This Row],[CANTIDAD ]]*Tabla324[[#This Row],[P. U. ]],2)</f>
        <v>179096.54</v>
      </c>
    </row>
    <row r="3299" spans="1:10" s="35" customFormat="1" ht="11.25" customHeight="1">
      <c r="A3299" s="34" t="s">
        <v>6580</v>
      </c>
      <c r="B3299" s="34" t="s">
        <v>3075</v>
      </c>
      <c r="C3299" s="34" t="s">
        <v>5031</v>
      </c>
      <c r="D3299" s="35" t="s">
        <v>3472</v>
      </c>
      <c r="E3299" s="36"/>
      <c r="F3299" s="37"/>
      <c r="G3299" s="37">
        <f>SUM(G3300:G3309)</f>
        <v>1555218.9300000002</v>
      </c>
      <c r="H3299" s="38"/>
      <c r="I3299" s="37"/>
      <c r="J3299" s="37">
        <f t="shared" ref="J3299" si="197">SUM(J3300:J3309)</f>
        <v>1194443.4300000002</v>
      </c>
    </row>
    <row r="3300" spans="1:10">
      <c r="A3300" s="5" t="s">
        <v>6577</v>
      </c>
      <c r="B3300" s="5" t="s">
        <v>3076</v>
      </c>
      <c r="C3300" s="6" t="s">
        <v>6254</v>
      </c>
      <c r="D3300" s="1" t="s">
        <v>62</v>
      </c>
      <c r="E3300" s="3">
        <v>10</v>
      </c>
      <c r="F3300" s="2">
        <v>307.61</v>
      </c>
      <c r="G3300" s="2">
        <f>ROUND(Tabla324[[#This Row],[CANTIDAD]]*Tabla324[[#This Row],[P. U.]],2)</f>
        <v>3076.1</v>
      </c>
      <c r="H3300" s="22">
        <v>10</v>
      </c>
      <c r="I3300" s="2">
        <v>236.26</v>
      </c>
      <c r="J3300" s="2">
        <f>ROUND(Tabla324[[#This Row],[CANTIDAD ]]*Tabla324[[#This Row],[P. U. ]],2)</f>
        <v>2362.6</v>
      </c>
    </row>
    <row r="3301" spans="1:10">
      <c r="A3301" s="5" t="s">
        <v>6577</v>
      </c>
      <c r="B3301" s="5" t="s">
        <v>3077</v>
      </c>
      <c r="C3301" s="6" t="s">
        <v>6255</v>
      </c>
      <c r="D3301" s="1" t="s">
        <v>62</v>
      </c>
      <c r="E3301" s="3">
        <v>55</v>
      </c>
      <c r="F3301" s="2">
        <v>1322.6</v>
      </c>
      <c r="G3301" s="2">
        <f>ROUND(Tabla324[[#This Row],[CANTIDAD]]*Tabla324[[#This Row],[P. U.]],2)</f>
        <v>72743</v>
      </c>
      <c r="H3301" s="22">
        <v>55</v>
      </c>
      <c r="I3301" s="2">
        <v>1015.79</v>
      </c>
      <c r="J3301" s="2">
        <f>ROUND(Tabla324[[#This Row],[CANTIDAD ]]*Tabla324[[#This Row],[P. U. ]],2)</f>
        <v>55868.45</v>
      </c>
    </row>
    <row r="3302" spans="1:10">
      <c r="A3302" s="5" t="s">
        <v>6577</v>
      </c>
      <c r="B3302" s="5" t="s">
        <v>3078</v>
      </c>
      <c r="C3302" s="6" t="s">
        <v>6256</v>
      </c>
      <c r="D3302" s="1" t="s">
        <v>62</v>
      </c>
      <c r="E3302" s="3">
        <v>251</v>
      </c>
      <c r="F3302" s="2">
        <v>2733.36</v>
      </c>
      <c r="G3302" s="2">
        <f>ROUND(Tabla324[[#This Row],[CANTIDAD]]*Tabla324[[#This Row],[P. U.]],2)</f>
        <v>686073.36</v>
      </c>
      <c r="H3302" s="22">
        <v>251</v>
      </c>
      <c r="I3302" s="2">
        <v>2099.2800000000002</v>
      </c>
      <c r="J3302" s="2">
        <f>ROUND(Tabla324[[#This Row],[CANTIDAD ]]*Tabla324[[#This Row],[P. U. ]],2)</f>
        <v>526919.28</v>
      </c>
    </row>
    <row r="3303" spans="1:10">
      <c r="A3303" s="5" t="s">
        <v>6577</v>
      </c>
      <c r="B3303" s="5" t="s">
        <v>3079</v>
      </c>
      <c r="C3303" s="6" t="s">
        <v>6257</v>
      </c>
      <c r="D3303" s="1" t="s">
        <v>62</v>
      </c>
      <c r="E3303" s="3">
        <v>45</v>
      </c>
      <c r="F3303" s="2">
        <v>3384.13</v>
      </c>
      <c r="G3303" s="2">
        <f>ROUND(Tabla324[[#This Row],[CANTIDAD]]*Tabla324[[#This Row],[P. U.]],2)</f>
        <v>152285.85</v>
      </c>
      <c r="H3303" s="22">
        <v>45</v>
      </c>
      <c r="I3303" s="2">
        <v>2599.09</v>
      </c>
      <c r="J3303" s="2">
        <f>ROUND(Tabla324[[#This Row],[CANTIDAD ]]*Tabla324[[#This Row],[P. U. ]],2)</f>
        <v>116959.05</v>
      </c>
    </row>
    <row r="3304" spans="1:10">
      <c r="A3304" s="5" t="s">
        <v>6577</v>
      </c>
      <c r="B3304" s="5" t="s">
        <v>3080</v>
      </c>
      <c r="C3304" s="6" t="s">
        <v>6258</v>
      </c>
      <c r="D3304" s="1" t="s">
        <v>62</v>
      </c>
      <c r="E3304" s="3">
        <v>3</v>
      </c>
      <c r="F3304" s="2">
        <v>4405.93</v>
      </c>
      <c r="G3304" s="2">
        <f>ROUND(Tabla324[[#This Row],[CANTIDAD]]*Tabla324[[#This Row],[P. U.]],2)</f>
        <v>13217.79</v>
      </c>
      <c r="H3304" s="22">
        <v>3</v>
      </c>
      <c r="I3304" s="2">
        <v>3383.87</v>
      </c>
      <c r="J3304" s="2">
        <f>ROUND(Tabla324[[#This Row],[CANTIDAD ]]*Tabla324[[#This Row],[P. U. ]],2)</f>
        <v>10151.61</v>
      </c>
    </row>
    <row r="3305" spans="1:10">
      <c r="A3305" s="5" t="s">
        <v>6577</v>
      </c>
      <c r="B3305" s="5" t="s">
        <v>3081</v>
      </c>
      <c r="C3305" s="6" t="s">
        <v>6259</v>
      </c>
      <c r="D3305" s="1" t="s">
        <v>62</v>
      </c>
      <c r="E3305" s="3">
        <v>33</v>
      </c>
      <c r="F3305" s="2">
        <v>7001.96</v>
      </c>
      <c r="G3305" s="2">
        <f>ROUND(Tabla324[[#This Row],[CANTIDAD]]*Tabla324[[#This Row],[P. U.]],2)</f>
        <v>231064.68</v>
      </c>
      <c r="H3305" s="22">
        <v>33</v>
      </c>
      <c r="I3305" s="2">
        <v>5377.67</v>
      </c>
      <c r="J3305" s="2">
        <f>ROUND(Tabla324[[#This Row],[CANTIDAD ]]*Tabla324[[#This Row],[P. U. ]],2)</f>
        <v>177463.11</v>
      </c>
    </row>
    <row r="3306" spans="1:10">
      <c r="A3306" s="5" t="s">
        <v>6577</v>
      </c>
      <c r="B3306" s="5" t="s">
        <v>3082</v>
      </c>
      <c r="C3306" s="6" t="s">
        <v>6260</v>
      </c>
      <c r="D3306" s="1" t="s">
        <v>62</v>
      </c>
      <c r="E3306" s="3">
        <v>33</v>
      </c>
      <c r="F3306" s="2">
        <v>1112</v>
      </c>
      <c r="G3306" s="2">
        <f>ROUND(Tabla324[[#This Row],[CANTIDAD]]*Tabla324[[#This Row],[P. U.]],2)</f>
        <v>36696</v>
      </c>
      <c r="H3306" s="22">
        <v>33</v>
      </c>
      <c r="I3306" s="2">
        <v>854.04</v>
      </c>
      <c r="J3306" s="2">
        <f>ROUND(Tabla324[[#This Row],[CANTIDAD ]]*Tabla324[[#This Row],[P. U. ]],2)</f>
        <v>28183.32</v>
      </c>
    </row>
    <row r="3307" spans="1:10">
      <c r="A3307" s="5" t="s">
        <v>6577</v>
      </c>
      <c r="B3307" s="5" t="s">
        <v>3083</v>
      </c>
      <c r="C3307" s="6" t="s">
        <v>6261</v>
      </c>
      <c r="D3307" s="1" t="s">
        <v>62</v>
      </c>
      <c r="E3307" s="3">
        <v>1</v>
      </c>
      <c r="F3307" s="2">
        <v>139019.07</v>
      </c>
      <c r="G3307" s="2">
        <f>ROUND(Tabla324[[#This Row],[CANTIDAD]]*Tabla324[[#This Row],[P. U.]],2)</f>
        <v>139019.07</v>
      </c>
      <c r="H3307" s="22">
        <v>1</v>
      </c>
      <c r="I3307" s="2">
        <v>106769.85</v>
      </c>
      <c r="J3307" s="2">
        <f>ROUND(Tabla324[[#This Row],[CANTIDAD ]]*Tabla324[[#This Row],[P. U. ]],2)</f>
        <v>106769.85</v>
      </c>
    </row>
    <row r="3308" spans="1:10">
      <c r="A3308" s="5" t="s">
        <v>6577</v>
      </c>
      <c r="B3308" s="5" t="s">
        <v>3084</v>
      </c>
      <c r="C3308" s="6" t="s">
        <v>6262</v>
      </c>
      <c r="D3308" s="1" t="s">
        <v>62</v>
      </c>
      <c r="E3308" s="3">
        <v>1</v>
      </c>
      <c r="F3308" s="2">
        <v>66924.87</v>
      </c>
      <c r="G3308" s="2">
        <f>ROUND(Tabla324[[#This Row],[CANTIDAD]]*Tabla324[[#This Row],[P. U.]],2)</f>
        <v>66924.87</v>
      </c>
      <c r="H3308" s="22">
        <v>1</v>
      </c>
      <c r="I3308" s="2">
        <v>51399.83</v>
      </c>
      <c r="J3308" s="2">
        <f>ROUND(Tabla324[[#This Row],[CANTIDAD ]]*Tabla324[[#This Row],[P. U. ]],2)</f>
        <v>51399.83</v>
      </c>
    </row>
    <row r="3309" spans="1:10">
      <c r="A3309" s="5" t="s">
        <v>6577</v>
      </c>
      <c r="B3309" s="5" t="s">
        <v>3085</v>
      </c>
      <c r="C3309" s="6" t="s">
        <v>6263</v>
      </c>
      <c r="D3309" s="1" t="s">
        <v>62</v>
      </c>
      <c r="E3309" s="3">
        <v>1</v>
      </c>
      <c r="F3309" s="2">
        <v>154118.21</v>
      </c>
      <c r="G3309" s="2">
        <f>ROUND(Tabla324[[#This Row],[CANTIDAD]]*Tabla324[[#This Row],[P. U.]],2)</f>
        <v>154118.21</v>
      </c>
      <c r="H3309" s="22">
        <v>1</v>
      </c>
      <c r="I3309" s="2">
        <v>118366.33</v>
      </c>
      <c r="J3309" s="2">
        <f>ROUND(Tabla324[[#This Row],[CANTIDAD ]]*Tabla324[[#This Row],[P. U. ]],2)</f>
        <v>118366.33</v>
      </c>
    </row>
    <row r="3310" spans="1:10" s="35" customFormat="1" ht="11.25" customHeight="1">
      <c r="A3310" s="34" t="s">
        <v>6580</v>
      </c>
      <c r="B3310" s="34" t="s">
        <v>3086</v>
      </c>
      <c r="C3310" s="34" t="s">
        <v>5032</v>
      </c>
      <c r="D3310" s="35" t="s">
        <v>3472</v>
      </c>
      <c r="E3310" s="36"/>
      <c r="F3310" s="37"/>
      <c r="G3310" s="37">
        <f>SUM(G3311:G3312)</f>
        <v>1431488.55</v>
      </c>
      <c r="H3310" s="38"/>
      <c r="I3310" s="37"/>
      <c r="J3310" s="37">
        <f t="shared" ref="J3310" si="198">SUM(J3311:J3312)</f>
        <v>1099416.1000000001</v>
      </c>
    </row>
    <row r="3311" spans="1:10">
      <c r="A3311" s="5" t="s">
        <v>6577</v>
      </c>
      <c r="B3311" s="5" t="s">
        <v>3087</v>
      </c>
      <c r="C3311" s="5" t="s">
        <v>6264</v>
      </c>
      <c r="D3311" s="1" t="s">
        <v>62</v>
      </c>
      <c r="E3311" s="3">
        <v>1</v>
      </c>
      <c r="F3311" s="2">
        <v>944748.65</v>
      </c>
      <c r="G3311" s="2">
        <f>ROUND(Tabla324[[#This Row],[CANTIDAD]]*Tabla324[[#This Row],[P. U.]],2)</f>
        <v>944748.65</v>
      </c>
      <c r="H3311" s="22">
        <v>1</v>
      </c>
      <c r="I3311" s="2">
        <v>725588.68</v>
      </c>
      <c r="J3311" s="2">
        <f>ROUND(Tabla324[[#This Row],[CANTIDAD ]]*Tabla324[[#This Row],[P. U. ]],2)</f>
        <v>725588.68</v>
      </c>
    </row>
    <row r="3312" spans="1:10">
      <c r="A3312" s="5" t="s">
        <v>6577</v>
      </c>
      <c r="B3312" s="5" t="s">
        <v>3088</v>
      </c>
      <c r="C3312" s="5" t="s">
        <v>6265</v>
      </c>
      <c r="D3312" s="1" t="s">
        <v>62</v>
      </c>
      <c r="E3312" s="3">
        <v>1</v>
      </c>
      <c r="F3312" s="2">
        <v>486739.9</v>
      </c>
      <c r="G3312" s="2">
        <f>ROUND(Tabla324[[#This Row],[CANTIDAD]]*Tabla324[[#This Row],[P. U.]],2)</f>
        <v>486739.9</v>
      </c>
      <c r="H3312" s="22">
        <v>1</v>
      </c>
      <c r="I3312" s="2">
        <v>373827.42</v>
      </c>
      <c r="J3312" s="2">
        <f>ROUND(Tabla324[[#This Row],[CANTIDAD ]]*Tabla324[[#This Row],[P. U. ]],2)</f>
        <v>373827.42</v>
      </c>
    </row>
    <row r="3313" spans="1:10" s="25" customFormat="1" ht="11.25" customHeight="1">
      <c r="A3313" s="24" t="s">
        <v>6578</v>
      </c>
      <c r="B3313" s="24">
        <v>12</v>
      </c>
      <c r="C3313" s="24" t="s">
        <v>6266</v>
      </c>
      <c r="D3313" s="25" t="s">
        <v>3472</v>
      </c>
      <c r="E3313" s="26"/>
      <c r="F3313" s="27"/>
      <c r="G3313" s="27">
        <f>G3314</f>
        <v>16603107.490000002</v>
      </c>
      <c r="H3313" s="28"/>
      <c r="I3313" s="27"/>
      <c r="J3313" s="27">
        <f t="shared" ref="J3313" si="199">J3314</f>
        <v>12751569.560000001</v>
      </c>
    </row>
    <row r="3314" spans="1:10" s="30" customFormat="1" ht="11.25" customHeight="1">
      <c r="A3314" s="29" t="s">
        <v>6579</v>
      </c>
      <c r="B3314" s="29">
        <v>12.1</v>
      </c>
      <c r="C3314" s="29" t="s">
        <v>4446</v>
      </c>
      <c r="D3314" s="30" t="s">
        <v>3472</v>
      </c>
      <c r="E3314" s="31"/>
      <c r="F3314" s="32"/>
      <c r="G3314" s="32">
        <f>G3315+G3367+G3418</f>
        <v>16603107.490000002</v>
      </c>
      <c r="H3314" s="33"/>
      <c r="I3314" s="32"/>
      <c r="J3314" s="32">
        <f t="shared" ref="J3314" si="200">J3315+J3367+J3418</f>
        <v>12751569.560000001</v>
      </c>
    </row>
    <row r="3315" spans="1:10" s="35" customFormat="1" ht="11.25" customHeight="1">
      <c r="A3315" s="34" t="s">
        <v>6580</v>
      </c>
      <c r="B3315" s="34" t="s">
        <v>3089</v>
      </c>
      <c r="C3315" s="34" t="s">
        <v>4310</v>
      </c>
      <c r="D3315" s="35" t="s">
        <v>3472</v>
      </c>
      <c r="E3315" s="36"/>
      <c r="F3315" s="37"/>
      <c r="G3315" s="37">
        <f>SUM(G3316:G3366)</f>
        <v>9697459.2700000014</v>
      </c>
      <c r="H3315" s="38"/>
      <c r="I3315" s="37"/>
      <c r="J3315" s="37">
        <f t="shared" ref="J3315" si="201">SUM(J3316:J3366)</f>
        <v>7447880.46</v>
      </c>
    </row>
    <row r="3316" spans="1:10">
      <c r="A3316" s="5" t="s">
        <v>6577</v>
      </c>
      <c r="B3316" s="5" t="s">
        <v>3090</v>
      </c>
      <c r="C3316" s="6" t="s">
        <v>6267</v>
      </c>
      <c r="D3316" s="1" t="s">
        <v>153</v>
      </c>
      <c r="E3316" s="3">
        <v>1</v>
      </c>
      <c r="F3316" s="2">
        <v>384751.69</v>
      </c>
      <c r="G3316" s="2">
        <f>ROUND(Tabla324[[#This Row],[CANTIDAD]]*Tabla324[[#This Row],[P. U.]],2)</f>
        <v>384751.69</v>
      </c>
      <c r="H3316" s="22">
        <v>1</v>
      </c>
      <c r="I3316" s="2">
        <v>295498.13</v>
      </c>
      <c r="J3316" s="2">
        <f>ROUND(Tabla324[[#This Row],[CANTIDAD ]]*Tabla324[[#This Row],[P. U. ]],2)</f>
        <v>295498.13</v>
      </c>
    </row>
    <row r="3317" spans="1:10">
      <c r="A3317" s="5" t="s">
        <v>6577</v>
      </c>
      <c r="B3317" s="5" t="s">
        <v>3091</v>
      </c>
      <c r="C3317" s="5" t="s">
        <v>6268</v>
      </c>
      <c r="D3317" s="1" t="s">
        <v>62</v>
      </c>
      <c r="E3317" s="3">
        <v>2</v>
      </c>
      <c r="F3317" s="2">
        <v>44930.64</v>
      </c>
      <c r="G3317" s="2">
        <f>ROUND(Tabla324[[#This Row],[CANTIDAD]]*Tabla324[[#This Row],[P. U.]],2)</f>
        <v>89861.28</v>
      </c>
      <c r="H3317" s="22">
        <v>2</v>
      </c>
      <c r="I3317" s="2">
        <v>34507.760000000002</v>
      </c>
      <c r="J3317" s="2">
        <f>ROUND(Tabla324[[#This Row],[CANTIDAD ]]*Tabla324[[#This Row],[P. U. ]],2)</f>
        <v>69015.520000000004</v>
      </c>
    </row>
    <row r="3318" spans="1:10">
      <c r="A3318" s="5" t="s">
        <v>6577</v>
      </c>
      <c r="B3318" s="5" t="s">
        <v>3092</v>
      </c>
      <c r="C3318" s="5" t="s">
        <v>6269</v>
      </c>
      <c r="D3318" s="1" t="s">
        <v>62</v>
      </c>
      <c r="E3318" s="3">
        <v>2</v>
      </c>
      <c r="F3318" s="2">
        <v>10842.75</v>
      </c>
      <c r="G3318" s="2">
        <f>ROUND(Tabla324[[#This Row],[CANTIDAD]]*Tabla324[[#This Row],[P. U.]],2)</f>
        <v>21685.5</v>
      </c>
      <c r="H3318" s="22">
        <v>2</v>
      </c>
      <c r="I3318" s="2">
        <v>8327.48</v>
      </c>
      <c r="J3318" s="2">
        <f>ROUND(Tabla324[[#This Row],[CANTIDAD ]]*Tabla324[[#This Row],[P. U. ]],2)</f>
        <v>16654.96</v>
      </c>
    </row>
    <row r="3319" spans="1:10">
      <c r="A3319" s="5" t="s">
        <v>6577</v>
      </c>
      <c r="B3319" s="5" t="s">
        <v>3093</v>
      </c>
      <c r="C3319" s="5" t="s">
        <v>6270</v>
      </c>
      <c r="D3319" s="1" t="s">
        <v>62</v>
      </c>
      <c r="E3319" s="3">
        <v>1</v>
      </c>
      <c r="F3319" s="2">
        <v>59625.5</v>
      </c>
      <c r="G3319" s="2">
        <f>ROUND(Tabla324[[#This Row],[CANTIDAD]]*Tabla324[[#This Row],[P. U.]],2)</f>
        <v>59625.5</v>
      </c>
      <c r="H3319" s="22">
        <v>1</v>
      </c>
      <c r="I3319" s="2">
        <v>45793.760000000002</v>
      </c>
      <c r="J3319" s="2">
        <f>ROUND(Tabla324[[#This Row],[CANTIDAD ]]*Tabla324[[#This Row],[P. U. ]],2)</f>
        <v>45793.760000000002</v>
      </c>
    </row>
    <row r="3320" spans="1:10">
      <c r="A3320" s="5" t="s">
        <v>6577</v>
      </c>
      <c r="B3320" s="5" t="s">
        <v>3094</v>
      </c>
      <c r="C3320" s="5" t="s">
        <v>6271</v>
      </c>
      <c r="D3320" s="1" t="s">
        <v>62</v>
      </c>
      <c r="E3320" s="3">
        <v>10</v>
      </c>
      <c r="F3320" s="2">
        <v>10711.45</v>
      </c>
      <c r="G3320" s="2">
        <f>ROUND(Tabla324[[#This Row],[CANTIDAD]]*Tabla324[[#This Row],[P. U.]],2)</f>
        <v>107114.5</v>
      </c>
      <c r="H3320" s="22">
        <v>10</v>
      </c>
      <c r="I3320" s="2">
        <v>8226.6299999999992</v>
      </c>
      <c r="J3320" s="2">
        <f>ROUND(Tabla324[[#This Row],[CANTIDAD ]]*Tabla324[[#This Row],[P. U. ]],2)</f>
        <v>82266.3</v>
      </c>
    </row>
    <row r="3321" spans="1:10">
      <c r="A3321" s="5" t="s">
        <v>6577</v>
      </c>
      <c r="B3321" s="5" t="s">
        <v>3095</v>
      </c>
      <c r="C3321" s="5" t="s">
        <v>6272</v>
      </c>
      <c r="D3321" s="1" t="s">
        <v>62</v>
      </c>
      <c r="E3321" s="3">
        <v>1</v>
      </c>
      <c r="F3321" s="2">
        <v>89457.33</v>
      </c>
      <c r="G3321" s="2">
        <f>ROUND(Tabla324[[#This Row],[CANTIDAD]]*Tabla324[[#This Row],[P. U.]],2)</f>
        <v>89457.33</v>
      </c>
      <c r="H3321" s="22">
        <v>1</v>
      </c>
      <c r="I3321" s="2">
        <v>68705.279999999999</v>
      </c>
      <c r="J3321" s="2">
        <f>ROUND(Tabla324[[#This Row],[CANTIDAD ]]*Tabla324[[#This Row],[P. U. ]],2)</f>
        <v>68705.279999999999</v>
      </c>
    </row>
    <row r="3322" spans="1:10">
      <c r="A3322" s="5" t="s">
        <v>6577</v>
      </c>
      <c r="B3322" s="5" t="s">
        <v>3096</v>
      </c>
      <c r="C3322" s="5" t="s">
        <v>6273</v>
      </c>
      <c r="D3322" s="1" t="s">
        <v>62</v>
      </c>
      <c r="E3322" s="3">
        <v>1</v>
      </c>
      <c r="F3322" s="2">
        <v>96044</v>
      </c>
      <c r="G3322" s="2">
        <f>ROUND(Tabla324[[#This Row],[CANTIDAD]]*Tabla324[[#This Row],[P. U.]],2)</f>
        <v>96044</v>
      </c>
      <c r="H3322" s="22">
        <v>1</v>
      </c>
      <c r="I3322" s="2">
        <v>73764</v>
      </c>
      <c r="J3322" s="2">
        <f>ROUND(Tabla324[[#This Row],[CANTIDAD ]]*Tabla324[[#This Row],[P. U. ]],2)</f>
        <v>73764</v>
      </c>
    </row>
    <row r="3323" spans="1:10">
      <c r="A3323" s="5" t="s">
        <v>6577</v>
      </c>
      <c r="B3323" s="5" t="s">
        <v>3097</v>
      </c>
      <c r="C3323" s="5" t="s">
        <v>6274</v>
      </c>
      <c r="D3323" s="1" t="s">
        <v>62</v>
      </c>
      <c r="E3323" s="3">
        <v>17</v>
      </c>
      <c r="F3323" s="2">
        <v>51300.22</v>
      </c>
      <c r="G3323" s="2">
        <f>ROUND(Tabla324[[#This Row],[CANTIDAD]]*Tabla324[[#This Row],[P. U.]],2)</f>
        <v>872103.74</v>
      </c>
      <c r="H3323" s="22">
        <v>17</v>
      </c>
      <c r="I3323" s="2">
        <v>39399.75</v>
      </c>
      <c r="J3323" s="2">
        <f>ROUND(Tabla324[[#This Row],[CANTIDAD ]]*Tabla324[[#This Row],[P. U. ]],2)</f>
        <v>669795.75</v>
      </c>
    </row>
    <row r="3324" spans="1:10">
      <c r="A3324" s="5" t="s">
        <v>6577</v>
      </c>
      <c r="B3324" s="5" t="s">
        <v>3098</v>
      </c>
      <c r="C3324" s="5" t="s">
        <v>6275</v>
      </c>
      <c r="D3324" s="1" t="s">
        <v>62</v>
      </c>
      <c r="E3324" s="3">
        <v>25</v>
      </c>
      <c r="F3324" s="2">
        <v>43308.23</v>
      </c>
      <c r="G3324" s="2">
        <f>ROUND(Tabla324[[#This Row],[CANTIDAD]]*Tabla324[[#This Row],[P. U.]],2)</f>
        <v>1082705.75</v>
      </c>
      <c r="H3324" s="22">
        <v>25</v>
      </c>
      <c r="I3324" s="2">
        <v>33261.71</v>
      </c>
      <c r="J3324" s="2">
        <f>ROUND(Tabla324[[#This Row],[CANTIDAD ]]*Tabla324[[#This Row],[P. U. ]],2)</f>
        <v>831542.75</v>
      </c>
    </row>
    <row r="3325" spans="1:10">
      <c r="A3325" s="5" t="s">
        <v>6577</v>
      </c>
      <c r="B3325" s="5" t="s">
        <v>3099</v>
      </c>
      <c r="C3325" s="5" t="s">
        <v>6276</v>
      </c>
      <c r="D3325" s="1" t="s">
        <v>62</v>
      </c>
      <c r="E3325" s="3">
        <v>42</v>
      </c>
      <c r="F3325" s="2">
        <v>10083.040000000001</v>
      </c>
      <c r="G3325" s="2">
        <f>ROUND(Tabla324[[#This Row],[CANTIDAD]]*Tabla324[[#This Row],[P. U.]],2)</f>
        <v>423487.68</v>
      </c>
      <c r="H3325" s="22">
        <v>42</v>
      </c>
      <c r="I3325" s="2">
        <v>7744.01</v>
      </c>
      <c r="J3325" s="2">
        <f>ROUND(Tabla324[[#This Row],[CANTIDAD ]]*Tabla324[[#This Row],[P. U. ]],2)</f>
        <v>325248.42</v>
      </c>
    </row>
    <row r="3326" spans="1:10">
      <c r="A3326" s="5" t="s">
        <v>6577</v>
      </c>
      <c r="B3326" s="5" t="s">
        <v>3100</v>
      </c>
      <c r="C3326" s="5" t="s">
        <v>6277</v>
      </c>
      <c r="D3326" s="1" t="s">
        <v>62</v>
      </c>
      <c r="E3326" s="3">
        <v>17</v>
      </c>
      <c r="F3326" s="2">
        <v>11168.47</v>
      </c>
      <c r="G3326" s="2">
        <f>ROUND(Tabla324[[#This Row],[CANTIDAD]]*Tabla324[[#This Row],[P. U.]],2)</f>
        <v>189863.99</v>
      </c>
      <c r="H3326" s="22">
        <v>17</v>
      </c>
      <c r="I3326" s="2">
        <v>8577.6299999999992</v>
      </c>
      <c r="J3326" s="2">
        <f>ROUND(Tabla324[[#This Row],[CANTIDAD ]]*Tabla324[[#This Row],[P. U. ]],2)</f>
        <v>145819.71</v>
      </c>
    </row>
    <row r="3327" spans="1:10">
      <c r="A3327" s="5" t="s">
        <v>6577</v>
      </c>
      <c r="B3327" s="5" t="s">
        <v>3101</v>
      </c>
      <c r="C3327" s="5" t="s">
        <v>6278</v>
      </c>
      <c r="D3327" s="1" t="s">
        <v>62</v>
      </c>
      <c r="E3327" s="3">
        <v>13</v>
      </c>
      <c r="F3327" s="2">
        <v>7855.08</v>
      </c>
      <c r="G3327" s="2">
        <f>ROUND(Tabla324[[#This Row],[CANTIDAD]]*Tabla324[[#This Row],[P. U.]],2)</f>
        <v>102116.04</v>
      </c>
      <c r="H3327" s="22">
        <v>13</v>
      </c>
      <c r="I3327" s="2">
        <v>6032.88</v>
      </c>
      <c r="J3327" s="2">
        <f>ROUND(Tabla324[[#This Row],[CANTIDAD ]]*Tabla324[[#This Row],[P. U. ]],2)</f>
        <v>78427.44</v>
      </c>
    </row>
    <row r="3328" spans="1:10">
      <c r="A3328" s="5" t="s">
        <v>6577</v>
      </c>
      <c r="B3328" s="5" t="s">
        <v>3102</v>
      </c>
      <c r="C3328" s="5" t="s">
        <v>6279</v>
      </c>
      <c r="D3328" s="1" t="s">
        <v>62</v>
      </c>
      <c r="E3328" s="3">
        <v>38</v>
      </c>
      <c r="F3328" s="2">
        <v>4484.58</v>
      </c>
      <c r="G3328" s="2">
        <f>ROUND(Tabla324[[#This Row],[CANTIDAD]]*Tabla324[[#This Row],[P. U.]],2)</f>
        <v>170414.04</v>
      </c>
      <c r="H3328" s="22">
        <v>38</v>
      </c>
      <c r="I3328" s="2">
        <v>3444.26</v>
      </c>
      <c r="J3328" s="2">
        <f>ROUND(Tabla324[[#This Row],[CANTIDAD ]]*Tabla324[[#This Row],[P. U. ]],2)</f>
        <v>130881.88</v>
      </c>
    </row>
    <row r="3329" spans="1:10">
      <c r="A3329" s="5" t="s">
        <v>6577</v>
      </c>
      <c r="B3329" s="5" t="s">
        <v>3103</v>
      </c>
      <c r="C3329" s="5" t="s">
        <v>6280</v>
      </c>
      <c r="D3329" s="1" t="s">
        <v>62</v>
      </c>
      <c r="E3329" s="3">
        <v>8</v>
      </c>
      <c r="F3329" s="2">
        <v>559.86</v>
      </c>
      <c r="G3329" s="2">
        <f>ROUND(Tabla324[[#This Row],[CANTIDAD]]*Tabla324[[#This Row],[P. U.]],2)</f>
        <v>4478.88</v>
      </c>
      <c r="H3329" s="22">
        <v>8</v>
      </c>
      <c r="I3329" s="2">
        <v>429.98</v>
      </c>
      <c r="J3329" s="2">
        <f>ROUND(Tabla324[[#This Row],[CANTIDAD ]]*Tabla324[[#This Row],[P. U. ]],2)</f>
        <v>3439.84</v>
      </c>
    </row>
    <row r="3330" spans="1:10">
      <c r="A3330" s="5" t="s">
        <v>6577</v>
      </c>
      <c r="B3330" s="5" t="s">
        <v>3104</v>
      </c>
      <c r="C3330" s="5" t="s">
        <v>6281</v>
      </c>
      <c r="D3330" s="1" t="s">
        <v>62</v>
      </c>
      <c r="E3330" s="3">
        <v>1</v>
      </c>
      <c r="F3330" s="2">
        <v>72501.98</v>
      </c>
      <c r="G3330" s="2">
        <f>ROUND(Tabla324[[#This Row],[CANTIDAD]]*Tabla324[[#This Row],[P. U.]],2)</f>
        <v>72501.98</v>
      </c>
      <c r="H3330" s="22">
        <v>1</v>
      </c>
      <c r="I3330" s="2">
        <v>55683.18</v>
      </c>
      <c r="J3330" s="2">
        <f>ROUND(Tabla324[[#This Row],[CANTIDAD ]]*Tabla324[[#This Row],[P. U. ]],2)</f>
        <v>55683.18</v>
      </c>
    </row>
    <row r="3331" spans="1:10">
      <c r="A3331" s="5" t="s">
        <v>6577</v>
      </c>
      <c r="B3331" s="5" t="s">
        <v>3105</v>
      </c>
      <c r="C3331" s="5" t="s">
        <v>6282</v>
      </c>
      <c r="D3331" s="1" t="s">
        <v>62</v>
      </c>
      <c r="E3331" s="3">
        <v>1</v>
      </c>
      <c r="F3331" s="2">
        <v>2250.8200000000002</v>
      </c>
      <c r="G3331" s="2">
        <f>ROUND(Tabla324[[#This Row],[CANTIDAD]]*Tabla324[[#This Row],[P. U.]],2)</f>
        <v>2250.8200000000002</v>
      </c>
      <c r="H3331" s="22">
        <v>1</v>
      </c>
      <c r="I3331" s="2">
        <v>1728.68</v>
      </c>
      <c r="J3331" s="2">
        <f>ROUND(Tabla324[[#This Row],[CANTIDAD ]]*Tabla324[[#This Row],[P. U. ]],2)</f>
        <v>1728.68</v>
      </c>
    </row>
    <row r="3332" spans="1:10">
      <c r="A3332" s="5" t="s">
        <v>6577</v>
      </c>
      <c r="B3332" s="5" t="s">
        <v>3106</v>
      </c>
      <c r="C3332" s="5" t="s">
        <v>6283</v>
      </c>
      <c r="D3332" s="1" t="s">
        <v>62</v>
      </c>
      <c r="E3332" s="3">
        <v>1</v>
      </c>
      <c r="F3332" s="2">
        <v>72444.850000000006</v>
      </c>
      <c r="G3332" s="2">
        <f>ROUND(Tabla324[[#This Row],[CANTIDAD]]*Tabla324[[#This Row],[P. U.]],2)</f>
        <v>72444.850000000006</v>
      </c>
      <c r="H3332" s="22">
        <v>1</v>
      </c>
      <c r="I3332" s="2">
        <v>55639.31</v>
      </c>
      <c r="J3332" s="2">
        <f>ROUND(Tabla324[[#This Row],[CANTIDAD ]]*Tabla324[[#This Row],[P. U. ]],2)</f>
        <v>55639.31</v>
      </c>
    </row>
    <row r="3333" spans="1:10">
      <c r="A3333" s="5" t="s">
        <v>6577</v>
      </c>
      <c r="B3333" s="5" t="s">
        <v>3107</v>
      </c>
      <c r="C3333" s="5" t="s">
        <v>6284</v>
      </c>
      <c r="D3333" s="1" t="s">
        <v>62</v>
      </c>
      <c r="E3333" s="3">
        <v>32</v>
      </c>
      <c r="F3333" s="2">
        <v>5010.16</v>
      </c>
      <c r="G3333" s="2">
        <f>ROUND(Tabla324[[#This Row],[CANTIDAD]]*Tabla324[[#This Row],[P. U.]],2)</f>
        <v>160325.12</v>
      </c>
      <c r="H3333" s="22">
        <v>32</v>
      </c>
      <c r="I3333" s="2">
        <v>3847.91</v>
      </c>
      <c r="J3333" s="2">
        <f>ROUND(Tabla324[[#This Row],[CANTIDAD ]]*Tabla324[[#This Row],[P. U. ]],2)</f>
        <v>123133.12</v>
      </c>
    </row>
    <row r="3334" spans="1:10">
      <c r="A3334" s="5" t="s">
        <v>6577</v>
      </c>
      <c r="B3334" s="5" t="s">
        <v>3108</v>
      </c>
      <c r="C3334" s="5" t="s">
        <v>6285</v>
      </c>
      <c r="D3334" s="1" t="s">
        <v>62</v>
      </c>
      <c r="E3334" s="3">
        <v>32</v>
      </c>
      <c r="F3334" s="2">
        <v>188.61</v>
      </c>
      <c r="G3334" s="2">
        <f>ROUND(Tabla324[[#This Row],[CANTIDAD]]*Tabla324[[#This Row],[P. U.]],2)</f>
        <v>6035.52</v>
      </c>
      <c r="H3334" s="22">
        <v>32</v>
      </c>
      <c r="I3334" s="2">
        <v>144.86000000000001</v>
      </c>
      <c r="J3334" s="2">
        <f>ROUND(Tabla324[[#This Row],[CANTIDAD ]]*Tabla324[[#This Row],[P. U. ]],2)</f>
        <v>4635.5200000000004</v>
      </c>
    </row>
    <row r="3335" spans="1:10">
      <c r="A3335" s="5" t="s">
        <v>6577</v>
      </c>
      <c r="B3335" s="5" t="s">
        <v>3109</v>
      </c>
      <c r="C3335" s="5" t="s">
        <v>6286</v>
      </c>
      <c r="D3335" s="1" t="s">
        <v>62</v>
      </c>
      <c r="E3335" s="3">
        <v>14</v>
      </c>
      <c r="F3335" s="2">
        <v>33562.31</v>
      </c>
      <c r="G3335" s="2">
        <f>ROUND(Tabla324[[#This Row],[CANTIDAD]]*Tabla324[[#This Row],[P. U.]],2)</f>
        <v>469872.34</v>
      </c>
      <c r="H3335" s="22">
        <v>14</v>
      </c>
      <c r="I3335" s="2">
        <v>25776.63</v>
      </c>
      <c r="J3335" s="2">
        <f>ROUND(Tabla324[[#This Row],[CANTIDAD ]]*Tabla324[[#This Row],[P. U. ]],2)</f>
        <v>360872.82</v>
      </c>
    </row>
    <row r="3336" spans="1:10">
      <c r="A3336" s="5" t="s">
        <v>6577</v>
      </c>
      <c r="B3336" s="5" t="s">
        <v>3110</v>
      </c>
      <c r="C3336" s="5" t="s">
        <v>6287</v>
      </c>
      <c r="D3336" s="1" t="s">
        <v>62</v>
      </c>
      <c r="E3336" s="3">
        <v>1</v>
      </c>
      <c r="F3336" s="2">
        <v>336127.64</v>
      </c>
      <c r="G3336" s="2">
        <f>ROUND(Tabla324[[#This Row],[CANTIDAD]]*Tabla324[[#This Row],[P. U.]],2)</f>
        <v>336127.64</v>
      </c>
      <c r="H3336" s="22">
        <v>1</v>
      </c>
      <c r="I3336" s="2">
        <v>258153.75</v>
      </c>
      <c r="J3336" s="2">
        <f>ROUND(Tabla324[[#This Row],[CANTIDAD ]]*Tabla324[[#This Row],[P. U. ]],2)</f>
        <v>258153.75</v>
      </c>
    </row>
    <row r="3337" spans="1:10">
      <c r="A3337" s="5" t="s">
        <v>6577</v>
      </c>
      <c r="B3337" s="5" t="s">
        <v>3111</v>
      </c>
      <c r="C3337" s="6" t="s">
        <v>6288</v>
      </c>
      <c r="D3337" s="1" t="s">
        <v>62</v>
      </c>
      <c r="E3337" s="3">
        <v>2</v>
      </c>
      <c r="F3337" s="2">
        <v>8002.21</v>
      </c>
      <c r="G3337" s="2">
        <f>ROUND(Tabla324[[#This Row],[CANTIDAD]]*Tabla324[[#This Row],[P. U.]],2)</f>
        <v>16004.42</v>
      </c>
      <c r="H3337" s="22">
        <v>2</v>
      </c>
      <c r="I3337" s="2">
        <v>6145.88</v>
      </c>
      <c r="J3337" s="2">
        <f>ROUND(Tabla324[[#This Row],[CANTIDAD ]]*Tabla324[[#This Row],[P. U. ]],2)</f>
        <v>12291.76</v>
      </c>
    </row>
    <row r="3338" spans="1:10">
      <c r="A3338" s="5" t="s">
        <v>6577</v>
      </c>
      <c r="B3338" s="5" t="s">
        <v>3112</v>
      </c>
      <c r="C3338" s="6" t="s">
        <v>6289</v>
      </c>
      <c r="D3338" s="1" t="s">
        <v>62</v>
      </c>
      <c r="E3338" s="3">
        <v>6</v>
      </c>
      <c r="F3338" s="2">
        <v>65.040000000000006</v>
      </c>
      <c r="G3338" s="2">
        <f>ROUND(Tabla324[[#This Row],[CANTIDAD]]*Tabla324[[#This Row],[P. U.]],2)</f>
        <v>390.24</v>
      </c>
      <c r="H3338" s="22">
        <v>6</v>
      </c>
      <c r="I3338" s="2">
        <v>49.95</v>
      </c>
      <c r="J3338" s="2">
        <f>ROUND(Tabla324[[#This Row],[CANTIDAD ]]*Tabla324[[#This Row],[P. U. ]],2)</f>
        <v>299.7</v>
      </c>
    </row>
    <row r="3339" spans="1:10">
      <c r="A3339" s="5" t="s">
        <v>6577</v>
      </c>
      <c r="B3339" s="5" t="s">
        <v>3113</v>
      </c>
      <c r="C3339" s="6" t="s">
        <v>6290</v>
      </c>
      <c r="D3339" s="1" t="s">
        <v>62</v>
      </c>
      <c r="E3339" s="3">
        <v>7</v>
      </c>
      <c r="F3339" s="2">
        <v>67.150000000000006</v>
      </c>
      <c r="G3339" s="2">
        <f>ROUND(Tabla324[[#This Row],[CANTIDAD]]*Tabla324[[#This Row],[P. U.]],2)</f>
        <v>470.05</v>
      </c>
      <c r="H3339" s="22">
        <v>7</v>
      </c>
      <c r="I3339" s="2">
        <v>51.57</v>
      </c>
      <c r="J3339" s="2">
        <f>ROUND(Tabla324[[#This Row],[CANTIDAD ]]*Tabla324[[#This Row],[P. U. ]],2)</f>
        <v>360.99</v>
      </c>
    </row>
    <row r="3340" spans="1:10">
      <c r="A3340" s="5" t="s">
        <v>6577</v>
      </c>
      <c r="B3340" s="5" t="s">
        <v>3114</v>
      </c>
      <c r="C3340" s="6" t="s">
        <v>6291</v>
      </c>
      <c r="D3340" s="1" t="s">
        <v>62</v>
      </c>
      <c r="E3340" s="3">
        <v>1</v>
      </c>
      <c r="F3340" s="2">
        <v>70.31</v>
      </c>
      <c r="G3340" s="2">
        <f>ROUND(Tabla324[[#This Row],[CANTIDAD]]*Tabla324[[#This Row],[P. U.]],2)</f>
        <v>70.31</v>
      </c>
      <c r="H3340" s="22">
        <v>1</v>
      </c>
      <c r="I3340" s="2">
        <v>54</v>
      </c>
      <c r="J3340" s="2">
        <f>ROUND(Tabla324[[#This Row],[CANTIDAD ]]*Tabla324[[#This Row],[P. U. ]],2)</f>
        <v>54</v>
      </c>
    </row>
    <row r="3341" spans="1:10">
      <c r="A3341" s="5" t="s">
        <v>6577</v>
      </c>
      <c r="B3341" s="5" t="s">
        <v>3115</v>
      </c>
      <c r="C3341" s="6" t="s">
        <v>6292</v>
      </c>
      <c r="D3341" s="1" t="s">
        <v>62</v>
      </c>
      <c r="E3341" s="3">
        <v>23</v>
      </c>
      <c r="F3341" s="2">
        <v>216.05</v>
      </c>
      <c r="G3341" s="2">
        <f>ROUND(Tabla324[[#This Row],[CANTIDAD]]*Tabla324[[#This Row],[P. U.]],2)</f>
        <v>4969.1499999999996</v>
      </c>
      <c r="H3341" s="22">
        <v>23</v>
      </c>
      <c r="I3341" s="2">
        <v>165.92</v>
      </c>
      <c r="J3341" s="2">
        <f>ROUND(Tabla324[[#This Row],[CANTIDAD ]]*Tabla324[[#This Row],[P. U. ]],2)</f>
        <v>3816.16</v>
      </c>
    </row>
    <row r="3342" spans="1:10">
      <c r="A3342" s="5" t="s">
        <v>6577</v>
      </c>
      <c r="B3342" s="5" t="s">
        <v>3116</v>
      </c>
      <c r="C3342" s="5" t="s">
        <v>6293</v>
      </c>
      <c r="D3342" s="1" t="s">
        <v>62</v>
      </c>
      <c r="E3342" s="3">
        <v>7</v>
      </c>
      <c r="F3342" s="2">
        <v>10528.46</v>
      </c>
      <c r="G3342" s="2">
        <f>ROUND(Tabla324[[#This Row],[CANTIDAD]]*Tabla324[[#This Row],[P. U.]],2)</f>
        <v>73699.22</v>
      </c>
      <c r="H3342" s="22">
        <v>7</v>
      </c>
      <c r="I3342" s="2">
        <v>8086.1</v>
      </c>
      <c r="J3342" s="2">
        <f>ROUND(Tabla324[[#This Row],[CANTIDAD ]]*Tabla324[[#This Row],[P. U. ]],2)</f>
        <v>56602.7</v>
      </c>
    </row>
    <row r="3343" spans="1:10">
      <c r="A3343" s="5" t="s">
        <v>6577</v>
      </c>
      <c r="B3343" s="5" t="s">
        <v>3117</v>
      </c>
      <c r="C3343" s="5" t="s">
        <v>6294</v>
      </c>
      <c r="D3343" s="1" t="s">
        <v>62</v>
      </c>
      <c r="E3343" s="3">
        <v>5</v>
      </c>
      <c r="F3343" s="2">
        <v>1343.82</v>
      </c>
      <c r="G3343" s="2">
        <f>ROUND(Tabla324[[#This Row],[CANTIDAD]]*Tabla324[[#This Row],[P. U.]],2)</f>
        <v>6719.1</v>
      </c>
      <c r="H3343" s="22">
        <v>5</v>
      </c>
      <c r="I3343" s="2">
        <v>1032.08</v>
      </c>
      <c r="J3343" s="2">
        <f>ROUND(Tabla324[[#This Row],[CANTIDAD ]]*Tabla324[[#This Row],[P. U. ]],2)</f>
        <v>5160.3999999999996</v>
      </c>
    </row>
    <row r="3344" spans="1:10">
      <c r="A3344" s="5" t="s">
        <v>6577</v>
      </c>
      <c r="B3344" s="5" t="s">
        <v>3118</v>
      </c>
      <c r="C3344" s="5" t="s">
        <v>6295</v>
      </c>
      <c r="D3344" s="1" t="s">
        <v>62</v>
      </c>
      <c r="E3344" s="3">
        <v>2</v>
      </c>
      <c r="F3344" s="2">
        <v>1538.57</v>
      </c>
      <c r="G3344" s="2">
        <f>ROUND(Tabla324[[#This Row],[CANTIDAD]]*Tabla324[[#This Row],[P. U.]],2)</f>
        <v>3077.14</v>
      </c>
      <c r="H3344" s="22">
        <v>2</v>
      </c>
      <c r="I3344" s="2">
        <v>1181.6600000000001</v>
      </c>
      <c r="J3344" s="2">
        <f>ROUND(Tabla324[[#This Row],[CANTIDAD ]]*Tabla324[[#This Row],[P. U. ]],2)</f>
        <v>2363.3200000000002</v>
      </c>
    </row>
    <row r="3345" spans="1:10">
      <c r="A3345" s="5" t="s">
        <v>6577</v>
      </c>
      <c r="B3345" s="5" t="s">
        <v>3119</v>
      </c>
      <c r="C3345" s="6" t="s">
        <v>6296</v>
      </c>
      <c r="D3345" s="1" t="s">
        <v>79</v>
      </c>
      <c r="E3345" s="3">
        <v>872.95</v>
      </c>
      <c r="F3345" s="2">
        <v>24.49</v>
      </c>
      <c r="G3345" s="2">
        <f>ROUND(Tabla324[[#This Row],[CANTIDAD]]*Tabla324[[#This Row],[P. U.]],2)</f>
        <v>21378.55</v>
      </c>
      <c r="H3345" s="22">
        <v>872.95</v>
      </c>
      <c r="I3345" s="2">
        <v>18.82</v>
      </c>
      <c r="J3345" s="2">
        <f>ROUND(Tabla324[[#This Row],[CANTIDAD ]]*Tabla324[[#This Row],[P. U. ]],2)</f>
        <v>16428.919999999998</v>
      </c>
    </row>
    <row r="3346" spans="1:10">
      <c r="A3346" s="5" t="s">
        <v>6577</v>
      </c>
      <c r="B3346" s="5" t="s">
        <v>3120</v>
      </c>
      <c r="C3346" s="6" t="s">
        <v>6297</v>
      </c>
      <c r="D3346" s="1" t="s">
        <v>79</v>
      </c>
      <c r="E3346" s="3">
        <v>76.2</v>
      </c>
      <c r="F3346" s="2">
        <v>31.25</v>
      </c>
      <c r="G3346" s="2">
        <f>ROUND(Tabla324[[#This Row],[CANTIDAD]]*Tabla324[[#This Row],[P. U.]],2)</f>
        <v>2381.25</v>
      </c>
      <c r="H3346" s="22">
        <v>76.2</v>
      </c>
      <c r="I3346" s="2">
        <v>24</v>
      </c>
      <c r="J3346" s="2">
        <f>ROUND(Tabla324[[#This Row],[CANTIDAD ]]*Tabla324[[#This Row],[P. U. ]],2)</f>
        <v>1828.8</v>
      </c>
    </row>
    <row r="3347" spans="1:10">
      <c r="A3347" s="5" t="s">
        <v>6577</v>
      </c>
      <c r="B3347" s="5" t="s">
        <v>3121</v>
      </c>
      <c r="C3347" s="6" t="s">
        <v>6298</v>
      </c>
      <c r="D3347" s="1" t="s">
        <v>62</v>
      </c>
      <c r="E3347" s="3">
        <v>1</v>
      </c>
      <c r="F3347" s="2">
        <v>6776.16</v>
      </c>
      <c r="G3347" s="2">
        <f>ROUND(Tabla324[[#This Row],[CANTIDAD]]*Tabla324[[#This Row],[P. U.]],2)</f>
        <v>6776.16</v>
      </c>
      <c r="H3347" s="22">
        <v>1</v>
      </c>
      <c r="I3347" s="2">
        <v>5204.25</v>
      </c>
      <c r="J3347" s="2">
        <f>ROUND(Tabla324[[#This Row],[CANTIDAD ]]*Tabla324[[#This Row],[P. U. ]],2)</f>
        <v>5204.25</v>
      </c>
    </row>
    <row r="3348" spans="1:10">
      <c r="A3348" s="5" t="s">
        <v>6577</v>
      </c>
      <c r="B3348" s="5" t="s">
        <v>3122</v>
      </c>
      <c r="C3348" s="6" t="s">
        <v>6299</v>
      </c>
      <c r="D3348" s="1" t="s">
        <v>62</v>
      </c>
      <c r="E3348" s="3">
        <v>25</v>
      </c>
      <c r="F3348" s="2">
        <v>257.35000000000002</v>
      </c>
      <c r="G3348" s="2">
        <f>ROUND(Tabla324[[#This Row],[CANTIDAD]]*Tabla324[[#This Row],[P. U.]],2)</f>
        <v>6433.75</v>
      </c>
      <c r="H3348" s="22">
        <v>25</v>
      </c>
      <c r="I3348" s="2">
        <v>197.64</v>
      </c>
      <c r="J3348" s="2">
        <f>ROUND(Tabla324[[#This Row],[CANTIDAD ]]*Tabla324[[#This Row],[P. U. ]],2)</f>
        <v>4941</v>
      </c>
    </row>
    <row r="3349" spans="1:10">
      <c r="A3349" s="5" t="s">
        <v>6577</v>
      </c>
      <c r="B3349" s="5" t="s">
        <v>3123</v>
      </c>
      <c r="C3349" s="6" t="s">
        <v>6300</v>
      </c>
      <c r="D3349" s="1" t="s">
        <v>62</v>
      </c>
      <c r="E3349" s="3">
        <v>25</v>
      </c>
      <c r="F3349" s="2">
        <v>318.49</v>
      </c>
      <c r="G3349" s="2">
        <f>ROUND(Tabla324[[#This Row],[CANTIDAD]]*Tabla324[[#This Row],[P. U.]],2)</f>
        <v>7962.25</v>
      </c>
      <c r="H3349" s="22">
        <v>25</v>
      </c>
      <c r="I3349" s="2">
        <v>244.62</v>
      </c>
      <c r="J3349" s="2">
        <f>ROUND(Tabla324[[#This Row],[CANTIDAD ]]*Tabla324[[#This Row],[P. U. ]],2)</f>
        <v>6115.5</v>
      </c>
    </row>
    <row r="3350" spans="1:10">
      <c r="A3350" s="5" t="s">
        <v>6577</v>
      </c>
      <c r="B3350" s="5" t="s">
        <v>3124</v>
      </c>
      <c r="C3350" s="6" t="s">
        <v>6301</v>
      </c>
      <c r="D3350" s="1" t="s">
        <v>62</v>
      </c>
      <c r="E3350" s="3">
        <v>2</v>
      </c>
      <c r="F3350" s="2">
        <v>25891.8</v>
      </c>
      <c r="G3350" s="2">
        <f>ROUND(Tabla324[[#This Row],[CANTIDAD]]*Tabla324[[#This Row],[P. U.]],2)</f>
        <v>51783.6</v>
      </c>
      <c r="H3350" s="22">
        <v>2</v>
      </c>
      <c r="I3350" s="2">
        <v>19885.5</v>
      </c>
      <c r="J3350" s="2">
        <f>ROUND(Tabla324[[#This Row],[CANTIDAD ]]*Tabla324[[#This Row],[P. U. ]],2)</f>
        <v>39771</v>
      </c>
    </row>
    <row r="3351" spans="1:10">
      <c r="A3351" s="5" t="s">
        <v>6577</v>
      </c>
      <c r="B3351" s="5" t="s">
        <v>3125</v>
      </c>
      <c r="C3351" s="6" t="s">
        <v>6302</v>
      </c>
      <c r="D3351" s="1" t="s">
        <v>62</v>
      </c>
      <c r="E3351" s="3">
        <v>2</v>
      </c>
      <c r="F3351" s="2">
        <v>9479.59</v>
      </c>
      <c r="G3351" s="2">
        <f>ROUND(Tabla324[[#This Row],[CANTIDAD]]*Tabla324[[#This Row],[P. U.]],2)</f>
        <v>18959.18</v>
      </c>
      <c r="H3351" s="22">
        <v>2</v>
      </c>
      <c r="I3351" s="2">
        <v>7280.55</v>
      </c>
      <c r="J3351" s="2">
        <f>ROUND(Tabla324[[#This Row],[CANTIDAD ]]*Tabla324[[#This Row],[P. U. ]],2)</f>
        <v>14561.1</v>
      </c>
    </row>
    <row r="3352" spans="1:10">
      <c r="A3352" s="5" t="s">
        <v>6577</v>
      </c>
      <c r="B3352" s="5" t="s">
        <v>3126</v>
      </c>
      <c r="C3352" s="6" t="s">
        <v>6303</v>
      </c>
      <c r="D3352" s="1" t="s">
        <v>62</v>
      </c>
      <c r="E3352" s="3">
        <v>1</v>
      </c>
      <c r="F3352" s="2">
        <v>29925.86</v>
      </c>
      <c r="G3352" s="2">
        <f>ROUND(Tabla324[[#This Row],[CANTIDAD]]*Tabla324[[#This Row],[P. U.]],2)</f>
        <v>29925.86</v>
      </c>
      <c r="H3352" s="22">
        <v>1</v>
      </c>
      <c r="I3352" s="2">
        <v>22983.75</v>
      </c>
      <c r="J3352" s="2">
        <f>ROUND(Tabla324[[#This Row],[CANTIDAD ]]*Tabla324[[#This Row],[P. U. ]],2)</f>
        <v>22983.75</v>
      </c>
    </row>
    <row r="3353" spans="1:10">
      <c r="A3353" s="5" t="s">
        <v>6577</v>
      </c>
      <c r="B3353" s="5" t="s">
        <v>3127</v>
      </c>
      <c r="C3353" s="6" t="s">
        <v>6304</v>
      </c>
      <c r="D3353" s="1" t="s">
        <v>62</v>
      </c>
      <c r="E3353" s="3">
        <v>1</v>
      </c>
      <c r="F3353" s="2">
        <v>86241.86</v>
      </c>
      <c r="G3353" s="2">
        <f>ROUND(Tabla324[[#This Row],[CANTIDAD]]*Tabla324[[#This Row],[P. U.]],2)</f>
        <v>86241.86</v>
      </c>
      <c r="H3353" s="22">
        <v>1</v>
      </c>
      <c r="I3353" s="2">
        <v>66235.73</v>
      </c>
      <c r="J3353" s="2">
        <f>ROUND(Tabla324[[#This Row],[CANTIDAD ]]*Tabla324[[#This Row],[P. U. ]],2)</f>
        <v>66235.73</v>
      </c>
    </row>
    <row r="3354" spans="1:10">
      <c r="A3354" s="5" t="s">
        <v>6577</v>
      </c>
      <c r="B3354" s="5" t="s">
        <v>3128</v>
      </c>
      <c r="C3354" s="6" t="s">
        <v>6305</v>
      </c>
      <c r="D3354" s="1" t="s">
        <v>62</v>
      </c>
      <c r="E3354" s="3">
        <v>1</v>
      </c>
      <c r="F3354" s="2">
        <v>29394.15</v>
      </c>
      <c r="G3354" s="2">
        <f>ROUND(Tabla324[[#This Row],[CANTIDAD]]*Tabla324[[#This Row],[P. U.]],2)</f>
        <v>29394.15</v>
      </c>
      <c r="H3354" s="22">
        <v>1</v>
      </c>
      <c r="I3354" s="2">
        <v>22575.38</v>
      </c>
      <c r="J3354" s="2">
        <f>ROUND(Tabla324[[#This Row],[CANTIDAD ]]*Tabla324[[#This Row],[P. U. ]],2)</f>
        <v>22575.38</v>
      </c>
    </row>
    <row r="3355" spans="1:10">
      <c r="A3355" s="5" t="s">
        <v>6577</v>
      </c>
      <c r="B3355" s="5" t="s">
        <v>3129</v>
      </c>
      <c r="C3355" s="6" t="s">
        <v>6306</v>
      </c>
      <c r="D3355" s="1" t="s">
        <v>62</v>
      </c>
      <c r="E3355" s="3">
        <v>4</v>
      </c>
      <c r="F3355" s="2">
        <v>9456.76</v>
      </c>
      <c r="G3355" s="2">
        <f>ROUND(Tabla324[[#This Row],[CANTIDAD]]*Tabla324[[#This Row],[P. U.]],2)</f>
        <v>37827.040000000001</v>
      </c>
      <c r="H3355" s="22">
        <v>4</v>
      </c>
      <c r="I3355" s="2">
        <v>7263</v>
      </c>
      <c r="J3355" s="2">
        <f>ROUND(Tabla324[[#This Row],[CANTIDAD ]]*Tabla324[[#This Row],[P. U. ]],2)</f>
        <v>29052</v>
      </c>
    </row>
    <row r="3356" spans="1:10">
      <c r="A3356" s="5" t="s">
        <v>6577</v>
      </c>
      <c r="B3356" s="5" t="s">
        <v>3130</v>
      </c>
      <c r="C3356" s="6" t="s">
        <v>6307</v>
      </c>
      <c r="D3356" s="1" t="s">
        <v>62</v>
      </c>
      <c r="E3356" s="3">
        <v>2</v>
      </c>
      <c r="F3356" s="2">
        <v>7590.18</v>
      </c>
      <c r="G3356" s="2">
        <f>ROUND(Tabla324[[#This Row],[CANTIDAD]]*Tabla324[[#This Row],[P. U.]],2)</f>
        <v>15180.36</v>
      </c>
      <c r="H3356" s="22">
        <v>2</v>
      </c>
      <c r="I3356" s="2">
        <v>5829.44</v>
      </c>
      <c r="J3356" s="2">
        <f>ROUND(Tabla324[[#This Row],[CANTIDAD ]]*Tabla324[[#This Row],[P. U. ]],2)</f>
        <v>11658.88</v>
      </c>
    </row>
    <row r="3357" spans="1:10">
      <c r="A3357" s="5" t="s">
        <v>6577</v>
      </c>
      <c r="B3357" s="5" t="s">
        <v>3131</v>
      </c>
      <c r="C3357" s="6" t="s">
        <v>6308</v>
      </c>
      <c r="D3357" s="1" t="s">
        <v>62</v>
      </c>
      <c r="E3357" s="3">
        <v>1</v>
      </c>
      <c r="F3357" s="2">
        <v>1081321.1499999999</v>
      </c>
      <c r="G3357" s="2">
        <f>ROUND(Tabla324[[#This Row],[CANTIDAD]]*Tabla324[[#This Row],[P. U.]],2)</f>
        <v>1081321.1499999999</v>
      </c>
      <c r="H3357" s="22">
        <v>1</v>
      </c>
      <c r="I3357" s="2">
        <v>830479.5</v>
      </c>
      <c r="J3357" s="2">
        <f>ROUND(Tabla324[[#This Row],[CANTIDAD ]]*Tabla324[[#This Row],[P. U. ]],2)</f>
        <v>830479.5</v>
      </c>
    </row>
    <row r="3358" spans="1:10">
      <c r="A3358" s="5" t="s">
        <v>6577</v>
      </c>
      <c r="B3358" s="5" t="s">
        <v>3132</v>
      </c>
      <c r="C3358" s="6" t="s">
        <v>6309</v>
      </c>
      <c r="D3358" s="1" t="s">
        <v>62</v>
      </c>
      <c r="E3358" s="3">
        <v>8</v>
      </c>
      <c r="F3358" s="2">
        <v>223815.57</v>
      </c>
      <c r="G3358" s="2">
        <f>ROUND(Tabla324[[#This Row],[CANTIDAD]]*Tabla324[[#This Row],[P. U.]],2)</f>
        <v>1790524.56</v>
      </c>
      <c r="H3358" s="22">
        <v>8</v>
      </c>
      <c r="I3358" s="2">
        <v>171895.5</v>
      </c>
      <c r="J3358" s="2">
        <f>ROUND(Tabla324[[#This Row],[CANTIDAD ]]*Tabla324[[#This Row],[P. U. ]],2)</f>
        <v>1375164</v>
      </c>
    </row>
    <row r="3359" spans="1:10">
      <c r="A3359" s="5" t="s">
        <v>6577</v>
      </c>
      <c r="B3359" s="5" t="s">
        <v>3133</v>
      </c>
      <c r="C3359" s="6" t="s">
        <v>6310</v>
      </c>
      <c r="D3359" s="1" t="s">
        <v>62</v>
      </c>
      <c r="E3359" s="3">
        <v>2</v>
      </c>
      <c r="F3359" s="2">
        <v>14925.32</v>
      </c>
      <c r="G3359" s="2">
        <f>ROUND(Tabla324[[#This Row],[CANTIDAD]]*Tabla324[[#This Row],[P. U.]],2)</f>
        <v>29850.639999999999</v>
      </c>
      <c r="H3359" s="22">
        <v>2</v>
      </c>
      <c r="I3359" s="2">
        <v>11462.99</v>
      </c>
      <c r="J3359" s="2">
        <f>ROUND(Tabla324[[#This Row],[CANTIDAD ]]*Tabla324[[#This Row],[P. U. ]],2)</f>
        <v>22925.98</v>
      </c>
    </row>
    <row r="3360" spans="1:10">
      <c r="A3360" s="5" t="s">
        <v>6577</v>
      </c>
      <c r="B3360" s="5" t="s">
        <v>3134</v>
      </c>
      <c r="C3360" s="6" t="s">
        <v>6311</v>
      </c>
      <c r="D3360" s="1" t="s">
        <v>62</v>
      </c>
      <c r="E3360" s="3">
        <v>1</v>
      </c>
      <c r="F3360" s="2">
        <v>29692.26</v>
      </c>
      <c r="G3360" s="2">
        <f>ROUND(Tabla324[[#This Row],[CANTIDAD]]*Tabla324[[#This Row],[P. U.]],2)</f>
        <v>29692.26</v>
      </c>
      <c r="H3360" s="22">
        <v>1</v>
      </c>
      <c r="I3360" s="2">
        <v>22804.34</v>
      </c>
      <c r="J3360" s="2">
        <f>ROUND(Tabla324[[#This Row],[CANTIDAD ]]*Tabla324[[#This Row],[P. U. ]],2)</f>
        <v>22804.34</v>
      </c>
    </row>
    <row r="3361" spans="1:10">
      <c r="A3361" s="5" t="s">
        <v>6577</v>
      </c>
      <c r="B3361" s="5" t="s">
        <v>3135</v>
      </c>
      <c r="C3361" s="6" t="s">
        <v>6312</v>
      </c>
      <c r="D3361" s="1" t="s">
        <v>62</v>
      </c>
      <c r="E3361" s="3">
        <v>7</v>
      </c>
      <c r="F3361" s="2">
        <v>2848.88</v>
      </c>
      <c r="G3361" s="2">
        <f>ROUND(Tabla324[[#This Row],[CANTIDAD]]*Tabla324[[#This Row],[P. U.]],2)</f>
        <v>19942.16</v>
      </c>
      <c r="H3361" s="22">
        <v>7</v>
      </c>
      <c r="I3361" s="2">
        <v>2188</v>
      </c>
      <c r="J3361" s="2">
        <f>ROUND(Tabla324[[#This Row],[CANTIDAD ]]*Tabla324[[#This Row],[P. U. ]],2)</f>
        <v>15316</v>
      </c>
    </row>
    <row r="3362" spans="1:10">
      <c r="A3362" s="5" t="s">
        <v>6577</v>
      </c>
      <c r="B3362" s="5" t="s">
        <v>3136</v>
      </c>
      <c r="C3362" s="6" t="s">
        <v>6313</v>
      </c>
      <c r="D3362" s="1" t="s">
        <v>62</v>
      </c>
      <c r="E3362" s="3">
        <v>4</v>
      </c>
      <c r="F3362" s="2">
        <v>58545.88</v>
      </c>
      <c r="G3362" s="2">
        <f>ROUND(Tabla324[[#This Row],[CANTIDAD]]*Tabla324[[#This Row],[P. U.]],2)</f>
        <v>234183.52</v>
      </c>
      <c r="H3362" s="22">
        <v>4</v>
      </c>
      <c r="I3362" s="2">
        <v>44964.59</v>
      </c>
      <c r="J3362" s="2">
        <f>ROUND(Tabla324[[#This Row],[CANTIDAD ]]*Tabla324[[#This Row],[P. U. ]],2)</f>
        <v>179858.36</v>
      </c>
    </row>
    <row r="3363" spans="1:10">
      <c r="A3363" s="5" t="s">
        <v>6577</v>
      </c>
      <c r="B3363" s="5" t="s">
        <v>3137</v>
      </c>
      <c r="C3363" s="6" t="s">
        <v>6314</v>
      </c>
      <c r="D3363" s="1" t="s">
        <v>62</v>
      </c>
      <c r="E3363" s="3">
        <v>1</v>
      </c>
      <c r="F3363" s="2">
        <v>447258.47</v>
      </c>
      <c r="G3363" s="2">
        <f>ROUND(Tabla324[[#This Row],[CANTIDAD]]*Tabla324[[#This Row],[P. U.]],2)</f>
        <v>447258.47</v>
      </c>
      <c r="H3363" s="22">
        <v>1</v>
      </c>
      <c r="I3363" s="2">
        <v>343504.8</v>
      </c>
      <c r="J3363" s="2">
        <f>ROUND(Tabla324[[#This Row],[CANTIDAD ]]*Tabla324[[#This Row],[P. U. ]],2)</f>
        <v>343504.8</v>
      </c>
    </row>
    <row r="3364" spans="1:10">
      <c r="A3364" s="5" t="s">
        <v>6577</v>
      </c>
      <c r="B3364" s="5" t="s">
        <v>3138</v>
      </c>
      <c r="C3364" s="6" t="s">
        <v>6315</v>
      </c>
      <c r="D3364" s="1" t="s">
        <v>62</v>
      </c>
      <c r="E3364" s="3">
        <v>1</v>
      </c>
      <c r="F3364" s="2">
        <v>109164.98</v>
      </c>
      <c r="G3364" s="2">
        <f>ROUND(Tabla324[[#This Row],[CANTIDAD]]*Tabla324[[#This Row],[P. U.]],2)</f>
        <v>109164.98</v>
      </c>
      <c r="H3364" s="22">
        <v>1</v>
      </c>
      <c r="I3364" s="2">
        <v>83841.210000000006</v>
      </c>
      <c r="J3364" s="2">
        <f>ROUND(Tabla324[[#This Row],[CANTIDAD ]]*Tabla324[[#This Row],[P. U. ]],2)</f>
        <v>83841.210000000006</v>
      </c>
    </row>
    <row r="3365" spans="1:10">
      <c r="A3365" s="5" t="s">
        <v>6577</v>
      </c>
      <c r="B3365" s="5" t="s">
        <v>3139</v>
      </c>
      <c r="C3365" s="6" t="s">
        <v>6316</v>
      </c>
      <c r="D3365" s="1" t="s">
        <v>62</v>
      </c>
      <c r="E3365" s="3">
        <v>1</v>
      </c>
      <c r="F3365" s="2">
        <v>706259.14</v>
      </c>
      <c r="G3365" s="2">
        <f>ROUND(Tabla324[[#This Row],[CANTIDAD]]*Tabla324[[#This Row],[P. U.]],2)</f>
        <v>706259.14</v>
      </c>
      <c r="H3365" s="22">
        <v>1</v>
      </c>
      <c r="I3365" s="2">
        <v>542423.25</v>
      </c>
      <c r="J3365" s="2">
        <f>ROUND(Tabla324[[#This Row],[CANTIDAD ]]*Tabla324[[#This Row],[P. U. ]],2)</f>
        <v>542423.25</v>
      </c>
    </row>
    <row r="3366" spans="1:10">
      <c r="A3366" s="5" t="s">
        <v>6577</v>
      </c>
      <c r="B3366" s="5" t="s">
        <v>3140</v>
      </c>
      <c r="C3366" s="6" t="s">
        <v>6317</v>
      </c>
      <c r="D3366" s="1" t="s">
        <v>62</v>
      </c>
      <c r="E3366" s="3">
        <v>4</v>
      </c>
      <c r="F3366" s="2">
        <v>4087.64</v>
      </c>
      <c r="G3366" s="2">
        <f>ROUND(Tabla324[[#This Row],[CANTIDAD]]*Tabla324[[#This Row],[P. U.]],2)</f>
        <v>16350.56</v>
      </c>
      <c r="H3366" s="22">
        <v>4</v>
      </c>
      <c r="I3366" s="2">
        <v>3139.39</v>
      </c>
      <c r="J3366" s="2">
        <f>ROUND(Tabla324[[#This Row],[CANTIDAD ]]*Tabla324[[#This Row],[P. U. ]],2)</f>
        <v>12557.56</v>
      </c>
    </row>
    <row r="3367" spans="1:10" s="35" customFormat="1" ht="11.25" customHeight="1">
      <c r="A3367" s="34" t="s">
        <v>6580</v>
      </c>
      <c r="B3367" s="34" t="s">
        <v>3141</v>
      </c>
      <c r="C3367" s="34" t="s">
        <v>5031</v>
      </c>
      <c r="D3367" s="35" t="s">
        <v>3472</v>
      </c>
      <c r="E3367" s="36"/>
      <c r="F3367" s="37"/>
      <c r="G3367" s="37">
        <f>SUM(G3368:G3417)</f>
        <v>3554229.5</v>
      </c>
      <c r="H3367" s="38"/>
      <c r="I3367" s="37"/>
      <c r="J3367" s="37">
        <f t="shared" ref="J3367" si="202">SUM(J3368:J3417)</f>
        <v>2729722.5100000002</v>
      </c>
    </row>
    <row r="3368" spans="1:10">
      <c r="A3368" s="5" t="s">
        <v>6577</v>
      </c>
      <c r="B3368" s="5" t="s">
        <v>3142</v>
      </c>
      <c r="C3368" s="6" t="s">
        <v>6318</v>
      </c>
      <c r="D3368" s="1" t="s">
        <v>153</v>
      </c>
      <c r="E3368" s="3">
        <v>1</v>
      </c>
      <c r="F3368" s="2">
        <v>254285.44</v>
      </c>
      <c r="G3368" s="2">
        <f>ROUND(Tabla324[[#This Row],[CANTIDAD]]*Tabla324[[#This Row],[P. U.]],2)</f>
        <v>254285.44</v>
      </c>
      <c r="H3368" s="22">
        <v>1</v>
      </c>
      <c r="I3368" s="2">
        <v>195297.07</v>
      </c>
      <c r="J3368" s="2">
        <f>ROUND(Tabla324[[#This Row],[CANTIDAD ]]*Tabla324[[#This Row],[P. U. ]],2)</f>
        <v>195297.07</v>
      </c>
    </row>
    <row r="3369" spans="1:10">
      <c r="A3369" s="5" t="s">
        <v>6577</v>
      </c>
      <c r="B3369" s="5" t="s">
        <v>3143</v>
      </c>
      <c r="C3369" s="5" t="s">
        <v>6319</v>
      </c>
      <c r="D3369" s="1" t="s">
        <v>62</v>
      </c>
      <c r="E3369" s="3">
        <v>2</v>
      </c>
      <c r="F3369" s="2">
        <v>29694.95</v>
      </c>
      <c r="G3369" s="2">
        <f>ROUND(Tabla324[[#This Row],[CANTIDAD]]*Tabla324[[#This Row],[P. U.]],2)</f>
        <v>59389.9</v>
      </c>
      <c r="H3369" s="22">
        <v>2</v>
      </c>
      <c r="I3369" s="2">
        <v>22806.41</v>
      </c>
      <c r="J3369" s="2">
        <f>ROUND(Tabla324[[#This Row],[CANTIDAD ]]*Tabla324[[#This Row],[P. U. ]],2)</f>
        <v>45612.82</v>
      </c>
    </row>
    <row r="3370" spans="1:10">
      <c r="A3370" s="5" t="s">
        <v>6577</v>
      </c>
      <c r="B3370" s="5" t="s">
        <v>3144</v>
      </c>
      <c r="C3370" s="5" t="s">
        <v>6320</v>
      </c>
      <c r="D3370" s="1" t="s">
        <v>62</v>
      </c>
      <c r="E3370" s="3">
        <v>2</v>
      </c>
      <c r="F3370" s="2">
        <v>7166.07</v>
      </c>
      <c r="G3370" s="2">
        <f>ROUND(Tabla324[[#This Row],[CANTIDAD]]*Tabla324[[#This Row],[P. U.]],2)</f>
        <v>14332.14</v>
      </c>
      <c r="H3370" s="22">
        <v>2</v>
      </c>
      <c r="I3370" s="2">
        <v>5503.7</v>
      </c>
      <c r="J3370" s="2">
        <f>ROUND(Tabla324[[#This Row],[CANTIDAD ]]*Tabla324[[#This Row],[P. U. ]],2)</f>
        <v>11007.4</v>
      </c>
    </row>
    <row r="3371" spans="1:10">
      <c r="A3371" s="5" t="s">
        <v>6577</v>
      </c>
      <c r="B3371" s="5" t="s">
        <v>3145</v>
      </c>
      <c r="C3371" s="5" t="s">
        <v>6321</v>
      </c>
      <c r="D3371" s="1" t="s">
        <v>62</v>
      </c>
      <c r="E3371" s="3">
        <v>1</v>
      </c>
      <c r="F3371" s="2">
        <v>39406.93</v>
      </c>
      <c r="G3371" s="2">
        <f>ROUND(Tabla324[[#This Row],[CANTIDAD]]*Tabla324[[#This Row],[P. U.]],2)</f>
        <v>39406.93</v>
      </c>
      <c r="H3371" s="22">
        <v>1</v>
      </c>
      <c r="I3371" s="2">
        <v>30265.42</v>
      </c>
      <c r="J3371" s="2">
        <f>ROUND(Tabla324[[#This Row],[CANTIDAD ]]*Tabla324[[#This Row],[P. U. ]],2)</f>
        <v>30265.42</v>
      </c>
    </row>
    <row r="3372" spans="1:10">
      <c r="A3372" s="5" t="s">
        <v>6577</v>
      </c>
      <c r="B3372" s="5" t="s">
        <v>3146</v>
      </c>
      <c r="C3372" s="5" t="s">
        <v>6322</v>
      </c>
      <c r="D3372" s="1" t="s">
        <v>62</v>
      </c>
      <c r="E3372" s="3">
        <v>10</v>
      </c>
      <c r="F3372" s="2">
        <v>7079.22</v>
      </c>
      <c r="G3372" s="2">
        <f>ROUND(Tabla324[[#This Row],[CANTIDAD]]*Tabla324[[#This Row],[P. U.]],2)</f>
        <v>70792.2</v>
      </c>
      <c r="H3372" s="22">
        <v>10</v>
      </c>
      <c r="I3372" s="2">
        <v>5437</v>
      </c>
      <c r="J3372" s="2">
        <f>ROUND(Tabla324[[#This Row],[CANTIDAD ]]*Tabla324[[#This Row],[P. U. ]],2)</f>
        <v>54370</v>
      </c>
    </row>
    <row r="3373" spans="1:10">
      <c r="A3373" s="5" t="s">
        <v>6577</v>
      </c>
      <c r="B3373" s="5" t="s">
        <v>3147</v>
      </c>
      <c r="C3373" s="5" t="s">
        <v>6323</v>
      </c>
      <c r="D3373" s="1" t="s">
        <v>62</v>
      </c>
      <c r="E3373" s="3">
        <v>1</v>
      </c>
      <c r="F3373" s="2">
        <v>59123.01</v>
      </c>
      <c r="G3373" s="2">
        <f>ROUND(Tabla324[[#This Row],[CANTIDAD]]*Tabla324[[#This Row],[P. U.]],2)</f>
        <v>59123.01</v>
      </c>
      <c r="H3373" s="22">
        <v>1</v>
      </c>
      <c r="I3373" s="2">
        <v>45407.83</v>
      </c>
      <c r="J3373" s="2">
        <f>ROUND(Tabla324[[#This Row],[CANTIDAD ]]*Tabla324[[#This Row],[P. U. ]],2)</f>
        <v>45407.83</v>
      </c>
    </row>
    <row r="3374" spans="1:10">
      <c r="A3374" s="5" t="s">
        <v>6577</v>
      </c>
      <c r="B3374" s="5" t="s">
        <v>3148</v>
      </c>
      <c r="C3374" s="5" t="s">
        <v>6324</v>
      </c>
      <c r="D3374" s="1" t="s">
        <v>62</v>
      </c>
      <c r="E3374" s="3">
        <v>1</v>
      </c>
      <c r="F3374" s="2">
        <v>59189.45</v>
      </c>
      <c r="G3374" s="2">
        <f>ROUND(Tabla324[[#This Row],[CANTIDAD]]*Tabla324[[#This Row],[P. U.]],2)</f>
        <v>59189.45</v>
      </c>
      <c r="H3374" s="22">
        <v>1</v>
      </c>
      <c r="I3374" s="2">
        <v>45458.87</v>
      </c>
      <c r="J3374" s="2">
        <f>ROUND(Tabla324[[#This Row],[CANTIDAD ]]*Tabla324[[#This Row],[P. U. ]],2)</f>
        <v>45458.87</v>
      </c>
    </row>
    <row r="3375" spans="1:10">
      <c r="A3375" s="5" t="s">
        <v>6577</v>
      </c>
      <c r="B3375" s="5" t="s">
        <v>3149</v>
      </c>
      <c r="C3375" s="5" t="s">
        <v>6325</v>
      </c>
      <c r="D3375" s="1" t="s">
        <v>62</v>
      </c>
      <c r="E3375" s="3">
        <v>17</v>
      </c>
      <c r="F3375" s="2">
        <v>33904.74</v>
      </c>
      <c r="G3375" s="2">
        <f>ROUND(Tabla324[[#This Row],[CANTIDAD]]*Tabla324[[#This Row],[P. U.]],2)</f>
        <v>576380.57999999996</v>
      </c>
      <c r="H3375" s="22">
        <v>17</v>
      </c>
      <c r="I3375" s="2">
        <v>26039.62</v>
      </c>
      <c r="J3375" s="2">
        <f>ROUND(Tabla324[[#This Row],[CANTIDAD ]]*Tabla324[[#This Row],[P. U. ]],2)</f>
        <v>442673.54</v>
      </c>
    </row>
    <row r="3376" spans="1:10">
      <c r="A3376" s="5" t="s">
        <v>6577</v>
      </c>
      <c r="B3376" s="5" t="s">
        <v>3150</v>
      </c>
      <c r="C3376" s="5" t="s">
        <v>6326</v>
      </c>
      <c r="D3376" s="1" t="s">
        <v>62</v>
      </c>
      <c r="E3376" s="3">
        <v>25</v>
      </c>
      <c r="F3376" s="2">
        <v>28622.7</v>
      </c>
      <c r="G3376" s="2">
        <f>ROUND(Tabla324[[#This Row],[CANTIDAD]]*Tabla324[[#This Row],[P. U.]],2)</f>
        <v>715567.5</v>
      </c>
      <c r="H3376" s="22">
        <v>25</v>
      </c>
      <c r="I3376" s="2">
        <v>21982.89</v>
      </c>
      <c r="J3376" s="2">
        <f>ROUND(Tabla324[[#This Row],[CANTIDAD ]]*Tabla324[[#This Row],[P. U. ]],2)</f>
        <v>549572.25</v>
      </c>
    </row>
    <row r="3377" spans="1:10">
      <c r="A3377" s="5" t="s">
        <v>6577</v>
      </c>
      <c r="B3377" s="5" t="s">
        <v>3151</v>
      </c>
      <c r="C3377" s="5" t="s">
        <v>6327</v>
      </c>
      <c r="D3377" s="1" t="s">
        <v>62</v>
      </c>
      <c r="E3377" s="3">
        <v>42</v>
      </c>
      <c r="F3377" s="2">
        <v>6663.9</v>
      </c>
      <c r="G3377" s="2">
        <f>ROUND(Tabla324[[#This Row],[CANTIDAD]]*Tabla324[[#This Row],[P. U.]],2)</f>
        <v>279883.8</v>
      </c>
      <c r="H3377" s="22">
        <v>42</v>
      </c>
      <c r="I3377" s="2">
        <v>5118.03</v>
      </c>
      <c r="J3377" s="2">
        <f>ROUND(Tabla324[[#This Row],[CANTIDAD ]]*Tabla324[[#This Row],[P. U. ]],2)</f>
        <v>214957.26</v>
      </c>
    </row>
    <row r="3378" spans="1:10">
      <c r="A3378" s="5" t="s">
        <v>6577</v>
      </c>
      <c r="B3378" s="5" t="s">
        <v>3152</v>
      </c>
      <c r="C3378" s="5" t="s">
        <v>6328</v>
      </c>
      <c r="D3378" s="1" t="s">
        <v>62</v>
      </c>
      <c r="E3378" s="3">
        <v>17</v>
      </c>
      <c r="F3378" s="2">
        <v>7381.27</v>
      </c>
      <c r="G3378" s="2">
        <f>ROUND(Tabla324[[#This Row],[CANTIDAD]]*Tabla324[[#This Row],[P. U.]],2)</f>
        <v>125481.59</v>
      </c>
      <c r="H3378" s="22">
        <v>17</v>
      </c>
      <c r="I3378" s="2">
        <v>5668.98</v>
      </c>
      <c r="J3378" s="2">
        <f>ROUND(Tabla324[[#This Row],[CANTIDAD ]]*Tabla324[[#This Row],[P. U. ]],2)</f>
        <v>96372.66</v>
      </c>
    </row>
    <row r="3379" spans="1:10">
      <c r="A3379" s="5" t="s">
        <v>6577</v>
      </c>
      <c r="B3379" s="5" t="s">
        <v>3153</v>
      </c>
      <c r="C3379" s="5" t="s">
        <v>6329</v>
      </c>
      <c r="D3379" s="1" t="s">
        <v>62</v>
      </c>
      <c r="E3379" s="3">
        <v>13</v>
      </c>
      <c r="F3379" s="2">
        <v>5191.4399999999996</v>
      </c>
      <c r="G3379" s="2">
        <f>ROUND(Tabla324[[#This Row],[CANTIDAD]]*Tabla324[[#This Row],[P. U.]],2)</f>
        <v>67488.72</v>
      </c>
      <c r="H3379" s="22">
        <v>13</v>
      </c>
      <c r="I3379" s="2">
        <v>3987.14</v>
      </c>
      <c r="J3379" s="2">
        <f>ROUND(Tabla324[[#This Row],[CANTIDAD ]]*Tabla324[[#This Row],[P. U. ]],2)</f>
        <v>51832.82</v>
      </c>
    </row>
    <row r="3380" spans="1:10">
      <c r="A3380" s="5" t="s">
        <v>6577</v>
      </c>
      <c r="B3380" s="5" t="s">
        <v>3154</v>
      </c>
      <c r="C3380" s="5" t="s">
        <v>6330</v>
      </c>
      <c r="D3380" s="1" t="s">
        <v>62</v>
      </c>
      <c r="E3380" s="3">
        <v>38</v>
      </c>
      <c r="F3380" s="2">
        <v>2963.83</v>
      </c>
      <c r="G3380" s="2">
        <f>ROUND(Tabla324[[#This Row],[CANTIDAD]]*Tabla324[[#This Row],[P. U.]],2)</f>
        <v>112625.54</v>
      </c>
      <c r="H3380" s="22">
        <v>38</v>
      </c>
      <c r="I3380" s="2">
        <v>2276.29</v>
      </c>
      <c r="J3380" s="2">
        <f>ROUND(Tabla324[[#This Row],[CANTIDAD ]]*Tabla324[[#This Row],[P. U. ]],2)</f>
        <v>86499.02</v>
      </c>
    </row>
    <row r="3381" spans="1:10">
      <c r="A3381" s="5" t="s">
        <v>6577</v>
      </c>
      <c r="B3381" s="5" t="s">
        <v>3155</v>
      </c>
      <c r="C3381" s="5" t="s">
        <v>6331</v>
      </c>
      <c r="D3381" s="1" t="s">
        <v>62</v>
      </c>
      <c r="E3381" s="3">
        <v>8</v>
      </c>
      <c r="F3381" s="2">
        <v>370.01</v>
      </c>
      <c r="G3381" s="2">
        <f>ROUND(Tabla324[[#This Row],[CANTIDAD]]*Tabla324[[#This Row],[P. U.]],2)</f>
        <v>2960.08</v>
      </c>
      <c r="H3381" s="22">
        <v>8</v>
      </c>
      <c r="I3381" s="2">
        <v>284.18</v>
      </c>
      <c r="J3381" s="2">
        <f>ROUND(Tabla324[[#This Row],[CANTIDAD ]]*Tabla324[[#This Row],[P. U. ]],2)</f>
        <v>2273.44</v>
      </c>
    </row>
    <row r="3382" spans="1:10">
      <c r="A3382" s="5" t="s">
        <v>6577</v>
      </c>
      <c r="B3382" s="5" t="s">
        <v>3156</v>
      </c>
      <c r="C3382" s="5" t="s">
        <v>6332</v>
      </c>
      <c r="D3382" s="1" t="s">
        <v>62</v>
      </c>
      <c r="E3382" s="3">
        <v>1</v>
      </c>
      <c r="F3382" s="2">
        <v>47917.07</v>
      </c>
      <c r="G3382" s="2">
        <f>ROUND(Tabla324[[#This Row],[CANTIDAD]]*Tabla324[[#This Row],[P. U.]],2)</f>
        <v>47917.07</v>
      </c>
      <c r="H3382" s="22">
        <v>1</v>
      </c>
      <c r="I3382" s="2">
        <v>36801.410000000003</v>
      </c>
      <c r="J3382" s="2">
        <f>ROUND(Tabla324[[#This Row],[CANTIDAD ]]*Tabla324[[#This Row],[P. U. ]],2)</f>
        <v>36801.410000000003</v>
      </c>
    </row>
    <row r="3383" spans="1:10">
      <c r="A3383" s="5" t="s">
        <v>6577</v>
      </c>
      <c r="B3383" s="5" t="s">
        <v>3157</v>
      </c>
      <c r="C3383" s="5" t="s">
        <v>6333</v>
      </c>
      <c r="D3383" s="1" t="s">
        <v>62</v>
      </c>
      <c r="E3383" s="3">
        <v>1</v>
      </c>
      <c r="F3383" s="2">
        <v>1487.57</v>
      </c>
      <c r="G3383" s="2">
        <f>ROUND(Tabla324[[#This Row],[CANTIDAD]]*Tabla324[[#This Row],[P. U.]],2)</f>
        <v>1487.57</v>
      </c>
      <c r="H3383" s="22">
        <v>1</v>
      </c>
      <c r="I3383" s="2">
        <v>1142.5</v>
      </c>
      <c r="J3383" s="2">
        <f>ROUND(Tabla324[[#This Row],[CANTIDAD ]]*Tabla324[[#This Row],[P. U. ]],2)</f>
        <v>1142.5</v>
      </c>
    </row>
    <row r="3384" spans="1:10">
      <c r="A3384" s="5" t="s">
        <v>6577</v>
      </c>
      <c r="B3384" s="5" t="s">
        <v>3158</v>
      </c>
      <c r="C3384" s="5" t="s">
        <v>6334</v>
      </c>
      <c r="D3384" s="1" t="s">
        <v>62</v>
      </c>
      <c r="E3384" s="3">
        <v>1</v>
      </c>
      <c r="F3384" s="2">
        <v>47879.32</v>
      </c>
      <c r="G3384" s="2">
        <f>ROUND(Tabla324[[#This Row],[CANTIDAD]]*Tabla324[[#This Row],[P. U.]],2)</f>
        <v>47879.32</v>
      </c>
      <c r="H3384" s="22">
        <v>1</v>
      </c>
      <c r="I3384" s="2">
        <v>36772.42</v>
      </c>
      <c r="J3384" s="2">
        <f>ROUND(Tabla324[[#This Row],[CANTIDAD ]]*Tabla324[[#This Row],[P. U. ]],2)</f>
        <v>36772.42</v>
      </c>
    </row>
    <row r="3385" spans="1:10">
      <c r="A3385" s="5" t="s">
        <v>6577</v>
      </c>
      <c r="B3385" s="5" t="s">
        <v>3159</v>
      </c>
      <c r="C3385" s="5" t="s">
        <v>6335</v>
      </c>
      <c r="D3385" s="1" t="s">
        <v>62</v>
      </c>
      <c r="E3385" s="3">
        <v>32</v>
      </c>
      <c r="F3385" s="2">
        <v>3311.2</v>
      </c>
      <c r="G3385" s="2">
        <f>ROUND(Tabla324[[#This Row],[CANTIDAD]]*Tabla324[[#This Row],[P. U.]],2)</f>
        <v>105958.39999999999</v>
      </c>
      <c r="H3385" s="22">
        <v>32</v>
      </c>
      <c r="I3385" s="2">
        <v>2543.0700000000002</v>
      </c>
      <c r="J3385" s="2">
        <f>ROUND(Tabla324[[#This Row],[CANTIDAD ]]*Tabla324[[#This Row],[P. U. ]],2)</f>
        <v>81378.240000000005</v>
      </c>
    </row>
    <row r="3386" spans="1:10">
      <c r="A3386" s="5" t="s">
        <v>6577</v>
      </c>
      <c r="B3386" s="5" t="s">
        <v>3160</v>
      </c>
      <c r="C3386" s="5" t="s">
        <v>6336</v>
      </c>
      <c r="D3386" s="1" t="s">
        <v>62</v>
      </c>
      <c r="E3386" s="3">
        <v>32</v>
      </c>
      <c r="F3386" s="2">
        <v>124.6</v>
      </c>
      <c r="G3386" s="2">
        <f>ROUND(Tabla324[[#This Row],[CANTIDAD]]*Tabla324[[#This Row],[P. U.]],2)</f>
        <v>3987.2</v>
      </c>
      <c r="H3386" s="22">
        <v>32</v>
      </c>
      <c r="I3386" s="2">
        <v>95.69</v>
      </c>
      <c r="J3386" s="2">
        <f>ROUND(Tabla324[[#This Row],[CANTIDAD ]]*Tabla324[[#This Row],[P. U. ]],2)</f>
        <v>3062.08</v>
      </c>
    </row>
    <row r="3387" spans="1:10">
      <c r="A3387" s="5" t="s">
        <v>6577</v>
      </c>
      <c r="B3387" s="5" t="s">
        <v>3161</v>
      </c>
      <c r="C3387" s="5" t="s">
        <v>6337</v>
      </c>
      <c r="D3387" s="1" t="s">
        <v>62</v>
      </c>
      <c r="E3387" s="3">
        <v>14</v>
      </c>
      <c r="F3387" s="2">
        <v>22181.53</v>
      </c>
      <c r="G3387" s="2">
        <f>ROUND(Tabla324[[#This Row],[CANTIDAD]]*Tabla324[[#This Row],[P. U.]],2)</f>
        <v>310541.42</v>
      </c>
      <c r="H3387" s="22">
        <v>14</v>
      </c>
      <c r="I3387" s="2">
        <v>17035.93</v>
      </c>
      <c r="J3387" s="2">
        <f>ROUND(Tabla324[[#This Row],[CANTIDAD ]]*Tabla324[[#This Row],[P. U. ]],2)</f>
        <v>238503.02</v>
      </c>
    </row>
    <row r="3388" spans="1:10">
      <c r="A3388" s="5" t="s">
        <v>6577</v>
      </c>
      <c r="B3388" s="5" t="s">
        <v>3162</v>
      </c>
      <c r="C3388" s="5" t="s">
        <v>6338</v>
      </c>
      <c r="D3388" s="1" t="s">
        <v>62</v>
      </c>
      <c r="E3388" s="3">
        <v>1</v>
      </c>
      <c r="F3388" s="2">
        <v>222149.47</v>
      </c>
      <c r="G3388" s="2">
        <f>ROUND(Tabla324[[#This Row],[CANTIDAD]]*Tabla324[[#This Row],[P. U.]],2)</f>
        <v>222149.47</v>
      </c>
      <c r="H3388" s="22">
        <v>1</v>
      </c>
      <c r="I3388" s="2">
        <v>170615.89</v>
      </c>
      <c r="J3388" s="2">
        <f>ROUND(Tabla324[[#This Row],[CANTIDAD ]]*Tabla324[[#This Row],[P. U. ]],2)</f>
        <v>170615.89</v>
      </c>
    </row>
    <row r="3389" spans="1:10">
      <c r="A3389" s="5" t="s">
        <v>6577</v>
      </c>
      <c r="B3389" s="5" t="s">
        <v>3163</v>
      </c>
      <c r="C3389" s="6" t="s">
        <v>6339</v>
      </c>
      <c r="D3389" s="1" t="s">
        <v>62</v>
      </c>
      <c r="E3389" s="3">
        <v>2</v>
      </c>
      <c r="F3389" s="2">
        <v>985.12</v>
      </c>
      <c r="G3389" s="2">
        <f>ROUND(Tabla324[[#This Row],[CANTIDAD]]*Tabla324[[#This Row],[P. U.]],2)</f>
        <v>1970.24</v>
      </c>
      <c r="H3389" s="22">
        <v>2</v>
      </c>
      <c r="I3389" s="2">
        <v>756.6</v>
      </c>
      <c r="J3389" s="2">
        <f>ROUND(Tabla324[[#This Row],[CANTIDAD ]]*Tabla324[[#This Row],[P. U. ]],2)</f>
        <v>1513.2</v>
      </c>
    </row>
    <row r="3390" spans="1:10">
      <c r="A3390" s="5" t="s">
        <v>6577</v>
      </c>
      <c r="B3390" s="5" t="s">
        <v>3164</v>
      </c>
      <c r="C3390" s="6" t="s">
        <v>6340</v>
      </c>
      <c r="D3390" s="1" t="s">
        <v>62</v>
      </c>
      <c r="E3390" s="3">
        <v>6</v>
      </c>
      <c r="F3390" s="2">
        <v>9.5399999999999991</v>
      </c>
      <c r="G3390" s="2">
        <f>ROUND(Tabla324[[#This Row],[CANTIDAD]]*Tabla324[[#This Row],[P. U.]],2)</f>
        <v>57.24</v>
      </c>
      <c r="H3390" s="22">
        <v>6</v>
      </c>
      <c r="I3390" s="2">
        <v>7.32</v>
      </c>
      <c r="J3390" s="2">
        <f>ROUND(Tabla324[[#This Row],[CANTIDAD ]]*Tabla324[[#This Row],[P. U. ]],2)</f>
        <v>43.92</v>
      </c>
    </row>
    <row r="3391" spans="1:10">
      <c r="A3391" s="5" t="s">
        <v>6577</v>
      </c>
      <c r="B3391" s="5" t="s">
        <v>3165</v>
      </c>
      <c r="C3391" s="6" t="s">
        <v>6341</v>
      </c>
      <c r="D3391" s="1" t="s">
        <v>62</v>
      </c>
      <c r="E3391" s="3">
        <v>7</v>
      </c>
      <c r="F3391" s="2">
        <v>9.5399999999999991</v>
      </c>
      <c r="G3391" s="2">
        <f>ROUND(Tabla324[[#This Row],[CANTIDAD]]*Tabla324[[#This Row],[P. U.]],2)</f>
        <v>66.78</v>
      </c>
      <c r="H3391" s="22">
        <v>7</v>
      </c>
      <c r="I3391" s="2">
        <v>7.32</v>
      </c>
      <c r="J3391" s="2">
        <f>ROUND(Tabla324[[#This Row],[CANTIDAD ]]*Tabla324[[#This Row],[P. U. ]],2)</f>
        <v>51.24</v>
      </c>
    </row>
    <row r="3392" spans="1:10">
      <c r="A3392" s="5" t="s">
        <v>6577</v>
      </c>
      <c r="B3392" s="5" t="s">
        <v>3166</v>
      </c>
      <c r="C3392" s="6" t="s">
        <v>6342</v>
      </c>
      <c r="D3392" s="1" t="s">
        <v>62</v>
      </c>
      <c r="E3392" s="3">
        <v>1</v>
      </c>
      <c r="F3392" s="2">
        <v>9.5399999999999991</v>
      </c>
      <c r="G3392" s="2">
        <f>ROUND(Tabla324[[#This Row],[CANTIDAD]]*Tabla324[[#This Row],[P. U.]],2)</f>
        <v>9.5399999999999991</v>
      </c>
      <c r="H3392" s="22">
        <v>1</v>
      </c>
      <c r="I3392" s="2">
        <v>7.32</v>
      </c>
      <c r="J3392" s="2">
        <f>ROUND(Tabla324[[#This Row],[CANTIDAD ]]*Tabla324[[#This Row],[P. U. ]],2)</f>
        <v>7.32</v>
      </c>
    </row>
    <row r="3393" spans="1:10">
      <c r="A3393" s="5" t="s">
        <v>6577</v>
      </c>
      <c r="B3393" s="5" t="s">
        <v>3167</v>
      </c>
      <c r="C3393" s="6" t="s">
        <v>6343</v>
      </c>
      <c r="D3393" s="1" t="s">
        <v>62</v>
      </c>
      <c r="E3393" s="3">
        <v>23</v>
      </c>
      <c r="F3393" s="2">
        <v>26.36</v>
      </c>
      <c r="G3393" s="2">
        <f>ROUND(Tabla324[[#This Row],[CANTIDAD]]*Tabla324[[#This Row],[P. U.]],2)</f>
        <v>606.28</v>
      </c>
      <c r="H3393" s="22">
        <v>23</v>
      </c>
      <c r="I3393" s="2">
        <v>20.25</v>
      </c>
      <c r="J3393" s="2">
        <f>ROUND(Tabla324[[#This Row],[CANTIDAD ]]*Tabla324[[#This Row],[P. U. ]],2)</f>
        <v>465.75</v>
      </c>
    </row>
    <row r="3394" spans="1:10">
      <c r="A3394" s="5" t="s">
        <v>6577</v>
      </c>
      <c r="B3394" s="5" t="s">
        <v>3168</v>
      </c>
      <c r="C3394" s="5" t="s">
        <v>6344</v>
      </c>
      <c r="D3394" s="1" t="s">
        <v>62</v>
      </c>
      <c r="E3394" s="3">
        <v>7</v>
      </c>
      <c r="F3394" s="2">
        <v>1302.08</v>
      </c>
      <c r="G3394" s="2">
        <f>ROUND(Tabla324[[#This Row],[CANTIDAD]]*Tabla324[[#This Row],[P. U.]],2)</f>
        <v>9114.56</v>
      </c>
      <c r="H3394" s="22">
        <v>7</v>
      </c>
      <c r="I3394" s="2">
        <v>1000.03</v>
      </c>
      <c r="J3394" s="2">
        <f>ROUND(Tabla324[[#This Row],[CANTIDAD ]]*Tabla324[[#This Row],[P. U. ]],2)</f>
        <v>7000.21</v>
      </c>
    </row>
    <row r="3395" spans="1:10">
      <c r="A3395" s="5" t="s">
        <v>6577</v>
      </c>
      <c r="B3395" s="5" t="s">
        <v>3169</v>
      </c>
      <c r="C3395" s="5" t="s">
        <v>6345</v>
      </c>
      <c r="D3395" s="1" t="s">
        <v>62</v>
      </c>
      <c r="E3395" s="3">
        <v>5</v>
      </c>
      <c r="F3395" s="2">
        <v>171.32</v>
      </c>
      <c r="G3395" s="2">
        <f>ROUND(Tabla324[[#This Row],[CANTIDAD]]*Tabla324[[#This Row],[P. U.]],2)</f>
        <v>856.6</v>
      </c>
      <c r="H3395" s="22">
        <v>5</v>
      </c>
      <c r="I3395" s="2">
        <v>131.58000000000001</v>
      </c>
      <c r="J3395" s="2">
        <f>ROUND(Tabla324[[#This Row],[CANTIDAD ]]*Tabla324[[#This Row],[P. U. ]],2)</f>
        <v>657.9</v>
      </c>
    </row>
    <row r="3396" spans="1:10">
      <c r="A3396" s="5" t="s">
        <v>6577</v>
      </c>
      <c r="B3396" s="5" t="s">
        <v>3170</v>
      </c>
      <c r="C3396" s="5" t="s">
        <v>6346</v>
      </c>
      <c r="D3396" s="1" t="s">
        <v>62</v>
      </c>
      <c r="E3396" s="3">
        <v>2</v>
      </c>
      <c r="F3396" s="2">
        <v>190.36</v>
      </c>
      <c r="G3396" s="2">
        <f>ROUND(Tabla324[[#This Row],[CANTIDAD]]*Tabla324[[#This Row],[P. U.]],2)</f>
        <v>380.72</v>
      </c>
      <c r="H3396" s="22">
        <v>2</v>
      </c>
      <c r="I3396" s="2">
        <v>146.19999999999999</v>
      </c>
      <c r="J3396" s="2">
        <f>ROUND(Tabla324[[#This Row],[CANTIDAD ]]*Tabla324[[#This Row],[P. U. ]],2)</f>
        <v>292.39999999999998</v>
      </c>
    </row>
    <row r="3397" spans="1:10">
      <c r="A3397" s="5" t="s">
        <v>6577</v>
      </c>
      <c r="B3397" s="5" t="s">
        <v>3171</v>
      </c>
      <c r="C3397" s="6" t="s">
        <v>6347</v>
      </c>
      <c r="D3397" s="1" t="s">
        <v>79</v>
      </c>
      <c r="E3397" s="3">
        <v>872.95</v>
      </c>
      <c r="F3397" s="2">
        <v>6.86</v>
      </c>
      <c r="G3397" s="2">
        <f>ROUND(Tabla324[[#This Row],[CANTIDAD]]*Tabla324[[#This Row],[P. U.]],2)</f>
        <v>5988.44</v>
      </c>
      <c r="H3397" s="22">
        <v>872.95</v>
      </c>
      <c r="I3397" s="2">
        <v>5.26</v>
      </c>
      <c r="J3397" s="2">
        <f>ROUND(Tabla324[[#This Row],[CANTIDAD ]]*Tabla324[[#This Row],[P. U. ]],2)</f>
        <v>4591.72</v>
      </c>
    </row>
    <row r="3398" spans="1:10">
      <c r="A3398" s="5" t="s">
        <v>6577</v>
      </c>
      <c r="B3398" s="5" t="s">
        <v>3172</v>
      </c>
      <c r="C3398" s="6" t="s">
        <v>6348</v>
      </c>
      <c r="D3398" s="1" t="s">
        <v>79</v>
      </c>
      <c r="E3398" s="3">
        <v>76.2</v>
      </c>
      <c r="F3398" s="2">
        <v>8.56</v>
      </c>
      <c r="G3398" s="2">
        <f>ROUND(Tabla324[[#This Row],[CANTIDAD]]*Tabla324[[#This Row],[P. U.]],2)</f>
        <v>652.27</v>
      </c>
      <c r="H3398" s="22">
        <v>76.2</v>
      </c>
      <c r="I3398" s="2">
        <v>6.58</v>
      </c>
      <c r="J3398" s="2">
        <f>ROUND(Tabla324[[#This Row],[CANTIDAD ]]*Tabla324[[#This Row],[P. U. ]],2)</f>
        <v>501.4</v>
      </c>
    </row>
    <row r="3399" spans="1:10">
      <c r="A3399" s="5" t="s">
        <v>6577</v>
      </c>
      <c r="B3399" s="5" t="s">
        <v>3173</v>
      </c>
      <c r="C3399" s="6" t="s">
        <v>6349</v>
      </c>
      <c r="D3399" s="1" t="s">
        <v>62</v>
      </c>
      <c r="E3399" s="3">
        <v>1</v>
      </c>
      <c r="F3399" s="2">
        <v>856.65</v>
      </c>
      <c r="G3399" s="2">
        <f>ROUND(Tabla324[[#This Row],[CANTIDAD]]*Tabla324[[#This Row],[P. U.]],2)</f>
        <v>856.65</v>
      </c>
      <c r="H3399" s="22">
        <v>1</v>
      </c>
      <c r="I3399" s="2">
        <v>657.92</v>
      </c>
      <c r="J3399" s="2">
        <f>ROUND(Tabla324[[#This Row],[CANTIDAD ]]*Tabla324[[#This Row],[P. U. ]],2)</f>
        <v>657.92</v>
      </c>
    </row>
    <row r="3400" spans="1:10">
      <c r="A3400" s="5" t="s">
        <v>6577</v>
      </c>
      <c r="B3400" s="5" t="s">
        <v>3174</v>
      </c>
      <c r="C3400" s="6" t="s">
        <v>6350</v>
      </c>
      <c r="D3400" s="1" t="s">
        <v>62</v>
      </c>
      <c r="E3400" s="3">
        <v>25</v>
      </c>
      <c r="F3400" s="2">
        <v>32.950000000000003</v>
      </c>
      <c r="G3400" s="2">
        <f>ROUND(Tabla324[[#This Row],[CANTIDAD]]*Tabla324[[#This Row],[P. U.]],2)</f>
        <v>823.75</v>
      </c>
      <c r="H3400" s="22">
        <v>25</v>
      </c>
      <c r="I3400" s="2">
        <v>25.3</v>
      </c>
      <c r="J3400" s="2">
        <f>ROUND(Tabla324[[#This Row],[CANTIDAD ]]*Tabla324[[#This Row],[P. U. ]],2)</f>
        <v>632.5</v>
      </c>
    </row>
    <row r="3401" spans="1:10">
      <c r="A3401" s="5" t="s">
        <v>6577</v>
      </c>
      <c r="B3401" s="5" t="s">
        <v>3175</v>
      </c>
      <c r="C3401" s="6" t="s">
        <v>6351</v>
      </c>
      <c r="D3401" s="1" t="s">
        <v>62</v>
      </c>
      <c r="E3401" s="3">
        <v>25</v>
      </c>
      <c r="F3401" s="2">
        <v>39.85</v>
      </c>
      <c r="G3401" s="2">
        <f>ROUND(Tabla324[[#This Row],[CANTIDAD]]*Tabla324[[#This Row],[P. U.]],2)</f>
        <v>996.25</v>
      </c>
      <c r="H3401" s="22">
        <v>25</v>
      </c>
      <c r="I3401" s="2">
        <v>30.61</v>
      </c>
      <c r="J3401" s="2">
        <f>ROUND(Tabla324[[#This Row],[CANTIDAD ]]*Tabla324[[#This Row],[P. U. ]],2)</f>
        <v>765.25</v>
      </c>
    </row>
    <row r="3402" spans="1:10">
      <c r="A3402" s="5" t="s">
        <v>6577</v>
      </c>
      <c r="B3402" s="5" t="s">
        <v>3176</v>
      </c>
      <c r="C3402" s="6" t="s">
        <v>6352</v>
      </c>
      <c r="D3402" s="1" t="s">
        <v>62</v>
      </c>
      <c r="E3402" s="3">
        <v>2</v>
      </c>
      <c r="F3402" s="2">
        <v>3169.55</v>
      </c>
      <c r="G3402" s="2">
        <f>ROUND(Tabla324[[#This Row],[CANTIDAD]]*Tabla324[[#This Row],[P. U.]],2)</f>
        <v>6339.1</v>
      </c>
      <c r="H3402" s="22">
        <v>2</v>
      </c>
      <c r="I3402" s="2">
        <v>2434.29</v>
      </c>
      <c r="J3402" s="2">
        <f>ROUND(Tabla324[[#This Row],[CANTIDAD ]]*Tabla324[[#This Row],[P. U. ]],2)</f>
        <v>4868.58</v>
      </c>
    </row>
    <row r="3403" spans="1:10">
      <c r="A3403" s="5" t="s">
        <v>6577</v>
      </c>
      <c r="B3403" s="5" t="s">
        <v>3177</v>
      </c>
      <c r="C3403" s="6" t="s">
        <v>6353</v>
      </c>
      <c r="D3403" s="1" t="s">
        <v>62</v>
      </c>
      <c r="E3403" s="3">
        <v>2</v>
      </c>
      <c r="F3403" s="2">
        <v>1165.01</v>
      </c>
      <c r="G3403" s="2">
        <f>ROUND(Tabla324[[#This Row],[CANTIDAD]]*Tabla324[[#This Row],[P. U.]],2)</f>
        <v>2330.02</v>
      </c>
      <c r="H3403" s="22">
        <v>2</v>
      </c>
      <c r="I3403" s="2">
        <v>894.76</v>
      </c>
      <c r="J3403" s="2">
        <f>ROUND(Tabla324[[#This Row],[CANTIDAD ]]*Tabla324[[#This Row],[P. U. ]],2)</f>
        <v>1789.52</v>
      </c>
    </row>
    <row r="3404" spans="1:10">
      <c r="A3404" s="5" t="s">
        <v>6577</v>
      </c>
      <c r="B3404" s="5" t="s">
        <v>3178</v>
      </c>
      <c r="C3404" s="6" t="s">
        <v>6354</v>
      </c>
      <c r="D3404" s="1" t="s">
        <v>62</v>
      </c>
      <c r="E3404" s="3">
        <v>1</v>
      </c>
      <c r="F3404" s="2">
        <v>3683.52</v>
      </c>
      <c r="G3404" s="2">
        <f>ROUND(Tabla324[[#This Row],[CANTIDAD]]*Tabla324[[#This Row],[P. U.]],2)</f>
        <v>3683.52</v>
      </c>
      <c r="H3404" s="22">
        <v>1</v>
      </c>
      <c r="I3404" s="2">
        <v>2829.03</v>
      </c>
      <c r="J3404" s="2">
        <f>ROUND(Tabla324[[#This Row],[CANTIDAD ]]*Tabla324[[#This Row],[P. U. ]],2)</f>
        <v>2829.03</v>
      </c>
    </row>
    <row r="3405" spans="1:10">
      <c r="A3405" s="5" t="s">
        <v>6577</v>
      </c>
      <c r="B3405" s="5" t="s">
        <v>3179</v>
      </c>
      <c r="C3405" s="6" t="s">
        <v>6355</v>
      </c>
      <c r="D3405" s="1" t="s">
        <v>62</v>
      </c>
      <c r="E3405" s="3">
        <v>1</v>
      </c>
      <c r="F3405" s="2">
        <v>5139.8100000000004</v>
      </c>
      <c r="G3405" s="2">
        <f>ROUND(Tabla324[[#This Row],[CANTIDAD]]*Tabla324[[#This Row],[P. U.]],2)</f>
        <v>5139.8100000000004</v>
      </c>
      <c r="H3405" s="22">
        <v>1</v>
      </c>
      <c r="I3405" s="2">
        <v>3947.49</v>
      </c>
      <c r="J3405" s="2">
        <f>ROUND(Tabla324[[#This Row],[CANTIDAD ]]*Tabla324[[#This Row],[P. U. ]],2)</f>
        <v>3947.49</v>
      </c>
    </row>
    <row r="3406" spans="1:10">
      <c r="A3406" s="5" t="s">
        <v>6577</v>
      </c>
      <c r="B3406" s="5" t="s">
        <v>3180</v>
      </c>
      <c r="C3406" s="6" t="s">
        <v>6356</v>
      </c>
      <c r="D3406" s="1" t="s">
        <v>62</v>
      </c>
      <c r="E3406" s="3">
        <v>1</v>
      </c>
      <c r="F3406" s="2">
        <v>1713.26</v>
      </c>
      <c r="G3406" s="2">
        <f>ROUND(Tabla324[[#This Row],[CANTIDAD]]*Tabla324[[#This Row],[P. U.]],2)</f>
        <v>1713.26</v>
      </c>
      <c r="H3406" s="22">
        <v>1</v>
      </c>
      <c r="I3406" s="2">
        <v>1315.83</v>
      </c>
      <c r="J3406" s="2">
        <f>ROUND(Tabla324[[#This Row],[CANTIDAD ]]*Tabla324[[#This Row],[P. U. ]],2)</f>
        <v>1315.83</v>
      </c>
    </row>
    <row r="3407" spans="1:10">
      <c r="A3407" s="5" t="s">
        <v>6577</v>
      </c>
      <c r="B3407" s="5" t="s">
        <v>3181</v>
      </c>
      <c r="C3407" s="6" t="s">
        <v>6357</v>
      </c>
      <c r="D3407" s="1" t="s">
        <v>62</v>
      </c>
      <c r="E3407" s="3">
        <v>4</v>
      </c>
      <c r="F3407" s="2">
        <v>571.08000000000004</v>
      </c>
      <c r="G3407" s="2">
        <f>ROUND(Tabla324[[#This Row],[CANTIDAD]]*Tabla324[[#This Row],[P. U.]],2)</f>
        <v>2284.3200000000002</v>
      </c>
      <c r="H3407" s="22">
        <v>4</v>
      </c>
      <c r="I3407" s="2">
        <v>438.61</v>
      </c>
      <c r="J3407" s="2">
        <f>ROUND(Tabla324[[#This Row],[CANTIDAD ]]*Tabla324[[#This Row],[P. U. ]],2)</f>
        <v>1754.44</v>
      </c>
    </row>
    <row r="3408" spans="1:10">
      <c r="A3408" s="5" t="s">
        <v>6577</v>
      </c>
      <c r="B3408" s="5" t="s">
        <v>3182</v>
      </c>
      <c r="C3408" s="6" t="s">
        <v>6358</v>
      </c>
      <c r="D3408" s="1" t="s">
        <v>62</v>
      </c>
      <c r="E3408" s="3">
        <v>2</v>
      </c>
      <c r="F3408" s="2">
        <v>450.86</v>
      </c>
      <c r="G3408" s="2">
        <f>ROUND(Tabla324[[#This Row],[CANTIDAD]]*Tabla324[[#This Row],[P. U.]],2)</f>
        <v>901.72</v>
      </c>
      <c r="H3408" s="22">
        <v>2</v>
      </c>
      <c r="I3408" s="2">
        <v>346.27</v>
      </c>
      <c r="J3408" s="2">
        <f>ROUND(Tabla324[[#This Row],[CANTIDAD ]]*Tabla324[[#This Row],[P. U. ]],2)</f>
        <v>692.54</v>
      </c>
    </row>
    <row r="3409" spans="1:10">
      <c r="A3409" s="5" t="s">
        <v>6577</v>
      </c>
      <c r="B3409" s="5" t="s">
        <v>3183</v>
      </c>
      <c r="C3409" s="6" t="s">
        <v>6359</v>
      </c>
      <c r="D3409" s="1" t="s">
        <v>62</v>
      </c>
      <c r="E3409" s="3">
        <v>1</v>
      </c>
      <c r="F3409" s="2">
        <v>3683.52</v>
      </c>
      <c r="G3409" s="2">
        <f>ROUND(Tabla324[[#This Row],[CANTIDAD]]*Tabla324[[#This Row],[P. U.]],2)</f>
        <v>3683.52</v>
      </c>
      <c r="H3409" s="22">
        <v>1</v>
      </c>
      <c r="I3409" s="2">
        <v>2829.03</v>
      </c>
      <c r="J3409" s="2">
        <f>ROUND(Tabla324[[#This Row],[CANTIDAD ]]*Tabla324[[#This Row],[P. U. ]],2)</f>
        <v>2829.03</v>
      </c>
    </row>
    <row r="3410" spans="1:10">
      <c r="A3410" s="5" t="s">
        <v>6577</v>
      </c>
      <c r="B3410" s="5" t="s">
        <v>3184</v>
      </c>
      <c r="C3410" s="6" t="s">
        <v>6360</v>
      </c>
      <c r="D3410" s="1" t="s">
        <v>62</v>
      </c>
      <c r="E3410" s="3">
        <v>8</v>
      </c>
      <c r="F3410" s="2">
        <v>13020.84</v>
      </c>
      <c r="G3410" s="2">
        <f>ROUND(Tabla324[[#This Row],[CANTIDAD]]*Tabla324[[#This Row],[P. U.]],2)</f>
        <v>104166.72</v>
      </c>
      <c r="H3410" s="22">
        <v>8</v>
      </c>
      <c r="I3410" s="2">
        <v>10000.31</v>
      </c>
      <c r="J3410" s="2">
        <f>ROUND(Tabla324[[#This Row],[CANTIDAD ]]*Tabla324[[#This Row],[P. U. ]],2)</f>
        <v>80002.48</v>
      </c>
    </row>
    <row r="3411" spans="1:10">
      <c r="A3411" s="5" t="s">
        <v>6577</v>
      </c>
      <c r="B3411" s="5" t="s">
        <v>3185</v>
      </c>
      <c r="C3411" s="6" t="s">
        <v>6361</v>
      </c>
      <c r="D3411" s="1" t="s">
        <v>62</v>
      </c>
      <c r="E3411" s="3">
        <v>2</v>
      </c>
      <c r="F3411" s="2">
        <v>1798.93</v>
      </c>
      <c r="G3411" s="2">
        <f>ROUND(Tabla324[[#This Row],[CANTIDAD]]*Tabla324[[#This Row],[P. U.]],2)</f>
        <v>3597.86</v>
      </c>
      <c r="H3411" s="22">
        <v>2</v>
      </c>
      <c r="I3411" s="2">
        <v>1381.62</v>
      </c>
      <c r="J3411" s="2">
        <f>ROUND(Tabla324[[#This Row],[CANTIDAD ]]*Tabla324[[#This Row],[P. U. ]],2)</f>
        <v>2763.24</v>
      </c>
    </row>
    <row r="3412" spans="1:10">
      <c r="A3412" s="5" t="s">
        <v>6577</v>
      </c>
      <c r="B3412" s="5" t="s">
        <v>3186</v>
      </c>
      <c r="C3412" s="6" t="s">
        <v>6362</v>
      </c>
      <c r="D3412" s="1" t="s">
        <v>62</v>
      </c>
      <c r="E3412" s="3">
        <v>1</v>
      </c>
      <c r="F3412" s="2">
        <v>3683.52</v>
      </c>
      <c r="G3412" s="2">
        <f>ROUND(Tabla324[[#This Row],[CANTIDAD]]*Tabla324[[#This Row],[P. U.]],2)</f>
        <v>3683.52</v>
      </c>
      <c r="H3412" s="22">
        <v>1</v>
      </c>
      <c r="I3412" s="2">
        <v>2829.03</v>
      </c>
      <c r="J3412" s="2">
        <f>ROUND(Tabla324[[#This Row],[CANTIDAD ]]*Tabla324[[#This Row],[P. U. ]],2)</f>
        <v>2829.03</v>
      </c>
    </row>
    <row r="3413" spans="1:10">
      <c r="A3413" s="5" t="s">
        <v>6577</v>
      </c>
      <c r="B3413" s="5" t="s">
        <v>3187</v>
      </c>
      <c r="C3413" s="6" t="s">
        <v>6363</v>
      </c>
      <c r="D3413" s="1" t="s">
        <v>62</v>
      </c>
      <c r="E3413" s="3">
        <v>7</v>
      </c>
      <c r="F3413" s="2">
        <v>4711.4799999999996</v>
      </c>
      <c r="G3413" s="2">
        <f>ROUND(Tabla324[[#This Row],[CANTIDAD]]*Tabla324[[#This Row],[P. U.]],2)</f>
        <v>32980.36</v>
      </c>
      <c r="H3413" s="22">
        <v>7</v>
      </c>
      <c r="I3413" s="2">
        <v>3618.53</v>
      </c>
      <c r="J3413" s="2">
        <f>ROUND(Tabla324[[#This Row],[CANTIDAD ]]*Tabla324[[#This Row],[P. U. ]],2)</f>
        <v>25329.71</v>
      </c>
    </row>
    <row r="3414" spans="1:10">
      <c r="A3414" s="5" t="s">
        <v>6577</v>
      </c>
      <c r="B3414" s="5" t="s">
        <v>3188</v>
      </c>
      <c r="C3414" s="6" t="s">
        <v>6364</v>
      </c>
      <c r="D3414" s="1" t="s">
        <v>62</v>
      </c>
      <c r="E3414" s="3">
        <v>4</v>
      </c>
      <c r="F3414" s="2">
        <v>7195.74</v>
      </c>
      <c r="G3414" s="2">
        <f>ROUND(Tabla324[[#This Row],[CANTIDAD]]*Tabla324[[#This Row],[P. U.]],2)</f>
        <v>28782.959999999999</v>
      </c>
      <c r="H3414" s="22">
        <v>4</v>
      </c>
      <c r="I3414" s="2">
        <v>5526.49</v>
      </c>
      <c r="J3414" s="2">
        <f>ROUND(Tabla324[[#This Row],[CANTIDAD ]]*Tabla324[[#This Row],[P. U. ]],2)</f>
        <v>22105.96</v>
      </c>
    </row>
    <row r="3415" spans="1:10">
      <c r="A3415" s="5" t="s">
        <v>6577</v>
      </c>
      <c r="B3415" s="5" t="s">
        <v>3189</v>
      </c>
      <c r="C3415" s="6" t="s">
        <v>6365</v>
      </c>
      <c r="D3415" s="1" t="s">
        <v>62</v>
      </c>
      <c r="E3415" s="3">
        <v>1</v>
      </c>
      <c r="F3415" s="2">
        <v>54995.94</v>
      </c>
      <c r="G3415" s="2">
        <f>ROUND(Tabla324[[#This Row],[CANTIDAD]]*Tabla324[[#This Row],[P. U.]],2)</f>
        <v>54995.94</v>
      </c>
      <c r="H3415" s="22">
        <v>1</v>
      </c>
      <c r="I3415" s="2">
        <v>42238.14</v>
      </c>
      <c r="J3415" s="2">
        <f>ROUND(Tabla324[[#This Row],[CANTIDAD ]]*Tabla324[[#This Row],[P. U. ]],2)</f>
        <v>42238.14</v>
      </c>
    </row>
    <row r="3416" spans="1:10">
      <c r="A3416" s="5" t="s">
        <v>6577</v>
      </c>
      <c r="B3416" s="5" t="s">
        <v>3190</v>
      </c>
      <c r="C3416" s="6" t="s">
        <v>6366</v>
      </c>
      <c r="D3416" s="1" t="s">
        <v>62</v>
      </c>
      <c r="E3416" s="3">
        <v>1</v>
      </c>
      <c r="F3416" s="2">
        <v>13363.5</v>
      </c>
      <c r="G3416" s="2">
        <f>ROUND(Tabla324[[#This Row],[CANTIDAD]]*Tabla324[[#This Row],[P. U.]],2)</f>
        <v>13363.5</v>
      </c>
      <c r="H3416" s="22">
        <v>1</v>
      </c>
      <c r="I3416" s="2">
        <v>10263.469999999999</v>
      </c>
      <c r="J3416" s="2">
        <f>ROUND(Tabla324[[#This Row],[CANTIDAD ]]*Tabla324[[#This Row],[P. U. ]],2)</f>
        <v>10263.469999999999</v>
      </c>
    </row>
    <row r="3417" spans="1:10">
      <c r="A3417" s="5" t="s">
        <v>6577</v>
      </c>
      <c r="B3417" s="5" t="s">
        <v>3191</v>
      </c>
      <c r="C3417" s="6" t="s">
        <v>6367</v>
      </c>
      <c r="D3417" s="1" t="s">
        <v>62</v>
      </c>
      <c r="E3417" s="3">
        <v>1</v>
      </c>
      <c r="F3417" s="2">
        <v>87376.72</v>
      </c>
      <c r="G3417" s="2">
        <f>ROUND(Tabla324[[#This Row],[CANTIDAD]]*Tabla324[[#This Row],[P. U.]],2)</f>
        <v>87376.72</v>
      </c>
      <c r="H3417" s="22">
        <v>1</v>
      </c>
      <c r="I3417" s="2">
        <v>67107.33</v>
      </c>
      <c r="J3417" s="2">
        <f>ROUND(Tabla324[[#This Row],[CANTIDAD ]]*Tabla324[[#This Row],[P. U. ]],2)</f>
        <v>67107.33</v>
      </c>
    </row>
    <row r="3418" spans="1:10" s="35" customFormat="1" ht="11.25" customHeight="1">
      <c r="A3418" s="34" t="s">
        <v>6580</v>
      </c>
      <c r="B3418" s="34" t="s">
        <v>3192</v>
      </c>
      <c r="C3418" s="34" t="s">
        <v>5032</v>
      </c>
      <c r="D3418" s="35" t="s">
        <v>3472</v>
      </c>
      <c r="E3418" s="36"/>
      <c r="F3418" s="37"/>
      <c r="G3418" s="37">
        <f>SUM(G3419:G3421)</f>
        <v>3351418.72</v>
      </c>
      <c r="H3418" s="38"/>
      <c r="I3418" s="37"/>
      <c r="J3418" s="37">
        <f t="shared" ref="J3418" si="203">SUM(J3419:J3421)</f>
        <v>2573966.59</v>
      </c>
    </row>
    <row r="3419" spans="1:10">
      <c r="A3419" s="5" t="s">
        <v>6577</v>
      </c>
      <c r="B3419" s="5" t="s">
        <v>3193</v>
      </c>
      <c r="C3419" s="5" t="s">
        <v>5032</v>
      </c>
      <c r="D3419" s="1" t="s">
        <v>62</v>
      </c>
      <c r="E3419" s="3">
        <v>1</v>
      </c>
      <c r="F3419" s="2">
        <v>2196894.2400000002</v>
      </c>
      <c r="G3419" s="2">
        <f>ROUND(Tabla324[[#This Row],[CANTIDAD]]*Tabla324[[#This Row],[P. U.]],2)</f>
        <v>2196894.2400000002</v>
      </c>
      <c r="H3419" s="22">
        <v>1</v>
      </c>
      <c r="I3419" s="2">
        <v>1687265.26</v>
      </c>
      <c r="J3419" s="2">
        <f>ROUND(Tabla324[[#This Row],[CANTIDAD ]]*Tabla324[[#This Row],[P. U. ]],2)</f>
        <v>1687265.26</v>
      </c>
    </row>
    <row r="3420" spans="1:10">
      <c r="A3420" s="5" t="s">
        <v>6577</v>
      </c>
      <c r="B3420" s="5" t="s">
        <v>3194</v>
      </c>
      <c r="C3420" s="5" t="s">
        <v>6368</v>
      </c>
      <c r="D3420" s="1" t="s">
        <v>62</v>
      </c>
      <c r="E3420" s="3">
        <v>1</v>
      </c>
      <c r="F3420" s="2">
        <v>377862.83</v>
      </c>
      <c r="G3420" s="2">
        <f>ROUND(Tabla324[[#This Row],[CANTIDAD]]*Tabla324[[#This Row],[P. U.]],2)</f>
        <v>377862.83</v>
      </c>
      <c r="H3420" s="22">
        <v>1</v>
      </c>
      <c r="I3420" s="2">
        <v>290207.34000000003</v>
      </c>
      <c r="J3420" s="2">
        <f>ROUND(Tabla324[[#This Row],[CANTIDAD ]]*Tabla324[[#This Row],[P. U. ]],2)</f>
        <v>290207.34000000003</v>
      </c>
    </row>
    <row r="3421" spans="1:10">
      <c r="A3421" s="5" t="s">
        <v>6577</v>
      </c>
      <c r="B3421" s="5" t="s">
        <v>3195</v>
      </c>
      <c r="C3421" s="5" t="s">
        <v>6369</v>
      </c>
      <c r="D3421" s="1" t="s">
        <v>62</v>
      </c>
      <c r="E3421" s="3">
        <v>1</v>
      </c>
      <c r="F3421" s="2">
        <v>776661.65</v>
      </c>
      <c r="G3421" s="2">
        <f>ROUND(Tabla324[[#This Row],[CANTIDAD]]*Tabla324[[#This Row],[P. U.]],2)</f>
        <v>776661.65</v>
      </c>
      <c r="H3421" s="22">
        <v>1</v>
      </c>
      <c r="I3421" s="2">
        <v>596493.99</v>
      </c>
      <c r="J3421" s="2">
        <f>ROUND(Tabla324[[#This Row],[CANTIDAD ]]*Tabla324[[#This Row],[P. U. ]],2)</f>
        <v>596493.99</v>
      </c>
    </row>
    <row r="3422" spans="1:10" s="25" customFormat="1" ht="11.25" customHeight="1">
      <c r="A3422" s="24" t="s">
        <v>6578</v>
      </c>
      <c r="B3422" s="24">
        <v>13</v>
      </c>
      <c r="C3422" s="24" t="s">
        <v>6370</v>
      </c>
      <c r="D3422" s="25" t="s">
        <v>3472</v>
      </c>
      <c r="E3422" s="26"/>
      <c r="F3422" s="27"/>
      <c r="G3422" s="27">
        <f>G3423+G3438+G3450+G3454</f>
        <v>2222807.0099999998</v>
      </c>
      <c r="H3422" s="28"/>
      <c r="I3422" s="27"/>
      <c r="J3422" s="27">
        <f t="shared" ref="J3422" si="204">J3423+J3438+J3450+J3454</f>
        <v>1707184.9699999997</v>
      </c>
    </row>
    <row r="3423" spans="1:10" s="30" customFormat="1" ht="11.25" customHeight="1">
      <c r="A3423" s="29" t="s">
        <v>6579</v>
      </c>
      <c r="B3423" s="29">
        <v>13.1</v>
      </c>
      <c r="C3423" s="29" t="s">
        <v>4613</v>
      </c>
      <c r="D3423" s="30" t="s">
        <v>3472</v>
      </c>
      <c r="E3423" s="31"/>
      <c r="F3423" s="32"/>
      <c r="G3423" s="32">
        <f>SUM(G3424:G3437)</f>
        <v>257617.01</v>
      </c>
      <c r="H3423" s="33"/>
      <c r="I3423" s="32"/>
      <c r="J3423" s="32">
        <f t="shared" ref="J3423" si="205">SUM(J3424:J3437)</f>
        <v>197865.53</v>
      </c>
    </row>
    <row r="3424" spans="1:10">
      <c r="A3424" s="5" t="s">
        <v>6577</v>
      </c>
      <c r="B3424" s="5" t="s">
        <v>3196</v>
      </c>
      <c r="C3424" s="6" t="s">
        <v>6371</v>
      </c>
      <c r="D3424" s="1" t="s">
        <v>79</v>
      </c>
      <c r="E3424" s="3">
        <v>938.65</v>
      </c>
      <c r="F3424" s="2">
        <v>27.29</v>
      </c>
      <c r="G3424" s="2">
        <f>ROUND(Tabla324[[#This Row],[CANTIDAD]]*Tabla324[[#This Row],[P. U.]],2)</f>
        <v>25615.759999999998</v>
      </c>
      <c r="H3424" s="22">
        <v>938.65</v>
      </c>
      <c r="I3424" s="2">
        <v>20.96</v>
      </c>
      <c r="J3424" s="2">
        <f>ROUND(Tabla324[[#This Row],[CANTIDAD ]]*Tabla324[[#This Row],[P. U. ]],2)</f>
        <v>19674.099999999999</v>
      </c>
    </row>
    <row r="3425" spans="1:10">
      <c r="A3425" s="5" t="s">
        <v>6577</v>
      </c>
      <c r="B3425" s="5" t="s">
        <v>3197</v>
      </c>
      <c r="C3425" s="6" t="s">
        <v>6372</v>
      </c>
      <c r="D3425" s="1" t="s">
        <v>79</v>
      </c>
      <c r="E3425" s="3">
        <v>702.6</v>
      </c>
      <c r="F3425" s="2">
        <v>21.74</v>
      </c>
      <c r="G3425" s="2">
        <f>ROUND(Tabla324[[#This Row],[CANTIDAD]]*Tabla324[[#This Row],[P. U.]],2)</f>
        <v>15274.52</v>
      </c>
      <c r="H3425" s="22">
        <v>702.6</v>
      </c>
      <c r="I3425" s="2">
        <v>16.690000000000001</v>
      </c>
      <c r="J3425" s="2">
        <f>ROUND(Tabla324[[#This Row],[CANTIDAD ]]*Tabla324[[#This Row],[P. U. ]],2)</f>
        <v>11726.39</v>
      </c>
    </row>
    <row r="3426" spans="1:10">
      <c r="A3426" s="5" t="s">
        <v>6577</v>
      </c>
      <c r="B3426" s="5" t="s">
        <v>3198</v>
      </c>
      <c r="C3426" s="6" t="s">
        <v>6373</v>
      </c>
      <c r="D3426" s="1" t="s">
        <v>79</v>
      </c>
      <c r="E3426" s="3">
        <v>1793</v>
      </c>
      <c r="F3426" s="2">
        <v>79.180000000000007</v>
      </c>
      <c r="G3426" s="2">
        <f>ROUND(Tabla324[[#This Row],[CANTIDAD]]*Tabla324[[#This Row],[P. U.]],2)</f>
        <v>141969.74</v>
      </c>
      <c r="H3426" s="22">
        <v>1793</v>
      </c>
      <c r="I3426" s="2">
        <v>60.82</v>
      </c>
      <c r="J3426" s="2">
        <f>ROUND(Tabla324[[#This Row],[CANTIDAD ]]*Tabla324[[#This Row],[P. U. ]],2)</f>
        <v>109050.26</v>
      </c>
    </row>
    <row r="3427" spans="1:10">
      <c r="A3427" s="5" t="s">
        <v>6577</v>
      </c>
      <c r="B3427" s="5" t="s">
        <v>3199</v>
      </c>
      <c r="C3427" s="5" t="s">
        <v>6374</v>
      </c>
      <c r="D3427" s="1" t="s">
        <v>79</v>
      </c>
      <c r="E3427" s="3">
        <v>8.6999999999999993</v>
      </c>
      <c r="F3427" s="2">
        <v>21.81</v>
      </c>
      <c r="G3427" s="2">
        <f>ROUND(Tabla324[[#This Row],[CANTIDAD]]*Tabla324[[#This Row],[P. U.]],2)</f>
        <v>189.75</v>
      </c>
      <c r="H3427" s="22">
        <v>8.6999999999999993</v>
      </c>
      <c r="I3427" s="2">
        <v>16.760000000000002</v>
      </c>
      <c r="J3427" s="2">
        <f>ROUND(Tabla324[[#This Row],[CANTIDAD ]]*Tabla324[[#This Row],[P. U. ]],2)</f>
        <v>145.81</v>
      </c>
    </row>
    <row r="3428" spans="1:10">
      <c r="A3428" s="5" t="s">
        <v>6577</v>
      </c>
      <c r="B3428" s="5" t="s">
        <v>2858</v>
      </c>
      <c r="C3428" s="6" t="s">
        <v>6075</v>
      </c>
      <c r="D3428" s="1" t="s">
        <v>79</v>
      </c>
      <c r="E3428" s="3">
        <v>50.05</v>
      </c>
      <c r="F3428" s="2">
        <v>31.35</v>
      </c>
      <c r="G3428" s="2">
        <f>ROUND(Tabla324[[#This Row],[CANTIDAD]]*Tabla324[[#This Row],[P. U.]],2)</f>
        <v>1569.07</v>
      </c>
      <c r="H3428" s="22">
        <v>50.05</v>
      </c>
      <c r="I3428" s="2">
        <v>24.08</v>
      </c>
      <c r="J3428" s="2">
        <f>ROUND(Tabla324[[#This Row],[CANTIDAD ]]*Tabla324[[#This Row],[P. U. ]],2)</f>
        <v>1205.2</v>
      </c>
    </row>
    <row r="3429" spans="1:10">
      <c r="A3429" s="5" t="s">
        <v>6577</v>
      </c>
      <c r="B3429" s="5" t="s">
        <v>3200</v>
      </c>
      <c r="C3429" s="6" t="s">
        <v>6375</v>
      </c>
      <c r="D3429" s="1" t="s">
        <v>62</v>
      </c>
      <c r="E3429" s="3">
        <v>1</v>
      </c>
      <c r="F3429" s="2">
        <v>192.45</v>
      </c>
      <c r="G3429" s="2">
        <f>ROUND(Tabla324[[#This Row],[CANTIDAD]]*Tabla324[[#This Row],[P. U.]],2)</f>
        <v>192.45</v>
      </c>
      <c r="H3429" s="22">
        <v>1</v>
      </c>
      <c r="I3429" s="2">
        <v>147.82</v>
      </c>
      <c r="J3429" s="2">
        <f>ROUND(Tabla324[[#This Row],[CANTIDAD ]]*Tabla324[[#This Row],[P. U. ]],2)</f>
        <v>147.82</v>
      </c>
    </row>
    <row r="3430" spans="1:10">
      <c r="A3430" s="5" t="s">
        <v>6577</v>
      </c>
      <c r="B3430" s="5" t="s">
        <v>3201</v>
      </c>
      <c r="C3430" s="6" t="s">
        <v>6376</v>
      </c>
      <c r="D3430" s="1" t="s">
        <v>62</v>
      </c>
      <c r="E3430" s="3">
        <v>2</v>
      </c>
      <c r="F3430" s="2">
        <v>313.02999999999997</v>
      </c>
      <c r="G3430" s="2">
        <f>ROUND(Tabla324[[#This Row],[CANTIDAD]]*Tabla324[[#This Row],[P. U.]],2)</f>
        <v>626.05999999999995</v>
      </c>
      <c r="H3430" s="22">
        <v>2</v>
      </c>
      <c r="I3430" s="2">
        <v>240.42</v>
      </c>
      <c r="J3430" s="2">
        <f>ROUND(Tabla324[[#This Row],[CANTIDAD ]]*Tabla324[[#This Row],[P. U. ]],2)</f>
        <v>480.84</v>
      </c>
    </row>
    <row r="3431" spans="1:10">
      <c r="A3431" s="5" t="s">
        <v>6577</v>
      </c>
      <c r="B3431" s="5" t="s">
        <v>3202</v>
      </c>
      <c r="C3431" s="6" t="s">
        <v>6377</v>
      </c>
      <c r="D3431" s="1" t="s">
        <v>62</v>
      </c>
      <c r="E3431" s="3">
        <v>77</v>
      </c>
      <c r="F3431" s="2">
        <v>84.71</v>
      </c>
      <c r="G3431" s="2">
        <f>ROUND(Tabla324[[#This Row],[CANTIDAD]]*Tabla324[[#This Row],[P. U.]],2)</f>
        <v>6522.67</v>
      </c>
      <c r="H3431" s="22">
        <v>77</v>
      </c>
      <c r="I3431" s="2">
        <v>65.06</v>
      </c>
      <c r="J3431" s="2">
        <f>ROUND(Tabla324[[#This Row],[CANTIDAD ]]*Tabla324[[#This Row],[P. U. ]],2)</f>
        <v>5009.62</v>
      </c>
    </row>
    <row r="3432" spans="1:10">
      <c r="A3432" s="5" t="s">
        <v>6577</v>
      </c>
      <c r="B3432" s="5" t="s">
        <v>3203</v>
      </c>
      <c r="C3432" s="6" t="s">
        <v>6378</v>
      </c>
      <c r="D3432" s="1" t="s">
        <v>62</v>
      </c>
      <c r="E3432" s="3">
        <v>29</v>
      </c>
      <c r="F3432" s="2">
        <v>185.23</v>
      </c>
      <c r="G3432" s="2">
        <f>ROUND(Tabla324[[#This Row],[CANTIDAD]]*Tabla324[[#This Row],[P. U.]],2)</f>
        <v>5371.67</v>
      </c>
      <c r="H3432" s="22">
        <v>29</v>
      </c>
      <c r="I3432" s="2">
        <v>142.25</v>
      </c>
      <c r="J3432" s="2">
        <f>ROUND(Tabla324[[#This Row],[CANTIDAD ]]*Tabla324[[#This Row],[P. U. ]],2)</f>
        <v>4125.25</v>
      </c>
    </row>
    <row r="3433" spans="1:10">
      <c r="A3433" s="5" t="s">
        <v>6577</v>
      </c>
      <c r="B3433" s="5" t="s">
        <v>3204</v>
      </c>
      <c r="C3433" s="6" t="s">
        <v>6379</v>
      </c>
      <c r="D3433" s="1" t="s">
        <v>62</v>
      </c>
      <c r="E3433" s="3">
        <v>20</v>
      </c>
      <c r="F3433" s="2">
        <v>176.95</v>
      </c>
      <c r="G3433" s="2">
        <f>ROUND(Tabla324[[#This Row],[CANTIDAD]]*Tabla324[[#This Row],[P. U.]],2)</f>
        <v>3539</v>
      </c>
      <c r="H3433" s="22">
        <v>20</v>
      </c>
      <c r="I3433" s="2">
        <v>135.88999999999999</v>
      </c>
      <c r="J3433" s="2">
        <f>ROUND(Tabla324[[#This Row],[CANTIDAD ]]*Tabla324[[#This Row],[P. U. ]],2)</f>
        <v>2717.8</v>
      </c>
    </row>
    <row r="3434" spans="1:10">
      <c r="A3434" s="5" t="s">
        <v>6577</v>
      </c>
      <c r="B3434" s="5" t="s">
        <v>3205</v>
      </c>
      <c r="C3434" s="6" t="s">
        <v>6380</v>
      </c>
      <c r="D3434" s="1" t="s">
        <v>62</v>
      </c>
      <c r="E3434" s="3">
        <v>3</v>
      </c>
      <c r="F3434" s="2">
        <v>289.5</v>
      </c>
      <c r="G3434" s="2">
        <f>ROUND(Tabla324[[#This Row],[CANTIDAD]]*Tabla324[[#This Row],[P. U.]],2)</f>
        <v>868.5</v>
      </c>
      <c r="H3434" s="22">
        <v>3</v>
      </c>
      <c r="I3434" s="2">
        <v>222.35</v>
      </c>
      <c r="J3434" s="2">
        <f>ROUND(Tabla324[[#This Row],[CANTIDAD ]]*Tabla324[[#This Row],[P. U. ]],2)</f>
        <v>667.05</v>
      </c>
    </row>
    <row r="3435" spans="1:10">
      <c r="A3435" s="5" t="s">
        <v>6577</v>
      </c>
      <c r="B3435" s="5" t="s">
        <v>3206</v>
      </c>
      <c r="C3435" s="6" t="s">
        <v>6381</v>
      </c>
      <c r="D3435" s="1" t="s">
        <v>62</v>
      </c>
      <c r="E3435" s="3">
        <v>98</v>
      </c>
      <c r="F3435" s="2">
        <v>377.02</v>
      </c>
      <c r="G3435" s="2">
        <f>ROUND(Tabla324[[#This Row],[CANTIDAD]]*Tabla324[[#This Row],[P. U.]],2)</f>
        <v>36947.96</v>
      </c>
      <c r="H3435" s="22">
        <v>98</v>
      </c>
      <c r="I3435" s="2">
        <v>289.56</v>
      </c>
      <c r="J3435" s="2">
        <f>ROUND(Tabla324[[#This Row],[CANTIDAD ]]*Tabla324[[#This Row],[P. U. ]],2)</f>
        <v>28376.880000000001</v>
      </c>
    </row>
    <row r="3436" spans="1:10">
      <c r="A3436" s="5" t="s">
        <v>6577</v>
      </c>
      <c r="B3436" s="5" t="s">
        <v>3207</v>
      </c>
      <c r="C3436" s="6" t="s">
        <v>6382</v>
      </c>
      <c r="D3436" s="1" t="s">
        <v>62</v>
      </c>
      <c r="E3436" s="3">
        <v>76</v>
      </c>
      <c r="F3436" s="2">
        <v>240.15</v>
      </c>
      <c r="G3436" s="2">
        <f>ROUND(Tabla324[[#This Row],[CANTIDAD]]*Tabla324[[#This Row],[P. U.]],2)</f>
        <v>18251.400000000001</v>
      </c>
      <c r="H3436" s="22">
        <v>76</v>
      </c>
      <c r="I3436" s="2">
        <v>184.44</v>
      </c>
      <c r="J3436" s="2">
        <f>ROUND(Tabla324[[#This Row],[CANTIDAD ]]*Tabla324[[#This Row],[P. U. ]],2)</f>
        <v>14017.44</v>
      </c>
    </row>
    <row r="3437" spans="1:10">
      <c r="A3437" s="5" t="s">
        <v>6577</v>
      </c>
      <c r="B3437" s="5" t="s">
        <v>3208</v>
      </c>
      <c r="C3437" s="5" t="s">
        <v>6383</v>
      </c>
      <c r="D3437" s="1" t="s">
        <v>62</v>
      </c>
      <c r="E3437" s="3">
        <v>1</v>
      </c>
      <c r="F3437" s="2">
        <v>678.46</v>
      </c>
      <c r="G3437" s="2">
        <f>ROUND(Tabla324[[#This Row],[CANTIDAD]]*Tabla324[[#This Row],[P. U.]],2)</f>
        <v>678.46</v>
      </c>
      <c r="H3437" s="22">
        <v>1</v>
      </c>
      <c r="I3437" s="2">
        <v>521.07000000000005</v>
      </c>
      <c r="J3437" s="2">
        <f>ROUND(Tabla324[[#This Row],[CANTIDAD ]]*Tabla324[[#This Row],[P. U. ]],2)</f>
        <v>521.07000000000005</v>
      </c>
    </row>
    <row r="3438" spans="1:10" s="30" customFormat="1" ht="11.25" customHeight="1">
      <c r="A3438" s="29" t="s">
        <v>6579</v>
      </c>
      <c r="B3438" s="29">
        <v>13.2</v>
      </c>
      <c r="C3438" s="29" t="s">
        <v>6097</v>
      </c>
      <c r="D3438" s="30" t="s">
        <v>3472</v>
      </c>
      <c r="E3438" s="31"/>
      <c r="F3438" s="32"/>
      <c r="G3438" s="32">
        <f>SUM(G3439:G3449)</f>
        <v>345760.16000000003</v>
      </c>
      <c r="H3438" s="33"/>
      <c r="I3438" s="32"/>
      <c r="J3438" s="32">
        <f t="shared" ref="J3438" si="206">SUM(J3439:J3449)</f>
        <v>265553.23999999993</v>
      </c>
    </row>
    <row r="3439" spans="1:10">
      <c r="A3439" s="5" t="s">
        <v>6577</v>
      </c>
      <c r="B3439" s="5" t="s">
        <v>3209</v>
      </c>
      <c r="C3439" s="5" t="s">
        <v>6384</v>
      </c>
      <c r="D3439" s="1" t="s">
        <v>62</v>
      </c>
      <c r="E3439" s="3">
        <v>35</v>
      </c>
      <c r="F3439" s="2">
        <v>6152.01</v>
      </c>
      <c r="G3439" s="2">
        <f>ROUND(Tabla324[[#This Row],[CANTIDAD]]*Tabla324[[#This Row],[P. U.]],2)</f>
        <v>215320.35</v>
      </c>
      <c r="H3439" s="22">
        <v>35</v>
      </c>
      <c r="I3439" s="2">
        <v>4724.88</v>
      </c>
      <c r="J3439" s="2">
        <f>ROUND(Tabla324[[#This Row],[CANTIDAD ]]*Tabla324[[#This Row],[P. U. ]],2)</f>
        <v>165370.79999999999</v>
      </c>
    </row>
    <row r="3440" spans="1:10">
      <c r="A3440" s="5" t="s">
        <v>6577</v>
      </c>
      <c r="B3440" s="5" t="s">
        <v>3210</v>
      </c>
      <c r="C3440" s="5" t="s">
        <v>6385</v>
      </c>
      <c r="D3440" s="1" t="s">
        <v>62</v>
      </c>
      <c r="E3440" s="3">
        <v>203</v>
      </c>
      <c r="F3440" s="2">
        <v>28.71</v>
      </c>
      <c r="G3440" s="2">
        <f>ROUND(Tabla324[[#This Row],[CANTIDAD]]*Tabla324[[#This Row],[P. U.]],2)</f>
        <v>5828.13</v>
      </c>
      <c r="H3440" s="22">
        <v>203</v>
      </c>
      <c r="I3440" s="2">
        <v>22.05</v>
      </c>
      <c r="J3440" s="2">
        <f>ROUND(Tabla324[[#This Row],[CANTIDAD ]]*Tabla324[[#This Row],[P. U. ]],2)</f>
        <v>4476.1499999999996</v>
      </c>
    </row>
    <row r="3441" spans="1:10">
      <c r="A3441" s="5" t="s">
        <v>6577</v>
      </c>
      <c r="B3441" s="5" t="s">
        <v>3211</v>
      </c>
      <c r="C3441" s="5" t="s">
        <v>6386</v>
      </c>
      <c r="D3441" s="1" t="s">
        <v>62</v>
      </c>
      <c r="E3441" s="3">
        <v>86</v>
      </c>
      <c r="F3441" s="2">
        <v>141.68</v>
      </c>
      <c r="G3441" s="2">
        <f>ROUND(Tabla324[[#This Row],[CANTIDAD]]*Tabla324[[#This Row],[P. U.]],2)</f>
        <v>12184.48</v>
      </c>
      <c r="H3441" s="22">
        <v>86</v>
      </c>
      <c r="I3441" s="2">
        <v>108.82</v>
      </c>
      <c r="J3441" s="2">
        <f>ROUND(Tabla324[[#This Row],[CANTIDAD ]]*Tabla324[[#This Row],[P. U. ]],2)</f>
        <v>9358.52</v>
      </c>
    </row>
    <row r="3442" spans="1:10">
      <c r="A3442" s="5" t="s">
        <v>6577</v>
      </c>
      <c r="B3442" s="5" t="s">
        <v>3212</v>
      </c>
      <c r="C3442" s="5" t="s">
        <v>6387</v>
      </c>
      <c r="D3442" s="1" t="s">
        <v>62</v>
      </c>
      <c r="E3442" s="3">
        <v>86</v>
      </c>
      <c r="F3442" s="2">
        <v>146.82</v>
      </c>
      <c r="G3442" s="2">
        <f>ROUND(Tabla324[[#This Row],[CANTIDAD]]*Tabla324[[#This Row],[P. U.]],2)</f>
        <v>12626.52</v>
      </c>
      <c r="H3442" s="22">
        <v>86</v>
      </c>
      <c r="I3442" s="2">
        <v>112.76</v>
      </c>
      <c r="J3442" s="2">
        <f>ROUND(Tabla324[[#This Row],[CANTIDAD ]]*Tabla324[[#This Row],[P. U. ]],2)</f>
        <v>9697.36</v>
      </c>
    </row>
    <row r="3443" spans="1:10">
      <c r="A3443" s="5" t="s">
        <v>6577</v>
      </c>
      <c r="B3443" s="5" t="s">
        <v>3213</v>
      </c>
      <c r="C3443" s="5" t="s">
        <v>6388</v>
      </c>
      <c r="D3443" s="1" t="s">
        <v>62</v>
      </c>
      <c r="E3443" s="3">
        <v>86</v>
      </c>
      <c r="F3443" s="2">
        <v>146.82</v>
      </c>
      <c r="G3443" s="2">
        <f>ROUND(Tabla324[[#This Row],[CANTIDAD]]*Tabla324[[#This Row],[P. U.]],2)</f>
        <v>12626.52</v>
      </c>
      <c r="H3443" s="22">
        <v>86</v>
      </c>
      <c r="I3443" s="2">
        <v>112.76</v>
      </c>
      <c r="J3443" s="2">
        <f>ROUND(Tabla324[[#This Row],[CANTIDAD ]]*Tabla324[[#This Row],[P. U. ]],2)</f>
        <v>9697.36</v>
      </c>
    </row>
    <row r="3444" spans="1:10">
      <c r="A3444" s="5" t="s">
        <v>6577</v>
      </c>
      <c r="B3444" s="5" t="s">
        <v>3214</v>
      </c>
      <c r="C3444" s="5" t="s">
        <v>6389</v>
      </c>
      <c r="D3444" s="1" t="s">
        <v>79</v>
      </c>
      <c r="E3444" s="3">
        <v>1390.11</v>
      </c>
      <c r="F3444" s="2">
        <v>58.29</v>
      </c>
      <c r="G3444" s="2">
        <f>ROUND(Tabla324[[#This Row],[CANTIDAD]]*Tabla324[[#This Row],[P. U.]],2)</f>
        <v>81029.509999999995</v>
      </c>
      <c r="H3444" s="22">
        <v>1390.11</v>
      </c>
      <c r="I3444" s="2">
        <v>44.77</v>
      </c>
      <c r="J3444" s="2">
        <f>ROUND(Tabla324[[#This Row],[CANTIDAD ]]*Tabla324[[#This Row],[P. U. ]],2)</f>
        <v>62235.22</v>
      </c>
    </row>
    <row r="3445" spans="1:10">
      <c r="A3445" s="5" t="s">
        <v>6577</v>
      </c>
      <c r="B3445" s="5" t="s">
        <v>3215</v>
      </c>
      <c r="C3445" s="5" t="s">
        <v>6390</v>
      </c>
      <c r="D3445" s="1" t="s">
        <v>79</v>
      </c>
      <c r="E3445" s="3">
        <v>28.45</v>
      </c>
      <c r="F3445" s="2">
        <v>79.19</v>
      </c>
      <c r="G3445" s="2">
        <f>ROUND(Tabla324[[#This Row],[CANTIDAD]]*Tabla324[[#This Row],[P. U.]],2)</f>
        <v>2252.96</v>
      </c>
      <c r="H3445" s="22">
        <v>28.45</v>
      </c>
      <c r="I3445" s="2">
        <v>60.83</v>
      </c>
      <c r="J3445" s="2">
        <f>ROUND(Tabla324[[#This Row],[CANTIDAD ]]*Tabla324[[#This Row],[P. U. ]],2)</f>
        <v>1730.61</v>
      </c>
    </row>
    <row r="3446" spans="1:10">
      <c r="A3446" s="5" t="s">
        <v>6577</v>
      </c>
      <c r="B3446" s="5" t="s">
        <v>3216</v>
      </c>
      <c r="C3446" s="5" t="s">
        <v>6391</v>
      </c>
      <c r="D3446" s="1" t="s">
        <v>79</v>
      </c>
      <c r="E3446" s="3">
        <v>4.49</v>
      </c>
      <c r="F3446" s="2">
        <v>37.22</v>
      </c>
      <c r="G3446" s="2">
        <f>ROUND(Tabla324[[#This Row],[CANTIDAD]]*Tabla324[[#This Row],[P. U.]],2)</f>
        <v>167.12</v>
      </c>
      <c r="H3446" s="22">
        <v>4.49</v>
      </c>
      <c r="I3446" s="2">
        <v>28.59</v>
      </c>
      <c r="J3446" s="2">
        <f>ROUND(Tabla324[[#This Row],[CANTIDAD ]]*Tabla324[[#This Row],[P. U. ]],2)</f>
        <v>128.37</v>
      </c>
    </row>
    <row r="3447" spans="1:10">
      <c r="A3447" s="5" t="s">
        <v>6577</v>
      </c>
      <c r="B3447" s="5" t="s">
        <v>3217</v>
      </c>
      <c r="C3447" s="5" t="s">
        <v>6392</v>
      </c>
      <c r="D3447" s="1" t="s">
        <v>62</v>
      </c>
      <c r="E3447" s="3">
        <v>6</v>
      </c>
      <c r="F3447" s="2">
        <v>34.909999999999997</v>
      </c>
      <c r="G3447" s="2">
        <f>ROUND(Tabla324[[#This Row],[CANTIDAD]]*Tabla324[[#This Row],[P. U.]],2)</f>
        <v>209.46</v>
      </c>
      <c r="H3447" s="22">
        <v>6</v>
      </c>
      <c r="I3447" s="2">
        <v>26.82</v>
      </c>
      <c r="J3447" s="2">
        <f>ROUND(Tabla324[[#This Row],[CANTIDAD ]]*Tabla324[[#This Row],[P. U. ]],2)</f>
        <v>160.91999999999999</v>
      </c>
    </row>
    <row r="3448" spans="1:10">
      <c r="A3448" s="5" t="s">
        <v>6577</v>
      </c>
      <c r="B3448" s="5" t="s">
        <v>3218</v>
      </c>
      <c r="C3448" s="5" t="s">
        <v>6393</v>
      </c>
      <c r="D3448" s="1" t="s">
        <v>476</v>
      </c>
      <c r="E3448" s="3">
        <v>357</v>
      </c>
      <c r="F3448" s="2">
        <v>9.5500000000000007</v>
      </c>
      <c r="G3448" s="2">
        <f>ROUND(Tabla324[[#This Row],[CANTIDAD]]*Tabla324[[#This Row],[P. U.]],2)</f>
        <v>3409.35</v>
      </c>
      <c r="H3448" s="22">
        <v>357</v>
      </c>
      <c r="I3448" s="2">
        <v>7.33</v>
      </c>
      <c r="J3448" s="2">
        <f>ROUND(Tabla324[[#This Row],[CANTIDAD ]]*Tabla324[[#This Row],[P. U. ]],2)</f>
        <v>2616.81</v>
      </c>
    </row>
    <row r="3449" spans="1:10">
      <c r="A3449" s="5" t="s">
        <v>6577</v>
      </c>
      <c r="B3449" s="5" t="s">
        <v>3219</v>
      </c>
      <c r="C3449" s="5" t="s">
        <v>6394</v>
      </c>
      <c r="D3449" s="1" t="s">
        <v>476</v>
      </c>
      <c r="E3449" s="3">
        <v>8</v>
      </c>
      <c r="F3449" s="2">
        <v>13.22</v>
      </c>
      <c r="G3449" s="2">
        <f>ROUND(Tabla324[[#This Row],[CANTIDAD]]*Tabla324[[#This Row],[P. U.]],2)</f>
        <v>105.76</v>
      </c>
      <c r="H3449" s="22">
        <v>8</v>
      </c>
      <c r="I3449" s="2">
        <v>10.14</v>
      </c>
      <c r="J3449" s="2">
        <f>ROUND(Tabla324[[#This Row],[CANTIDAD ]]*Tabla324[[#This Row],[P. U. ]],2)</f>
        <v>81.12</v>
      </c>
    </row>
    <row r="3450" spans="1:10" s="30" customFormat="1" ht="11.25" customHeight="1">
      <c r="A3450" s="29" t="s">
        <v>6579</v>
      </c>
      <c r="B3450" s="29">
        <v>13.3</v>
      </c>
      <c r="C3450" s="29" t="s">
        <v>4415</v>
      </c>
      <c r="D3450" s="30" t="s">
        <v>3472</v>
      </c>
      <c r="E3450" s="31"/>
      <c r="F3450" s="32"/>
      <c r="G3450" s="32">
        <f>SUM(G3451:G3453)</f>
        <v>381945.61</v>
      </c>
      <c r="H3450" s="33"/>
      <c r="I3450" s="32"/>
      <c r="J3450" s="32">
        <f t="shared" ref="J3450" si="207">SUM(J3451:J3453)</f>
        <v>293349.33999999997</v>
      </c>
    </row>
    <row r="3451" spans="1:10">
      <c r="A3451" s="5" t="s">
        <v>6577</v>
      </c>
      <c r="B3451" s="5" t="s">
        <v>3220</v>
      </c>
      <c r="C3451" s="5" t="s">
        <v>6395</v>
      </c>
      <c r="D3451" s="1" t="s">
        <v>62</v>
      </c>
      <c r="E3451" s="3">
        <v>633</v>
      </c>
      <c r="F3451" s="2">
        <v>295.2</v>
      </c>
      <c r="G3451" s="2">
        <f>ROUND(Tabla324[[#This Row],[CANTIDAD]]*Tabla324[[#This Row],[P. U.]],2)</f>
        <v>186861.6</v>
      </c>
      <c r="H3451" s="22">
        <v>633</v>
      </c>
      <c r="I3451" s="2">
        <v>226.73</v>
      </c>
      <c r="J3451" s="2">
        <f>ROUND(Tabla324[[#This Row],[CANTIDAD ]]*Tabla324[[#This Row],[P. U. ]],2)</f>
        <v>143520.09</v>
      </c>
    </row>
    <row r="3452" spans="1:10">
      <c r="A3452" s="5" t="s">
        <v>6577</v>
      </c>
      <c r="B3452" s="5" t="s">
        <v>3221</v>
      </c>
      <c r="C3452" s="5" t="s">
        <v>6396</v>
      </c>
      <c r="D3452" s="1" t="s">
        <v>62</v>
      </c>
      <c r="E3452" s="3">
        <v>77</v>
      </c>
      <c r="F3452" s="2">
        <v>2224.5100000000002</v>
      </c>
      <c r="G3452" s="2">
        <f>ROUND(Tabla324[[#This Row],[CANTIDAD]]*Tabla324[[#This Row],[P. U.]],2)</f>
        <v>171287.27</v>
      </c>
      <c r="H3452" s="22">
        <v>77</v>
      </c>
      <c r="I3452" s="2">
        <v>1708.48</v>
      </c>
      <c r="J3452" s="2">
        <f>ROUND(Tabla324[[#This Row],[CANTIDAD ]]*Tabla324[[#This Row],[P. U. ]],2)</f>
        <v>131552.95999999999</v>
      </c>
    </row>
    <row r="3453" spans="1:10">
      <c r="A3453" s="5" t="s">
        <v>6577</v>
      </c>
      <c r="B3453" s="5" t="s">
        <v>3222</v>
      </c>
      <c r="C3453" s="5" t="s">
        <v>6397</v>
      </c>
      <c r="D3453" s="1" t="s">
        <v>62</v>
      </c>
      <c r="E3453" s="3">
        <v>19</v>
      </c>
      <c r="F3453" s="2">
        <v>1252.46</v>
      </c>
      <c r="G3453" s="2">
        <f>ROUND(Tabla324[[#This Row],[CANTIDAD]]*Tabla324[[#This Row],[P. U.]],2)</f>
        <v>23796.74</v>
      </c>
      <c r="H3453" s="22">
        <v>19</v>
      </c>
      <c r="I3453" s="2">
        <v>961.91</v>
      </c>
      <c r="J3453" s="2">
        <f>ROUND(Tabla324[[#This Row],[CANTIDAD ]]*Tabla324[[#This Row],[P. U. ]],2)</f>
        <v>18276.29</v>
      </c>
    </row>
    <row r="3454" spans="1:10" s="30" customFormat="1" ht="11.25" customHeight="1">
      <c r="A3454" s="29" t="s">
        <v>6579</v>
      </c>
      <c r="B3454" s="29">
        <v>13.4</v>
      </c>
      <c r="C3454" s="29" t="s">
        <v>4446</v>
      </c>
      <c r="D3454" s="30" t="s">
        <v>3472</v>
      </c>
      <c r="E3454" s="31"/>
      <c r="F3454" s="32"/>
      <c r="G3454" s="32">
        <f>G3455+G3472+G3489</f>
        <v>1237484.23</v>
      </c>
      <c r="H3454" s="33"/>
      <c r="I3454" s="32"/>
      <c r="J3454" s="32">
        <f t="shared" ref="J3454" si="208">J3455+J3472+J3489</f>
        <v>950416.86</v>
      </c>
    </row>
    <row r="3455" spans="1:10" s="35" customFormat="1" ht="11.25" customHeight="1">
      <c r="A3455" s="34" t="s">
        <v>6580</v>
      </c>
      <c r="B3455" s="34" t="s">
        <v>3223</v>
      </c>
      <c r="C3455" s="34" t="s">
        <v>4310</v>
      </c>
      <c r="D3455" s="35" t="s">
        <v>3472</v>
      </c>
      <c r="E3455" s="36"/>
      <c r="F3455" s="37"/>
      <c r="G3455" s="37">
        <f>SUM(G3456:G3471)</f>
        <v>586706.28999999992</v>
      </c>
      <c r="H3455" s="38"/>
      <c r="I3455" s="37"/>
      <c r="J3455" s="37">
        <f t="shared" ref="J3455" si="209">SUM(J3456:J3471)</f>
        <v>450605</v>
      </c>
    </row>
    <row r="3456" spans="1:10">
      <c r="A3456" s="5" t="s">
        <v>6577</v>
      </c>
      <c r="B3456" s="5" t="s">
        <v>3224</v>
      </c>
      <c r="C3456" s="5" t="s">
        <v>6398</v>
      </c>
      <c r="D3456" s="1" t="s">
        <v>62</v>
      </c>
      <c r="E3456" s="3">
        <v>1</v>
      </c>
      <c r="F3456" s="2">
        <v>1510.63</v>
      </c>
      <c r="G3456" s="2">
        <f>ROUND(Tabla324[[#This Row],[CANTIDAD]]*Tabla324[[#This Row],[P. U.]],2)</f>
        <v>1510.63</v>
      </c>
      <c r="H3456" s="22">
        <v>1</v>
      </c>
      <c r="I3456" s="2">
        <v>1160.2</v>
      </c>
      <c r="J3456" s="2">
        <f>ROUND(Tabla324[[#This Row],[CANTIDAD ]]*Tabla324[[#This Row],[P. U. ]],2)</f>
        <v>1160.2</v>
      </c>
    </row>
    <row r="3457" spans="1:10">
      <c r="A3457" s="5" t="s">
        <v>6577</v>
      </c>
      <c r="B3457" s="5" t="s">
        <v>3225</v>
      </c>
      <c r="C3457" s="6" t="s">
        <v>6399</v>
      </c>
      <c r="D3457" s="1" t="s">
        <v>62</v>
      </c>
      <c r="E3457" s="3">
        <v>1</v>
      </c>
      <c r="F3457" s="2">
        <v>2568.94</v>
      </c>
      <c r="G3457" s="2">
        <f>ROUND(Tabla324[[#This Row],[CANTIDAD]]*Tabla324[[#This Row],[P. U.]],2)</f>
        <v>2568.94</v>
      </c>
      <c r="H3457" s="22">
        <v>1</v>
      </c>
      <c r="I3457" s="2">
        <v>1973</v>
      </c>
      <c r="J3457" s="2">
        <f>ROUND(Tabla324[[#This Row],[CANTIDAD ]]*Tabla324[[#This Row],[P. U. ]],2)</f>
        <v>1973</v>
      </c>
    </row>
    <row r="3458" spans="1:10">
      <c r="A3458" s="5" t="s">
        <v>6577</v>
      </c>
      <c r="B3458" s="5" t="s">
        <v>3226</v>
      </c>
      <c r="C3458" s="6" t="s">
        <v>6400</v>
      </c>
      <c r="D3458" s="1" t="s">
        <v>62</v>
      </c>
      <c r="E3458" s="3">
        <v>2</v>
      </c>
      <c r="F3458" s="2">
        <v>2568.94</v>
      </c>
      <c r="G3458" s="2">
        <f>ROUND(Tabla324[[#This Row],[CANTIDAD]]*Tabla324[[#This Row],[P. U.]],2)</f>
        <v>5137.88</v>
      </c>
      <c r="H3458" s="22">
        <v>2</v>
      </c>
      <c r="I3458" s="2">
        <v>1973</v>
      </c>
      <c r="J3458" s="2">
        <f>ROUND(Tabla324[[#This Row],[CANTIDAD ]]*Tabla324[[#This Row],[P. U. ]],2)</f>
        <v>3946</v>
      </c>
    </row>
    <row r="3459" spans="1:10">
      <c r="A3459" s="5" t="s">
        <v>6577</v>
      </c>
      <c r="B3459" s="5" t="s">
        <v>3227</v>
      </c>
      <c r="C3459" s="6" t="s">
        <v>6401</v>
      </c>
      <c r="D3459" s="1" t="s">
        <v>62</v>
      </c>
      <c r="E3459" s="3">
        <v>2</v>
      </c>
      <c r="F3459" s="2">
        <v>3781.79</v>
      </c>
      <c r="G3459" s="2">
        <f>ROUND(Tabla324[[#This Row],[CANTIDAD]]*Tabla324[[#This Row],[P. U.]],2)</f>
        <v>7563.58</v>
      </c>
      <c r="H3459" s="22">
        <v>2</v>
      </c>
      <c r="I3459" s="2">
        <v>2904.5</v>
      </c>
      <c r="J3459" s="2">
        <f>ROUND(Tabla324[[#This Row],[CANTIDAD ]]*Tabla324[[#This Row],[P. U. ]],2)</f>
        <v>5809</v>
      </c>
    </row>
    <row r="3460" spans="1:10">
      <c r="A3460" s="5" t="s">
        <v>6577</v>
      </c>
      <c r="B3460" s="5" t="s">
        <v>3228</v>
      </c>
      <c r="C3460" s="5" t="s">
        <v>6402</v>
      </c>
      <c r="D3460" s="1" t="s">
        <v>62</v>
      </c>
      <c r="E3460" s="3">
        <v>13</v>
      </c>
      <c r="F3460" s="2">
        <v>3853.12</v>
      </c>
      <c r="G3460" s="2">
        <f>ROUND(Tabla324[[#This Row],[CANTIDAD]]*Tabla324[[#This Row],[P. U.]],2)</f>
        <v>50090.559999999998</v>
      </c>
      <c r="H3460" s="22">
        <v>13</v>
      </c>
      <c r="I3460" s="2">
        <v>2959.28</v>
      </c>
      <c r="J3460" s="2">
        <f>ROUND(Tabla324[[#This Row],[CANTIDAD ]]*Tabla324[[#This Row],[P. U. ]],2)</f>
        <v>38470.639999999999</v>
      </c>
    </row>
    <row r="3461" spans="1:10">
      <c r="A3461" s="5" t="s">
        <v>6577</v>
      </c>
      <c r="B3461" s="5" t="s">
        <v>3229</v>
      </c>
      <c r="C3461" s="6" t="s">
        <v>6403</v>
      </c>
      <c r="D3461" s="1" t="s">
        <v>62</v>
      </c>
      <c r="E3461" s="3">
        <v>60</v>
      </c>
      <c r="F3461" s="2">
        <v>5921.8</v>
      </c>
      <c r="G3461" s="2">
        <f>ROUND(Tabla324[[#This Row],[CANTIDAD]]*Tabla324[[#This Row],[P. U.]],2)</f>
        <v>355308</v>
      </c>
      <c r="H3461" s="22">
        <v>60</v>
      </c>
      <c r="I3461" s="2">
        <v>4548.09</v>
      </c>
      <c r="J3461" s="2">
        <f>ROUND(Tabla324[[#This Row],[CANTIDAD ]]*Tabla324[[#This Row],[P. U. ]],2)</f>
        <v>272885.40000000002</v>
      </c>
    </row>
    <row r="3462" spans="1:10">
      <c r="A3462" s="5" t="s">
        <v>6577</v>
      </c>
      <c r="B3462" s="5" t="s">
        <v>3230</v>
      </c>
      <c r="C3462" s="6" t="s">
        <v>6404</v>
      </c>
      <c r="D3462" s="1" t="s">
        <v>62</v>
      </c>
      <c r="E3462" s="3">
        <v>2</v>
      </c>
      <c r="F3462" s="2">
        <v>6185.93</v>
      </c>
      <c r="G3462" s="2">
        <f>ROUND(Tabla324[[#This Row],[CANTIDAD]]*Tabla324[[#This Row],[P. U.]],2)</f>
        <v>12371.86</v>
      </c>
      <c r="H3462" s="22">
        <v>2</v>
      </c>
      <c r="I3462" s="2">
        <v>4750.95</v>
      </c>
      <c r="J3462" s="2">
        <f>ROUND(Tabla324[[#This Row],[CANTIDAD ]]*Tabla324[[#This Row],[P. U. ]],2)</f>
        <v>9501.9</v>
      </c>
    </row>
    <row r="3463" spans="1:10">
      <c r="A3463" s="5" t="s">
        <v>6577</v>
      </c>
      <c r="B3463" s="5" t="s">
        <v>3231</v>
      </c>
      <c r="C3463" s="6" t="s">
        <v>6405</v>
      </c>
      <c r="D3463" s="1" t="s">
        <v>62</v>
      </c>
      <c r="E3463" s="3">
        <v>29</v>
      </c>
      <c r="F3463" s="2">
        <v>665.05</v>
      </c>
      <c r="G3463" s="2">
        <f>ROUND(Tabla324[[#This Row],[CANTIDAD]]*Tabla324[[#This Row],[P. U.]],2)</f>
        <v>19286.45</v>
      </c>
      <c r="H3463" s="22">
        <v>29</v>
      </c>
      <c r="I3463" s="2">
        <v>510.78</v>
      </c>
      <c r="J3463" s="2">
        <f>ROUND(Tabla324[[#This Row],[CANTIDAD ]]*Tabla324[[#This Row],[P. U. ]],2)</f>
        <v>14812.62</v>
      </c>
    </row>
    <row r="3464" spans="1:10">
      <c r="A3464" s="5" t="s">
        <v>6577</v>
      </c>
      <c r="B3464" s="5" t="s">
        <v>3232</v>
      </c>
      <c r="C3464" s="6" t="s">
        <v>6406</v>
      </c>
      <c r="D3464" s="1" t="s">
        <v>62</v>
      </c>
      <c r="E3464" s="3">
        <v>20</v>
      </c>
      <c r="F3464" s="2">
        <v>360.74</v>
      </c>
      <c r="G3464" s="2">
        <f>ROUND(Tabla324[[#This Row],[CANTIDAD]]*Tabla324[[#This Row],[P. U.]],2)</f>
        <v>7214.8</v>
      </c>
      <c r="H3464" s="22">
        <v>20</v>
      </c>
      <c r="I3464" s="2">
        <v>277.06</v>
      </c>
      <c r="J3464" s="2">
        <f>ROUND(Tabla324[[#This Row],[CANTIDAD ]]*Tabla324[[#This Row],[P. U. ]],2)</f>
        <v>5541.2</v>
      </c>
    </row>
    <row r="3465" spans="1:10">
      <c r="A3465" s="5" t="s">
        <v>6577</v>
      </c>
      <c r="B3465" s="5" t="s">
        <v>3233</v>
      </c>
      <c r="C3465" s="6" t="s">
        <v>6407</v>
      </c>
      <c r="D3465" s="1" t="s">
        <v>62</v>
      </c>
      <c r="E3465" s="3">
        <v>6</v>
      </c>
      <c r="F3465" s="2">
        <v>245.43</v>
      </c>
      <c r="G3465" s="2">
        <f>ROUND(Tabla324[[#This Row],[CANTIDAD]]*Tabla324[[#This Row],[P. U.]],2)</f>
        <v>1472.58</v>
      </c>
      <c r="H3465" s="22">
        <v>6</v>
      </c>
      <c r="I3465" s="2">
        <v>188.5</v>
      </c>
      <c r="J3465" s="2">
        <f>ROUND(Tabla324[[#This Row],[CANTIDAD ]]*Tabla324[[#This Row],[P. U. ]],2)</f>
        <v>1131</v>
      </c>
    </row>
    <row r="3466" spans="1:10">
      <c r="A3466" s="5" t="s">
        <v>6577</v>
      </c>
      <c r="B3466" s="5" t="s">
        <v>3234</v>
      </c>
      <c r="C3466" s="6" t="s">
        <v>6408</v>
      </c>
      <c r="D3466" s="1" t="s">
        <v>62</v>
      </c>
      <c r="E3466" s="3">
        <v>1</v>
      </c>
      <c r="F3466" s="2">
        <v>459.04</v>
      </c>
      <c r="G3466" s="2">
        <f>ROUND(Tabla324[[#This Row],[CANTIDAD]]*Tabla324[[#This Row],[P. U.]],2)</f>
        <v>459.04</v>
      </c>
      <c r="H3466" s="22">
        <v>1</v>
      </c>
      <c r="I3466" s="2">
        <v>352.56</v>
      </c>
      <c r="J3466" s="2">
        <f>ROUND(Tabla324[[#This Row],[CANTIDAD ]]*Tabla324[[#This Row],[P. U. ]],2)</f>
        <v>352.56</v>
      </c>
    </row>
    <row r="3467" spans="1:10">
      <c r="A3467" s="5" t="s">
        <v>6577</v>
      </c>
      <c r="B3467" s="5" t="s">
        <v>3235</v>
      </c>
      <c r="C3467" s="5" t="s">
        <v>6409</v>
      </c>
      <c r="D3467" s="1" t="s">
        <v>62</v>
      </c>
      <c r="E3467" s="3">
        <v>72</v>
      </c>
      <c r="F3467" s="2">
        <v>128.30000000000001</v>
      </c>
      <c r="G3467" s="2">
        <f>ROUND(Tabla324[[#This Row],[CANTIDAD]]*Tabla324[[#This Row],[P. U.]],2)</f>
        <v>9237.6</v>
      </c>
      <c r="H3467" s="22">
        <v>72</v>
      </c>
      <c r="I3467" s="2">
        <v>98.54</v>
      </c>
      <c r="J3467" s="2">
        <f>ROUND(Tabla324[[#This Row],[CANTIDAD ]]*Tabla324[[#This Row],[P. U. ]],2)</f>
        <v>7094.88</v>
      </c>
    </row>
    <row r="3468" spans="1:10">
      <c r="A3468" s="5" t="s">
        <v>6577</v>
      </c>
      <c r="B3468" s="5" t="s">
        <v>3236</v>
      </c>
      <c r="C3468" s="5" t="s">
        <v>6410</v>
      </c>
      <c r="D3468" s="1" t="s">
        <v>62</v>
      </c>
      <c r="E3468" s="3">
        <v>4</v>
      </c>
      <c r="F3468" s="2">
        <v>161.01</v>
      </c>
      <c r="G3468" s="2">
        <f>ROUND(Tabla324[[#This Row],[CANTIDAD]]*Tabla324[[#This Row],[P. U.]],2)</f>
        <v>644.04</v>
      </c>
      <c r="H3468" s="22">
        <v>4</v>
      </c>
      <c r="I3468" s="2">
        <v>123.65</v>
      </c>
      <c r="J3468" s="2">
        <f>ROUND(Tabla324[[#This Row],[CANTIDAD ]]*Tabla324[[#This Row],[P. U. ]],2)</f>
        <v>494.6</v>
      </c>
    </row>
    <row r="3469" spans="1:10">
      <c r="A3469" s="5" t="s">
        <v>6577</v>
      </c>
      <c r="B3469" s="5" t="s">
        <v>3237</v>
      </c>
      <c r="C3469" s="5" t="s">
        <v>6411</v>
      </c>
      <c r="D3469" s="1" t="s">
        <v>62</v>
      </c>
      <c r="E3469" s="3">
        <v>1</v>
      </c>
      <c r="F3469" s="2">
        <v>341.7</v>
      </c>
      <c r="G3469" s="2">
        <f>ROUND(Tabla324[[#This Row],[CANTIDAD]]*Tabla324[[#This Row],[P. U.]],2)</f>
        <v>341.7</v>
      </c>
      <c r="H3469" s="22">
        <v>1</v>
      </c>
      <c r="I3469" s="2">
        <v>262.44</v>
      </c>
      <c r="J3469" s="2">
        <f>ROUND(Tabla324[[#This Row],[CANTIDAD ]]*Tabla324[[#This Row],[P. U. ]],2)</f>
        <v>262.44</v>
      </c>
    </row>
    <row r="3470" spans="1:10">
      <c r="A3470" s="5" t="s">
        <v>6577</v>
      </c>
      <c r="B3470" s="5" t="s">
        <v>3238</v>
      </c>
      <c r="C3470" s="6" t="s">
        <v>6412</v>
      </c>
      <c r="D3470" s="1" t="s">
        <v>62</v>
      </c>
      <c r="E3470" s="3">
        <v>1</v>
      </c>
      <c r="F3470" s="2">
        <v>109411.64</v>
      </c>
      <c r="G3470" s="2">
        <f>ROUND(Tabla324[[#This Row],[CANTIDAD]]*Tabla324[[#This Row],[P. U.]],2)</f>
        <v>109411.64</v>
      </c>
      <c r="H3470" s="22">
        <v>1</v>
      </c>
      <c r="I3470" s="2">
        <v>84030.66</v>
      </c>
      <c r="J3470" s="2">
        <f>ROUND(Tabla324[[#This Row],[CANTIDAD ]]*Tabla324[[#This Row],[P. U. ]],2)</f>
        <v>84030.66</v>
      </c>
    </row>
    <row r="3471" spans="1:10">
      <c r="A3471" s="5" t="s">
        <v>6577</v>
      </c>
      <c r="B3471" s="5" t="s">
        <v>3239</v>
      </c>
      <c r="C3471" s="6" t="s">
        <v>6413</v>
      </c>
      <c r="D3471" s="1" t="s">
        <v>62</v>
      </c>
      <c r="E3471" s="3">
        <v>1</v>
      </c>
      <c r="F3471" s="2">
        <v>4086.99</v>
      </c>
      <c r="G3471" s="2">
        <f>ROUND(Tabla324[[#This Row],[CANTIDAD]]*Tabla324[[#This Row],[P. U.]],2)</f>
        <v>4086.99</v>
      </c>
      <c r="H3471" s="22">
        <v>1</v>
      </c>
      <c r="I3471" s="2">
        <v>3138.9</v>
      </c>
      <c r="J3471" s="2">
        <f>ROUND(Tabla324[[#This Row],[CANTIDAD ]]*Tabla324[[#This Row],[P. U. ]],2)</f>
        <v>3138.9</v>
      </c>
    </row>
    <row r="3472" spans="1:10" s="35" customFormat="1" ht="11.25" customHeight="1">
      <c r="A3472" s="34" t="s">
        <v>6580</v>
      </c>
      <c r="B3472" s="34" t="s">
        <v>3240</v>
      </c>
      <c r="C3472" s="34" t="s">
        <v>5031</v>
      </c>
      <c r="D3472" s="35" t="s">
        <v>3472</v>
      </c>
      <c r="E3472" s="36"/>
      <c r="F3472" s="37"/>
      <c r="G3472" s="37">
        <f>SUM(G3473:G3488)</f>
        <v>352024.69</v>
      </c>
      <c r="H3472" s="38"/>
      <c r="I3472" s="37"/>
      <c r="J3472" s="37">
        <f t="shared" ref="J3472" si="210">SUM(J3473:J3488)</f>
        <v>270362.49</v>
      </c>
    </row>
    <row r="3473" spans="1:10">
      <c r="A3473" s="5" t="s">
        <v>6577</v>
      </c>
      <c r="B3473" s="5" t="s">
        <v>3241</v>
      </c>
      <c r="C3473" s="5" t="s">
        <v>6398</v>
      </c>
      <c r="D3473" s="1" t="s">
        <v>62</v>
      </c>
      <c r="E3473" s="3">
        <v>1</v>
      </c>
      <c r="F3473" s="2">
        <v>906.37</v>
      </c>
      <c r="G3473" s="2">
        <f>ROUND(Tabla324[[#This Row],[CANTIDAD]]*Tabla324[[#This Row],[P. U.]],2)</f>
        <v>906.37</v>
      </c>
      <c r="H3473" s="22">
        <v>1</v>
      </c>
      <c r="I3473" s="2">
        <v>696.12</v>
      </c>
      <c r="J3473" s="2">
        <f>ROUND(Tabla324[[#This Row],[CANTIDAD ]]*Tabla324[[#This Row],[P. U. ]],2)</f>
        <v>696.12</v>
      </c>
    </row>
    <row r="3474" spans="1:10">
      <c r="A3474" s="5" t="s">
        <v>6577</v>
      </c>
      <c r="B3474" s="5" t="s">
        <v>3242</v>
      </c>
      <c r="C3474" s="6" t="s">
        <v>6399</v>
      </c>
      <c r="D3474" s="1" t="s">
        <v>62</v>
      </c>
      <c r="E3474" s="3">
        <v>1</v>
      </c>
      <c r="F3474" s="2">
        <v>1541.36</v>
      </c>
      <c r="G3474" s="2">
        <f>ROUND(Tabla324[[#This Row],[CANTIDAD]]*Tabla324[[#This Row],[P. U.]],2)</f>
        <v>1541.36</v>
      </c>
      <c r="H3474" s="22">
        <v>1</v>
      </c>
      <c r="I3474" s="2">
        <v>1183.8</v>
      </c>
      <c r="J3474" s="2">
        <f>ROUND(Tabla324[[#This Row],[CANTIDAD ]]*Tabla324[[#This Row],[P. U. ]],2)</f>
        <v>1183.8</v>
      </c>
    </row>
    <row r="3475" spans="1:10">
      <c r="A3475" s="5" t="s">
        <v>6577</v>
      </c>
      <c r="B3475" s="5" t="s">
        <v>3243</v>
      </c>
      <c r="C3475" s="6" t="s">
        <v>6400</v>
      </c>
      <c r="D3475" s="1" t="s">
        <v>62</v>
      </c>
      <c r="E3475" s="3">
        <v>2</v>
      </c>
      <c r="F3475" s="2">
        <v>1541.36</v>
      </c>
      <c r="G3475" s="2">
        <f>ROUND(Tabla324[[#This Row],[CANTIDAD]]*Tabla324[[#This Row],[P. U.]],2)</f>
        <v>3082.72</v>
      </c>
      <c r="H3475" s="22">
        <v>2</v>
      </c>
      <c r="I3475" s="2">
        <v>1183.8</v>
      </c>
      <c r="J3475" s="2">
        <f>ROUND(Tabla324[[#This Row],[CANTIDAD ]]*Tabla324[[#This Row],[P. U. ]],2)</f>
        <v>2367.6</v>
      </c>
    </row>
    <row r="3476" spans="1:10">
      <c r="A3476" s="5" t="s">
        <v>6577</v>
      </c>
      <c r="B3476" s="5" t="s">
        <v>3244</v>
      </c>
      <c r="C3476" s="6" t="s">
        <v>6401</v>
      </c>
      <c r="D3476" s="1" t="s">
        <v>62</v>
      </c>
      <c r="E3476" s="3">
        <v>2</v>
      </c>
      <c r="F3476" s="2">
        <v>2269.06</v>
      </c>
      <c r="G3476" s="2">
        <f>ROUND(Tabla324[[#This Row],[CANTIDAD]]*Tabla324[[#This Row],[P. U.]],2)</f>
        <v>4538.12</v>
      </c>
      <c r="H3476" s="22">
        <v>2</v>
      </c>
      <c r="I3476" s="2">
        <v>1742.69</v>
      </c>
      <c r="J3476" s="2">
        <f>ROUND(Tabla324[[#This Row],[CANTIDAD ]]*Tabla324[[#This Row],[P. U. ]],2)</f>
        <v>3485.38</v>
      </c>
    </row>
    <row r="3477" spans="1:10">
      <c r="A3477" s="5" t="s">
        <v>6577</v>
      </c>
      <c r="B3477" s="5" t="s">
        <v>3245</v>
      </c>
      <c r="C3477" s="5" t="s">
        <v>6402</v>
      </c>
      <c r="D3477" s="1" t="s">
        <v>62</v>
      </c>
      <c r="E3477" s="3">
        <v>13</v>
      </c>
      <c r="F3477" s="2">
        <v>2311.85</v>
      </c>
      <c r="G3477" s="2">
        <f>ROUND(Tabla324[[#This Row],[CANTIDAD]]*Tabla324[[#This Row],[P. U.]],2)</f>
        <v>30054.05</v>
      </c>
      <c r="H3477" s="22">
        <v>13</v>
      </c>
      <c r="I3477" s="2">
        <v>1775.56</v>
      </c>
      <c r="J3477" s="2">
        <f>ROUND(Tabla324[[#This Row],[CANTIDAD ]]*Tabla324[[#This Row],[P. U. ]],2)</f>
        <v>23082.28</v>
      </c>
    </row>
    <row r="3478" spans="1:10">
      <c r="A3478" s="5" t="s">
        <v>6577</v>
      </c>
      <c r="B3478" s="5" t="s">
        <v>3246</v>
      </c>
      <c r="C3478" s="6" t="s">
        <v>6403</v>
      </c>
      <c r="D3478" s="1" t="s">
        <v>62</v>
      </c>
      <c r="E3478" s="3">
        <v>60</v>
      </c>
      <c r="F3478" s="2">
        <v>3553.06</v>
      </c>
      <c r="G3478" s="2">
        <f>ROUND(Tabla324[[#This Row],[CANTIDAD]]*Tabla324[[#This Row],[P. U.]],2)</f>
        <v>213183.6</v>
      </c>
      <c r="H3478" s="22">
        <v>60</v>
      </c>
      <c r="I3478" s="2">
        <v>2728.84</v>
      </c>
      <c r="J3478" s="2">
        <f>ROUND(Tabla324[[#This Row],[CANTIDAD ]]*Tabla324[[#This Row],[P. U. ]],2)</f>
        <v>163730.4</v>
      </c>
    </row>
    <row r="3479" spans="1:10">
      <c r="A3479" s="5" t="s">
        <v>6577</v>
      </c>
      <c r="B3479" s="5" t="s">
        <v>3247</v>
      </c>
      <c r="C3479" s="6" t="s">
        <v>6404</v>
      </c>
      <c r="D3479" s="1" t="s">
        <v>62</v>
      </c>
      <c r="E3479" s="3">
        <v>2</v>
      </c>
      <c r="F3479" s="2">
        <v>3711.56</v>
      </c>
      <c r="G3479" s="2">
        <f>ROUND(Tabla324[[#This Row],[CANTIDAD]]*Tabla324[[#This Row],[P. U.]],2)</f>
        <v>7423.12</v>
      </c>
      <c r="H3479" s="22">
        <v>2</v>
      </c>
      <c r="I3479" s="2">
        <v>2850.56</v>
      </c>
      <c r="J3479" s="2">
        <f>ROUND(Tabla324[[#This Row],[CANTIDAD ]]*Tabla324[[#This Row],[P. U. ]],2)</f>
        <v>5701.12</v>
      </c>
    </row>
    <row r="3480" spans="1:10">
      <c r="A3480" s="5" t="s">
        <v>6577</v>
      </c>
      <c r="B3480" s="5" t="s">
        <v>3248</v>
      </c>
      <c r="C3480" s="6" t="s">
        <v>6405</v>
      </c>
      <c r="D3480" s="1" t="s">
        <v>62</v>
      </c>
      <c r="E3480" s="3">
        <v>29</v>
      </c>
      <c r="F3480" s="2">
        <v>399.04</v>
      </c>
      <c r="G3480" s="2">
        <f>ROUND(Tabla324[[#This Row],[CANTIDAD]]*Tabla324[[#This Row],[P. U.]],2)</f>
        <v>11572.16</v>
      </c>
      <c r="H3480" s="22">
        <v>29</v>
      </c>
      <c r="I3480" s="2">
        <v>306.47000000000003</v>
      </c>
      <c r="J3480" s="2">
        <f>ROUND(Tabla324[[#This Row],[CANTIDAD ]]*Tabla324[[#This Row],[P. U. ]],2)</f>
        <v>8887.6299999999992</v>
      </c>
    </row>
    <row r="3481" spans="1:10">
      <c r="A3481" s="5" t="s">
        <v>6577</v>
      </c>
      <c r="B3481" s="5" t="s">
        <v>3249</v>
      </c>
      <c r="C3481" s="6" t="s">
        <v>6406</v>
      </c>
      <c r="D3481" s="1" t="s">
        <v>62</v>
      </c>
      <c r="E3481" s="3">
        <v>20</v>
      </c>
      <c r="F3481" s="2">
        <v>216.45</v>
      </c>
      <c r="G3481" s="2">
        <f>ROUND(Tabla324[[#This Row],[CANTIDAD]]*Tabla324[[#This Row],[P. U.]],2)</f>
        <v>4329</v>
      </c>
      <c r="H3481" s="22">
        <v>20</v>
      </c>
      <c r="I3481" s="2">
        <v>166.24</v>
      </c>
      <c r="J3481" s="2">
        <f>ROUND(Tabla324[[#This Row],[CANTIDAD ]]*Tabla324[[#This Row],[P. U. ]],2)</f>
        <v>3324.8</v>
      </c>
    </row>
    <row r="3482" spans="1:10">
      <c r="A3482" s="5" t="s">
        <v>6577</v>
      </c>
      <c r="B3482" s="5" t="s">
        <v>3250</v>
      </c>
      <c r="C3482" s="6" t="s">
        <v>6407</v>
      </c>
      <c r="D3482" s="1" t="s">
        <v>62</v>
      </c>
      <c r="E3482" s="3">
        <v>6</v>
      </c>
      <c r="F3482" s="2">
        <v>147.25</v>
      </c>
      <c r="G3482" s="2">
        <f>ROUND(Tabla324[[#This Row],[CANTIDAD]]*Tabla324[[#This Row],[P. U.]],2)</f>
        <v>883.5</v>
      </c>
      <c r="H3482" s="22">
        <v>6</v>
      </c>
      <c r="I3482" s="2">
        <v>113.09</v>
      </c>
      <c r="J3482" s="2">
        <f>ROUND(Tabla324[[#This Row],[CANTIDAD ]]*Tabla324[[#This Row],[P. U. ]],2)</f>
        <v>678.54</v>
      </c>
    </row>
    <row r="3483" spans="1:10">
      <c r="A3483" s="5" t="s">
        <v>6577</v>
      </c>
      <c r="B3483" s="5" t="s">
        <v>3251</v>
      </c>
      <c r="C3483" s="6" t="s">
        <v>6408</v>
      </c>
      <c r="D3483" s="1" t="s">
        <v>62</v>
      </c>
      <c r="E3483" s="3">
        <v>1</v>
      </c>
      <c r="F3483" s="2">
        <v>275.43</v>
      </c>
      <c r="G3483" s="2">
        <f>ROUND(Tabla324[[#This Row],[CANTIDAD]]*Tabla324[[#This Row],[P. U.]],2)</f>
        <v>275.43</v>
      </c>
      <c r="H3483" s="22">
        <v>1</v>
      </c>
      <c r="I3483" s="2">
        <v>211.53</v>
      </c>
      <c r="J3483" s="2">
        <f>ROUND(Tabla324[[#This Row],[CANTIDAD ]]*Tabla324[[#This Row],[P. U. ]],2)</f>
        <v>211.53</v>
      </c>
    </row>
    <row r="3484" spans="1:10">
      <c r="A3484" s="5" t="s">
        <v>6577</v>
      </c>
      <c r="B3484" s="5" t="s">
        <v>3252</v>
      </c>
      <c r="C3484" s="5" t="s">
        <v>6409</v>
      </c>
      <c r="D3484" s="1" t="s">
        <v>62</v>
      </c>
      <c r="E3484" s="3">
        <v>72</v>
      </c>
      <c r="F3484" s="2">
        <v>77.010000000000005</v>
      </c>
      <c r="G3484" s="2">
        <f>ROUND(Tabla324[[#This Row],[CANTIDAD]]*Tabla324[[#This Row],[P. U.]],2)</f>
        <v>5544.72</v>
      </c>
      <c r="H3484" s="22">
        <v>72</v>
      </c>
      <c r="I3484" s="2">
        <v>59.13</v>
      </c>
      <c r="J3484" s="2">
        <f>ROUND(Tabla324[[#This Row],[CANTIDAD ]]*Tabla324[[#This Row],[P. U. ]],2)</f>
        <v>4257.3599999999997</v>
      </c>
    </row>
    <row r="3485" spans="1:10">
      <c r="A3485" s="5" t="s">
        <v>6577</v>
      </c>
      <c r="B3485" s="5" t="s">
        <v>3253</v>
      </c>
      <c r="C3485" s="5" t="s">
        <v>6410</v>
      </c>
      <c r="D3485" s="1" t="s">
        <v>62</v>
      </c>
      <c r="E3485" s="3">
        <v>4</v>
      </c>
      <c r="F3485" s="2">
        <v>96.6</v>
      </c>
      <c r="G3485" s="2">
        <f>ROUND(Tabla324[[#This Row],[CANTIDAD]]*Tabla324[[#This Row],[P. U.]],2)</f>
        <v>386.4</v>
      </c>
      <c r="H3485" s="22">
        <v>4</v>
      </c>
      <c r="I3485" s="2">
        <v>74.19</v>
      </c>
      <c r="J3485" s="2">
        <f>ROUND(Tabla324[[#This Row],[CANTIDAD ]]*Tabla324[[#This Row],[P. U. ]],2)</f>
        <v>296.76</v>
      </c>
    </row>
    <row r="3486" spans="1:10">
      <c r="A3486" s="5" t="s">
        <v>6577</v>
      </c>
      <c r="B3486" s="5" t="s">
        <v>3254</v>
      </c>
      <c r="C3486" s="5" t="s">
        <v>6411</v>
      </c>
      <c r="D3486" s="1" t="s">
        <v>62</v>
      </c>
      <c r="E3486" s="3">
        <v>1</v>
      </c>
      <c r="F3486" s="2">
        <v>205.03</v>
      </c>
      <c r="G3486" s="2">
        <f>ROUND(Tabla324[[#This Row],[CANTIDAD]]*Tabla324[[#This Row],[P. U.]],2)</f>
        <v>205.03</v>
      </c>
      <c r="H3486" s="22">
        <v>1</v>
      </c>
      <c r="I3486" s="2">
        <v>157.47</v>
      </c>
      <c r="J3486" s="2">
        <f>ROUND(Tabla324[[#This Row],[CANTIDAD ]]*Tabla324[[#This Row],[P. U. ]],2)</f>
        <v>157.47</v>
      </c>
    </row>
    <row r="3487" spans="1:10">
      <c r="A3487" s="5" t="s">
        <v>6577</v>
      </c>
      <c r="B3487" s="5" t="s">
        <v>3255</v>
      </c>
      <c r="C3487" s="6" t="s">
        <v>6412</v>
      </c>
      <c r="D3487" s="1" t="s">
        <v>62</v>
      </c>
      <c r="E3487" s="3">
        <v>1</v>
      </c>
      <c r="F3487" s="2">
        <v>65646.94</v>
      </c>
      <c r="G3487" s="2">
        <f>ROUND(Tabla324[[#This Row],[CANTIDAD]]*Tabla324[[#This Row],[P. U.]],2)</f>
        <v>65646.94</v>
      </c>
      <c r="H3487" s="22">
        <v>1</v>
      </c>
      <c r="I3487" s="2">
        <v>50418.37</v>
      </c>
      <c r="J3487" s="2">
        <f>ROUND(Tabla324[[#This Row],[CANTIDAD ]]*Tabla324[[#This Row],[P. U. ]],2)</f>
        <v>50418.37</v>
      </c>
    </row>
    <row r="3488" spans="1:10">
      <c r="A3488" s="5" t="s">
        <v>6577</v>
      </c>
      <c r="B3488" s="5" t="s">
        <v>3256</v>
      </c>
      <c r="C3488" s="6" t="s">
        <v>6413</v>
      </c>
      <c r="D3488" s="1" t="s">
        <v>62</v>
      </c>
      <c r="E3488" s="3">
        <v>1</v>
      </c>
      <c r="F3488" s="2">
        <v>2452.17</v>
      </c>
      <c r="G3488" s="2">
        <f>ROUND(Tabla324[[#This Row],[CANTIDAD]]*Tabla324[[#This Row],[P. U.]],2)</f>
        <v>2452.17</v>
      </c>
      <c r="H3488" s="22">
        <v>1</v>
      </c>
      <c r="I3488" s="2">
        <v>1883.33</v>
      </c>
      <c r="J3488" s="2">
        <f>ROUND(Tabla324[[#This Row],[CANTIDAD ]]*Tabla324[[#This Row],[P. U. ]],2)</f>
        <v>1883.33</v>
      </c>
    </row>
    <row r="3489" spans="1:10" s="35" customFormat="1" ht="11.25" customHeight="1">
      <c r="A3489" s="34" t="s">
        <v>6580</v>
      </c>
      <c r="B3489" s="34" t="s">
        <v>3257</v>
      </c>
      <c r="C3489" s="34" t="s">
        <v>5032</v>
      </c>
      <c r="D3489" s="35" t="s">
        <v>3472</v>
      </c>
      <c r="E3489" s="36"/>
      <c r="F3489" s="37"/>
      <c r="G3489" s="37">
        <f>SUM(G3490:G3491)</f>
        <v>298753.25</v>
      </c>
      <c r="H3489" s="38"/>
      <c r="I3489" s="37"/>
      <c r="J3489" s="37">
        <f t="shared" ref="J3489" si="211">SUM(J3490:J3491)</f>
        <v>229449.37</v>
      </c>
    </row>
    <row r="3490" spans="1:10">
      <c r="A3490" s="5" t="s">
        <v>6577</v>
      </c>
      <c r="B3490" s="5" t="s">
        <v>3258</v>
      </c>
      <c r="C3490" s="5" t="s">
        <v>6414</v>
      </c>
      <c r="D3490" s="1" t="s">
        <v>62</v>
      </c>
      <c r="E3490" s="3">
        <v>1</v>
      </c>
      <c r="F3490" s="2">
        <v>234232.57</v>
      </c>
      <c r="G3490" s="2">
        <f>ROUND(Tabla324[[#This Row],[CANTIDAD]]*Tabla324[[#This Row],[P. U.]],2)</f>
        <v>234232.57</v>
      </c>
      <c r="H3490" s="22">
        <v>1</v>
      </c>
      <c r="I3490" s="2">
        <v>179896</v>
      </c>
      <c r="J3490" s="2">
        <f>ROUND(Tabla324[[#This Row],[CANTIDAD ]]*Tabla324[[#This Row],[P. U. ]],2)</f>
        <v>179896</v>
      </c>
    </row>
    <row r="3491" spans="1:10">
      <c r="A3491" s="5" t="s">
        <v>6577</v>
      </c>
      <c r="B3491" s="5" t="s">
        <v>3259</v>
      </c>
      <c r="C3491" s="5" t="s">
        <v>6415</v>
      </c>
      <c r="D3491" s="1" t="s">
        <v>62</v>
      </c>
      <c r="E3491" s="3">
        <v>1</v>
      </c>
      <c r="F3491" s="2">
        <v>64520.68</v>
      </c>
      <c r="G3491" s="2">
        <f>ROUND(Tabla324[[#This Row],[CANTIDAD]]*Tabla324[[#This Row],[P. U.]],2)</f>
        <v>64520.68</v>
      </c>
      <c r="H3491" s="22">
        <v>1</v>
      </c>
      <c r="I3491" s="2">
        <v>49553.37</v>
      </c>
      <c r="J3491" s="2">
        <f>ROUND(Tabla324[[#This Row],[CANTIDAD ]]*Tabla324[[#This Row],[P. U. ]],2)</f>
        <v>49553.37</v>
      </c>
    </row>
    <row r="3492" spans="1:10" s="25" customFormat="1" ht="11.25" customHeight="1">
      <c r="A3492" s="24" t="s">
        <v>6578</v>
      </c>
      <c r="B3492" s="24">
        <v>14</v>
      </c>
      <c r="C3492" s="24" t="s">
        <v>6416</v>
      </c>
      <c r="D3492" s="25" t="s">
        <v>3472</v>
      </c>
      <c r="E3492" s="26"/>
      <c r="F3492" s="27"/>
      <c r="G3492" s="27">
        <f>G3493+G3497+G3519</f>
        <v>4348832.2600000007</v>
      </c>
      <c r="H3492" s="28"/>
      <c r="I3492" s="27"/>
      <c r="J3492" s="27">
        <f t="shared" ref="J3492" si="212">J3493+J3497+J3519</f>
        <v>3340092.25</v>
      </c>
    </row>
    <row r="3493" spans="1:10" s="30" customFormat="1" ht="11.25" customHeight="1">
      <c r="A3493" s="29" t="s">
        <v>6579</v>
      </c>
      <c r="B3493" s="29">
        <v>14.1</v>
      </c>
      <c r="C3493" s="29" t="s">
        <v>4613</v>
      </c>
      <c r="D3493" s="30" t="s">
        <v>3472</v>
      </c>
      <c r="E3493" s="31"/>
      <c r="F3493" s="32"/>
      <c r="G3493" s="32">
        <f>SUM(G3494:G3496)</f>
        <v>272030.21999999997</v>
      </c>
      <c r="H3493" s="33"/>
      <c r="I3493" s="32"/>
      <c r="J3493" s="32">
        <f t="shared" ref="J3493" si="213">SUM(J3494:J3496)</f>
        <v>208969.41999999998</v>
      </c>
    </row>
    <row r="3494" spans="1:10">
      <c r="A3494" s="5" t="s">
        <v>6577</v>
      </c>
      <c r="B3494" s="5" t="s">
        <v>3260</v>
      </c>
      <c r="C3494" s="5" t="s">
        <v>6417</v>
      </c>
      <c r="D3494" s="1" t="s">
        <v>15</v>
      </c>
      <c r="E3494" s="3">
        <v>12276</v>
      </c>
      <c r="F3494" s="2">
        <v>18.34</v>
      </c>
      <c r="G3494" s="2">
        <f>ROUND(Tabla324[[#This Row],[CANTIDAD]]*Tabla324[[#This Row],[P. U.]],2)</f>
        <v>225141.84</v>
      </c>
      <c r="H3494" s="22">
        <v>12276</v>
      </c>
      <c r="I3494" s="2">
        <v>14.09</v>
      </c>
      <c r="J3494" s="2">
        <f>ROUND(Tabla324[[#This Row],[CANTIDAD ]]*Tabla324[[#This Row],[P. U. ]],2)</f>
        <v>172968.84</v>
      </c>
    </row>
    <row r="3495" spans="1:10">
      <c r="A3495" s="5" t="s">
        <v>6577</v>
      </c>
      <c r="B3495" s="5" t="s">
        <v>3261</v>
      </c>
      <c r="C3495" s="5" t="s">
        <v>6418</v>
      </c>
      <c r="D3495" s="1" t="s">
        <v>15</v>
      </c>
      <c r="E3495" s="3">
        <v>1903</v>
      </c>
      <c r="F3495" s="2">
        <v>22.78</v>
      </c>
      <c r="G3495" s="2">
        <f>ROUND(Tabla324[[#This Row],[CANTIDAD]]*Tabla324[[#This Row],[P. U.]],2)</f>
        <v>43350.34</v>
      </c>
      <c r="H3495" s="22">
        <v>1903</v>
      </c>
      <c r="I3495" s="2">
        <v>17.489999999999998</v>
      </c>
      <c r="J3495" s="2">
        <f>ROUND(Tabla324[[#This Row],[CANTIDAD ]]*Tabla324[[#This Row],[P. U. ]],2)</f>
        <v>33283.47</v>
      </c>
    </row>
    <row r="3496" spans="1:10">
      <c r="A3496" s="5" t="s">
        <v>6577</v>
      </c>
      <c r="B3496" s="5" t="s">
        <v>3262</v>
      </c>
      <c r="C3496" s="5" t="s">
        <v>6419</v>
      </c>
      <c r="D3496" s="1" t="s">
        <v>15</v>
      </c>
      <c r="E3496" s="3">
        <v>187</v>
      </c>
      <c r="F3496" s="2">
        <v>18.920000000000002</v>
      </c>
      <c r="G3496" s="2">
        <f>ROUND(Tabla324[[#This Row],[CANTIDAD]]*Tabla324[[#This Row],[P. U.]],2)</f>
        <v>3538.04</v>
      </c>
      <c r="H3496" s="22">
        <v>187</v>
      </c>
      <c r="I3496" s="2">
        <v>14.53</v>
      </c>
      <c r="J3496" s="2">
        <f>ROUND(Tabla324[[#This Row],[CANTIDAD ]]*Tabla324[[#This Row],[P. U. ]],2)</f>
        <v>2717.11</v>
      </c>
    </row>
    <row r="3497" spans="1:10" s="30" customFormat="1" ht="11.25" customHeight="1">
      <c r="A3497" s="29" t="s">
        <v>6579</v>
      </c>
      <c r="B3497" s="29">
        <v>14.2</v>
      </c>
      <c r="C3497" s="29" t="s">
        <v>6154</v>
      </c>
      <c r="D3497" s="30" t="s">
        <v>3472</v>
      </c>
      <c r="E3497" s="31"/>
      <c r="F3497" s="32"/>
      <c r="G3497" s="32">
        <f>SUM(G3498:G3518)</f>
        <v>1104688.9900000002</v>
      </c>
      <c r="H3497" s="33"/>
      <c r="I3497" s="32"/>
      <c r="J3497" s="32">
        <f t="shared" ref="J3497" si="214">SUM(J3498:J3518)</f>
        <v>848467.50000000023</v>
      </c>
    </row>
    <row r="3498" spans="1:10">
      <c r="A3498" s="5" t="s">
        <v>6577</v>
      </c>
      <c r="B3498" s="5" t="s">
        <v>3263</v>
      </c>
      <c r="C3498" s="5" t="s">
        <v>6420</v>
      </c>
      <c r="D3498" s="1" t="s">
        <v>62</v>
      </c>
      <c r="E3498" s="3">
        <v>2359</v>
      </c>
      <c r="F3498" s="2">
        <v>28.71</v>
      </c>
      <c r="G3498" s="2">
        <f>ROUND(Tabla324[[#This Row],[CANTIDAD]]*Tabla324[[#This Row],[P. U.]],2)</f>
        <v>67726.89</v>
      </c>
      <c r="H3498" s="22">
        <v>2359</v>
      </c>
      <c r="I3498" s="2">
        <v>22.05</v>
      </c>
      <c r="J3498" s="2">
        <f>ROUND(Tabla324[[#This Row],[CANTIDAD ]]*Tabla324[[#This Row],[P. U. ]],2)</f>
        <v>52015.95</v>
      </c>
    </row>
    <row r="3499" spans="1:10">
      <c r="A3499" s="5" t="s">
        <v>6577</v>
      </c>
      <c r="B3499" s="5" t="s">
        <v>3264</v>
      </c>
      <c r="C3499" s="5" t="s">
        <v>6421</v>
      </c>
      <c r="D3499" s="1" t="s">
        <v>79</v>
      </c>
      <c r="E3499" s="3">
        <v>6591</v>
      </c>
      <c r="F3499" s="2">
        <v>55.45</v>
      </c>
      <c r="G3499" s="2">
        <f>ROUND(Tabla324[[#This Row],[CANTIDAD]]*Tabla324[[#This Row],[P. U.]],2)</f>
        <v>365470.95</v>
      </c>
      <c r="H3499" s="22">
        <v>6591</v>
      </c>
      <c r="I3499" s="2">
        <v>42.59</v>
      </c>
      <c r="J3499" s="2">
        <f>ROUND(Tabla324[[#This Row],[CANTIDAD ]]*Tabla324[[#This Row],[P. U. ]],2)</f>
        <v>280710.69</v>
      </c>
    </row>
    <row r="3500" spans="1:10">
      <c r="A3500" s="5" t="s">
        <v>6577</v>
      </c>
      <c r="B3500" s="5" t="s">
        <v>3265</v>
      </c>
      <c r="C3500" s="5" t="s">
        <v>6422</v>
      </c>
      <c r="D3500" s="1" t="s">
        <v>79</v>
      </c>
      <c r="E3500" s="3">
        <v>553</v>
      </c>
      <c r="F3500" s="2">
        <v>58.29</v>
      </c>
      <c r="G3500" s="2">
        <f>ROUND(Tabla324[[#This Row],[CANTIDAD]]*Tabla324[[#This Row],[P. U.]],2)</f>
        <v>32234.37</v>
      </c>
      <c r="H3500" s="22">
        <v>553</v>
      </c>
      <c r="I3500" s="2">
        <v>44.77</v>
      </c>
      <c r="J3500" s="2">
        <f>ROUND(Tabla324[[#This Row],[CANTIDAD ]]*Tabla324[[#This Row],[P. U. ]],2)</f>
        <v>24757.81</v>
      </c>
    </row>
    <row r="3501" spans="1:10">
      <c r="A3501" s="5" t="s">
        <v>6577</v>
      </c>
      <c r="B3501" s="5" t="s">
        <v>3266</v>
      </c>
      <c r="C3501" s="5" t="s">
        <v>6423</v>
      </c>
      <c r="D3501" s="1" t="s">
        <v>79</v>
      </c>
      <c r="E3501" s="3">
        <v>150</v>
      </c>
      <c r="F3501" s="2">
        <v>79.19</v>
      </c>
      <c r="G3501" s="2">
        <f>ROUND(Tabla324[[#This Row],[CANTIDAD]]*Tabla324[[#This Row],[P. U.]],2)</f>
        <v>11878.5</v>
      </c>
      <c r="H3501" s="22">
        <v>150</v>
      </c>
      <c r="I3501" s="2">
        <v>60.83</v>
      </c>
      <c r="J3501" s="2">
        <f>ROUND(Tabla324[[#This Row],[CANTIDAD ]]*Tabla324[[#This Row],[P. U. ]],2)</f>
        <v>9124.5</v>
      </c>
    </row>
    <row r="3502" spans="1:10">
      <c r="A3502" s="5" t="s">
        <v>6577</v>
      </c>
      <c r="B3502" s="5" t="s">
        <v>3267</v>
      </c>
      <c r="C3502" s="5" t="s">
        <v>6424</v>
      </c>
      <c r="D3502" s="1" t="s">
        <v>79</v>
      </c>
      <c r="E3502" s="3">
        <v>64</v>
      </c>
      <c r="F3502" s="2">
        <v>112.47</v>
      </c>
      <c r="G3502" s="2">
        <f>ROUND(Tabla324[[#This Row],[CANTIDAD]]*Tabla324[[#This Row],[P. U.]],2)</f>
        <v>7198.08</v>
      </c>
      <c r="H3502" s="22">
        <v>64</v>
      </c>
      <c r="I3502" s="2">
        <v>86.38</v>
      </c>
      <c r="J3502" s="2">
        <f>ROUND(Tabla324[[#This Row],[CANTIDAD ]]*Tabla324[[#This Row],[P. U. ]],2)</f>
        <v>5528.32</v>
      </c>
    </row>
    <row r="3503" spans="1:10">
      <c r="A3503" s="5" t="s">
        <v>6577</v>
      </c>
      <c r="B3503" s="5" t="s">
        <v>3268</v>
      </c>
      <c r="C3503" s="5" t="s">
        <v>6425</v>
      </c>
      <c r="D3503" s="1" t="s">
        <v>79</v>
      </c>
      <c r="E3503" s="3">
        <v>7</v>
      </c>
      <c r="F3503" s="2">
        <v>184.37</v>
      </c>
      <c r="G3503" s="2">
        <f>ROUND(Tabla324[[#This Row],[CANTIDAD]]*Tabla324[[#This Row],[P. U.]],2)</f>
        <v>1290.5899999999999</v>
      </c>
      <c r="H3503" s="22">
        <v>7</v>
      </c>
      <c r="I3503" s="2">
        <v>141.6</v>
      </c>
      <c r="J3503" s="2">
        <f>ROUND(Tabla324[[#This Row],[CANTIDAD ]]*Tabla324[[#This Row],[P. U. ]],2)</f>
        <v>991.2</v>
      </c>
    </row>
    <row r="3504" spans="1:10">
      <c r="A3504" s="5" t="s">
        <v>6577</v>
      </c>
      <c r="B3504" s="5" t="s">
        <v>3269</v>
      </c>
      <c r="C3504" s="5" t="s">
        <v>6426</v>
      </c>
      <c r="D3504" s="1" t="s">
        <v>62</v>
      </c>
      <c r="E3504" s="3">
        <v>1647</v>
      </c>
      <c r="F3504" s="2">
        <v>26.7</v>
      </c>
      <c r="G3504" s="2">
        <f>ROUND(Tabla324[[#This Row],[CANTIDAD]]*Tabla324[[#This Row],[P. U.]],2)</f>
        <v>43974.9</v>
      </c>
      <c r="H3504" s="22">
        <v>1647</v>
      </c>
      <c r="I3504" s="2">
        <v>20.5</v>
      </c>
      <c r="J3504" s="2">
        <f>ROUND(Tabla324[[#This Row],[CANTIDAD ]]*Tabla324[[#This Row],[P. U. ]],2)</f>
        <v>33763.5</v>
      </c>
    </row>
    <row r="3505" spans="1:10">
      <c r="A3505" s="5" t="s">
        <v>6577</v>
      </c>
      <c r="B3505" s="5" t="s">
        <v>3270</v>
      </c>
      <c r="C3505" s="5" t="s">
        <v>6427</v>
      </c>
      <c r="D3505" s="1" t="s">
        <v>62</v>
      </c>
      <c r="E3505" s="3">
        <v>138</v>
      </c>
      <c r="F3505" s="2">
        <v>24.51</v>
      </c>
      <c r="G3505" s="2">
        <f>ROUND(Tabla324[[#This Row],[CANTIDAD]]*Tabla324[[#This Row],[P. U.]],2)</f>
        <v>3382.38</v>
      </c>
      <c r="H3505" s="22">
        <v>138</v>
      </c>
      <c r="I3505" s="2">
        <v>18.84</v>
      </c>
      <c r="J3505" s="2">
        <f>ROUND(Tabla324[[#This Row],[CANTIDAD ]]*Tabla324[[#This Row],[P. U. ]],2)</f>
        <v>2599.92</v>
      </c>
    </row>
    <row r="3506" spans="1:10">
      <c r="A3506" s="5" t="s">
        <v>6577</v>
      </c>
      <c r="B3506" s="5" t="s">
        <v>3271</v>
      </c>
      <c r="C3506" s="5" t="s">
        <v>6428</v>
      </c>
      <c r="D3506" s="1" t="s">
        <v>62</v>
      </c>
      <c r="E3506" s="3">
        <v>2627</v>
      </c>
      <c r="F3506" s="2">
        <v>10.39</v>
      </c>
      <c r="G3506" s="2">
        <f>ROUND(Tabla324[[#This Row],[CANTIDAD]]*Tabla324[[#This Row],[P. U.]],2)</f>
        <v>27294.53</v>
      </c>
      <c r="H3506" s="22">
        <v>2627</v>
      </c>
      <c r="I3506" s="2">
        <v>7.97</v>
      </c>
      <c r="J3506" s="2">
        <f>ROUND(Tabla324[[#This Row],[CANTIDAD ]]*Tabla324[[#This Row],[P. U. ]],2)</f>
        <v>20937.189999999999</v>
      </c>
    </row>
    <row r="3507" spans="1:10">
      <c r="A3507" s="5" t="s">
        <v>6577</v>
      </c>
      <c r="B3507" s="5" t="s">
        <v>3272</v>
      </c>
      <c r="C3507" s="5" t="s">
        <v>6429</v>
      </c>
      <c r="D3507" s="1" t="s">
        <v>62</v>
      </c>
      <c r="E3507" s="3">
        <v>89</v>
      </c>
      <c r="F3507" s="2">
        <v>13.37</v>
      </c>
      <c r="G3507" s="2">
        <f>ROUND(Tabla324[[#This Row],[CANTIDAD]]*Tabla324[[#This Row],[P. U.]],2)</f>
        <v>1189.93</v>
      </c>
      <c r="H3507" s="22">
        <v>89</v>
      </c>
      <c r="I3507" s="2">
        <v>10.27</v>
      </c>
      <c r="J3507" s="2">
        <f>ROUND(Tabla324[[#This Row],[CANTIDAD ]]*Tabla324[[#This Row],[P. U. ]],2)</f>
        <v>914.03</v>
      </c>
    </row>
    <row r="3508" spans="1:10">
      <c r="A3508" s="5" t="s">
        <v>6577</v>
      </c>
      <c r="B3508" s="5" t="s">
        <v>3273</v>
      </c>
      <c r="C3508" s="5" t="s">
        <v>6430</v>
      </c>
      <c r="D3508" s="1" t="s">
        <v>62</v>
      </c>
      <c r="E3508" s="3">
        <v>7</v>
      </c>
      <c r="F3508" s="2">
        <v>18.07</v>
      </c>
      <c r="G3508" s="2">
        <f>ROUND(Tabla324[[#This Row],[CANTIDAD]]*Tabla324[[#This Row],[P. U.]],2)</f>
        <v>126.49</v>
      </c>
      <c r="H3508" s="22">
        <v>7</v>
      </c>
      <c r="I3508" s="2">
        <v>13.88</v>
      </c>
      <c r="J3508" s="2">
        <f>ROUND(Tabla324[[#This Row],[CANTIDAD ]]*Tabla324[[#This Row],[P. U. ]],2)</f>
        <v>97.16</v>
      </c>
    </row>
    <row r="3509" spans="1:10">
      <c r="A3509" s="5" t="s">
        <v>6577</v>
      </c>
      <c r="B3509" s="5" t="s">
        <v>3274</v>
      </c>
      <c r="C3509" s="5" t="s">
        <v>6431</v>
      </c>
      <c r="D3509" s="1" t="s">
        <v>62</v>
      </c>
      <c r="E3509" s="3">
        <v>1</v>
      </c>
      <c r="F3509" s="2">
        <v>24.33</v>
      </c>
      <c r="G3509" s="2">
        <f>ROUND(Tabla324[[#This Row],[CANTIDAD]]*Tabla324[[#This Row],[P. U.]],2)</f>
        <v>24.33</v>
      </c>
      <c r="H3509" s="22">
        <v>1</v>
      </c>
      <c r="I3509" s="2">
        <v>18.690000000000001</v>
      </c>
      <c r="J3509" s="2">
        <f>ROUND(Tabla324[[#This Row],[CANTIDAD ]]*Tabla324[[#This Row],[P. U. ]],2)</f>
        <v>18.690000000000001</v>
      </c>
    </row>
    <row r="3510" spans="1:10">
      <c r="A3510" s="5" t="s">
        <v>6577</v>
      </c>
      <c r="B3510" s="5" t="s">
        <v>3275</v>
      </c>
      <c r="C3510" s="5" t="s">
        <v>6432</v>
      </c>
      <c r="D3510" s="1" t="s">
        <v>62</v>
      </c>
      <c r="E3510" s="3">
        <v>1</v>
      </c>
      <c r="F3510" s="2">
        <v>36.24</v>
      </c>
      <c r="G3510" s="2">
        <f>ROUND(Tabla324[[#This Row],[CANTIDAD]]*Tabla324[[#This Row],[P. U.]],2)</f>
        <v>36.24</v>
      </c>
      <c r="H3510" s="22">
        <v>1</v>
      </c>
      <c r="I3510" s="2">
        <v>27.83</v>
      </c>
      <c r="J3510" s="2">
        <f>ROUND(Tabla324[[#This Row],[CANTIDAD ]]*Tabla324[[#This Row],[P. U. ]],2)</f>
        <v>27.83</v>
      </c>
    </row>
    <row r="3511" spans="1:10">
      <c r="A3511" s="5" t="s">
        <v>6577</v>
      </c>
      <c r="B3511" s="5" t="s">
        <v>3276</v>
      </c>
      <c r="C3511" s="5" t="s">
        <v>6433</v>
      </c>
      <c r="D3511" s="1" t="s">
        <v>62</v>
      </c>
      <c r="E3511" s="3">
        <v>4745</v>
      </c>
      <c r="F3511" s="2">
        <v>15.12</v>
      </c>
      <c r="G3511" s="2">
        <f>ROUND(Tabla324[[#This Row],[CANTIDAD]]*Tabla324[[#This Row],[P. U.]],2)</f>
        <v>71744.399999999994</v>
      </c>
      <c r="H3511" s="22">
        <v>4745</v>
      </c>
      <c r="I3511" s="2">
        <v>11.62</v>
      </c>
      <c r="J3511" s="2">
        <f>ROUND(Tabla324[[#This Row],[CANTIDAD ]]*Tabla324[[#This Row],[P. U. ]],2)</f>
        <v>55136.9</v>
      </c>
    </row>
    <row r="3512" spans="1:10">
      <c r="A3512" s="5" t="s">
        <v>6577</v>
      </c>
      <c r="B3512" s="5" t="s">
        <v>3277</v>
      </c>
      <c r="C3512" s="5" t="s">
        <v>6434</v>
      </c>
      <c r="D3512" s="1" t="s">
        <v>62</v>
      </c>
      <c r="E3512" s="3">
        <v>108</v>
      </c>
      <c r="F3512" s="2">
        <v>16.45</v>
      </c>
      <c r="G3512" s="2">
        <f>ROUND(Tabla324[[#This Row],[CANTIDAD]]*Tabla324[[#This Row],[P. U.]],2)</f>
        <v>1776.6</v>
      </c>
      <c r="H3512" s="22">
        <v>108</v>
      </c>
      <c r="I3512" s="2">
        <v>12.64</v>
      </c>
      <c r="J3512" s="2">
        <f>ROUND(Tabla324[[#This Row],[CANTIDAD ]]*Tabla324[[#This Row],[P. U. ]],2)</f>
        <v>1365.12</v>
      </c>
    </row>
    <row r="3513" spans="1:10">
      <c r="A3513" s="5" t="s">
        <v>6577</v>
      </c>
      <c r="B3513" s="5" t="s">
        <v>3278</v>
      </c>
      <c r="C3513" s="5" t="s">
        <v>6435</v>
      </c>
      <c r="D3513" s="1" t="s">
        <v>62</v>
      </c>
      <c r="E3513" s="3">
        <v>63</v>
      </c>
      <c r="F3513" s="2">
        <v>17.920000000000002</v>
      </c>
      <c r="G3513" s="2">
        <f>ROUND(Tabla324[[#This Row],[CANTIDAD]]*Tabla324[[#This Row],[P. U.]],2)</f>
        <v>1128.96</v>
      </c>
      <c r="H3513" s="22">
        <v>63</v>
      </c>
      <c r="I3513" s="2">
        <v>13.76</v>
      </c>
      <c r="J3513" s="2">
        <f>ROUND(Tabla324[[#This Row],[CANTIDAD ]]*Tabla324[[#This Row],[P. U. ]],2)</f>
        <v>866.88</v>
      </c>
    </row>
    <row r="3514" spans="1:10">
      <c r="A3514" s="5" t="s">
        <v>6577</v>
      </c>
      <c r="B3514" s="5" t="s">
        <v>3279</v>
      </c>
      <c r="C3514" s="5" t="s">
        <v>6436</v>
      </c>
      <c r="D3514" s="1" t="s">
        <v>62</v>
      </c>
      <c r="E3514" s="3">
        <v>40</v>
      </c>
      <c r="F3514" s="2">
        <v>19.96</v>
      </c>
      <c r="G3514" s="2">
        <f>ROUND(Tabla324[[#This Row],[CANTIDAD]]*Tabla324[[#This Row],[P. U.]],2)</f>
        <v>798.4</v>
      </c>
      <c r="H3514" s="22">
        <v>40</v>
      </c>
      <c r="I3514" s="2">
        <v>15.33</v>
      </c>
      <c r="J3514" s="2">
        <f>ROUND(Tabla324[[#This Row],[CANTIDAD ]]*Tabla324[[#This Row],[P. U. ]],2)</f>
        <v>613.20000000000005</v>
      </c>
    </row>
    <row r="3515" spans="1:10">
      <c r="A3515" s="5" t="s">
        <v>6577</v>
      </c>
      <c r="B3515" s="5" t="s">
        <v>3280</v>
      </c>
      <c r="C3515" s="5" t="s">
        <v>6437</v>
      </c>
      <c r="D3515" s="1" t="s">
        <v>62</v>
      </c>
      <c r="E3515" s="3">
        <v>3</v>
      </c>
      <c r="F3515" s="2">
        <v>25.89</v>
      </c>
      <c r="G3515" s="2">
        <f>ROUND(Tabla324[[#This Row],[CANTIDAD]]*Tabla324[[#This Row],[P. U.]],2)</f>
        <v>77.67</v>
      </c>
      <c r="H3515" s="22">
        <v>3</v>
      </c>
      <c r="I3515" s="2">
        <v>19.88</v>
      </c>
      <c r="J3515" s="2">
        <f>ROUND(Tabla324[[#This Row],[CANTIDAD ]]*Tabla324[[#This Row],[P. U. ]],2)</f>
        <v>59.64</v>
      </c>
    </row>
    <row r="3516" spans="1:10">
      <c r="A3516" s="5" t="s">
        <v>6577</v>
      </c>
      <c r="B3516" s="5" t="s">
        <v>3281</v>
      </c>
      <c r="C3516" s="5" t="s">
        <v>6438</v>
      </c>
      <c r="D3516" s="1" t="s">
        <v>79</v>
      </c>
      <c r="E3516" s="3">
        <v>1406</v>
      </c>
      <c r="F3516" s="2">
        <v>40.14</v>
      </c>
      <c r="G3516" s="2">
        <f>ROUND(Tabla324[[#This Row],[CANTIDAD]]*Tabla324[[#This Row],[P. U.]],2)</f>
        <v>56436.84</v>
      </c>
      <c r="H3516" s="22">
        <v>1406</v>
      </c>
      <c r="I3516" s="2">
        <v>30.83</v>
      </c>
      <c r="J3516" s="2">
        <f>ROUND(Tabla324[[#This Row],[CANTIDAD ]]*Tabla324[[#This Row],[P. U. ]],2)</f>
        <v>43346.98</v>
      </c>
    </row>
    <row r="3517" spans="1:10">
      <c r="A3517" s="5" t="s">
        <v>6577</v>
      </c>
      <c r="B3517" s="5" t="s">
        <v>3282</v>
      </c>
      <c r="C3517" s="5" t="s">
        <v>6439</v>
      </c>
      <c r="D3517" s="1" t="s">
        <v>62</v>
      </c>
      <c r="E3517" s="3">
        <v>2343</v>
      </c>
      <c r="F3517" s="2">
        <v>20.78</v>
      </c>
      <c r="G3517" s="2">
        <f>ROUND(Tabla324[[#This Row],[CANTIDAD]]*Tabla324[[#This Row],[P. U.]],2)</f>
        <v>48687.54</v>
      </c>
      <c r="H3517" s="22">
        <v>2343</v>
      </c>
      <c r="I3517" s="2">
        <v>15.96</v>
      </c>
      <c r="J3517" s="2">
        <f>ROUND(Tabla324[[#This Row],[CANTIDAD ]]*Tabla324[[#This Row],[P. U. ]],2)</f>
        <v>37394.28</v>
      </c>
    </row>
    <row r="3518" spans="1:10">
      <c r="A3518" s="5" t="s">
        <v>6577</v>
      </c>
      <c r="B3518" s="5" t="s">
        <v>3283</v>
      </c>
      <c r="C3518" s="5" t="s">
        <v>6440</v>
      </c>
      <c r="D3518" s="1" t="s">
        <v>62</v>
      </c>
      <c r="E3518" s="3">
        <v>1227</v>
      </c>
      <c r="F3518" s="2">
        <v>295.2</v>
      </c>
      <c r="G3518" s="2">
        <f>ROUND(Tabla324[[#This Row],[CANTIDAD]]*Tabla324[[#This Row],[P. U.]],2)</f>
        <v>362210.4</v>
      </c>
      <c r="H3518" s="22">
        <v>1227</v>
      </c>
      <c r="I3518" s="2">
        <v>226.73</v>
      </c>
      <c r="J3518" s="2">
        <f>ROUND(Tabla324[[#This Row],[CANTIDAD ]]*Tabla324[[#This Row],[P. U. ]],2)</f>
        <v>278197.71000000002</v>
      </c>
    </row>
    <row r="3519" spans="1:10" s="30" customFormat="1" ht="11.25" customHeight="1">
      <c r="A3519" s="29" t="s">
        <v>6579</v>
      </c>
      <c r="B3519" s="29">
        <v>14.3</v>
      </c>
      <c r="C3519" s="29" t="s">
        <v>4446</v>
      </c>
      <c r="D3519" s="30" t="s">
        <v>3472</v>
      </c>
      <c r="E3519" s="31"/>
      <c r="F3519" s="32"/>
      <c r="G3519" s="32">
        <f>G3520+G3535+G3550</f>
        <v>2972113.0500000003</v>
      </c>
      <c r="H3519" s="33"/>
      <c r="I3519" s="32"/>
      <c r="J3519" s="32">
        <f t="shared" ref="J3519" si="215">J3520+J3535+J3550</f>
        <v>2282655.33</v>
      </c>
    </row>
    <row r="3520" spans="1:10" s="35" customFormat="1" ht="11.25" customHeight="1">
      <c r="A3520" s="34" t="s">
        <v>6580</v>
      </c>
      <c r="B3520" s="34" t="s">
        <v>3284</v>
      </c>
      <c r="C3520" s="34" t="s">
        <v>6441</v>
      </c>
      <c r="D3520" s="35" t="s">
        <v>3472</v>
      </c>
      <c r="E3520" s="36"/>
      <c r="F3520" s="37"/>
      <c r="G3520" s="37">
        <f>SUM(G3521:G3534)</f>
        <v>1470561.7500000005</v>
      </c>
      <c r="H3520" s="38"/>
      <c r="I3520" s="37"/>
      <c r="J3520" s="37">
        <f t="shared" ref="J3520" si="216">SUM(J3521:J3534)</f>
        <v>1129426.45</v>
      </c>
    </row>
    <row r="3521" spans="1:10">
      <c r="A3521" s="5" t="s">
        <v>6577</v>
      </c>
      <c r="B3521" s="5" t="s">
        <v>3285</v>
      </c>
      <c r="C3521" s="6" t="s">
        <v>6442</v>
      </c>
      <c r="D3521" s="1" t="s">
        <v>62</v>
      </c>
      <c r="E3521" s="3">
        <v>512</v>
      </c>
      <c r="F3521" s="2">
        <v>576.9</v>
      </c>
      <c r="G3521" s="2">
        <f>ROUND(Tabla324[[#This Row],[CANTIDAD]]*Tabla324[[#This Row],[P. U.]],2)</f>
        <v>295372.79999999999</v>
      </c>
      <c r="H3521" s="22">
        <v>512</v>
      </c>
      <c r="I3521" s="2">
        <v>443.07</v>
      </c>
      <c r="J3521" s="2">
        <f>ROUND(Tabla324[[#This Row],[CANTIDAD ]]*Tabla324[[#This Row],[P. U. ]],2)</f>
        <v>226851.84</v>
      </c>
    </row>
    <row r="3522" spans="1:10">
      <c r="A3522" s="5" t="s">
        <v>6577</v>
      </c>
      <c r="B3522" s="5" t="s">
        <v>3286</v>
      </c>
      <c r="C3522" s="6" t="s">
        <v>6443</v>
      </c>
      <c r="D3522" s="1" t="s">
        <v>62</v>
      </c>
      <c r="E3522" s="3">
        <v>348</v>
      </c>
      <c r="F3522" s="2">
        <v>691.5</v>
      </c>
      <c r="G3522" s="2">
        <f>ROUND(Tabla324[[#This Row],[CANTIDAD]]*Tabla324[[#This Row],[P. U.]],2)</f>
        <v>240642</v>
      </c>
      <c r="H3522" s="22">
        <v>348</v>
      </c>
      <c r="I3522" s="2">
        <v>531.09</v>
      </c>
      <c r="J3522" s="2">
        <f>ROUND(Tabla324[[#This Row],[CANTIDAD ]]*Tabla324[[#This Row],[P. U. ]],2)</f>
        <v>184819.32</v>
      </c>
    </row>
    <row r="3523" spans="1:10">
      <c r="A3523" s="5" t="s">
        <v>6577</v>
      </c>
      <c r="B3523" s="5" t="s">
        <v>3287</v>
      </c>
      <c r="C3523" s="6" t="s">
        <v>6444</v>
      </c>
      <c r="D3523" s="1" t="s">
        <v>62</v>
      </c>
      <c r="E3523" s="3">
        <v>148</v>
      </c>
      <c r="F3523" s="2">
        <v>748.8</v>
      </c>
      <c r="G3523" s="2">
        <f>ROUND(Tabla324[[#This Row],[CANTIDAD]]*Tabla324[[#This Row],[P. U.]],2)</f>
        <v>110822.39999999999</v>
      </c>
      <c r="H3523" s="22">
        <v>148</v>
      </c>
      <c r="I3523" s="2">
        <v>575.1</v>
      </c>
      <c r="J3523" s="2">
        <f>ROUND(Tabla324[[#This Row],[CANTIDAD ]]*Tabla324[[#This Row],[P. U. ]],2)</f>
        <v>85114.8</v>
      </c>
    </row>
    <row r="3524" spans="1:10">
      <c r="A3524" s="5" t="s">
        <v>6577</v>
      </c>
      <c r="B3524" s="5" t="s">
        <v>3288</v>
      </c>
      <c r="C3524" s="6" t="s">
        <v>6445</v>
      </c>
      <c r="D3524" s="1" t="s">
        <v>62</v>
      </c>
      <c r="E3524" s="3">
        <v>57</v>
      </c>
      <c r="F3524" s="2">
        <v>874.13</v>
      </c>
      <c r="G3524" s="2">
        <f>ROUND(Tabla324[[#This Row],[CANTIDAD]]*Tabla324[[#This Row],[P. U.]],2)</f>
        <v>49825.41</v>
      </c>
      <c r="H3524" s="22">
        <v>57</v>
      </c>
      <c r="I3524" s="2">
        <v>671.36</v>
      </c>
      <c r="J3524" s="2">
        <f>ROUND(Tabla324[[#This Row],[CANTIDAD ]]*Tabla324[[#This Row],[P. U. ]],2)</f>
        <v>38267.519999999997</v>
      </c>
    </row>
    <row r="3525" spans="1:10">
      <c r="A3525" s="5" t="s">
        <v>6577</v>
      </c>
      <c r="B3525" s="5" t="s">
        <v>3289</v>
      </c>
      <c r="C3525" s="6" t="s">
        <v>6446</v>
      </c>
      <c r="D3525" s="1" t="s">
        <v>62</v>
      </c>
      <c r="E3525" s="3">
        <v>57</v>
      </c>
      <c r="F3525" s="2">
        <v>708.03</v>
      </c>
      <c r="G3525" s="2">
        <f>ROUND(Tabla324[[#This Row],[CANTIDAD]]*Tabla324[[#This Row],[P. U.]],2)</f>
        <v>40357.71</v>
      </c>
      <c r="H3525" s="22">
        <v>57</v>
      </c>
      <c r="I3525" s="2">
        <v>543.78</v>
      </c>
      <c r="J3525" s="2">
        <f>ROUND(Tabla324[[#This Row],[CANTIDAD ]]*Tabla324[[#This Row],[P. U. ]],2)</f>
        <v>30995.46</v>
      </c>
    </row>
    <row r="3526" spans="1:10">
      <c r="A3526" s="5" t="s">
        <v>6577</v>
      </c>
      <c r="B3526" s="5" t="s">
        <v>3290</v>
      </c>
      <c r="C3526" s="6" t="s">
        <v>6447</v>
      </c>
      <c r="D3526" s="1" t="s">
        <v>62</v>
      </c>
      <c r="E3526" s="3">
        <v>64</v>
      </c>
      <c r="F3526" s="2">
        <v>1489.87</v>
      </c>
      <c r="G3526" s="2">
        <f>ROUND(Tabla324[[#This Row],[CANTIDAD]]*Tabla324[[#This Row],[P. U.]],2)</f>
        <v>95351.679999999993</v>
      </c>
      <c r="H3526" s="22">
        <v>64</v>
      </c>
      <c r="I3526" s="2">
        <v>1144.26</v>
      </c>
      <c r="J3526" s="2">
        <f>ROUND(Tabla324[[#This Row],[CANTIDAD ]]*Tabla324[[#This Row],[P. U. ]],2)</f>
        <v>73232.639999999999</v>
      </c>
    </row>
    <row r="3527" spans="1:10">
      <c r="A3527" s="5" t="s">
        <v>6577</v>
      </c>
      <c r="B3527" s="5" t="s">
        <v>3291</v>
      </c>
      <c r="C3527" s="6" t="s">
        <v>6448</v>
      </c>
      <c r="D3527" s="1" t="s">
        <v>62</v>
      </c>
      <c r="E3527" s="3">
        <v>1</v>
      </c>
      <c r="F3527" s="2">
        <v>368025.77</v>
      </c>
      <c r="G3527" s="2">
        <f>ROUND(Tabla324[[#This Row],[CANTIDAD]]*Tabla324[[#This Row],[P. U.]],2)</f>
        <v>368025.77</v>
      </c>
      <c r="H3527" s="22">
        <v>1</v>
      </c>
      <c r="I3527" s="2">
        <v>282652.25</v>
      </c>
      <c r="J3527" s="2">
        <f>ROUND(Tabla324[[#This Row],[CANTIDAD ]]*Tabla324[[#This Row],[P. U. ]],2)</f>
        <v>282652.25</v>
      </c>
    </row>
    <row r="3528" spans="1:10">
      <c r="A3528" s="5" t="s">
        <v>6577</v>
      </c>
      <c r="B3528" s="5" t="s">
        <v>3292</v>
      </c>
      <c r="C3528" s="5" t="s">
        <v>6449</v>
      </c>
      <c r="D3528" s="1" t="s">
        <v>62</v>
      </c>
      <c r="E3528" s="3">
        <v>21</v>
      </c>
      <c r="F3528" s="2">
        <v>24.43</v>
      </c>
      <c r="G3528" s="2">
        <f>ROUND(Tabla324[[#This Row],[CANTIDAD]]*Tabla324[[#This Row],[P. U.]],2)</f>
        <v>513.03</v>
      </c>
      <c r="H3528" s="22">
        <v>21</v>
      </c>
      <c r="I3528" s="2">
        <v>18.77</v>
      </c>
      <c r="J3528" s="2">
        <f>ROUND(Tabla324[[#This Row],[CANTIDAD ]]*Tabla324[[#This Row],[P. U. ]],2)</f>
        <v>394.17</v>
      </c>
    </row>
    <row r="3529" spans="1:10">
      <c r="A3529" s="5" t="s">
        <v>6577</v>
      </c>
      <c r="B3529" s="5" t="s">
        <v>3293</v>
      </c>
      <c r="C3529" s="6" t="s">
        <v>6450</v>
      </c>
      <c r="D3529" s="1" t="s">
        <v>62</v>
      </c>
      <c r="E3529" s="3">
        <v>55</v>
      </c>
      <c r="F3529" s="2">
        <v>685.72</v>
      </c>
      <c r="G3529" s="2">
        <f>ROUND(Tabla324[[#This Row],[CANTIDAD]]*Tabla324[[#This Row],[P. U.]],2)</f>
        <v>37714.6</v>
      </c>
      <c r="H3529" s="22">
        <v>55</v>
      </c>
      <c r="I3529" s="2">
        <v>526.64</v>
      </c>
      <c r="J3529" s="2">
        <f>ROUND(Tabla324[[#This Row],[CANTIDAD ]]*Tabla324[[#This Row],[P. U. ]],2)</f>
        <v>28965.200000000001</v>
      </c>
    </row>
    <row r="3530" spans="1:10">
      <c r="A3530" s="5" t="s">
        <v>6577</v>
      </c>
      <c r="B3530" s="5" t="s">
        <v>3294</v>
      </c>
      <c r="C3530" s="6" t="s">
        <v>6451</v>
      </c>
      <c r="D3530" s="1" t="s">
        <v>62</v>
      </c>
      <c r="E3530" s="3">
        <v>94</v>
      </c>
      <c r="F3530" s="2">
        <v>747.74</v>
      </c>
      <c r="G3530" s="2">
        <f>ROUND(Tabla324[[#This Row],[CANTIDAD]]*Tabla324[[#This Row],[P. U.]],2)</f>
        <v>70287.56</v>
      </c>
      <c r="H3530" s="22">
        <v>94</v>
      </c>
      <c r="I3530" s="2">
        <v>574.29</v>
      </c>
      <c r="J3530" s="2">
        <f>ROUND(Tabla324[[#This Row],[CANTIDAD ]]*Tabla324[[#This Row],[P. U. ]],2)</f>
        <v>53983.26</v>
      </c>
    </row>
    <row r="3531" spans="1:10">
      <c r="A3531" s="5" t="s">
        <v>6577</v>
      </c>
      <c r="B3531" s="5" t="s">
        <v>3295</v>
      </c>
      <c r="C3531" s="6" t="s">
        <v>6452</v>
      </c>
      <c r="D3531" s="1" t="s">
        <v>62</v>
      </c>
      <c r="E3531" s="3">
        <v>9</v>
      </c>
      <c r="F3531" s="2">
        <v>4285.25</v>
      </c>
      <c r="G3531" s="2">
        <f>ROUND(Tabla324[[#This Row],[CANTIDAD]]*Tabla324[[#This Row],[P. U.]],2)</f>
        <v>38567.25</v>
      </c>
      <c r="H3531" s="22">
        <v>9</v>
      </c>
      <c r="I3531" s="2">
        <v>3291.17</v>
      </c>
      <c r="J3531" s="2">
        <f>ROUND(Tabla324[[#This Row],[CANTIDAD ]]*Tabla324[[#This Row],[P. U. ]],2)</f>
        <v>29620.53</v>
      </c>
    </row>
    <row r="3532" spans="1:10">
      <c r="A3532" s="5" t="s">
        <v>6577</v>
      </c>
      <c r="B3532" s="5" t="s">
        <v>3296</v>
      </c>
      <c r="C3532" s="6" t="s">
        <v>6453</v>
      </c>
      <c r="D3532" s="1" t="s">
        <v>62</v>
      </c>
      <c r="E3532" s="3">
        <v>6</v>
      </c>
      <c r="F3532" s="2">
        <v>14338.93</v>
      </c>
      <c r="G3532" s="2">
        <f>ROUND(Tabla324[[#This Row],[CANTIDAD]]*Tabla324[[#This Row],[P. U.]],2)</f>
        <v>86033.58</v>
      </c>
      <c r="H3532" s="22">
        <v>6</v>
      </c>
      <c r="I3532" s="2">
        <v>11012.63</v>
      </c>
      <c r="J3532" s="2">
        <f>ROUND(Tabla324[[#This Row],[CANTIDAD ]]*Tabla324[[#This Row],[P. U. ]],2)</f>
        <v>66075.78</v>
      </c>
    </row>
    <row r="3533" spans="1:10">
      <c r="A3533" s="5" t="s">
        <v>6577</v>
      </c>
      <c r="B3533" s="5" t="s">
        <v>3297</v>
      </c>
      <c r="C3533" s="6" t="s">
        <v>6454</v>
      </c>
      <c r="D3533" s="1" t="s">
        <v>62</v>
      </c>
      <c r="E3533" s="3">
        <v>1</v>
      </c>
      <c r="F3533" s="2">
        <v>32525.59</v>
      </c>
      <c r="G3533" s="2">
        <f>ROUND(Tabla324[[#This Row],[CANTIDAD]]*Tabla324[[#This Row],[P. U.]],2)</f>
        <v>32525.59</v>
      </c>
      <c r="H3533" s="22">
        <v>1</v>
      </c>
      <c r="I3533" s="2">
        <v>24980.400000000001</v>
      </c>
      <c r="J3533" s="2">
        <f>ROUND(Tabla324[[#This Row],[CANTIDAD ]]*Tabla324[[#This Row],[P. U. ]],2)</f>
        <v>24980.400000000001</v>
      </c>
    </row>
    <row r="3534" spans="1:10">
      <c r="A3534" s="5" t="s">
        <v>6577</v>
      </c>
      <c r="B3534" s="5" t="s">
        <v>3298</v>
      </c>
      <c r="C3534" s="6" t="s">
        <v>6455</v>
      </c>
      <c r="D3534" s="1" t="s">
        <v>62</v>
      </c>
      <c r="E3534" s="3">
        <v>1</v>
      </c>
      <c r="F3534" s="2">
        <v>4522.37</v>
      </c>
      <c r="G3534" s="2">
        <f>ROUND(Tabla324[[#This Row],[CANTIDAD]]*Tabla324[[#This Row],[P. U.]],2)</f>
        <v>4522.37</v>
      </c>
      <c r="H3534" s="22">
        <v>1</v>
      </c>
      <c r="I3534" s="2">
        <v>3473.28</v>
      </c>
      <c r="J3534" s="2">
        <f>ROUND(Tabla324[[#This Row],[CANTIDAD ]]*Tabla324[[#This Row],[P. U. ]],2)</f>
        <v>3473.28</v>
      </c>
    </row>
    <row r="3535" spans="1:10" s="35" customFormat="1" ht="11.25" customHeight="1">
      <c r="A3535" s="34" t="s">
        <v>6580</v>
      </c>
      <c r="B3535" s="34" t="s">
        <v>3299</v>
      </c>
      <c r="C3535" s="34" t="s">
        <v>5031</v>
      </c>
      <c r="D3535" s="35" t="s">
        <v>3472</v>
      </c>
      <c r="E3535" s="36"/>
      <c r="F3535" s="37"/>
      <c r="G3535" s="37">
        <f>SUM(G3536:G3549)</f>
        <v>757339.24</v>
      </c>
      <c r="H3535" s="38"/>
      <c r="I3535" s="37"/>
      <c r="J3535" s="37">
        <f t="shared" ref="J3535" si="217">SUM(J3536:J3549)</f>
        <v>581656.92000000004</v>
      </c>
    </row>
    <row r="3536" spans="1:10">
      <c r="A3536" s="5" t="s">
        <v>6577</v>
      </c>
      <c r="B3536" s="5" t="s">
        <v>3300</v>
      </c>
      <c r="C3536" s="6" t="s">
        <v>6456</v>
      </c>
      <c r="D3536" s="1" t="s">
        <v>62</v>
      </c>
      <c r="E3536" s="3">
        <v>512</v>
      </c>
      <c r="F3536" s="2">
        <v>381.22</v>
      </c>
      <c r="G3536" s="2">
        <f>ROUND(Tabla324[[#This Row],[CANTIDAD]]*Tabla324[[#This Row],[P. U.]],2)</f>
        <v>195184.64000000001</v>
      </c>
      <c r="H3536" s="22">
        <v>512</v>
      </c>
      <c r="I3536" s="2">
        <v>292.79000000000002</v>
      </c>
      <c r="J3536" s="2">
        <f>ROUND(Tabla324[[#This Row],[CANTIDAD ]]*Tabla324[[#This Row],[P. U. ]],2)</f>
        <v>149908.48000000001</v>
      </c>
    </row>
    <row r="3537" spans="1:10">
      <c r="A3537" s="5" t="s">
        <v>6577</v>
      </c>
      <c r="B3537" s="5" t="s">
        <v>3301</v>
      </c>
      <c r="C3537" s="6" t="s">
        <v>6457</v>
      </c>
      <c r="D3537" s="1" t="s">
        <v>62</v>
      </c>
      <c r="E3537" s="3">
        <v>348</v>
      </c>
      <c r="F3537" s="2">
        <v>456.96</v>
      </c>
      <c r="G3537" s="2">
        <f>ROUND(Tabla324[[#This Row],[CANTIDAD]]*Tabla324[[#This Row],[P. U.]],2)</f>
        <v>159022.07999999999</v>
      </c>
      <c r="H3537" s="22">
        <v>348</v>
      </c>
      <c r="I3537" s="2">
        <v>350.96</v>
      </c>
      <c r="J3537" s="2">
        <f>ROUND(Tabla324[[#This Row],[CANTIDAD ]]*Tabla324[[#This Row],[P. U. ]],2)</f>
        <v>122134.08</v>
      </c>
    </row>
    <row r="3538" spans="1:10">
      <c r="A3538" s="5" t="s">
        <v>6577</v>
      </c>
      <c r="B3538" s="5" t="s">
        <v>3302</v>
      </c>
      <c r="C3538" s="6" t="s">
        <v>6458</v>
      </c>
      <c r="D3538" s="1" t="s">
        <v>62</v>
      </c>
      <c r="E3538" s="3">
        <v>148</v>
      </c>
      <c r="F3538" s="2">
        <v>494.84</v>
      </c>
      <c r="G3538" s="2">
        <f>ROUND(Tabla324[[#This Row],[CANTIDAD]]*Tabla324[[#This Row],[P. U.]],2)</f>
        <v>73236.320000000007</v>
      </c>
      <c r="H3538" s="22">
        <v>148</v>
      </c>
      <c r="I3538" s="2">
        <v>380.05</v>
      </c>
      <c r="J3538" s="2">
        <f>ROUND(Tabla324[[#This Row],[CANTIDAD ]]*Tabla324[[#This Row],[P. U. ]],2)</f>
        <v>56247.4</v>
      </c>
    </row>
    <row r="3539" spans="1:10">
      <c r="A3539" s="5" t="s">
        <v>6577</v>
      </c>
      <c r="B3539" s="5" t="s">
        <v>3303</v>
      </c>
      <c r="C3539" s="6" t="s">
        <v>6459</v>
      </c>
      <c r="D3539" s="1" t="s">
        <v>62</v>
      </c>
      <c r="E3539" s="3">
        <v>57</v>
      </c>
      <c r="F3539" s="2">
        <v>577.72</v>
      </c>
      <c r="G3539" s="2">
        <f>ROUND(Tabla324[[#This Row],[CANTIDAD]]*Tabla324[[#This Row],[P. U.]],2)</f>
        <v>32930.04</v>
      </c>
      <c r="H3539" s="22">
        <v>57</v>
      </c>
      <c r="I3539" s="2">
        <v>443.7</v>
      </c>
      <c r="J3539" s="2">
        <f>ROUND(Tabla324[[#This Row],[CANTIDAD ]]*Tabla324[[#This Row],[P. U. ]],2)</f>
        <v>25290.9</v>
      </c>
    </row>
    <row r="3540" spans="1:10">
      <c r="A3540" s="5" t="s">
        <v>6577</v>
      </c>
      <c r="B3540" s="5" t="s">
        <v>3304</v>
      </c>
      <c r="C3540" s="6" t="s">
        <v>6460</v>
      </c>
      <c r="D3540" s="1" t="s">
        <v>62</v>
      </c>
      <c r="E3540" s="3">
        <v>57</v>
      </c>
      <c r="F3540" s="2">
        <v>467.95</v>
      </c>
      <c r="G3540" s="2">
        <f>ROUND(Tabla324[[#This Row],[CANTIDAD]]*Tabla324[[#This Row],[P. U.]],2)</f>
        <v>26673.15</v>
      </c>
      <c r="H3540" s="22">
        <v>57</v>
      </c>
      <c r="I3540" s="2">
        <v>359.39</v>
      </c>
      <c r="J3540" s="2">
        <f>ROUND(Tabla324[[#This Row],[CANTIDAD ]]*Tabla324[[#This Row],[P. U. ]],2)</f>
        <v>20485.23</v>
      </c>
    </row>
    <row r="3541" spans="1:10">
      <c r="A3541" s="5" t="s">
        <v>6577</v>
      </c>
      <c r="B3541" s="5" t="s">
        <v>3305</v>
      </c>
      <c r="C3541" s="6" t="s">
        <v>6461</v>
      </c>
      <c r="D3541" s="1" t="s">
        <v>62</v>
      </c>
      <c r="E3541" s="3">
        <v>64</v>
      </c>
      <c r="F3541" s="2">
        <v>984.62</v>
      </c>
      <c r="G3541" s="2">
        <f>ROUND(Tabla324[[#This Row],[CANTIDAD]]*Tabla324[[#This Row],[P. U.]],2)</f>
        <v>63015.68</v>
      </c>
      <c r="H3541" s="22">
        <v>64</v>
      </c>
      <c r="I3541" s="2">
        <v>756.21</v>
      </c>
      <c r="J3541" s="2">
        <f>ROUND(Tabla324[[#This Row],[CANTIDAD ]]*Tabla324[[#This Row],[P. U. ]],2)</f>
        <v>48397.440000000002</v>
      </c>
    </row>
    <row r="3542" spans="1:10">
      <c r="A3542" s="5" t="s">
        <v>6577</v>
      </c>
      <c r="B3542" s="5" t="s">
        <v>3306</v>
      </c>
      <c r="C3542" s="6" t="s">
        <v>6462</v>
      </c>
      <c r="D3542" s="1" t="s">
        <v>62</v>
      </c>
      <c r="E3542" s="3">
        <v>1</v>
      </c>
      <c r="F3542" s="2">
        <v>28728.58</v>
      </c>
      <c r="G3542" s="2">
        <f>ROUND(Tabla324[[#This Row],[CANTIDAD]]*Tabla324[[#This Row],[P. U.]],2)</f>
        <v>28728.58</v>
      </c>
      <c r="H3542" s="22">
        <v>1</v>
      </c>
      <c r="I3542" s="2">
        <v>22064.21</v>
      </c>
      <c r="J3542" s="2">
        <f>ROUND(Tabla324[[#This Row],[CANTIDAD ]]*Tabla324[[#This Row],[P. U. ]],2)</f>
        <v>22064.21</v>
      </c>
    </row>
    <row r="3543" spans="1:10">
      <c r="A3543" s="5" t="s">
        <v>6577</v>
      </c>
      <c r="B3543" s="5" t="s">
        <v>3307</v>
      </c>
      <c r="C3543" s="5" t="s">
        <v>6463</v>
      </c>
      <c r="D3543" s="1" t="s">
        <v>62</v>
      </c>
      <c r="E3543" s="3">
        <v>21</v>
      </c>
      <c r="F3543" s="2">
        <v>16.09</v>
      </c>
      <c r="G3543" s="2">
        <f>ROUND(Tabla324[[#This Row],[CANTIDAD]]*Tabla324[[#This Row],[P. U.]],2)</f>
        <v>337.89</v>
      </c>
      <c r="H3543" s="22">
        <v>21</v>
      </c>
      <c r="I3543" s="2">
        <v>12.36</v>
      </c>
      <c r="J3543" s="2">
        <f>ROUND(Tabla324[[#This Row],[CANTIDAD ]]*Tabla324[[#This Row],[P. U. ]],2)</f>
        <v>259.56</v>
      </c>
    </row>
    <row r="3544" spans="1:10">
      <c r="A3544" s="5" t="s">
        <v>6577</v>
      </c>
      <c r="B3544" s="5" t="s">
        <v>3308</v>
      </c>
      <c r="C3544" s="6" t="s">
        <v>6464</v>
      </c>
      <c r="D3544" s="1" t="s">
        <v>62</v>
      </c>
      <c r="E3544" s="3">
        <v>55</v>
      </c>
      <c r="F3544" s="2">
        <v>453.12</v>
      </c>
      <c r="G3544" s="2">
        <f>ROUND(Tabla324[[#This Row],[CANTIDAD]]*Tabla324[[#This Row],[P. U.]],2)</f>
        <v>24921.599999999999</v>
      </c>
      <c r="H3544" s="22">
        <v>55</v>
      </c>
      <c r="I3544" s="2">
        <v>348.01</v>
      </c>
      <c r="J3544" s="2">
        <f>ROUND(Tabla324[[#This Row],[CANTIDAD ]]*Tabla324[[#This Row],[P. U. ]],2)</f>
        <v>19140.55</v>
      </c>
    </row>
    <row r="3545" spans="1:10">
      <c r="A3545" s="5" t="s">
        <v>6577</v>
      </c>
      <c r="B3545" s="5" t="s">
        <v>3309</v>
      </c>
      <c r="C3545" s="6" t="s">
        <v>6465</v>
      </c>
      <c r="D3545" s="1" t="s">
        <v>62</v>
      </c>
      <c r="E3545" s="3">
        <v>94</v>
      </c>
      <c r="F3545" s="2">
        <v>494.2</v>
      </c>
      <c r="G3545" s="2">
        <f>ROUND(Tabla324[[#This Row],[CANTIDAD]]*Tabla324[[#This Row],[P. U.]],2)</f>
        <v>46454.8</v>
      </c>
      <c r="H3545" s="22">
        <v>94</v>
      </c>
      <c r="I3545" s="2">
        <v>379.55</v>
      </c>
      <c r="J3545" s="2">
        <f>ROUND(Tabla324[[#This Row],[CANTIDAD ]]*Tabla324[[#This Row],[P. U. ]],2)</f>
        <v>35677.699999999997</v>
      </c>
    </row>
    <row r="3546" spans="1:10">
      <c r="A3546" s="5" t="s">
        <v>6577</v>
      </c>
      <c r="B3546" s="5" t="s">
        <v>3310</v>
      </c>
      <c r="C3546" s="6" t="s">
        <v>6466</v>
      </c>
      <c r="D3546" s="1" t="s">
        <v>62</v>
      </c>
      <c r="E3546" s="3">
        <v>9</v>
      </c>
      <c r="F3546" s="2">
        <v>2832.15</v>
      </c>
      <c r="G3546" s="2">
        <f>ROUND(Tabla324[[#This Row],[CANTIDAD]]*Tabla324[[#This Row],[P. U.]],2)</f>
        <v>25489.35</v>
      </c>
      <c r="H3546" s="22">
        <v>9</v>
      </c>
      <c r="I3546" s="2">
        <v>2175.16</v>
      </c>
      <c r="J3546" s="2">
        <f>ROUND(Tabla324[[#This Row],[CANTIDAD ]]*Tabla324[[#This Row],[P. U. ]],2)</f>
        <v>19576.439999999999</v>
      </c>
    </row>
    <row r="3547" spans="1:10">
      <c r="A3547" s="5" t="s">
        <v>6577</v>
      </c>
      <c r="B3547" s="5" t="s">
        <v>3311</v>
      </c>
      <c r="C3547" s="6" t="s">
        <v>6467</v>
      </c>
      <c r="D3547" s="1" t="s">
        <v>62</v>
      </c>
      <c r="E3547" s="3">
        <v>6</v>
      </c>
      <c r="F3547" s="2">
        <v>9476.65</v>
      </c>
      <c r="G3547" s="2">
        <f>ROUND(Tabla324[[#This Row],[CANTIDAD]]*Tabla324[[#This Row],[P. U.]],2)</f>
        <v>56859.9</v>
      </c>
      <c r="H3547" s="22">
        <v>6</v>
      </c>
      <c r="I3547" s="2">
        <v>7278.29</v>
      </c>
      <c r="J3547" s="2">
        <f>ROUND(Tabla324[[#This Row],[CANTIDAD ]]*Tabla324[[#This Row],[P. U. ]],2)</f>
        <v>43669.74</v>
      </c>
    </row>
    <row r="3548" spans="1:10">
      <c r="A3548" s="5" t="s">
        <v>6577</v>
      </c>
      <c r="B3548" s="5" t="s">
        <v>3312</v>
      </c>
      <c r="C3548" s="6" t="s">
        <v>6468</v>
      </c>
      <c r="D3548" s="1" t="s">
        <v>62</v>
      </c>
      <c r="E3548" s="3">
        <v>1</v>
      </c>
      <c r="F3548" s="2">
        <v>21496.38</v>
      </c>
      <c r="G3548" s="2">
        <f>ROUND(Tabla324[[#This Row],[CANTIDAD]]*Tabla324[[#This Row],[P. U.]],2)</f>
        <v>21496.38</v>
      </c>
      <c r="H3548" s="22">
        <v>1</v>
      </c>
      <c r="I3548" s="2">
        <v>16509.71</v>
      </c>
      <c r="J3548" s="2">
        <f>ROUND(Tabla324[[#This Row],[CANTIDAD ]]*Tabla324[[#This Row],[P. U. ]],2)</f>
        <v>16509.71</v>
      </c>
    </row>
    <row r="3549" spans="1:10">
      <c r="A3549" s="5" t="s">
        <v>6577</v>
      </c>
      <c r="B3549" s="5" t="s">
        <v>3313</v>
      </c>
      <c r="C3549" s="6" t="s">
        <v>6469</v>
      </c>
      <c r="D3549" s="1" t="s">
        <v>62</v>
      </c>
      <c r="E3549" s="3">
        <v>1</v>
      </c>
      <c r="F3549" s="2">
        <v>2988.83</v>
      </c>
      <c r="G3549" s="2">
        <f>ROUND(Tabla324[[#This Row],[CANTIDAD]]*Tabla324[[#This Row],[P. U.]],2)</f>
        <v>2988.83</v>
      </c>
      <c r="H3549" s="22">
        <v>1</v>
      </c>
      <c r="I3549" s="2">
        <v>2295.48</v>
      </c>
      <c r="J3549" s="2">
        <f>ROUND(Tabla324[[#This Row],[CANTIDAD ]]*Tabla324[[#This Row],[P. U. ]],2)</f>
        <v>2295.48</v>
      </c>
    </row>
    <row r="3550" spans="1:10" s="35" customFormat="1" ht="11.25" customHeight="1">
      <c r="A3550" s="34" t="s">
        <v>6580</v>
      </c>
      <c r="B3550" s="34" t="s">
        <v>3314</v>
      </c>
      <c r="C3550" s="34" t="s">
        <v>5032</v>
      </c>
      <c r="D3550" s="35" t="s">
        <v>3472</v>
      </c>
      <c r="E3550" s="36"/>
      <c r="F3550" s="37"/>
      <c r="G3550" s="37">
        <f>SUM(G3551:G3552)</f>
        <v>744212.06</v>
      </c>
      <c r="H3550" s="38"/>
      <c r="I3550" s="37"/>
      <c r="J3550" s="37">
        <f t="shared" ref="J3550" si="218">SUM(J3551:J3552)</f>
        <v>571571.96</v>
      </c>
    </row>
    <row r="3551" spans="1:10">
      <c r="A3551" s="5" t="s">
        <v>6577</v>
      </c>
      <c r="B3551" s="5" t="s">
        <v>3315</v>
      </c>
      <c r="C3551" s="5" t="s">
        <v>6470</v>
      </c>
      <c r="D3551" s="1" t="s">
        <v>62</v>
      </c>
      <c r="E3551" s="3">
        <v>1</v>
      </c>
      <c r="F3551" s="2">
        <v>626469.92000000004</v>
      </c>
      <c r="G3551" s="2">
        <f>ROUND(Tabla324[[#This Row],[CANTIDAD]]*Tabla324[[#This Row],[P. U.]],2)</f>
        <v>626469.92000000004</v>
      </c>
      <c r="H3551" s="22">
        <v>1</v>
      </c>
      <c r="I3551" s="2">
        <v>481143.29</v>
      </c>
      <c r="J3551" s="2">
        <f>ROUND(Tabla324[[#This Row],[CANTIDAD ]]*Tabla324[[#This Row],[P. U. ]],2)</f>
        <v>481143.29</v>
      </c>
    </row>
    <row r="3552" spans="1:10">
      <c r="A3552" s="5" t="s">
        <v>6577</v>
      </c>
      <c r="B3552" s="5" t="s">
        <v>3316</v>
      </c>
      <c r="C3552" s="5" t="s">
        <v>6471</v>
      </c>
      <c r="D3552" s="1" t="s">
        <v>62</v>
      </c>
      <c r="E3552" s="3">
        <v>1</v>
      </c>
      <c r="F3552" s="2">
        <v>117742.14</v>
      </c>
      <c r="G3552" s="2">
        <f>ROUND(Tabla324[[#This Row],[CANTIDAD]]*Tabla324[[#This Row],[P. U.]],2)</f>
        <v>117742.14</v>
      </c>
      <c r="H3552" s="22">
        <v>1</v>
      </c>
      <c r="I3552" s="2">
        <v>90428.67</v>
      </c>
      <c r="J3552" s="2">
        <f>ROUND(Tabla324[[#This Row],[CANTIDAD ]]*Tabla324[[#This Row],[P. U. ]],2)</f>
        <v>90428.67</v>
      </c>
    </row>
    <row r="3553" spans="1:10" s="25" customFormat="1" ht="11.25" customHeight="1">
      <c r="A3553" s="24" t="s">
        <v>6578</v>
      </c>
      <c r="B3553" s="24">
        <v>15</v>
      </c>
      <c r="C3553" s="24" t="s">
        <v>6472</v>
      </c>
      <c r="D3553" s="25" t="s">
        <v>3472</v>
      </c>
      <c r="E3553" s="26"/>
      <c r="F3553" s="27"/>
      <c r="G3553" s="27">
        <f>G3554+G3563+G3605</f>
        <v>359350.46</v>
      </c>
      <c r="H3553" s="28"/>
      <c r="I3553" s="27"/>
      <c r="J3553" s="27">
        <f t="shared" ref="J3553" si="219">J3554+J3563+J3605</f>
        <v>275989.59999999998</v>
      </c>
    </row>
    <row r="3554" spans="1:10" s="30" customFormat="1" ht="11.25" customHeight="1">
      <c r="A3554" s="29" t="s">
        <v>6579</v>
      </c>
      <c r="B3554" s="29">
        <v>15.1</v>
      </c>
      <c r="C3554" s="29" t="s">
        <v>3574</v>
      </c>
      <c r="D3554" s="30" t="s">
        <v>3472</v>
      </c>
      <c r="E3554" s="31"/>
      <c r="F3554" s="32"/>
      <c r="G3554" s="32">
        <f>SUM(G3555:G3562)</f>
        <v>161582.61000000004</v>
      </c>
      <c r="H3554" s="33"/>
      <c r="I3554" s="32"/>
      <c r="J3554" s="32">
        <f t="shared" ref="J3554" si="220">SUM(J3555:J3562)</f>
        <v>124098.93</v>
      </c>
    </row>
    <row r="3555" spans="1:10">
      <c r="A3555" s="5" t="s">
        <v>6577</v>
      </c>
      <c r="B3555" s="5" t="s">
        <v>650</v>
      </c>
      <c r="C3555" s="5" t="s">
        <v>4109</v>
      </c>
      <c r="D3555" s="1" t="s">
        <v>15</v>
      </c>
      <c r="E3555" s="3">
        <v>365</v>
      </c>
      <c r="F3555" s="2">
        <v>45.48</v>
      </c>
      <c r="G3555" s="2">
        <f>ROUND(Tabla324[[#This Row],[CANTIDAD]]*Tabla324[[#This Row],[P. U.]],2)</f>
        <v>16600.2</v>
      </c>
      <c r="H3555" s="22">
        <v>365</v>
      </c>
      <c r="I3555" s="2">
        <v>34.93</v>
      </c>
      <c r="J3555" s="2">
        <f>ROUND(Tabla324[[#This Row],[CANTIDAD ]]*Tabla324[[#This Row],[P. U. ]],2)</f>
        <v>12749.45</v>
      </c>
    </row>
    <row r="3556" spans="1:10">
      <c r="A3556" s="5" t="s">
        <v>6577</v>
      </c>
      <c r="B3556" s="5" t="s">
        <v>651</v>
      </c>
      <c r="C3556" s="5" t="s">
        <v>4110</v>
      </c>
      <c r="D3556" s="1" t="s">
        <v>15</v>
      </c>
      <c r="E3556" s="3">
        <v>135</v>
      </c>
      <c r="F3556" s="2">
        <v>64.349999999999994</v>
      </c>
      <c r="G3556" s="2">
        <f>ROUND(Tabla324[[#This Row],[CANTIDAD]]*Tabla324[[#This Row],[P. U.]],2)</f>
        <v>8687.25</v>
      </c>
      <c r="H3556" s="22">
        <v>135</v>
      </c>
      <c r="I3556" s="2">
        <v>49.42</v>
      </c>
      <c r="J3556" s="2">
        <f>ROUND(Tabla324[[#This Row],[CANTIDAD ]]*Tabla324[[#This Row],[P. U. ]],2)</f>
        <v>6671.7</v>
      </c>
    </row>
    <row r="3557" spans="1:10">
      <c r="A3557" s="5" t="s">
        <v>6577</v>
      </c>
      <c r="B3557" s="5" t="s">
        <v>3353</v>
      </c>
      <c r="C3557" s="6" t="s">
        <v>6506</v>
      </c>
      <c r="D3557" s="1" t="s">
        <v>62</v>
      </c>
      <c r="E3557" s="3">
        <v>2</v>
      </c>
      <c r="F3557" s="2">
        <v>61915.75</v>
      </c>
      <c r="G3557" s="2">
        <f>ROUND(Tabla324[[#This Row],[CANTIDAD]]*Tabla324[[#This Row],[P. U.]],2)</f>
        <v>123831.5</v>
      </c>
      <c r="H3557" s="22">
        <v>2</v>
      </c>
      <c r="I3557" s="2">
        <v>47552.72</v>
      </c>
      <c r="J3557" s="2">
        <f>ROUND(Tabla324[[#This Row],[CANTIDAD ]]*Tabla324[[#This Row],[P. U. ]],2)</f>
        <v>95105.44</v>
      </c>
    </row>
    <row r="3558" spans="1:10">
      <c r="A3558" s="5" t="s">
        <v>6577</v>
      </c>
      <c r="B3558" s="5" t="s">
        <v>3354</v>
      </c>
      <c r="C3558" s="6" t="s">
        <v>6507</v>
      </c>
      <c r="D3558" s="1" t="s">
        <v>62</v>
      </c>
      <c r="E3558" s="3">
        <v>2</v>
      </c>
      <c r="F3558" s="2">
        <v>154.1</v>
      </c>
      <c r="G3558" s="2">
        <f>ROUND(Tabla324[[#This Row],[CANTIDAD]]*Tabla324[[#This Row],[P. U.]],2)</f>
        <v>308.2</v>
      </c>
      <c r="H3558" s="22">
        <v>2</v>
      </c>
      <c r="I3558" s="2">
        <v>118.36</v>
      </c>
      <c r="J3558" s="2">
        <f>ROUND(Tabla324[[#This Row],[CANTIDAD ]]*Tabla324[[#This Row],[P. U. ]],2)</f>
        <v>236.72</v>
      </c>
    </row>
    <row r="3559" spans="1:10">
      <c r="A3559" s="5" t="s">
        <v>6577</v>
      </c>
      <c r="B3559" s="5" t="s">
        <v>3355</v>
      </c>
      <c r="C3559" s="6" t="s">
        <v>6508</v>
      </c>
      <c r="D3559" s="1" t="s">
        <v>62</v>
      </c>
      <c r="E3559" s="3">
        <v>2</v>
      </c>
      <c r="F3559" s="2">
        <v>1553.91</v>
      </c>
      <c r="G3559" s="2">
        <f>ROUND(Tabla324[[#This Row],[CANTIDAD]]*Tabla324[[#This Row],[P. U.]],2)</f>
        <v>3107.82</v>
      </c>
      <c r="H3559" s="22">
        <v>2</v>
      </c>
      <c r="I3559" s="2">
        <v>1193.43</v>
      </c>
      <c r="J3559" s="2">
        <f>ROUND(Tabla324[[#This Row],[CANTIDAD ]]*Tabla324[[#This Row],[P. U. ]],2)</f>
        <v>2386.86</v>
      </c>
    </row>
    <row r="3560" spans="1:10">
      <c r="A3560" s="5" t="s">
        <v>6577</v>
      </c>
      <c r="B3560" s="5" t="s">
        <v>3356</v>
      </c>
      <c r="C3560" s="6" t="s">
        <v>6509</v>
      </c>
      <c r="D3560" s="1" t="s">
        <v>62</v>
      </c>
      <c r="E3560" s="3">
        <v>2</v>
      </c>
      <c r="F3560" s="2">
        <v>265.41000000000003</v>
      </c>
      <c r="G3560" s="2">
        <f>ROUND(Tabla324[[#This Row],[CANTIDAD]]*Tabla324[[#This Row],[P. U.]],2)</f>
        <v>530.82000000000005</v>
      </c>
      <c r="H3560" s="22">
        <v>2</v>
      </c>
      <c r="I3560" s="2">
        <v>203.84</v>
      </c>
      <c r="J3560" s="2">
        <f>ROUND(Tabla324[[#This Row],[CANTIDAD ]]*Tabla324[[#This Row],[P. U. ]],2)</f>
        <v>407.68</v>
      </c>
    </row>
    <row r="3561" spans="1:10">
      <c r="A3561" s="5" t="s">
        <v>6577</v>
      </c>
      <c r="B3561" s="5" t="s">
        <v>3357</v>
      </c>
      <c r="C3561" s="6" t="s">
        <v>6510</v>
      </c>
      <c r="D3561" s="1" t="s">
        <v>62</v>
      </c>
      <c r="E3561" s="3">
        <v>4</v>
      </c>
      <c r="F3561" s="2">
        <v>1526.98</v>
      </c>
      <c r="G3561" s="2">
        <f>ROUND(Tabla324[[#This Row],[CANTIDAD]]*Tabla324[[#This Row],[P. U.]],2)</f>
        <v>6107.92</v>
      </c>
      <c r="H3561" s="22">
        <v>4</v>
      </c>
      <c r="I3561" s="2">
        <v>1172.75</v>
      </c>
      <c r="J3561" s="2">
        <f>ROUND(Tabla324[[#This Row],[CANTIDAD ]]*Tabla324[[#This Row],[P. U. ]],2)</f>
        <v>4691</v>
      </c>
    </row>
    <row r="3562" spans="1:10">
      <c r="A3562" s="5" t="s">
        <v>6577</v>
      </c>
      <c r="B3562" s="5" t="s">
        <v>3358</v>
      </c>
      <c r="C3562" s="6" t="s">
        <v>6511</v>
      </c>
      <c r="D3562" s="1" t="s">
        <v>62</v>
      </c>
      <c r="E3562" s="3">
        <v>2</v>
      </c>
      <c r="F3562" s="2">
        <v>1204.45</v>
      </c>
      <c r="G3562" s="2">
        <f>ROUND(Tabla324[[#This Row],[CANTIDAD]]*Tabla324[[#This Row],[P. U.]],2)</f>
        <v>2408.9</v>
      </c>
      <c r="H3562" s="22">
        <v>2</v>
      </c>
      <c r="I3562" s="2">
        <v>925.04</v>
      </c>
      <c r="J3562" s="2">
        <f>ROUND(Tabla324[[#This Row],[CANTIDAD ]]*Tabla324[[#This Row],[P. U. ]],2)</f>
        <v>1850.08</v>
      </c>
    </row>
    <row r="3563" spans="1:10" s="30" customFormat="1" ht="11.25" customHeight="1">
      <c r="A3563" s="29" t="s">
        <v>6579</v>
      </c>
      <c r="B3563" s="29">
        <v>15.2</v>
      </c>
      <c r="C3563" s="29" t="s">
        <v>5079</v>
      </c>
      <c r="D3563" s="30" t="s">
        <v>3472</v>
      </c>
      <c r="E3563" s="31"/>
      <c r="F3563" s="32"/>
      <c r="G3563" s="32">
        <f>SUM(G3564:G3604)</f>
        <v>173931.93</v>
      </c>
      <c r="H3563" s="33"/>
      <c r="I3563" s="32"/>
      <c r="J3563" s="32">
        <f t="shared" ref="J3563" si="221">SUM(J3564:J3604)</f>
        <v>133584.18999999997</v>
      </c>
    </row>
    <row r="3564" spans="1:10">
      <c r="A3564" s="5" t="s">
        <v>6577</v>
      </c>
      <c r="B3564" s="5" t="s">
        <v>1784</v>
      </c>
      <c r="C3564" s="6" t="s">
        <v>5081</v>
      </c>
      <c r="D3564" s="1" t="s">
        <v>79</v>
      </c>
      <c r="E3564" s="3">
        <v>300</v>
      </c>
      <c r="F3564" s="2">
        <v>139.25</v>
      </c>
      <c r="G3564" s="2">
        <f>ROUND(Tabla324[[#This Row],[CANTIDAD]]*Tabla324[[#This Row],[P. U.]],2)</f>
        <v>41775</v>
      </c>
      <c r="H3564" s="22">
        <v>300</v>
      </c>
      <c r="I3564" s="2">
        <v>106.95</v>
      </c>
      <c r="J3564" s="2">
        <f>ROUND(Tabla324[[#This Row],[CANTIDAD ]]*Tabla324[[#This Row],[P. U. ]],2)</f>
        <v>32085</v>
      </c>
    </row>
    <row r="3565" spans="1:10">
      <c r="A3565" s="5" t="s">
        <v>6577</v>
      </c>
      <c r="B3565" s="5" t="s">
        <v>3317</v>
      </c>
      <c r="C3565" s="6" t="s">
        <v>6473</v>
      </c>
      <c r="D3565" s="1" t="s">
        <v>79</v>
      </c>
      <c r="E3565" s="3">
        <v>65</v>
      </c>
      <c r="F3565" s="2">
        <v>204.06</v>
      </c>
      <c r="G3565" s="2">
        <f>ROUND(Tabla324[[#This Row],[CANTIDAD]]*Tabla324[[#This Row],[P. U.]],2)</f>
        <v>13263.9</v>
      </c>
      <c r="H3565" s="22">
        <v>65</v>
      </c>
      <c r="I3565" s="2">
        <v>156.72</v>
      </c>
      <c r="J3565" s="2">
        <f>ROUND(Tabla324[[#This Row],[CANTIDAD ]]*Tabla324[[#This Row],[P. U. ]],2)</f>
        <v>10186.799999999999</v>
      </c>
    </row>
    <row r="3566" spans="1:10">
      <c r="A3566" s="5" t="s">
        <v>6577</v>
      </c>
      <c r="B3566" s="5" t="s">
        <v>3318</v>
      </c>
      <c r="C3566" s="6" t="s">
        <v>6474</v>
      </c>
      <c r="D3566" s="1" t="s">
        <v>79</v>
      </c>
      <c r="E3566" s="3">
        <v>85</v>
      </c>
      <c r="F3566" s="2">
        <v>289.98</v>
      </c>
      <c r="G3566" s="2">
        <f>ROUND(Tabla324[[#This Row],[CANTIDAD]]*Tabla324[[#This Row],[P. U.]],2)</f>
        <v>24648.3</v>
      </c>
      <c r="H3566" s="22">
        <v>85</v>
      </c>
      <c r="I3566" s="2">
        <v>222.71</v>
      </c>
      <c r="J3566" s="2">
        <f>ROUND(Tabla324[[#This Row],[CANTIDAD ]]*Tabla324[[#This Row],[P. U. ]],2)</f>
        <v>18930.349999999999</v>
      </c>
    </row>
    <row r="3567" spans="1:10">
      <c r="A3567" s="5" t="s">
        <v>6577</v>
      </c>
      <c r="B3567" s="5" t="s">
        <v>3319</v>
      </c>
      <c r="C3567" s="6" t="s">
        <v>6475</v>
      </c>
      <c r="D3567" s="1" t="s">
        <v>79</v>
      </c>
      <c r="E3567" s="3">
        <v>25</v>
      </c>
      <c r="F3567" s="2">
        <v>378.49</v>
      </c>
      <c r="G3567" s="2">
        <f>ROUND(Tabla324[[#This Row],[CANTIDAD]]*Tabla324[[#This Row],[P. U.]],2)</f>
        <v>9462.25</v>
      </c>
      <c r="H3567" s="22">
        <v>25</v>
      </c>
      <c r="I3567" s="2">
        <v>290.69</v>
      </c>
      <c r="J3567" s="2">
        <f>ROUND(Tabla324[[#This Row],[CANTIDAD ]]*Tabla324[[#This Row],[P. U. ]],2)</f>
        <v>7267.25</v>
      </c>
    </row>
    <row r="3568" spans="1:10">
      <c r="A3568" s="5" t="s">
        <v>6577</v>
      </c>
      <c r="B3568" s="5" t="s">
        <v>3320</v>
      </c>
      <c r="C3568" s="6" t="s">
        <v>6476</v>
      </c>
      <c r="D3568" s="1" t="s">
        <v>79</v>
      </c>
      <c r="E3568" s="3">
        <v>25</v>
      </c>
      <c r="F3568" s="2">
        <v>564.70000000000005</v>
      </c>
      <c r="G3568" s="2">
        <f>ROUND(Tabla324[[#This Row],[CANTIDAD]]*Tabla324[[#This Row],[P. U.]],2)</f>
        <v>14117.5</v>
      </c>
      <c r="H3568" s="22">
        <v>25</v>
      </c>
      <c r="I3568" s="2">
        <v>433.69</v>
      </c>
      <c r="J3568" s="2">
        <f>ROUND(Tabla324[[#This Row],[CANTIDAD ]]*Tabla324[[#This Row],[P. U. ]],2)</f>
        <v>10842.25</v>
      </c>
    </row>
    <row r="3569" spans="1:10">
      <c r="A3569" s="5" t="s">
        <v>6577</v>
      </c>
      <c r="B3569" s="5" t="s">
        <v>689</v>
      </c>
      <c r="C3569" s="6" t="s">
        <v>4149</v>
      </c>
      <c r="D3569" s="1" t="s">
        <v>62</v>
      </c>
      <c r="E3569" s="3">
        <v>55</v>
      </c>
      <c r="F3569" s="2">
        <v>81.44</v>
      </c>
      <c r="G3569" s="2">
        <f>ROUND(Tabla324[[#This Row],[CANTIDAD]]*Tabla324[[#This Row],[P. U.]],2)</f>
        <v>4479.2</v>
      </c>
      <c r="H3569" s="22">
        <v>55</v>
      </c>
      <c r="I3569" s="2">
        <v>62.55</v>
      </c>
      <c r="J3569" s="2">
        <f>ROUND(Tabla324[[#This Row],[CANTIDAD ]]*Tabla324[[#This Row],[P. U. ]],2)</f>
        <v>3440.25</v>
      </c>
    </row>
    <row r="3570" spans="1:10">
      <c r="A3570" s="5" t="s">
        <v>6577</v>
      </c>
      <c r="B3570" s="5" t="s">
        <v>690</v>
      </c>
      <c r="C3570" s="6" t="s">
        <v>4150</v>
      </c>
      <c r="D3570" s="1" t="s">
        <v>62</v>
      </c>
      <c r="E3570" s="3">
        <v>25</v>
      </c>
      <c r="F3570" s="2">
        <v>110.58</v>
      </c>
      <c r="G3570" s="2">
        <f>ROUND(Tabla324[[#This Row],[CANTIDAD]]*Tabla324[[#This Row],[P. U.]],2)</f>
        <v>2764.5</v>
      </c>
      <c r="H3570" s="22">
        <v>25</v>
      </c>
      <c r="I3570" s="2">
        <v>84.93</v>
      </c>
      <c r="J3570" s="2">
        <f>ROUND(Tabla324[[#This Row],[CANTIDAD ]]*Tabla324[[#This Row],[P. U. ]],2)</f>
        <v>2123.25</v>
      </c>
    </row>
    <row r="3571" spans="1:10">
      <c r="A3571" s="5" t="s">
        <v>6577</v>
      </c>
      <c r="B3571" s="5" t="s">
        <v>691</v>
      </c>
      <c r="C3571" s="6" t="s">
        <v>4151</v>
      </c>
      <c r="D3571" s="1" t="s">
        <v>62</v>
      </c>
      <c r="E3571" s="3">
        <v>20</v>
      </c>
      <c r="F3571" s="2">
        <v>148.16</v>
      </c>
      <c r="G3571" s="2">
        <f>ROUND(Tabla324[[#This Row],[CANTIDAD]]*Tabla324[[#This Row],[P. U.]],2)</f>
        <v>2963.2</v>
      </c>
      <c r="H3571" s="22">
        <v>20</v>
      </c>
      <c r="I3571" s="2">
        <v>113.8</v>
      </c>
      <c r="J3571" s="2">
        <f>ROUND(Tabla324[[#This Row],[CANTIDAD ]]*Tabla324[[#This Row],[P. U. ]],2)</f>
        <v>2276</v>
      </c>
    </row>
    <row r="3572" spans="1:10">
      <c r="A3572" s="5" t="s">
        <v>6577</v>
      </c>
      <c r="B3572" s="5" t="s">
        <v>3321</v>
      </c>
      <c r="C3572" s="6" t="s">
        <v>4152</v>
      </c>
      <c r="D3572" s="1" t="s">
        <v>62</v>
      </c>
      <c r="E3572" s="3">
        <v>5</v>
      </c>
      <c r="F3572" s="2">
        <v>188.68</v>
      </c>
      <c r="G3572" s="2">
        <f>ROUND(Tabla324[[#This Row],[CANTIDAD]]*Tabla324[[#This Row],[P. U.]],2)</f>
        <v>943.4</v>
      </c>
      <c r="H3572" s="22">
        <v>5</v>
      </c>
      <c r="I3572" s="2">
        <v>144.91</v>
      </c>
      <c r="J3572" s="2">
        <f>ROUND(Tabla324[[#This Row],[CANTIDAD ]]*Tabla324[[#This Row],[P. U. ]],2)</f>
        <v>724.55</v>
      </c>
    </row>
    <row r="3573" spans="1:10">
      <c r="A3573" s="5" t="s">
        <v>6577</v>
      </c>
      <c r="B3573" s="5" t="s">
        <v>3322</v>
      </c>
      <c r="C3573" s="6" t="s">
        <v>4153</v>
      </c>
      <c r="D3573" s="1" t="s">
        <v>62</v>
      </c>
      <c r="E3573" s="3">
        <v>10</v>
      </c>
      <c r="F3573" s="2">
        <v>214.18</v>
      </c>
      <c r="G3573" s="2">
        <f>ROUND(Tabla324[[#This Row],[CANTIDAD]]*Tabla324[[#This Row],[P. U.]],2)</f>
        <v>2141.8000000000002</v>
      </c>
      <c r="H3573" s="22">
        <v>10</v>
      </c>
      <c r="I3573" s="2">
        <v>164.49</v>
      </c>
      <c r="J3573" s="2">
        <f>ROUND(Tabla324[[#This Row],[CANTIDAD ]]*Tabla324[[#This Row],[P. U. ]],2)</f>
        <v>1644.9</v>
      </c>
    </row>
    <row r="3574" spans="1:10">
      <c r="A3574" s="5" t="s">
        <v>6577</v>
      </c>
      <c r="B3574" s="5" t="s">
        <v>3323</v>
      </c>
      <c r="C3574" s="6" t="s">
        <v>6477</v>
      </c>
      <c r="D3574" s="1" t="s">
        <v>62</v>
      </c>
      <c r="E3574" s="3">
        <v>15</v>
      </c>
      <c r="F3574" s="2">
        <v>87.74</v>
      </c>
      <c r="G3574" s="2">
        <f>ROUND(Tabla324[[#This Row],[CANTIDAD]]*Tabla324[[#This Row],[P. U.]],2)</f>
        <v>1316.1</v>
      </c>
      <c r="H3574" s="22">
        <v>15</v>
      </c>
      <c r="I3574" s="2">
        <v>67.38</v>
      </c>
      <c r="J3574" s="2">
        <f>ROUND(Tabla324[[#This Row],[CANTIDAD ]]*Tabla324[[#This Row],[P. U. ]],2)</f>
        <v>1010.7</v>
      </c>
    </row>
    <row r="3575" spans="1:10">
      <c r="A3575" s="5" t="s">
        <v>6577</v>
      </c>
      <c r="B3575" s="5" t="s">
        <v>3324</v>
      </c>
      <c r="C3575" s="6" t="s">
        <v>6478</v>
      </c>
      <c r="D3575" s="1" t="s">
        <v>62</v>
      </c>
      <c r="E3575" s="3">
        <v>10</v>
      </c>
      <c r="F3575" s="2">
        <v>94.71</v>
      </c>
      <c r="G3575" s="2">
        <f>ROUND(Tabla324[[#This Row],[CANTIDAD]]*Tabla324[[#This Row],[P. U.]],2)</f>
        <v>947.1</v>
      </c>
      <c r="H3575" s="22">
        <v>10</v>
      </c>
      <c r="I3575" s="2">
        <v>72.739999999999995</v>
      </c>
      <c r="J3575" s="2">
        <f>ROUND(Tabla324[[#This Row],[CANTIDAD ]]*Tabla324[[#This Row],[P. U. ]],2)</f>
        <v>727.4</v>
      </c>
    </row>
    <row r="3576" spans="1:10">
      <c r="A3576" s="5" t="s">
        <v>6577</v>
      </c>
      <c r="B3576" s="5" t="s">
        <v>3325</v>
      </c>
      <c r="C3576" s="6" t="s">
        <v>6479</v>
      </c>
      <c r="D3576" s="1" t="s">
        <v>62</v>
      </c>
      <c r="E3576" s="3">
        <v>50</v>
      </c>
      <c r="F3576" s="2">
        <v>79.7</v>
      </c>
      <c r="G3576" s="2">
        <f>ROUND(Tabla324[[#This Row],[CANTIDAD]]*Tabla324[[#This Row],[P. U.]],2)</f>
        <v>3985</v>
      </c>
      <c r="H3576" s="22">
        <v>50</v>
      </c>
      <c r="I3576" s="2">
        <v>61.21</v>
      </c>
      <c r="J3576" s="2">
        <f>ROUND(Tabla324[[#This Row],[CANTIDAD ]]*Tabla324[[#This Row],[P. U. ]],2)</f>
        <v>3060.5</v>
      </c>
    </row>
    <row r="3577" spans="1:10">
      <c r="A3577" s="5" t="s">
        <v>6577</v>
      </c>
      <c r="B3577" s="5" t="s">
        <v>3326</v>
      </c>
      <c r="C3577" s="6" t="s">
        <v>6480</v>
      </c>
      <c r="D3577" s="1" t="s">
        <v>62</v>
      </c>
      <c r="E3577" s="3">
        <v>12</v>
      </c>
      <c r="F3577" s="2">
        <v>84.06</v>
      </c>
      <c r="G3577" s="2">
        <f>ROUND(Tabla324[[#This Row],[CANTIDAD]]*Tabla324[[#This Row],[P. U.]],2)</f>
        <v>1008.72</v>
      </c>
      <c r="H3577" s="22">
        <v>12</v>
      </c>
      <c r="I3577" s="2">
        <v>64.56</v>
      </c>
      <c r="J3577" s="2">
        <f>ROUND(Tabla324[[#This Row],[CANTIDAD ]]*Tabla324[[#This Row],[P. U. ]],2)</f>
        <v>774.72</v>
      </c>
    </row>
    <row r="3578" spans="1:10">
      <c r="A3578" s="5" t="s">
        <v>6577</v>
      </c>
      <c r="B3578" s="5" t="s">
        <v>3327</v>
      </c>
      <c r="C3578" s="6" t="s">
        <v>6481</v>
      </c>
      <c r="D3578" s="1" t="s">
        <v>62</v>
      </c>
      <c r="E3578" s="3">
        <v>20</v>
      </c>
      <c r="F3578" s="2">
        <v>137.38999999999999</v>
      </c>
      <c r="G3578" s="2">
        <f>ROUND(Tabla324[[#This Row],[CANTIDAD]]*Tabla324[[#This Row],[P. U.]],2)</f>
        <v>2747.8</v>
      </c>
      <c r="H3578" s="22">
        <v>20</v>
      </c>
      <c r="I3578" s="2">
        <v>105.52</v>
      </c>
      <c r="J3578" s="2">
        <f>ROUND(Tabla324[[#This Row],[CANTIDAD ]]*Tabla324[[#This Row],[P. U. ]],2)</f>
        <v>2110.4</v>
      </c>
    </row>
    <row r="3579" spans="1:10">
      <c r="A3579" s="5" t="s">
        <v>6577</v>
      </c>
      <c r="B3579" s="5" t="s">
        <v>3328</v>
      </c>
      <c r="C3579" s="6" t="s">
        <v>6482</v>
      </c>
      <c r="D3579" s="1" t="s">
        <v>62</v>
      </c>
      <c r="E3579" s="3">
        <v>4</v>
      </c>
      <c r="F3579" s="2">
        <v>145.22</v>
      </c>
      <c r="G3579" s="2">
        <f>ROUND(Tabla324[[#This Row],[CANTIDAD]]*Tabla324[[#This Row],[P. U.]],2)</f>
        <v>580.88</v>
      </c>
      <c r="H3579" s="22">
        <v>4</v>
      </c>
      <c r="I3579" s="2">
        <v>111.53</v>
      </c>
      <c r="J3579" s="2">
        <f>ROUND(Tabla324[[#This Row],[CANTIDAD ]]*Tabla324[[#This Row],[P. U. ]],2)</f>
        <v>446.12</v>
      </c>
    </row>
    <row r="3580" spans="1:10">
      <c r="A3580" s="5" t="s">
        <v>6577</v>
      </c>
      <c r="B3580" s="5" t="s">
        <v>3329</v>
      </c>
      <c r="C3580" s="6" t="s">
        <v>6483</v>
      </c>
      <c r="D3580" s="1" t="s">
        <v>62</v>
      </c>
      <c r="E3580" s="3">
        <v>4</v>
      </c>
      <c r="F3580" s="2">
        <v>152.31</v>
      </c>
      <c r="G3580" s="2">
        <f>ROUND(Tabla324[[#This Row],[CANTIDAD]]*Tabla324[[#This Row],[P. U.]],2)</f>
        <v>609.24</v>
      </c>
      <c r="H3580" s="22">
        <v>4</v>
      </c>
      <c r="I3580" s="2">
        <v>116.98</v>
      </c>
      <c r="J3580" s="2">
        <f>ROUND(Tabla324[[#This Row],[CANTIDAD ]]*Tabla324[[#This Row],[P. U. ]],2)</f>
        <v>467.92</v>
      </c>
    </row>
    <row r="3581" spans="1:10">
      <c r="A3581" s="5" t="s">
        <v>6577</v>
      </c>
      <c r="B3581" s="5" t="s">
        <v>678</v>
      </c>
      <c r="C3581" s="6" t="s">
        <v>4138</v>
      </c>
      <c r="D3581" s="1" t="s">
        <v>62</v>
      </c>
      <c r="E3581" s="3">
        <v>26</v>
      </c>
      <c r="F3581" s="2">
        <v>46.99</v>
      </c>
      <c r="G3581" s="2">
        <f>ROUND(Tabla324[[#This Row],[CANTIDAD]]*Tabla324[[#This Row],[P. U.]],2)</f>
        <v>1221.74</v>
      </c>
      <c r="H3581" s="22">
        <v>26</v>
      </c>
      <c r="I3581" s="2">
        <v>36.1</v>
      </c>
      <c r="J3581" s="2">
        <f>ROUND(Tabla324[[#This Row],[CANTIDAD ]]*Tabla324[[#This Row],[P. U. ]],2)</f>
        <v>938.6</v>
      </c>
    </row>
    <row r="3582" spans="1:10">
      <c r="A3582" s="5" t="s">
        <v>6577</v>
      </c>
      <c r="B3582" s="5" t="s">
        <v>679</v>
      </c>
      <c r="C3582" s="6" t="s">
        <v>4139</v>
      </c>
      <c r="D3582" s="1" t="s">
        <v>62</v>
      </c>
      <c r="E3582" s="3">
        <v>7</v>
      </c>
      <c r="F3582" s="2">
        <v>58.95</v>
      </c>
      <c r="G3582" s="2">
        <f>ROUND(Tabla324[[#This Row],[CANTIDAD]]*Tabla324[[#This Row],[P. U.]],2)</f>
        <v>412.65</v>
      </c>
      <c r="H3582" s="22">
        <v>7</v>
      </c>
      <c r="I3582" s="2">
        <v>45.27</v>
      </c>
      <c r="J3582" s="2">
        <f>ROUND(Tabla324[[#This Row],[CANTIDAD ]]*Tabla324[[#This Row],[P. U. ]],2)</f>
        <v>316.89</v>
      </c>
    </row>
    <row r="3583" spans="1:10">
      <c r="A3583" s="5" t="s">
        <v>6577</v>
      </c>
      <c r="B3583" s="5" t="s">
        <v>680</v>
      </c>
      <c r="C3583" s="6" t="s">
        <v>4140</v>
      </c>
      <c r="D3583" s="1" t="s">
        <v>62</v>
      </c>
      <c r="E3583" s="3">
        <v>10</v>
      </c>
      <c r="F3583" s="2">
        <v>98.53</v>
      </c>
      <c r="G3583" s="2">
        <f>ROUND(Tabla324[[#This Row],[CANTIDAD]]*Tabla324[[#This Row],[P. U.]],2)</f>
        <v>985.3</v>
      </c>
      <c r="H3583" s="22">
        <v>10</v>
      </c>
      <c r="I3583" s="2">
        <v>75.67</v>
      </c>
      <c r="J3583" s="2">
        <f>ROUND(Tabla324[[#This Row],[CANTIDAD ]]*Tabla324[[#This Row],[P. U. ]],2)</f>
        <v>756.7</v>
      </c>
    </row>
    <row r="3584" spans="1:10">
      <c r="A3584" s="5" t="s">
        <v>6577</v>
      </c>
      <c r="B3584" s="5" t="s">
        <v>3330</v>
      </c>
      <c r="C3584" s="6" t="s">
        <v>6484</v>
      </c>
      <c r="D3584" s="1" t="s">
        <v>62</v>
      </c>
      <c r="E3584" s="3">
        <v>4</v>
      </c>
      <c r="F3584" s="2">
        <v>134.04</v>
      </c>
      <c r="G3584" s="2">
        <f>ROUND(Tabla324[[#This Row],[CANTIDAD]]*Tabla324[[#This Row],[P. U.]],2)</f>
        <v>536.16</v>
      </c>
      <c r="H3584" s="22">
        <v>4</v>
      </c>
      <c r="I3584" s="2">
        <v>102.95</v>
      </c>
      <c r="J3584" s="2">
        <f>ROUND(Tabla324[[#This Row],[CANTIDAD ]]*Tabla324[[#This Row],[P. U. ]],2)</f>
        <v>411.8</v>
      </c>
    </row>
    <row r="3585" spans="1:10">
      <c r="A3585" s="5" t="s">
        <v>6577</v>
      </c>
      <c r="B3585" s="5" t="s">
        <v>3331</v>
      </c>
      <c r="C3585" s="6" t="s">
        <v>6485</v>
      </c>
      <c r="D3585" s="1" t="s">
        <v>62</v>
      </c>
      <c r="E3585" s="3">
        <v>8</v>
      </c>
      <c r="F3585" s="2">
        <v>147.25</v>
      </c>
      <c r="G3585" s="2">
        <f>ROUND(Tabla324[[#This Row],[CANTIDAD]]*Tabla324[[#This Row],[P. U.]],2)</f>
        <v>1178</v>
      </c>
      <c r="H3585" s="22">
        <v>8</v>
      </c>
      <c r="I3585" s="2">
        <v>113.09</v>
      </c>
      <c r="J3585" s="2">
        <f>ROUND(Tabla324[[#This Row],[CANTIDAD ]]*Tabla324[[#This Row],[P. U. ]],2)</f>
        <v>904.72</v>
      </c>
    </row>
    <row r="3586" spans="1:10">
      <c r="A3586" s="5" t="s">
        <v>6577</v>
      </c>
      <c r="B3586" s="5" t="s">
        <v>3332</v>
      </c>
      <c r="C3586" s="6" t="s">
        <v>6486</v>
      </c>
      <c r="D3586" s="1" t="s">
        <v>62</v>
      </c>
      <c r="E3586" s="3">
        <v>30</v>
      </c>
      <c r="F3586" s="2">
        <v>55.41</v>
      </c>
      <c r="G3586" s="2">
        <f>ROUND(Tabla324[[#This Row],[CANTIDAD]]*Tabla324[[#This Row],[P. U.]],2)</f>
        <v>1662.3</v>
      </c>
      <c r="H3586" s="22">
        <v>30</v>
      </c>
      <c r="I3586" s="2">
        <v>42.56</v>
      </c>
      <c r="J3586" s="2">
        <f>ROUND(Tabla324[[#This Row],[CANTIDAD ]]*Tabla324[[#This Row],[P. U. ]],2)</f>
        <v>1276.8</v>
      </c>
    </row>
    <row r="3587" spans="1:10">
      <c r="A3587" s="5" t="s">
        <v>6577</v>
      </c>
      <c r="B3587" s="5" t="s">
        <v>3333</v>
      </c>
      <c r="C3587" s="6" t="s">
        <v>6487</v>
      </c>
      <c r="D3587" s="1" t="s">
        <v>62</v>
      </c>
      <c r="E3587" s="3">
        <v>4</v>
      </c>
      <c r="F3587" s="2">
        <v>72.739999999999995</v>
      </c>
      <c r="G3587" s="2">
        <f>ROUND(Tabla324[[#This Row],[CANTIDAD]]*Tabla324[[#This Row],[P. U.]],2)</f>
        <v>290.95999999999998</v>
      </c>
      <c r="H3587" s="22">
        <v>4</v>
      </c>
      <c r="I3587" s="2">
        <v>55.86</v>
      </c>
      <c r="J3587" s="2">
        <f>ROUND(Tabla324[[#This Row],[CANTIDAD ]]*Tabla324[[#This Row],[P. U. ]],2)</f>
        <v>223.44</v>
      </c>
    </row>
    <row r="3588" spans="1:10">
      <c r="A3588" s="5" t="s">
        <v>6577</v>
      </c>
      <c r="B3588" s="5" t="s">
        <v>696</v>
      </c>
      <c r="C3588" s="6" t="s">
        <v>4156</v>
      </c>
      <c r="D3588" s="1" t="s">
        <v>62</v>
      </c>
      <c r="E3588" s="3">
        <v>25</v>
      </c>
      <c r="F3588" s="2">
        <v>122.13</v>
      </c>
      <c r="G3588" s="2">
        <f>ROUND(Tabla324[[#This Row],[CANTIDAD]]*Tabla324[[#This Row],[P. U.]],2)</f>
        <v>3053.25</v>
      </c>
      <c r="H3588" s="22">
        <v>25</v>
      </c>
      <c r="I3588" s="2">
        <v>93.8</v>
      </c>
      <c r="J3588" s="2">
        <f>ROUND(Tabla324[[#This Row],[CANTIDAD ]]*Tabla324[[#This Row],[P. U. ]],2)</f>
        <v>2345</v>
      </c>
    </row>
    <row r="3589" spans="1:10">
      <c r="A3589" s="5" t="s">
        <v>6577</v>
      </c>
      <c r="B3589" s="5" t="s">
        <v>697</v>
      </c>
      <c r="C3589" s="6" t="s">
        <v>4157</v>
      </c>
      <c r="D3589" s="1" t="s">
        <v>62</v>
      </c>
      <c r="E3589" s="3">
        <v>5</v>
      </c>
      <c r="F3589" s="2">
        <v>177.51</v>
      </c>
      <c r="G3589" s="2">
        <f>ROUND(Tabla324[[#This Row],[CANTIDAD]]*Tabla324[[#This Row],[P. U.]],2)</f>
        <v>887.55</v>
      </c>
      <c r="H3589" s="22">
        <v>5</v>
      </c>
      <c r="I3589" s="2">
        <v>136.34</v>
      </c>
      <c r="J3589" s="2">
        <f>ROUND(Tabla324[[#This Row],[CANTIDAD ]]*Tabla324[[#This Row],[P. U. ]],2)</f>
        <v>681.7</v>
      </c>
    </row>
    <row r="3590" spans="1:10">
      <c r="A3590" s="5" t="s">
        <v>6577</v>
      </c>
      <c r="B3590" s="5" t="s">
        <v>698</v>
      </c>
      <c r="C3590" s="6" t="s">
        <v>4158</v>
      </c>
      <c r="D3590" s="1" t="s">
        <v>62</v>
      </c>
      <c r="E3590" s="3">
        <v>4</v>
      </c>
      <c r="F3590" s="2">
        <v>258.68</v>
      </c>
      <c r="G3590" s="2">
        <f>ROUND(Tabla324[[#This Row],[CANTIDAD]]*Tabla324[[#This Row],[P. U.]],2)</f>
        <v>1034.72</v>
      </c>
      <c r="H3590" s="22">
        <v>4</v>
      </c>
      <c r="I3590" s="2">
        <v>198.68</v>
      </c>
      <c r="J3590" s="2">
        <f>ROUND(Tabla324[[#This Row],[CANTIDAD ]]*Tabla324[[#This Row],[P. U. ]],2)</f>
        <v>794.72</v>
      </c>
    </row>
    <row r="3591" spans="1:10">
      <c r="A3591" s="5" t="s">
        <v>6577</v>
      </c>
      <c r="B3591" s="5" t="s">
        <v>3334</v>
      </c>
      <c r="C3591" s="6" t="s">
        <v>4159</v>
      </c>
      <c r="D3591" s="1" t="s">
        <v>62</v>
      </c>
      <c r="E3591" s="3">
        <v>4</v>
      </c>
      <c r="F3591" s="2">
        <v>333.62</v>
      </c>
      <c r="G3591" s="2">
        <f>ROUND(Tabla324[[#This Row],[CANTIDAD]]*Tabla324[[#This Row],[P. U.]],2)</f>
        <v>1334.48</v>
      </c>
      <c r="H3591" s="22">
        <v>4</v>
      </c>
      <c r="I3591" s="2">
        <v>256.23</v>
      </c>
      <c r="J3591" s="2">
        <f>ROUND(Tabla324[[#This Row],[CANTIDAD ]]*Tabla324[[#This Row],[P. U. ]],2)</f>
        <v>1024.92</v>
      </c>
    </row>
    <row r="3592" spans="1:10">
      <c r="A3592" s="5" t="s">
        <v>6577</v>
      </c>
      <c r="B3592" s="5" t="s">
        <v>3335</v>
      </c>
      <c r="C3592" s="6" t="s">
        <v>6488</v>
      </c>
      <c r="D3592" s="1" t="s">
        <v>62</v>
      </c>
      <c r="E3592" s="3">
        <v>4</v>
      </c>
      <c r="F3592" s="2">
        <v>385.38</v>
      </c>
      <c r="G3592" s="2">
        <f>ROUND(Tabla324[[#This Row],[CANTIDAD]]*Tabla324[[#This Row],[P. U.]],2)</f>
        <v>1541.52</v>
      </c>
      <c r="H3592" s="22">
        <v>4</v>
      </c>
      <c r="I3592" s="2">
        <v>295.98</v>
      </c>
      <c r="J3592" s="2">
        <f>ROUND(Tabla324[[#This Row],[CANTIDAD ]]*Tabla324[[#This Row],[P. U. ]],2)</f>
        <v>1183.92</v>
      </c>
    </row>
    <row r="3593" spans="1:10">
      <c r="A3593" s="5" t="s">
        <v>6577</v>
      </c>
      <c r="B3593" s="5" t="s">
        <v>3336</v>
      </c>
      <c r="C3593" s="6" t="s">
        <v>6489</v>
      </c>
      <c r="D3593" s="1" t="s">
        <v>62</v>
      </c>
      <c r="E3593" s="3">
        <v>8</v>
      </c>
      <c r="F3593" s="2">
        <v>108.4</v>
      </c>
      <c r="G3593" s="2">
        <f>ROUND(Tabla324[[#This Row],[CANTIDAD]]*Tabla324[[#This Row],[P. U.]],2)</f>
        <v>867.2</v>
      </c>
      <c r="H3593" s="22">
        <v>8</v>
      </c>
      <c r="I3593" s="2">
        <v>83.25</v>
      </c>
      <c r="J3593" s="2">
        <f>ROUND(Tabla324[[#This Row],[CANTIDAD ]]*Tabla324[[#This Row],[P. U. ]],2)</f>
        <v>666</v>
      </c>
    </row>
    <row r="3594" spans="1:10">
      <c r="A3594" s="5" t="s">
        <v>6577</v>
      </c>
      <c r="B3594" s="5" t="s">
        <v>3337</v>
      </c>
      <c r="C3594" s="6" t="s">
        <v>6490</v>
      </c>
      <c r="D3594" s="1" t="s">
        <v>62</v>
      </c>
      <c r="E3594" s="3">
        <v>4</v>
      </c>
      <c r="F3594" s="2">
        <v>118.67</v>
      </c>
      <c r="G3594" s="2">
        <f>ROUND(Tabla324[[#This Row],[CANTIDAD]]*Tabla324[[#This Row],[P. U.]],2)</f>
        <v>474.68</v>
      </c>
      <c r="H3594" s="22">
        <v>4</v>
      </c>
      <c r="I3594" s="2">
        <v>91.13</v>
      </c>
      <c r="J3594" s="2">
        <f>ROUND(Tabla324[[#This Row],[CANTIDAD ]]*Tabla324[[#This Row],[P. U. ]],2)</f>
        <v>364.52</v>
      </c>
    </row>
    <row r="3595" spans="1:10">
      <c r="A3595" s="5" t="s">
        <v>6577</v>
      </c>
      <c r="B3595" s="5" t="s">
        <v>3338</v>
      </c>
      <c r="C3595" s="6" t="s">
        <v>6491</v>
      </c>
      <c r="D3595" s="1" t="s">
        <v>62</v>
      </c>
      <c r="E3595" s="3">
        <v>2</v>
      </c>
      <c r="F3595" s="2">
        <v>144.51</v>
      </c>
      <c r="G3595" s="2">
        <f>ROUND(Tabla324[[#This Row],[CANTIDAD]]*Tabla324[[#This Row],[P. U.]],2)</f>
        <v>289.02</v>
      </c>
      <c r="H3595" s="22">
        <v>2</v>
      </c>
      <c r="I3595" s="2">
        <v>110.99</v>
      </c>
      <c r="J3595" s="2">
        <f>ROUND(Tabla324[[#This Row],[CANTIDAD ]]*Tabla324[[#This Row],[P. U. ]],2)</f>
        <v>221.98</v>
      </c>
    </row>
    <row r="3596" spans="1:10">
      <c r="A3596" s="5" t="s">
        <v>6577</v>
      </c>
      <c r="B3596" s="5" t="s">
        <v>3339</v>
      </c>
      <c r="C3596" s="6" t="s">
        <v>6492</v>
      </c>
      <c r="D3596" s="1" t="s">
        <v>62</v>
      </c>
      <c r="E3596" s="3">
        <v>8</v>
      </c>
      <c r="F3596" s="2">
        <v>111.06</v>
      </c>
      <c r="G3596" s="2">
        <f>ROUND(Tabla324[[#This Row],[CANTIDAD]]*Tabla324[[#This Row],[P. U.]],2)</f>
        <v>888.48</v>
      </c>
      <c r="H3596" s="22">
        <v>8</v>
      </c>
      <c r="I3596" s="2">
        <v>85.3</v>
      </c>
      <c r="J3596" s="2">
        <f>ROUND(Tabla324[[#This Row],[CANTIDAD ]]*Tabla324[[#This Row],[P. U. ]],2)</f>
        <v>682.4</v>
      </c>
    </row>
    <row r="3597" spans="1:10">
      <c r="A3597" s="5" t="s">
        <v>6577</v>
      </c>
      <c r="B3597" s="5" t="s">
        <v>685</v>
      </c>
      <c r="C3597" s="6" t="s">
        <v>4145</v>
      </c>
      <c r="D3597" s="1" t="s">
        <v>62</v>
      </c>
      <c r="E3597" s="3">
        <v>5</v>
      </c>
      <c r="F3597" s="2">
        <v>153.71</v>
      </c>
      <c r="G3597" s="2">
        <f>ROUND(Tabla324[[#This Row],[CANTIDAD]]*Tabla324[[#This Row],[P. U.]],2)</f>
        <v>768.55</v>
      </c>
      <c r="H3597" s="22">
        <v>5</v>
      </c>
      <c r="I3597" s="2">
        <v>118.05</v>
      </c>
      <c r="J3597" s="2">
        <f>ROUND(Tabla324[[#This Row],[CANTIDAD ]]*Tabla324[[#This Row],[P. U. ]],2)</f>
        <v>590.25</v>
      </c>
    </row>
    <row r="3598" spans="1:10">
      <c r="A3598" s="5" t="s">
        <v>6577</v>
      </c>
      <c r="B3598" s="5" t="s">
        <v>3340</v>
      </c>
      <c r="C3598" s="6" t="s">
        <v>6493</v>
      </c>
      <c r="D3598" s="1" t="s">
        <v>62</v>
      </c>
      <c r="E3598" s="3">
        <v>3</v>
      </c>
      <c r="F3598" s="2">
        <v>184.43</v>
      </c>
      <c r="G3598" s="2">
        <f>ROUND(Tabla324[[#This Row],[CANTIDAD]]*Tabla324[[#This Row],[P. U.]],2)</f>
        <v>553.29</v>
      </c>
      <c r="H3598" s="22">
        <v>3</v>
      </c>
      <c r="I3598" s="2">
        <v>141.63999999999999</v>
      </c>
      <c r="J3598" s="2">
        <f>ROUND(Tabla324[[#This Row],[CANTIDAD ]]*Tabla324[[#This Row],[P. U. ]],2)</f>
        <v>424.92</v>
      </c>
    </row>
    <row r="3599" spans="1:10">
      <c r="A3599" s="5" t="s">
        <v>6577</v>
      </c>
      <c r="B3599" s="5" t="s">
        <v>3341</v>
      </c>
      <c r="C3599" s="6" t="s">
        <v>6494</v>
      </c>
      <c r="D3599" s="1" t="s">
        <v>62</v>
      </c>
      <c r="E3599" s="3">
        <v>7</v>
      </c>
      <c r="F3599" s="2">
        <v>59.01</v>
      </c>
      <c r="G3599" s="2">
        <f>ROUND(Tabla324[[#This Row],[CANTIDAD]]*Tabla324[[#This Row],[P. U.]],2)</f>
        <v>413.07</v>
      </c>
      <c r="H3599" s="22">
        <v>7</v>
      </c>
      <c r="I3599" s="2">
        <v>45.32</v>
      </c>
      <c r="J3599" s="2">
        <f>ROUND(Tabla324[[#This Row],[CANTIDAD ]]*Tabla324[[#This Row],[P. U. ]],2)</f>
        <v>317.24</v>
      </c>
    </row>
    <row r="3600" spans="1:10">
      <c r="A3600" s="5" t="s">
        <v>6577</v>
      </c>
      <c r="B3600" s="5" t="s">
        <v>3342</v>
      </c>
      <c r="C3600" s="6" t="s">
        <v>6495</v>
      </c>
      <c r="D3600" s="1" t="s">
        <v>62</v>
      </c>
      <c r="E3600" s="3">
        <v>3</v>
      </c>
      <c r="F3600" s="2">
        <v>116.58</v>
      </c>
      <c r="G3600" s="2">
        <f>ROUND(Tabla324[[#This Row],[CANTIDAD]]*Tabla324[[#This Row],[P. U.]],2)</f>
        <v>349.74</v>
      </c>
      <c r="H3600" s="22">
        <v>3</v>
      </c>
      <c r="I3600" s="2">
        <v>89.54</v>
      </c>
      <c r="J3600" s="2">
        <f>ROUND(Tabla324[[#This Row],[CANTIDAD ]]*Tabla324[[#This Row],[P. U. ]],2)</f>
        <v>268.62</v>
      </c>
    </row>
    <row r="3601" spans="1:10">
      <c r="A3601" s="5" t="s">
        <v>6577</v>
      </c>
      <c r="B3601" s="5" t="s">
        <v>921</v>
      </c>
      <c r="C3601" s="6" t="s">
        <v>4377</v>
      </c>
      <c r="D3601" s="1" t="s">
        <v>62</v>
      </c>
      <c r="E3601" s="3">
        <v>3</v>
      </c>
      <c r="F3601" s="2">
        <v>108.43</v>
      </c>
      <c r="G3601" s="2">
        <f>ROUND(Tabla324[[#This Row],[CANTIDAD]]*Tabla324[[#This Row],[P. U.]],2)</f>
        <v>325.29000000000002</v>
      </c>
      <c r="H3601" s="22">
        <v>3</v>
      </c>
      <c r="I3601" s="2">
        <v>83.28</v>
      </c>
      <c r="J3601" s="2">
        <f>ROUND(Tabla324[[#This Row],[CANTIDAD ]]*Tabla324[[#This Row],[P. U. ]],2)</f>
        <v>249.84</v>
      </c>
    </row>
    <row r="3602" spans="1:10">
      <c r="A3602" s="5" t="s">
        <v>6577</v>
      </c>
      <c r="B3602" s="5" t="s">
        <v>913</v>
      </c>
      <c r="C3602" s="6" t="s">
        <v>4369</v>
      </c>
      <c r="D3602" s="1" t="s">
        <v>79</v>
      </c>
      <c r="E3602" s="3">
        <v>23</v>
      </c>
      <c r="F3602" s="2">
        <v>139.57</v>
      </c>
      <c r="G3602" s="2">
        <f>ROUND(Tabla324[[#This Row],[CANTIDAD]]*Tabla324[[#This Row],[P. U.]],2)</f>
        <v>3210.11</v>
      </c>
      <c r="H3602" s="22">
        <v>23</v>
      </c>
      <c r="I3602" s="2">
        <v>107.19</v>
      </c>
      <c r="J3602" s="2">
        <f>ROUND(Tabla324[[#This Row],[CANTIDAD ]]*Tabla324[[#This Row],[P. U. ]],2)</f>
        <v>2465.37</v>
      </c>
    </row>
    <row r="3603" spans="1:10">
      <c r="A3603" s="5" t="s">
        <v>6577</v>
      </c>
      <c r="B3603" s="5" t="s">
        <v>981</v>
      </c>
      <c r="C3603" s="6" t="s">
        <v>4428</v>
      </c>
      <c r="D3603" s="1" t="s">
        <v>62</v>
      </c>
      <c r="E3603" s="3">
        <v>300</v>
      </c>
      <c r="F3603" s="2">
        <v>64.27</v>
      </c>
      <c r="G3603" s="2">
        <f>ROUND(Tabla324[[#This Row],[CANTIDAD]]*Tabla324[[#This Row],[P. U.]],2)</f>
        <v>19281</v>
      </c>
      <c r="H3603" s="22">
        <v>300</v>
      </c>
      <c r="I3603" s="2">
        <v>49.36</v>
      </c>
      <c r="J3603" s="2">
        <f>ROUND(Tabla324[[#This Row],[CANTIDAD ]]*Tabla324[[#This Row],[P. U. ]],2)</f>
        <v>14808</v>
      </c>
    </row>
    <row r="3604" spans="1:10">
      <c r="A3604" s="5" t="s">
        <v>6577</v>
      </c>
      <c r="B3604" s="5" t="s">
        <v>3343</v>
      </c>
      <c r="C3604" s="6" t="s">
        <v>6496</v>
      </c>
      <c r="D3604" s="1" t="s">
        <v>62</v>
      </c>
      <c r="E3604" s="3">
        <v>1</v>
      </c>
      <c r="F3604" s="2">
        <v>4618.9799999999996</v>
      </c>
      <c r="G3604" s="2">
        <f>ROUND(Tabla324[[#This Row],[CANTIDAD]]*Tabla324[[#This Row],[P. U.]],2)</f>
        <v>4618.9799999999996</v>
      </c>
      <c r="H3604" s="22">
        <v>1</v>
      </c>
      <c r="I3604" s="2">
        <v>3547.48</v>
      </c>
      <c r="J3604" s="2">
        <f>ROUND(Tabla324[[#This Row],[CANTIDAD ]]*Tabla324[[#This Row],[P. U. ]],2)</f>
        <v>3547.48</v>
      </c>
    </row>
    <row r="3605" spans="1:10" s="30" customFormat="1" ht="11.25" customHeight="1">
      <c r="A3605" s="29" t="s">
        <v>6579</v>
      </c>
      <c r="B3605" s="29">
        <v>15.3</v>
      </c>
      <c r="C3605" s="29" t="s">
        <v>4184</v>
      </c>
      <c r="D3605" s="30" t="s">
        <v>3472</v>
      </c>
      <c r="E3605" s="31"/>
      <c r="F3605" s="32"/>
      <c r="G3605" s="32">
        <f>SUM(G3606:G3614)</f>
        <v>23835.920000000002</v>
      </c>
      <c r="H3605" s="33"/>
      <c r="I3605" s="32"/>
      <c r="J3605" s="32">
        <f t="shared" ref="J3605" si="222">SUM(J3606:J3614)</f>
        <v>18306.480000000003</v>
      </c>
    </row>
    <row r="3606" spans="1:10">
      <c r="A3606" s="5" t="s">
        <v>6577</v>
      </c>
      <c r="B3606" s="5" t="s">
        <v>3344</v>
      </c>
      <c r="C3606" s="6" t="s">
        <v>6497</v>
      </c>
      <c r="D3606" s="1" t="s">
        <v>62</v>
      </c>
      <c r="E3606" s="3">
        <v>3</v>
      </c>
      <c r="F3606" s="2">
        <v>665.78</v>
      </c>
      <c r="G3606" s="2">
        <f>ROUND(Tabla324[[#This Row],[CANTIDAD]]*Tabla324[[#This Row],[P. U.]],2)</f>
        <v>1997.34</v>
      </c>
      <c r="H3606" s="22">
        <v>3</v>
      </c>
      <c r="I3606" s="2">
        <v>511.34</v>
      </c>
      <c r="J3606" s="2">
        <f>ROUND(Tabla324[[#This Row],[CANTIDAD ]]*Tabla324[[#This Row],[P. U. ]],2)</f>
        <v>1534.02</v>
      </c>
    </row>
    <row r="3607" spans="1:10">
      <c r="A3607" s="5" t="s">
        <v>6577</v>
      </c>
      <c r="B3607" s="5" t="s">
        <v>3345</v>
      </c>
      <c r="C3607" s="6" t="s">
        <v>6498</v>
      </c>
      <c r="D3607" s="1" t="s">
        <v>62</v>
      </c>
      <c r="E3607" s="3">
        <v>3</v>
      </c>
      <c r="F3607" s="2">
        <v>750.92</v>
      </c>
      <c r="G3607" s="2">
        <f>ROUND(Tabla324[[#This Row],[CANTIDAD]]*Tabla324[[#This Row],[P. U.]],2)</f>
        <v>2252.7600000000002</v>
      </c>
      <c r="H3607" s="22">
        <v>3</v>
      </c>
      <c r="I3607" s="2">
        <v>576.73</v>
      </c>
      <c r="J3607" s="2">
        <f>ROUND(Tabla324[[#This Row],[CANTIDAD ]]*Tabla324[[#This Row],[P. U. ]],2)</f>
        <v>1730.19</v>
      </c>
    </row>
    <row r="3608" spans="1:10">
      <c r="A3608" s="5" t="s">
        <v>6577</v>
      </c>
      <c r="B3608" s="5" t="s">
        <v>3346</v>
      </c>
      <c r="C3608" s="6" t="s">
        <v>6499</v>
      </c>
      <c r="D3608" s="1" t="s">
        <v>62</v>
      </c>
      <c r="E3608" s="3">
        <v>3</v>
      </c>
      <c r="F3608" s="2">
        <v>556.22</v>
      </c>
      <c r="G3608" s="2">
        <f>ROUND(Tabla324[[#This Row],[CANTIDAD]]*Tabla324[[#This Row],[P. U.]],2)</f>
        <v>1668.66</v>
      </c>
      <c r="H3608" s="22">
        <v>3</v>
      </c>
      <c r="I3608" s="2">
        <v>427.18</v>
      </c>
      <c r="J3608" s="2">
        <f>ROUND(Tabla324[[#This Row],[CANTIDAD ]]*Tabla324[[#This Row],[P. U. ]],2)</f>
        <v>1281.54</v>
      </c>
    </row>
    <row r="3609" spans="1:10">
      <c r="A3609" s="5" t="s">
        <v>6577</v>
      </c>
      <c r="B3609" s="5" t="s">
        <v>3347</v>
      </c>
      <c r="C3609" s="6" t="s">
        <v>6500</v>
      </c>
      <c r="D3609" s="1" t="s">
        <v>62</v>
      </c>
      <c r="E3609" s="3">
        <v>5</v>
      </c>
      <c r="F3609" s="2">
        <v>409.1</v>
      </c>
      <c r="G3609" s="2">
        <f>ROUND(Tabla324[[#This Row],[CANTIDAD]]*Tabla324[[#This Row],[P. U.]],2)</f>
        <v>2045.5</v>
      </c>
      <c r="H3609" s="22">
        <v>5</v>
      </c>
      <c r="I3609" s="2">
        <v>314.2</v>
      </c>
      <c r="J3609" s="2">
        <f>ROUND(Tabla324[[#This Row],[CANTIDAD ]]*Tabla324[[#This Row],[P. U. ]],2)</f>
        <v>1571</v>
      </c>
    </row>
    <row r="3610" spans="1:10">
      <c r="A3610" s="5" t="s">
        <v>6577</v>
      </c>
      <c r="B3610" s="5" t="s">
        <v>3348</v>
      </c>
      <c r="C3610" s="6" t="s">
        <v>6501</v>
      </c>
      <c r="D3610" s="1" t="s">
        <v>62</v>
      </c>
      <c r="E3610" s="3">
        <v>15</v>
      </c>
      <c r="F3610" s="2">
        <v>218.05</v>
      </c>
      <c r="G3610" s="2">
        <f>ROUND(Tabla324[[#This Row],[CANTIDAD]]*Tabla324[[#This Row],[P. U.]],2)</f>
        <v>3270.75</v>
      </c>
      <c r="H3610" s="22">
        <v>15</v>
      </c>
      <c r="I3610" s="2">
        <v>167.46</v>
      </c>
      <c r="J3610" s="2">
        <f>ROUND(Tabla324[[#This Row],[CANTIDAD ]]*Tabla324[[#This Row],[P. U. ]],2)</f>
        <v>2511.9</v>
      </c>
    </row>
    <row r="3611" spans="1:10">
      <c r="A3611" s="5" t="s">
        <v>6577</v>
      </c>
      <c r="B3611" s="5" t="s">
        <v>3349</v>
      </c>
      <c r="C3611" s="6" t="s">
        <v>6502</v>
      </c>
      <c r="D3611" s="1" t="s">
        <v>62</v>
      </c>
      <c r="E3611" s="3">
        <v>5</v>
      </c>
      <c r="F3611" s="2">
        <v>377.09</v>
      </c>
      <c r="G3611" s="2">
        <f>ROUND(Tabla324[[#This Row],[CANTIDAD]]*Tabla324[[#This Row],[P. U.]],2)</f>
        <v>1885.45</v>
      </c>
      <c r="H3611" s="22">
        <v>5</v>
      </c>
      <c r="I3611" s="2">
        <v>289.62</v>
      </c>
      <c r="J3611" s="2">
        <f>ROUND(Tabla324[[#This Row],[CANTIDAD ]]*Tabla324[[#This Row],[P. U. ]],2)</f>
        <v>1448.1</v>
      </c>
    </row>
    <row r="3612" spans="1:10">
      <c r="A3612" s="5" t="s">
        <v>6577</v>
      </c>
      <c r="B3612" s="5" t="s">
        <v>3350</v>
      </c>
      <c r="C3612" s="6" t="s">
        <v>6503</v>
      </c>
      <c r="D3612" s="1" t="s">
        <v>62</v>
      </c>
      <c r="E3612" s="3">
        <v>2</v>
      </c>
      <c r="F3612" s="2">
        <v>528.33000000000004</v>
      </c>
      <c r="G3612" s="2">
        <f>ROUND(Tabla324[[#This Row],[CANTIDAD]]*Tabla324[[#This Row],[P. U.]],2)</f>
        <v>1056.6600000000001</v>
      </c>
      <c r="H3612" s="22">
        <v>2</v>
      </c>
      <c r="I3612" s="2">
        <v>405.77</v>
      </c>
      <c r="J3612" s="2">
        <f>ROUND(Tabla324[[#This Row],[CANTIDAD ]]*Tabla324[[#This Row],[P. U. ]],2)</f>
        <v>811.54</v>
      </c>
    </row>
    <row r="3613" spans="1:10">
      <c r="A3613" s="5" t="s">
        <v>6577</v>
      </c>
      <c r="B3613" s="5" t="s">
        <v>3351</v>
      </c>
      <c r="C3613" s="6" t="s">
        <v>6504</v>
      </c>
      <c r="D3613" s="1" t="s">
        <v>62</v>
      </c>
      <c r="E3613" s="3">
        <v>3</v>
      </c>
      <c r="F3613" s="2">
        <v>813.35</v>
      </c>
      <c r="G3613" s="2">
        <f>ROUND(Tabla324[[#This Row],[CANTIDAD]]*Tabla324[[#This Row],[P. U.]],2)</f>
        <v>2440.0500000000002</v>
      </c>
      <c r="H3613" s="22">
        <v>3</v>
      </c>
      <c r="I3613" s="2">
        <v>624.67999999999995</v>
      </c>
      <c r="J3613" s="2">
        <f>ROUND(Tabla324[[#This Row],[CANTIDAD ]]*Tabla324[[#This Row],[P. U. ]],2)</f>
        <v>1874.04</v>
      </c>
    </row>
    <row r="3614" spans="1:10">
      <c r="A3614" s="5" t="s">
        <v>6577</v>
      </c>
      <c r="B3614" s="5" t="s">
        <v>3352</v>
      </c>
      <c r="C3614" s="6" t="s">
        <v>6505</v>
      </c>
      <c r="D3614" s="1" t="s">
        <v>62</v>
      </c>
      <c r="E3614" s="3">
        <v>15</v>
      </c>
      <c r="F3614" s="2">
        <v>481.25</v>
      </c>
      <c r="G3614" s="2">
        <f>ROUND(Tabla324[[#This Row],[CANTIDAD]]*Tabla324[[#This Row],[P. U.]],2)</f>
        <v>7218.75</v>
      </c>
      <c r="H3614" s="22">
        <v>15</v>
      </c>
      <c r="I3614" s="2">
        <v>369.61</v>
      </c>
      <c r="J3614" s="2">
        <f>ROUND(Tabla324[[#This Row],[CANTIDAD ]]*Tabla324[[#This Row],[P. U. ]],2)</f>
        <v>5544.15</v>
      </c>
    </row>
    <row r="3615" spans="1:10" s="25" customFormat="1" ht="11.25" customHeight="1">
      <c r="A3615" s="24" t="s">
        <v>6578</v>
      </c>
      <c r="B3615" s="24">
        <v>16</v>
      </c>
      <c r="C3615" s="24" t="s">
        <v>6512</v>
      </c>
      <c r="D3615" s="25" t="s">
        <v>3472</v>
      </c>
      <c r="E3615" s="26"/>
      <c r="F3615" s="27"/>
      <c r="G3615" s="27">
        <f>G3616+G3619+G3624+G3626</f>
        <v>8652992.4800000004</v>
      </c>
      <c r="H3615" s="28"/>
      <c r="I3615" s="27"/>
      <c r="J3615" s="27">
        <f t="shared" ref="J3615" si="223">J3616+J3619+J3624+J3626</f>
        <v>6645713.4100000001</v>
      </c>
    </row>
    <row r="3616" spans="1:10" s="30" customFormat="1" ht="11.25" customHeight="1">
      <c r="A3616" s="29" t="s">
        <v>6579</v>
      </c>
      <c r="B3616" s="29">
        <v>16.100000000000001</v>
      </c>
      <c r="C3616" s="29" t="s">
        <v>4613</v>
      </c>
      <c r="D3616" s="30" t="s">
        <v>3472</v>
      </c>
      <c r="E3616" s="31"/>
      <c r="F3616" s="32"/>
      <c r="G3616" s="32">
        <f>SUM(G3617:G3618)</f>
        <v>273963.34999999998</v>
      </c>
      <c r="H3616" s="33"/>
      <c r="I3616" s="32"/>
      <c r="J3616" s="32">
        <f t="shared" ref="J3616" si="224">SUM(J3617:J3618)</f>
        <v>210375.69</v>
      </c>
    </row>
    <row r="3617" spans="1:10">
      <c r="A3617" s="5" t="s">
        <v>6577</v>
      </c>
      <c r="B3617" s="5" t="s">
        <v>3359</v>
      </c>
      <c r="C3617" s="5" t="s">
        <v>6513</v>
      </c>
      <c r="D3617" s="1" t="s">
        <v>79</v>
      </c>
      <c r="E3617" s="3">
        <v>6325.73</v>
      </c>
      <c r="F3617" s="2">
        <v>25.67</v>
      </c>
      <c r="G3617" s="2">
        <f>ROUND(Tabla324[[#This Row],[CANTIDAD]]*Tabla324[[#This Row],[P. U.]],2)</f>
        <v>162381.49</v>
      </c>
      <c r="H3617" s="22">
        <v>6325.73</v>
      </c>
      <c r="I3617" s="2">
        <v>19.71</v>
      </c>
      <c r="J3617" s="2">
        <f>ROUND(Tabla324[[#This Row],[CANTIDAD ]]*Tabla324[[#This Row],[P. U. ]],2)</f>
        <v>124680.14</v>
      </c>
    </row>
    <row r="3618" spans="1:10">
      <c r="A3618" s="5" t="s">
        <v>6577</v>
      </c>
      <c r="B3618" s="5" t="s">
        <v>3360</v>
      </c>
      <c r="C3618" s="5" t="s">
        <v>6514</v>
      </c>
      <c r="D3618" s="1" t="s">
        <v>79</v>
      </c>
      <c r="E3618" s="3">
        <v>4229.79</v>
      </c>
      <c r="F3618" s="2">
        <v>26.38</v>
      </c>
      <c r="G3618" s="2">
        <f>ROUND(Tabla324[[#This Row],[CANTIDAD]]*Tabla324[[#This Row],[P. U.]],2)</f>
        <v>111581.86</v>
      </c>
      <c r="H3618" s="22">
        <v>4229.79</v>
      </c>
      <c r="I3618" s="2">
        <v>20.260000000000002</v>
      </c>
      <c r="J3618" s="2">
        <f>ROUND(Tabla324[[#This Row],[CANTIDAD ]]*Tabla324[[#This Row],[P. U. ]],2)</f>
        <v>85695.55</v>
      </c>
    </row>
    <row r="3619" spans="1:10" s="30" customFormat="1" ht="11.25" customHeight="1">
      <c r="A3619" s="29" t="s">
        <v>6579</v>
      </c>
      <c r="B3619" s="29">
        <v>16.2</v>
      </c>
      <c r="C3619" s="29" t="s">
        <v>6097</v>
      </c>
      <c r="D3619" s="30" t="s">
        <v>3472</v>
      </c>
      <c r="E3619" s="31"/>
      <c r="F3619" s="32"/>
      <c r="G3619" s="32">
        <f>SUM(G3620:G3623)</f>
        <v>1565439.01</v>
      </c>
      <c r="H3619" s="33"/>
      <c r="I3619" s="32"/>
      <c r="J3619" s="32">
        <f t="shared" ref="J3619" si="225">SUM(J3620:J3623)</f>
        <v>1202326.56</v>
      </c>
    </row>
    <row r="3620" spans="1:10">
      <c r="A3620" s="5" t="s">
        <v>6577</v>
      </c>
      <c r="B3620" s="5" t="s">
        <v>3361</v>
      </c>
      <c r="C3620" s="5" t="s">
        <v>6515</v>
      </c>
      <c r="D3620" s="1" t="s">
        <v>62</v>
      </c>
      <c r="E3620" s="3">
        <v>204</v>
      </c>
      <c r="F3620" s="2">
        <v>28.71</v>
      </c>
      <c r="G3620" s="2">
        <f>ROUND(Tabla324[[#This Row],[CANTIDAD]]*Tabla324[[#This Row],[P. U.]],2)</f>
        <v>5856.84</v>
      </c>
      <c r="H3620" s="22">
        <v>204</v>
      </c>
      <c r="I3620" s="2">
        <v>22.05</v>
      </c>
      <c r="J3620" s="2">
        <f>ROUND(Tabla324[[#This Row],[CANTIDAD ]]*Tabla324[[#This Row],[P. U. ]],2)</f>
        <v>4498.2</v>
      </c>
    </row>
    <row r="3621" spans="1:10">
      <c r="A3621" s="5" t="s">
        <v>6577</v>
      </c>
      <c r="B3621" s="5" t="s">
        <v>3362</v>
      </c>
      <c r="C3621" s="5" t="s">
        <v>6516</v>
      </c>
      <c r="D3621" s="1" t="s">
        <v>62</v>
      </c>
      <c r="E3621" s="3">
        <v>204</v>
      </c>
      <c r="F3621" s="2">
        <v>6152.01</v>
      </c>
      <c r="G3621" s="2">
        <f>ROUND(Tabla324[[#This Row],[CANTIDAD]]*Tabla324[[#This Row],[P. U.]],2)</f>
        <v>1255010.04</v>
      </c>
      <c r="H3621" s="22">
        <v>204</v>
      </c>
      <c r="I3621" s="2">
        <v>4724.88</v>
      </c>
      <c r="J3621" s="2">
        <f>ROUND(Tabla324[[#This Row],[CANTIDAD ]]*Tabla324[[#This Row],[P. U. ]],2)</f>
        <v>963875.52</v>
      </c>
    </row>
    <row r="3622" spans="1:10">
      <c r="A3622" s="5" t="s">
        <v>6577</v>
      </c>
      <c r="B3622" s="5" t="s">
        <v>3363</v>
      </c>
      <c r="C3622" s="5" t="s">
        <v>6517</v>
      </c>
      <c r="D3622" s="1" t="s">
        <v>79</v>
      </c>
      <c r="E3622" s="3">
        <v>893.66</v>
      </c>
      <c r="F3622" s="2">
        <v>58.29</v>
      </c>
      <c r="G3622" s="2">
        <f>ROUND(Tabla324[[#This Row],[CANTIDAD]]*Tabla324[[#This Row],[P. U.]],2)</f>
        <v>52091.44</v>
      </c>
      <c r="H3622" s="22">
        <v>893.66</v>
      </c>
      <c r="I3622" s="2">
        <v>44.77</v>
      </c>
      <c r="J3622" s="2">
        <f>ROUND(Tabla324[[#This Row],[CANTIDAD ]]*Tabla324[[#This Row],[P. U. ]],2)</f>
        <v>40009.160000000003</v>
      </c>
    </row>
    <row r="3623" spans="1:10">
      <c r="A3623" s="5" t="s">
        <v>6577</v>
      </c>
      <c r="B3623" s="5" t="s">
        <v>3364</v>
      </c>
      <c r="C3623" s="5" t="s">
        <v>6518</v>
      </c>
      <c r="D3623" s="1" t="s">
        <v>79</v>
      </c>
      <c r="E3623" s="3">
        <v>3188.29</v>
      </c>
      <c r="F3623" s="2">
        <v>79.19</v>
      </c>
      <c r="G3623" s="2">
        <f>ROUND(Tabla324[[#This Row],[CANTIDAD]]*Tabla324[[#This Row],[P. U.]],2)</f>
        <v>252480.69</v>
      </c>
      <c r="H3623" s="22">
        <v>3188.29</v>
      </c>
      <c r="I3623" s="2">
        <v>60.83</v>
      </c>
      <c r="J3623" s="2">
        <f>ROUND(Tabla324[[#This Row],[CANTIDAD ]]*Tabla324[[#This Row],[P. U. ]],2)</f>
        <v>193943.67999999999</v>
      </c>
    </row>
    <row r="3624" spans="1:10" s="30" customFormat="1" ht="11.25" customHeight="1">
      <c r="A3624" s="29" t="s">
        <v>6579</v>
      </c>
      <c r="B3624" s="29">
        <v>16.3</v>
      </c>
      <c r="C3624" s="29" t="s">
        <v>4415</v>
      </c>
      <c r="D3624" s="30" t="s">
        <v>3472</v>
      </c>
      <c r="E3624" s="31"/>
      <c r="F3624" s="32"/>
      <c r="G3624" s="32">
        <f>SUM(G3625)</f>
        <v>421545.6</v>
      </c>
      <c r="H3624" s="33"/>
      <c r="I3624" s="32"/>
      <c r="J3624" s="32">
        <f t="shared" ref="J3624" si="226">SUM(J3625)</f>
        <v>323770.44</v>
      </c>
    </row>
    <row r="3625" spans="1:10">
      <c r="A3625" s="5" t="s">
        <v>6577</v>
      </c>
      <c r="B3625" s="5" t="s">
        <v>3365</v>
      </c>
      <c r="C3625" s="5" t="s">
        <v>6395</v>
      </c>
      <c r="D3625" s="1" t="s">
        <v>62</v>
      </c>
      <c r="E3625" s="3">
        <v>1428</v>
      </c>
      <c r="F3625" s="2">
        <v>295.2</v>
      </c>
      <c r="G3625" s="2">
        <f>ROUND(Tabla324[[#This Row],[CANTIDAD]]*Tabla324[[#This Row],[P. U.]],2)</f>
        <v>421545.6</v>
      </c>
      <c r="H3625" s="22">
        <v>1428</v>
      </c>
      <c r="I3625" s="2">
        <v>226.73</v>
      </c>
      <c r="J3625" s="2">
        <f>ROUND(Tabla324[[#This Row],[CANTIDAD ]]*Tabla324[[#This Row],[P. U. ]],2)</f>
        <v>323770.44</v>
      </c>
    </row>
    <row r="3626" spans="1:10" s="30" customFormat="1" ht="11.25" customHeight="1">
      <c r="A3626" s="29" t="s">
        <v>6579</v>
      </c>
      <c r="B3626" s="29">
        <v>16.399999999999999</v>
      </c>
      <c r="C3626" s="29" t="s">
        <v>4446</v>
      </c>
      <c r="D3626" s="30" t="s">
        <v>3472</v>
      </c>
      <c r="E3626" s="31"/>
      <c r="F3626" s="32"/>
      <c r="G3626" s="32">
        <f>G3627+G3651+G3675</f>
        <v>6392044.5200000014</v>
      </c>
      <c r="H3626" s="33"/>
      <c r="I3626" s="32"/>
      <c r="J3626" s="32">
        <f t="shared" ref="J3626" si="227">J3627+J3651+J3675</f>
        <v>4909240.7200000007</v>
      </c>
    </row>
    <row r="3627" spans="1:10" s="35" customFormat="1" ht="11.25" customHeight="1">
      <c r="A3627" s="34" t="s">
        <v>6580</v>
      </c>
      <c r="B3627" s="34" t="s">
        <v>3366</v>
      </c>
      <c r="C3627" s="34" t="s">
        <v>4310</v>
      </c>
      <c r="D3627" s="35" t="s">
        <v>3472</v>
      </c>
      <c r="E3627" s="36"/>
      <c r="F3627" s="37"/>
      <c r="G3627" s="37">
        <f>SUM(G3628:G3650)</f>
        <v>3148378.1300000008</v>
      </c>
      <c r="H3627" s="38"/>
      <c r="I3627" s="37"/>
      <c r="J3627" s="37">
        <f t="shared" ref="J3627" si="228">SUM(J3628:J3650)</f>
        <v>2418022.2600000002</v>
      </c>
    </row>
    <row r="3628" spans="1:10">
      <c r="A3628" s="5" t="s">
        <v>6577</v>
      </c>
      <c r="B3628" s="5" t="s">
        <v>3367</v>
      </c>
      <c r="C3628" s="6" t="s">
        <v>6519</v>
      </c>
      <c r="D3628" s="1" t="s">
        <v>62</v>
      </c>
      <c r="E3628" s="3">
        <v>136</v>
      </c>
      <c r="F3628" s="2">
        <v>9891.7000000000007</v>
      </c>
      <c r="G3628" s="2">
        <f>ROUND(Tabla324[[#This Row],[CANTIDAD]]*Tabla324[[#This Row],[P. U.]],2)</f>
        <v>1345271.2</v>
      </c>
      <c r="H3628" s="22">
        <v>136</v>
      </c>
      <c r="I3628" s="2">
        <v>7597.05</v>
      </c>
      <c r="J3628" s="2">
        <f>ROUND(Tabla324[[#This Row],[CANTIDAD ]]*Tabla324[[#This Row],[P. U. ]],2)</f>
        <v>1033198.8</v>
      </c>
    </row>
    <row r="3629" spans="1:10">
      <c r="A3629" s="5" t="s">
        <v>6577</v>
      </c>
      <c r="B3629" s="5" t="s">
        <v>3368</v>
      </c>
      <c r="C3629" s="6" t="s">
        <v>6520</v>
      </c>
      <c r="D3629" s="1" t="s">
        <v>62</v>
      </c>
      <c r="E3629" s="3">
        <v>14</v>
      </c>
      <c r="F3629" s="2">
        <v>8474.4699999999993</v>
      </c>
      <c r="G3629" s="2">
        <f>ROUND(Tabla324[[#This Row],[CANTIDAD]]*Tabla324[[#This Row],[P. U.]],2)</f>
        <v>118642.58</v>
      </c>
      <c r="H3629" s="22">
        <v>14</v>
      </c>
      <c r="I3629" s="2">
        <v>6508.6</v>
      </c>
      <c r="J3629" s="2">
        <f>ROUND(Tabla324[[#This Row],[CANTIDAD ]]*Tabla324[[#This Row],[P. U. ]],2)</f>
        <v>91120.4</v>
      </c>
    </row>
    <row r="3630" spans="1:10">
      <c r="A3630" s="5" t="s">
        <v>6577</v>
      </c>
      <c r="B3630" s="5" t="s">
        <v>3369</v>
      </c>
      <c r="C3630" s="6" t="s">
        <v>6521</v>
      </c>
      <c r="D3630" s="1" t="s">
        <v>62</v>
      </c>
      <c r="E3630" s="3">
        <v>6</v>
      </c>
      <c r="F3630" s="2">
        <v>8474.4699999999993</v>
      </c>
      <c r="G3630" s="2">
        <f>ROUND(Tabla324[[#This Row],[CANTIDAD]]*Tabla324[[#This Row],[P. U.]],2)</f>
        <v>50846.82</v>
      </c>
      <c r="H3630" s="22">
        <v>6</v>
      </c>
      <c r="I3630" s="2">
        <v>6508.6</v>
      </c>
      <c r="J3630" s="2">
        <f>ROUND(Tabla324[[#This Row],[CANTIDAD ]]*Tabla324[[#This Row],[P. U. ]],2)</f>
        <v>39051.599999999999</v>
      </c>
    </row>
    <row r="3631" spans="1:10">
      <c r="A3631" s="5" t="s">
        <v>6577</v>
      </c>
      <c r="B3631" s="5" t="s">
        <v>3370</v>
      </c>
      <c r="C3631" s="6" t="s">
        <v>6522</v>
      </c>
      <c r="D3631" s="1" t="s">
        <v>62</v>
      </c>
      <c r="E3631" s="3">
        <v>1</v>
      </c>
      <c r="F3631" s="2">
        <v>8474.4699999999993</v>
      </c>
      <c r="G3631" s="2">
        <f>ROUND(Tabla324[[#This Row],[CANTIDAD]]*Tabla324[[#This Row],[P. U.]],2)</f>
        <v>8474.4699999999993</v>
      </c>
      <c r="H3631" s="22">
        <v>1</v>
      </c>
      <c r="I3631" s="2">
        <v>6508.6</v>
      </c>
      <c r="J3631" s="2">
        <f>ROUND(Tabla324[[#This Row],[CANTIDAD ]]*Tabla324[[#This Row],[P. U. ]],2)</f>
        <v>6508.6</v>
      </c>
    </row>
    <row r="3632" spans="1:10">
      <c r="A3632" s="5" t="s">
        <v>6577</v>
      </c>
      <c r="B3632" s="5" t="s">
        <v>3371</v>
      </c>
      <c r="C3632" s="5" t="s">
        <v>6523</v>
      </c>
      <c r="D3632" s="1" t="s">
        <v>62</v>
      </c>
      <c r="E3632" s="3">
        <v>155</v>
      </c>
      <c r="F3632" s="2">
        <v>97.89</v>
      </c>
      <c r="G3632" s="2">
        <f>ROUND(Tabla324[[#This Row],[CANTIDAD]]*Tabla324[[#This Row],[P. U.]],2)</f>
        <v>15172.95</v>
      </c>
      <c r="H3632" s="22">
        <v>155</v>
      </c>
      <c r="I3632" s="2">
        <v>75.17</v>
      </c>
      <c r="J3632" s="2">
        <f>ROUND(Tabla324[[#This Row],[CANTIDAD ]]*Tabla324[[#This Row],[P. U. ]],2)</f>
        <v>11651.35</v>
      </c>
    </row>
    <row r="3633" spans="1:10">
      <c r="A3633" s="5" t="s">
        <v>6577</v>
      </c>
      <c r="B3633" s="5" t="s">
        <v>3372</v>
      </c>
      <c r="C3633" s="6" t="s">
        <v>6524</v>
      </c>
      <c r="D3633" s="1" t="s">
        <v>62</v>
      </c>
      <c r="E3633" s="3">
        <v>6</v>
      </c>
      <c r="F3633" s="2">
        <v>14138.63</v>
      </c>
      <c r="G3633" s="2">
        <f>ROUND(Tabla324[[#This Row],[CANTIDAD]]*Tabla324[[#This Row],[P. U.]],2)</f>
        <v>84831.78</v>
      </c>
      <c r="H3633" s="22">
        <v>6</v>
      </c>
      <c r="I3633" s="2">
        <v>10858.8</v>
      </c>
      <c r="J3633" s="2">
        <f>ROUND(Tabla324[[#This Row],[CANTIDAD ]]*Tabla324[[#This Row],[P. U. ]],2)</f>
        <v>65152.800000000003</v>
      </c>
    </row>
    <row r="3634" spans="1:10">
      <c r="A3634" s="5" t="s">
        <v>6577</v>
      </c>
      <c r="B3634" s="5" t="s">
        <v>3373</v>
      </c>
      <c r="C3634" s="6" t="s">
        <v>6525</v>
      </c>
      <c r="D3634" s="1" t="s">
        <v>62</v>
      </c>
      <c r="E3634" s="3">
        <v>1</v>
      </c>
      <c r="F3634" s="2">
        <v>34587.78</v>
      </c>
      <c r="G3634" s="2">
        <f>ROUND(Tabla324[[#This Row],[CANTIDAD]]*Tabla324[[#This Row],[P. U.]],2)</f>
        <v>34587.78</v>
      </c>
      <c r="H3634" s="22">
        <v>1</v>
      </c>
      <c r="I3634" s="2">
        <v>26564.21</v>
      </c>
      <c r="J3634" s="2">
        <f>ROUND(Tabla324[[#This Row],[CANTIDAD ]]*Tabla324[[#This Row],[P. U. ]],2)</f>
        <v>26564.21</v>
      </c>
    </row>
    <row r="3635" spans="1:10">
      <c r="A3635" s="5" t="s">
        <v>6577</v>
      </c>
      <c r="B3635" s="5" t="s">
        <v>3374</v>
      </c>
      <c r="C3635" s="6" t="s">
        <v>6526</v>
      </c>
      <c r="D3635" s="1" t="s">
        <v>62</v>
      </c>
      <c r="E3635" s="3">
        <v>2</v>
      </c>
      <c r="F3635" s="2">
        <v>190381.04</v>
      </c>
      <c r="G3635" s="2">
        <f>ROUND(Tabla324[[#This Row],[CANTIDAD]]*Tabla324[[#This Row],[P. U.]],2)</f>
        <v>380762.08</v>
      </c>
      <c r="H3635" s="22">
        <v>2</v>
      </c>
      <c r="I3635" s="2">
        <v>146217.01999999999</v>
      </c>
      <c r="J3635" s="2">
        <f>ROUND(Tabla324[[#This Row],[CANTIDAD ]]*Tabla324[[#This Row],[P. U. ]],2)</f>
        <v>292434.03999999998</v>
      </c>
    </row>
    <row r="3636" spans="1:10">
      <c r="A3636" s="5" t="s">
        <v>6577</v>
      </c>
      <c r="B3636" s="5" t="s">
        <v>3375</v>
      </c>
      <c r="C3636" s="6" t="s">
        <v>6527</v>
      </c>
      <c r="D3636" s="1" t="s">
        <v>62</v>
      </c>
      <c r="E3636" s="3">
        <v>1</v>
      </c>
      <c r="F3636" s="2">
        <v>66912.490000000005</v>
      </c>
      <c r="G3636" s="2">
        <f>ROUND(Tabla324[[#This Row],[CANTIDAD]]*Tabla324[[#This Row],[P. U.]],2)</f>
        <v>66912.490000000005</v>
      </c>
      <c r="H3636" s="22">
        <v>1</v>
      </c>
      <c r="I3636" s="2">
        <v>51390.33</v>
      </c>
      <c r="J3636" s="2">
        <f>ROUND(Tabla324[[#This Row],[CANTIDAD ]]*Tabla324[[#This Row],[P. U. ]],2)</f>
        <v>51390.33</v>
      </c>
    </row>
    <row r="3637" spans="1:10">
      <c r="A3637" s="5" t="s">
        <v>6577</v>
      </c>
      <c r="B3637" s="5" t="s">
        <v>3376</v>
      </c>
      <c r="C3637" s="6" t="s">
        <v>6528</v>
      </c>
      <c r="D3637" s="1" t="s">
        <v>62</v>
      </c>
      <c r="E3637" s="3">
        <v>155</v>
      </c>
      <c r="F3637" s="2">
        <v>70.930000000000007</v>
      </c>
      <c r="G3637" s="2">
        <f>ROUND(Tabla324[[#This Row],[CANTIDAD]]*Tabla324[[#This Row],[P. U.]],2)</f>
        <v>10994.15</v>
      </c>
      <c r="H3637" s="22">
        <v>155</v>
      </c>
      <c r="I3637" s="2">
        <v>54.48</v>
      </c>
      <c r="J3637" s="2">
        <f>ROUND(Tabla324[[#This Row],[CANTIDAD ]]*Tabla324[[#This Row],[P. U. ]],2)</f>
        <v>8444.4</v>
      </c>
    </row>
    <row r="3638" spans="1:10">
      <c r="A3638" s="5" t="s">
        <v>6577</v>
      </c>
      <c r="B3638" s="5" t="s">
        <v>3377</v>
      </c>
      <c r="C3638" s="6" t="s">
        <v>6529</v>
      </c>
      <c r="D3638" s="1" t="s">
        <v>62</v>
      </c>
      <c r="E3638" s="3">
        <v>155</v>
      </c>
      <c r="F3638" s="2">
        <v>85.82</v>
      </c>
      <c r="G3638" s="2">
        <f>ROUND(Tabla324[[#This Row],[CANTIDAD]]*Tabla324[[#This Row],[P. U.]],2)</f>
        <v>13302.1</v>
      </c>
      <c r="H3638" s="22">
        <v>155</v>
      </c>
      <c r="I3638" s="2">
        <v>65.91</v>
      </c>
      <c r="J3638" s="2">
        <f>ROUND(Tabla324[[#This Row],[CANTIDAD ]]*Tabla324[[#This Row],[P. U. ]],2)</f>
        <v>10216.049999999999</v>
      </c>
    </row>
    <row r="3639" spans="1:10">
      <c r="A3639" s="5" t="s">
        <v>6577</v>
      </c>
      <c r="B3639" s="5" t="s">
        <v>3378</v>
      </c>
      <c r="C3639" s="6" t="s">
        <v>6530</v>
      </c>
      <c r="D3639" s="1" t="s">
        <v>62</v>
      </c>
      <c r="E3639" s="3">
        <v>6</v>
      </c>
      <c r="F3639" s="2">
        <v>98.91</v>
      </c>
      <c r="G3639" s="2">
        <f>ROUND(Tabla324[[#This Row],[CANTIDAD]]*Tabla324[[#This Row],[P. U.]],2)</f>
        <v>593.46</v>
      </c>
      <c r="H3639" s="22">
        <v>6</v>
      </c>
      <c r="I3639" s="2">
        <v>75.959999999999994</v>
      </c>
      <c r="J3639" s="2">
        <f>ROUND(Tabla324[[#This Row],[CANTIDAD ]]*Tabla324[[#This Row],[P. U. ]],2)</f>
        <v>455.76</v>
      </c>
    </row>
    <row r="3640" spans="1:10">
      <c r="A3640" s="5" t="s">
        <v>6577</v>
      </c>
      <c r="B3640" s="5" t="s">
        <v>3379</v>
      </c>
      <c r="C3640" s="5" t="s">
        <v>6531</v>
      </c>
      <c r="D3640" s="1" t="s">
        <v>62</v>
      </c>
      <c r="E3640" s="3">
        <v>155</v>
      </c>
      <c r="F3640" s="2">
        <v>74.72</v>
      </c>
      <c r="G3640" s="2">
        <f>ROUND(Tabla324[[#This Row],[CANTIDAD]]*Tabla324[[#This Row],[P. U.]],2)</f>
        <v>11581.6</v>
      </c>
      <c r="H3640" s="22">
        <v>155</v>
      </c>
      <c r="I3640" s="2">
        <v>57.38</v>
      </c>
      <c r="J3640" s="2">
        <f>ROUND(Tabla324[[#This Row],[CANTIDAD ]]*Tabla324[[#This Row],[P. U. ]],2)</f>
        <v>8893.9</v>
      </c>
    </row>
    <row r="3641" spans="1:10">
      <c r="A3641" s="5" t="s">
        <v>6577</v>
      </c>
      <c r="B3641" s="5" t="s">
        <v>3380</v>
      </c>
      <c r="C3641" s="5" t="s">
        <v>6532</v>
      </c>
      <c r="D3641" s="1" t="s">
        <v>62</v>
      </c>
      <c r="E3641" s="3">
        <v>155</v>
      </c>
      <c r="F3641" s="2">
        <v>38.31</v>
      </c>
      <c r="G3641" s="2">
        <f>ROUND(Tabla324[[#This Row],[CANTIDAD]]*Tabla324[[#This Row],[P. U.]],2)</f>
        <v>5938.05</v>
      </c>
      <c r="H3641" s="22">
        <v>155</v>
      </c>
      <c r="I3641" s="2">
        <v>29.42</v>
      </c>
      <c r="J3641" s="2">
        <f>ROUND(Tabla324[[#This Row],[CANTIDAD ]]*Tabla324[[#This Row],[P. U. ]],2)</f>
        <v>4560.1000000000004</v>
      </c>
    </row>
    <row r="3642" spans="1:10">
      <c r="A3642" s="5" t="s">
        <v>6577</v>
      </c>
      <c r="B3642" s="5" t="s">
        <v>3381</v>
      </c>
      <c r="C3642" s="6" t="s">
        <v>6533</v>
      </c>
      <c r="D3642" s="1" t="s">
        <v>62</v>
      </c>
      <c r="E3642" s="3">
        <v>10</v>
      </c>
      <c r="F3642" s="2">
        <v>63545.72</v>
      </c>
      <c r="G3642" s="2">
        <f>ROUND(Tabla324[[#This Row],[CANTIDAD]]*Tabla324[[#This Row],[P. U.]],2)</f>
        <v>635457.19999999995</v>
      </c>
      <c r="H3642" s="22">
        <v>10</v>
      </c>
      <c r="I3642" s="2">
        <v>48804.58</v>
      </c>
      <c r="J3642" s="2">
        <f>ROUND(Tabla324[[#This Row],[CANTIDAD ]]*Tabla324[[#This Row],[P. U. ]],2)</f>
        <v>488045.8</v>
      </c>
    </row>
    <row r="3643" spans="1:10">
      <c r="A3643" s="5" t="s">
        <v>6577</v>
      </c>
      <c r="B3643" s="5" t="s">
        <v>3382</v>
      </c>
      <c r="C3643" s="6" t="s">
        <v>6534</v>
      </c>
      <c r="D3643" s="1" t="s">
        <v>62</v>
      </c>
      <c r="E3643" s="3">
        <v>1</v>
      </c>
      <c r="F3643" s="2">
        <v>173945.22</v>
      </c>
      <c r="G3643" s="2">
        <f>ROUND(Tabla324[[#This Row],[CANTIDAD]]*Tabla324[[#This Row],[P. U.]],2)</f>
        <v>173945.22</v>
      </c>
      <c r="H3643" s="22">
        <v>1</v>
      </c>
      <c r="I3643" s="2">
        <v>133593.93</v>
      </c>
      <c r="J3643" s="2">
        <f>ROUND(Tabla324[[#This Row],[CANTIDAD ]]*Tabla324[[#This Row],[P. U. ]],2)</f>
        <v>133593.93</v>
      </c>
    </row>
    <row r="3644" spans="1:10">
      <c r="A3644" s="5" t="s">
        <v>6577</v>
      </c>
      <c r="B3644" s="5" t="s">
        <v>3383</v>
      </c>
      <c r="C3644" s="5" t="s">
        <v>6535</v>
      </c>
      <c r="D3644" s="1" t="s">
        <v>62</v>
      </c>
      <c r="E3644" s="3">
        <v>1</v>
      </c>
      <c r="F3644" s="2">
        <v>55488.63</v>
      </c>
      <c r="G3644" s="2">
        <f>ROUND(Tabla324[[#This Row],[CANTIDAD]]*Tabla324[[#This Row],[P. U.]],2)</f>
        <v>55488.63</v>
      </c>
      <c r="H3644" s="22">
        <v>1</v>
      </c>
      <c r="I3644" s="2">
        <v>42616.54</v>
      </c>
      <c r="J3644" s="2">
        <f>ROUND(Tabla324[[#This Row],[CANTIDAD ]]*Tabla324[[#This Row],[P. U. ]],2)</f>
        <v>42616.54</v>
      </c>
    </row>
    <row r="3645" spans="1:10">
      <c r="A3645" s="5" t="s">
        <v>6577</v>
      </c>
      <c r="B3645" s="5" t="s">
        <v>3384</v>
      </c>
      <c r="C3645" s="5" t="s">
        <v>6536</v>
      </c>
      <c r="D3645" s="1" t="s">
        <v>62</v>
      </c>
      <c r="E3645" s="3">
        <v>2</v>
      </c>
      <c r="F3645" s="2">
        <v>1534.76</v>
      </c>
      <c r="G3645" s="2">
        <f>ROUND(Tabla324[[#This Row],[CANTIDAD]]*Tabla324[[#This Row],[P. U.]],2)</f>
        <v>3069.52</v>
      </c>
      <c r="H3645" s="22">
        <v>2</v>
      </c>
      <c r="I3645" s="2">
        <v>1178.74</v>
      </c>
      <c r="J3645" s="2">
        <f>ROUND(Tabla324[[#This Row],[CANTIDAD ]]*Tabla324[[#This Row],[P. U. ]],2)</f>
        <v>2357.48</v>
      </c>
    </row>
    <row r="3646" spans="1:10">
      <c r="A3646" s="5" t="s">
        <v>6577</v>
      </c>
      <c r="B3646" s="5" t="s">
        <v>3385</v>
      </c>
      <c r="C3646" s="5" t="s">
        <v>6537</v>
      </c>
      <c r="D3646" s="1" t="s">
        <v>62</v>
      </c>
      <c r="E3646" s="3">
        <v>2</v>
      </c>
      <c r="F3646" s="2">
        <v>1591.05</v>
      </c>
      <c r="G3646" s="2">
        <f>ROUND(Tabla324[[#This Row],[CANTIDAD]]*Tabla324[[#This Row],[P. U.]],2)</f>
        <v>3182.1</v>
      </c>
      <c r="H3646" s="22">
        <v>2</v>
      </c>
      <c r="I3646" s="2">
        <v>1221.96</v>
      </c>
      <c r="J3646" s="2">
        <f>ROUND(Tabla324[[#This Row],[CANTIDAD ]]*Tabla324[[#This Row],[P. U. ]],2)</f>
        <v>2443.92</v>
      </c>
    </row>
    <row r="3647" spans="1:10">
      <c r="A3647" s="5" t="s">
        <v>6577</v>
      </c>
      <c r="B3647" s="5" t="s">
        <v>3140</v>
      </c>
      <c r="C3647" s="6" t="s">
        <v>6317</v>
      </c>
      <c r="D3647" s="1" t="s">
        <v>62</v>
      </c>
      <c r="E3647" s="3">
        <v>1</v>
      </c>
      <c r="F3647" s="2">
        <v>4087.64</v>
      </c>
      <c r="G3647" s="2">
        <f>ROUND(Tabla324[[#This Row],[CANTIDAD]]*Tabla324[[#This Row],[P. U.]],2)</f>
        <v>4087.64</v>
      </c>
      <c r="H3647" s="22">
        <v>1</v>
      </c>
      <c r="I3647" s="2">
        <v>3139.39</v>
      </c>
      <c r="J3647" s="2">
        <f>ROUND(Tabla324[[#This Row],[CANTIDAD ]]*Tabla324[[#This Row],[P. U. ]],2)</f>
        <v>3139.39</v>
      </c>
    </row>
    <row r="3648" spans="1:10">
      <c r="A3648" s="5" t="s">
        <v>6577</v>
      </c>
      <c r="B3648" s="5" t="s">
        <v>2856</v>
      </c>
      <c r="C3648" s="5" t="s">
        <v>6073</v>
      </c>
      <c r="D3648" s="1" t="s">
        <v>62</v>
      </c>
      <c r="E3648" s="3">
        <v>7903.85</v>
      </c>
      <c r="F3648" s="2">
        <v>11.94</v>
      </c>
      <c r="G3648" s="2">
        <f>ROUND(Tabla324[[#This Row],[CANTIDAD]]*Tabla324[[#This Row],[P. U.]],2)</f>
        <v>94371.97</v>
      </c>
      <c r="H3648" s="22">
        <v>7903.85</v>
      </c>
      <c r="I3648" s="2">
        <v>9.17</v>
      </c>
      <c r="J3648" s="2">
        <f>ROUND(Tabla324[[#This Row],[CANTIDAD ]]*Tabla324[[#This Row],[P. U. ]],2)</f>
        <v>72478.3</v>
      </c>
    </row>
    <row r="3649" spans="1:10">
      <c r="A3649" s="5" t="s">
        <v>6577</v>
      </c>
      <c r="B3649" s="5" t="s">
        <v>2849</v>
      </c>
      <c r="C3649" s="5" t="s">
        <v>6066</v>
      </c>
      <c r="D3649" s="1" t="s">
        <v>153</v>
      </c>
      <c r="E3649" s="3">
        <v>10</v>
      </c>
      <c r="F3649" s="2">
        <v>2738.26</v>
      </c>
      <c r="G3649" s="2">
        <f>ROUND(Tabla324[[#This Row],[CANTIDAD]]*Tabla324[[#This Row],[P. U.]],2)</f>
        <v>27382.6</v>
      </c>
      <c r="H3649" s="22">
        <v>10</v>
      </c>
      <c r="I3649" s="2">
        <v>2103.0500000000002</v>
      </c>
      <c r="J3649" s="2">
        <f>ROUND(Tabla324[[#This Row],[CANTIDAD ]]*Tabla324[[#This Row],[P. U. ]],2)</f>
        <v>21030.5</v>
      </c>
    </row>
    <row r="3650" spans="1:10">
      <c r="A3650" s="5" t="s">
        <v>6577</v>
      </c>
      <c r="B3650" s="5" t="s">
        <v>2850</v>
      </c>
      <c r="C3650" s="5" t="s">
        <v>6067</v>
      </c>
      <c r="D3650" s="1" t="s">
        <v>153</v>
      </c>
      <c r="E3650" s="3">
        <v>1</v>
      </c>
      <c r="F3650" s="2">
        <v>3481.74</v>
      </c>
      <c r="G3650" s="2">
        <f>ROUND(Tabla324[[#This Row],[CANTIDAD]]*Tabla324[[#This Row],[P. U.]],2)</f>
        <v>3481.74</v>
      </c>
      <c r="H3650" s="22">
        <v>1</v>
      </c>
      <c r="I3650" s="2">
        <v>2674.06</v>
      </c>
      <c r="J3650" s="2">
        <f>ROUND(Tabla324[[#This Row],[CANTIDAD ]]*Tabla324[[#This Row],[P. U. ]],2)</f>
        <v>2674.06</v>
      </c>
    </row>
    <row r="3651" spans="1:10" s="35" customFormat="1" ht="11.25" customHeight="1">
      <c r="A3651" s="34" t="s">
        <v>6580</v>
      </c>
      <c r="B3651" s="34" t="s">
        <v>3386</v>
      </c>
      <c r="C3651" s="34" t="s">
        <v>5031</v>
      </c>
      <c r="D3651" s="35" t="s">
        <v>3472</v>
      </c>
      <c r="E3651" s="36"/>
      <c r="F3651" s="37"/>
      <c r="G3651" s="37">
        <f>SUM(G3652:G3674)</f>
        <v>1888978.8200000003</v>
      </c>
      <c r="H3651" s="38"/>
      <c r="I3651" s="37"/>
      <c r="J3651" s="37">
        <f t="shared" ref="J3651" si="229">SUM(J3652:J3674)</f>
        <v>1450787.2699999998</v>
      </c>
    </row>
    <row r="3652" spans="1:10">
      <c r="A3652" s="5" t="s">
        <v>6577</v>
      </c>
      <c r="B3652" s="5" t="s">
        <v>3387</v>
      </c>
      <c r="C3652" s="6" t="s">
        <v>6519</v>
      </c>
      <c r="D3652" s="1" t="s">
        <v>62</v>
      </c>
      <c r="E3652" s="3">
        <v>136</v>
      </c>
      <c r="F3652" s="2">
        <v>5934.98</v>
      </c>
      <c r="G3652" s="2">
        <f>ROUND(Tabla324[[#This Row],[CANTIDAD]]*Tabla324[[#This Row],[P. U.]],2)</f>
        <v>807157.28</v>
      </c>
      <c r="H3652" s="22">
        <v>136</v>
      </c>
      <c r="I3652" s="2">
        <v>4558.2</v>
      </c>
      <c r="J3652" s="2">
        <f>ROUND(Tabla324[[#This Row],[CANTIDAD ]]*Tabla324[[#This Row],[P. U. ]],2)</f>
        <v>619915.19999999995</v>
      </c>
    </row>
    <row r="3653" spans="1:10">
      <c r="A3653" s="5" t="s">
        <v>6577</v>
      </c>
      <c r="B3653" s="5" t="s">
        <v>3388</v>
      </c>
      <c r="C3653" s="6" t="s">
        <v>6520</v>
      </c>
      <c r="D3653" s="1" t="s">
        <v>62</v>
      </c>
      <c r="E3653" s="3">
        <v>14</v>
      </c>
      <c r="F3653" s="2">
        <v>5084.7</v>
      </c>
      <c r="G3653" s="2">
        <f>ROUND(Tabla324[[#This Row],[CANTIDAD]]*Tabla324[[#This Row],[P. U.]],2)</f>
        <v>71185.8</v>
      </c>
      <c r="H3653" s="22">
        <v>14</v>
      </c>
      <c r="I3653" s="2">
        <v>3905.16</v>
      </c>
      <c r="J3653" s="2">
        <f>ROUND(Tabla324[[#This Row],[CANTIDAD ]]*Tabla324[[#This Row],[P. U. ]],2)</f>
        <v>54672.24</v>
      </c>
    </row>
    <row r="3654" spans="1:10">
      <c r="A3654" s="5" t="s">
        <v>6577</v>
      </c>
      <c r="B3654" s="5" t="s">
        <v>3389</v>
      </c>
      <c r="C3654" s="6" t="s">
        <v>6521</v>
      </c>
      <c r="D3654" s="1" t="s">
        <v>62</v>
      </c>
      <c r="E3654" s="3">
        <v>6</v>
      </c>
      <c r="F3654" s="2">
        <v>5084.7</v>
      </c>
      <c r="G3654" s="2">
        <f>ROUND(Tabla324[[#This Row],[CANTIDAD]]*Tabla324[[#This Row],[P. U.]],2)</f>
        <v>30508.2</v>
      </c>
      <c r="H3654" s="22">
        <v>6</v>
      </c>
      <c r="I3654" s="2">
        <v>3905.16</v>
      </c>
      <c r="J3654" s="2">
        <f>ROUND(Tabla324[[#This Row],[CANTIDAD ]]*Tabla324[[#This Row],[P. U. ]],2)</f>
        <v>23430.959999999999</v>
      </c>
    </row>
    <row r="3655" spans="1:10">
      <c r="A3655" s="5" t="s">
        <v>6577</v>
      </c>
      <c r="B3655" s="5" t="s">
        <v>3390</v>
      </c>
      <c r="C3655" s="6" t="s">
        <v>6522</v>
      </c>
      <c r="D3655" s="1" t="s">
        <v>62</v>
      </c>
      <c r="E3655" s="3">
        <v>1</v>
      </c>
      <c r="F3655" s="2">
        <v>5084.7</v>
      </c>
      <c r="G3655" s="2">
        <f>ROUND(Tabla324[[#This Row],[CANTIDAD]]*Tabla324[[#This Row],[P. U.]],2)</f>
        <v>5084.7</v>
      </c>
      <c r="H3655" s="22">
        <v>1</v>
      </c>
      <c r="I3655" s="2">
        <v>3905.16</v>
      </c>
      <c r="J3655" s="2">
        <f>ROUND(Tabla324[[#This Row],[CANTIDAD ]]*Tabla324[[#This Row],[P. U. ]],2)</f>
        <v>3905.16</v>
      </c>
    </row>
    <row r="3656" spans="1:10">
      <c r="A3656" s="5" t="s">
        <v>6577</v>
      </c>
      <c r="B3656" s="5" t="s">
        <v>3391</v>
      </c>
      <c r="C3656" s="5" t="s">
        <v>6523</v>
      </c>
      <c r="D3656" s="1" t="s">
        <v>62</v>
      </c>
      <c r="E3656" s="3">
        <v>155</v>
      </c>
      <c r="F3656" s="2">
        <v>58.7</v>
      </c>
      <c r="G3656" s="2">
        <f>ROUND(Tabla324[[#This Row],[CANTIDAD]]*Tabla324[[#This Row],[P. U.]],2)</f>
        <v>9098.5</v>
      </c>
      <c r="H3656" s="22">
        <v>155</v>
      </c>
      <c r="I3656" s="2">
        <v>45.09</v>
      </c>
      <c r="J3656" s="2">
        <f>ROUND(Tabla324[[#This Row],[CANTIDAD ]]*Tabla324[[#This Row],[P. U. ]],2)</f>
        <v>6988.95</v>
      </c>
    </row>
    <row r="3657" spans="1:10">
      <c r="A3657" s="5" t="s">
        <v>6577</v>
      </c>
      <c r="B3657" s="5" t="s">
        <v>3392</v>
      </c>
      <c r="C3657" s="6" t="s">
        <v>6524</v>
      </c>
      <c r="D3657" s="1" t="s">
        <v>62</v>
      </c>
      <c r="E3657" s="3">
        <v>6</v>
      </c>
      <c r="F3657" s="2">
        <v>8483.16</v>
      </c>
      <c r="G3657" s="2">
        <f>ROUND(Tabla324[[#This Row],[CANTIDAD]]*Tabla324[[#This Row],[P. U.]],2)</f>
        <v>50898.96</v>
      </c>
      <c r="H3657" s="22">
        <v>6</v>
      </c>
      <c r="I3657" s="2">
        <v>6515.26</v>
      </c>
      <c r="J3657" s="2">
        <f>ROUND(Tabla324[[#This Row],[CANTIDAD ]]*Tabla324[[#This Row],[P. U. ]],2)</f>
        <v>39091.56</v>
      </c>
    </row>
    <row r="3658" spans="1:10">
      <c r="A3658" s="5" t="s">
        <v>6577</v>
      </c>
      <c r="B3658" s="5" t="s">
        <v>3393</v>
      </c>
      <c r="C3658" s="6" t="s">
        <v>6525</v>
      </c>
      <c r="D3658" s="1" t="s">
        <v>62</v>
      </c>
      <c r="E3658" s="3">
        <v>1</v>
      </c>
      <c r="F3658" s="2">
        <v>20752.150000000001</v>
      </c>
      <c r="G3658" s="2">
        <f>ROUND(Tabla324[[#This Row],[CANTIDAD]]*Tabla324[[#This Row],[P. U.]],2)</f>
        <v>20752.150000000001</v>
      </c>
      <c r="H3658" s="22">
        <v>1</v>
      </c>
      <c r="I3658" s="2">
        <v>15938.13</v>
      </c>
      <c r="J3658" s="2">
        <f>ROUND(Tabla324[[#This Row],[CANTIDAD ]]*Tabla324[[#This Row],[P. U. ]],2)</f>
        <v>15938.13</v>
      </c>
    </row>
    <row r="3659" spans="1:10">
      <c r="A3659" s="5" t="s">
        <v>6577</v>
      </c>
      <c r="B3659" s="5" t="s">
        <v>3394</v>
      </c>
      <c r="C3659" s="6" t="s">
        <v>6526</v>
      </c>
      <c r="D3659" s="1" t="s">
        <v>62</v>
      </c>
      <c r="E3659" s="3">
        <v>2</v>
      </c>
      <c r="F3659" s="2">
        <v>114226.71</v>
      </c>
      <c r="G3659" s="2">
        <f>ROUND(Tabla324[[#This Row],[CANTIDAD]]*Tabla324[[#This Row],[P. U.]],2)</f>
        <v>228453.42</v>
      </c>
      <c r="H3659" s="22">
        <v>2</v>
      </c>
      <c r="I3659" s="2">
        <v>87728.74</v>
      </c>
      <c r="J3659" s="2">
        <f>ROUND(Tabla324[[#This Row],[CANTIDAD ]]*Tabla324[[#This Row],[P. U. ]],2)</f>
        <v>175457.48</v>
      </c>
    </row>
    <row r="3660" spans="1:10">
      <c r="A3660" s="5" t="s">
        <v>6577</v>
      </c>
      <c r="B3660" s="5" t="s">
        <v>3395</v>
      </c>
      <c r="C3660" s="6" t="s">
        <v>6527</v>
      </c>
      <c r="D3660" s="1" t="s">
        <v>62</v>
      </c>
      <c r="E3660" s="3">
        <v>1</v>
      </c>
      <c r="F3660" s="2">
        <v>40146.93</v>
      </c>
      <c r="G3660" s="2">
        <f>ROUND(Tabla324[[#This Row],[CANTIDAD]]*Tabla324[[#This Row],[P. U.]],2)</f>
        <v>40146.93</v>
      </c>
      <c r="H3660" s="22">
        <v>1</v>
      </c>
      <c r="I3660" s="2">
        <v>30833.759999999998</v>
      </c>
      <c r="J3660" s="2">
        <f>ROUND(Tabla324[[#This Row],[CANTIDAD ]]*Tabla324[[#This Row],[P. U. ]],2)</f>
        <v>30833.759999999998</v>
      </c>
    </row>
    <row r="3661" spans="1:10">
      <c r="A3661" s="5" t="s">
        <v>6577</v>
      </c>
      <c r="B3661" s="5" t="s">
        <v>3396</v>
      </c>
      <c r="C3661" s="6" t="s">
        <v>6528</v>
      </c>
      <c r="D3661" s="1" t="s">
        <v>62</v>
      </c>
      <c r="E3661" s="3">
        <v>155</v>
      </c>
      <c r="F3661" s="2">
        <v>42.57</v>
      </c>
      <c r="G3661" s="2">
        <f>ROUND(Tabla324[[#This Row],[CANTIDAD]]*Tabla324[[#This Row],[P. U.]],2)</f>
        <v>6598.35</v>
      </c>
      <c r="H3661" s="22">
        <v>155</v>
      </c>
      <c r="I3661" s="2">
        <v>32.700000000000003</v>
      </c>
      <c r="J3661" s="2">
        <f>ROUND(Tabla324[[#This Row],[CANTIDAD ]]*Tabla324[[#This Row],[P. U. ]],2)</f>
        <v>5068.5</v>
      </c>
    </row>
    <row r="3662" spans="1:10">
      <c r="A3662" s="5" t="s">
        <v>6577</v>
      </c>
      <c r="B3662" s="5" t="s">
        <v>3397</v>
      </c>
      <c r="C3662" s="6" t="s">
        <v>6529</v>
      </c>
      <c r="D3662" s="1" t="s">
        <v>62</v>
      </c>
      <c r="E3662" s="3">
        <v>155</v>
      </c>
      <c r="F3662" s="2">
        <v>51.5</v>
      </c>
      <c r="G3662" s="2">
        <f>ROUND(Tabla324[[#This Row],[CANTIDAD]]*Tabla324[[#This Row],[P. U.]],2)</f>
        <v>7982.5</v>
      </c>
      <c r="H3662" s="22">
        <v>155</v>
      </c>
      <c r="I3662" s="2">
        <v>39.549999999999997</v>
      </c>
      <c r="J3662" s="2">
        <f>ROUND(Tabla324[[#This Row],[CANTIDAD ]]*Tabla324[[#This Row],[P. U. ]],2)</f>
        <v>6130.25</v>
      </c>
    </row>
    <row r="3663" spans="1:10">
      <c r="A3663" s="5" t="s">
        <v>6577</v>
      </c>
      <c r="B3663" s="5" t="s">
        <v>3398</v>
      </c>
      <c r="C3663" s="6" t="s">
        <v>6530</v>
      </c>
      <c r="D3663" s="1" t="s">
        <v>62</v>
      </c>
      <c r="E3663" s="3">
        <v>6</v>
      </c>
      <c r="F3663" s="2">
        <v>59.34</v>
      </c>
      <c r="G3663" s="2">
        <f>ROUND(Tabla324[[#This Row],[CANTIDAD]]*Tabla324[[#This Row],[P. U.]],2)</f>
        <v>356.04</v>
      </c>
      <c r="H3663" s="22">
        <v>6</v>
      </c>
      <c r="I3663" s="2">
        <v>45.58</v>
      </c>
      <c r="J3663" s="2">
        <f>ROUND(Tabla324[[#This Row],[CANTIDAD ]]*Tabla324[[#This Row],[P. U. ]],2)</f>
        <v>273.48</v>
      </c>
    </row>
    <row r="3664" spans="1:10">
      <c r="A3664" s="5" t="s">
        <v>6577</v>
      </c>
      <c r="B3664" s="5" t="s">
        <v>3399</v>
      </c>
      <c r="C3664" s="5" t="s">
        <v>6531</v>
      </c>
      <c r="D3664" s="1" t="s">
        <v>62</v>
      </c>
      <c r="E3664" s="3">
        <v>155</v>
      </c>
      <c r="F3664" s="2">
        <v>44.84</v>
      </c>
      <c r="G3664" s="2">
        <f>ROUND(Tabla324[[#This Row],[CANTIDAD]]*Tabla324[[#This Row],[P. U.]],2)</f>
        <v>6950.2</v>
      </c>
      <c r="H3664" s="22">
        <v>155</v>
      </c>
      <c r="I3664" s="2">
        <v>34.44</v>
      </c>
      <c r="J3664" s="2">
        <f>ROUND(Tabla324[[#This Row],[CANTIDAD ]]*Tabla324[[#This Row],[P. U. ]],2)</f>
        <v>5338.2</v>
      </c>
    </row>
    <row r="3665" spans="1:10">
      <c r="A3665" s="5" t="s">
        <v>6577</v>
      </c>
      <c r="B3665" s="5" t="s">
        <v>3400</v>
      </c>
      <c r="C3665" s="5" t="s">
        <v>6532</v>
      </c>
      <c r="D3665" s="1" t="s">
        <v>62</v>
      </c>
      <c r="E3665" s="3">
        <v>155</v>
      </c>
      <c r="F3665" s="2">
        <v>22.99</v>
      </c>
      <c r="G3665" s="2">
        <f>ROUND(Tabla324[[#This Row],[CANTIDAD]]*Tabla324[[#This Row],[P. U.]],2)</f>
        <v>3563.45</v>
      </c>
      <c r="H3665" s="22">
        <v>155</v>
      </c>
      <c r="I3665" s="2">
        <v>17.649999999999999</v>
      </c>
      <c r="J3665" s="2">
        <f>ROUND(Tabla324[[#This Row],[CANTIDAD ]]*Tabla324[[#This Row],[P. U. ]],2)</f>
        <v>2735.75</v>
      </c>
    </row>
    <row r="3666" spans="1:10">
      <c r="A3666" s="5" t="s">
        <v>6577</v>
      </c>
      <c r="B3666" s="5" t="s">
        <v>3401</v>
      </c>
      <c r="C3666" s="6" t="s">
        <v>6533</v>
      </c>
      <c r="D3666" s="1" t="s">
        <v>62</v>
      </c>
      <c r="E3666" s="3">
        <v>10</v>
      </c>
      <c r="F3666" s="2">
        <v>38126.93</v>
      </c>
      <c r="G3666" s="2">
        <f>ROUND(Tabla324[[#This Row],[CANTIDAD]]*Tabla324[[#This Row],[P. U.]],2)</f>
        <v>381269.3</v>
      </c>
      <c r="H3666" s="22">
        <v>10</v>
      </c>
      <c r="I3666" s="2">
        <v>29282.37</v>
      </c>
      <c r="J3666" s="2">
        <f>ROUND(Tabla324[[#This Row],[CANTIDAD ]]*Tabla324[[#This Row],[P. U. ]],2)</f>
        <v>292823.7</v>
      </c>
    </row>
    <row r="3667" spans="1:10">
      <c r="A3667" s="5" t="s">
        <v>6577</v>
      </c>
      <c r="B3667" s="5" t="s">
        <v>3402</v>
      </c>
      <c r="C3667" s="6" t="s">
        <v>6534</v>
      </c>
      <c r="D3667" s="1" t="s">
        <v>62</v>
      </c>
      <c r="E3667" s="3">
        <v>1</v>
      </c>
      <c r="F3667" s="2">
        <v>104366.61</v>
      </c>
      <c r="G3667" s="2">
        <f>ROUND(Tabla324[[#This Row],[CANTIDAD]]*Tabla324[[#This Row],[P. U.]],2)</f>
        <v>104366.61</v>
      </c>
      <c r="H3667" s="22">
        <v>1</v>
      </c>
      <c r="I3667" s="2">
        <v>80155.960000000006</v>
      </c>
      <c r="J3667" s="2">
        <f>ROUND(Tabla324[[#This Row],[CANTIDAD ]]*Tabla324[[#This Row],[P. U. ]],2)</f>
        <v>80155.960000000006</v>
      </c>
    </row>
    <row r="3668" spans="1:10">
      <c r="A3668" s="5" t="s">
        <v>6577</v>
      </c>
      <c r="B3668" s="5" t="s">
        <v>3403</v>
      </c>
      <c r="C3668" s="5" t="s">
        <v>6535</v>
      </c>
      <c r="D3668" s="1" t="s">
        <v>62</v>
      </c>
      <c r="E3668" s="3">
        <v>1</v>
      </c>
      <c r="F3668" s="2">
        <v>33292.720000000001</v>
      </c>
      <c r="G3668" s="2">
        <f>ROUND(Tabla324[[#This Row],[CANTIDAD]]*Tabla324[[#This Row],[P. U.]],2)</f>
        <v>33292.720000000001</v>
      </c>
      <c r="H3668" s="22">
        <v>1</v>
      </c>
      <c r="I3668" s="2">
        <v>25569.58</v>
      </c>
      <c r="J3668" s="2">
        <f>ROUND(Tabla324[[#This Row],[CANTIDAD ]]*Tabla324[[#This Row],[P. U. ]],2)</f>
        <v>25569.58</v>
      </c>
    </row>
    <row r="3669" spans="1:10">
      <c r="A3669" s="5" t="s">
        <v>6577</v>
      </c>
      <c r="B3669" s="5" t="s">
        <v>3404</v>
      </c>
      <c r="C3669" s="5" t="s">
        <v>6536</v>
      </c>
      <c r="D3669" s="1" t="s">
        <v>62</v>
      </c>
      <c r="E3669" s="3">
        <v>2</v>
      </c>
      <c r="F3669" s="2">
        <v>920.87</v>
      </c>
      <c r="G3669" s="2">
        <f>ROUND(Tabla324[[#This Row],[CANTIDAD]]*Tabla324[[#This Row],[P. U.]],2)</f>
        <v>1841.74</v>
      </c>
      <c r="H3669" s="22">
        <v>2</v>
      </c>
      <c r="I3669" s="2">
        <v>707.25</v>
      </c>
      <c r="J3669" s="2">
        <f>ROUND(Tabla324[[#This Row],[CANTIDAD ]]*Tabla324[[#This Row],[P. U. ]],2)</f>
        <v>1414.5</v>
      </c>
    </row>
    <row r="3670" spans="1:10">
      <c r="A3670" s="5" t="s">
        <v>6577</v>
      </c>
      <c r="B3670" s="5" t="s">
        <v>3405</v>
      </c>
      <c r="C3670" s="5" t="s">
        <v>6537</v>
      </c>
      <c r="D3670" s="1" t="s">
        <v>62</v>
      </c>
      <c r="E3670" s="3">
        <v>2</v>
      </c>
      <c r="F3670" s="2">
        <v>954.63</v>
      </c>
      <c r="G3670" s="2">
        <f>ROUND(Tabla324[[#This Row],[CANTIDAD]]*Tabla324[[#This Row],[P. U.]],2)</f>
        <v>1909.26</v>
      </c>
      <c r="H3670" s="22">
        <v>2</v>
      </c>
      <c r="I3670" s="2">
        <v>733.18</v>
      </c>
      <c r="J3670" s="2">
        <f>ROUND(Tabla324[[#This Row],[CANTIDAD ]]*Tabla324[[#This Row],[P. U. ]],2)</f>
        <v>1466.36</v>
      </c>
    </row>
    <row r="3671" spans="1:10">
      <c r="A3671" s="5" t="s">
        <v>6577</v>
      </c>
      <c r="B3671" s="5" t="s">
        <v>3406</v>
      </c>
      <c r="C3671" s="6" t="s">
        <v>6317</v>
      </c>
      <c r="D3671" s="1" t="s">
        <v>62</v>
      </c>
      <c r="E3671" s="3">
        <v>1</v>
      </c>
      <c r="F3671" s="2">
        <v>2452.58</v>
      </c>
      <c r="G3671" s="2">
        <f>ROUND(Tabla324[[#This Row],[CANTIDAD]]*Tabla324[[#This Row],[P. U.]],2)</f>
        <v>2452.58</v>
      </c>
      <c r="H3671" s="22">
        <v>1</v>
      </c>
      <c r="I3671" s="2">
        <v>1883.63</v>
      </c>
      <c r="J3671" s="2">
        <f>ROUND(Tabla324[[#This Row],[CANTIDAD ]]*Tabla324[[#This Row],[P. U. ]],2)</f>
        <v>1883.63</v>
      </c>
    </row>
    <row r="3672" spans="1:10">
      <c r="A3672" s="5" t="s">
        <v>6577</v>
      </c>
      <c r="B3672" s="5" t="s">
        <v>3407</v>
      </c>
      <c r="C3672" s="5" t="s">
        <v>6073</v>
      </c>
      <c r="D3672" s="1" t="s">
        <v>62</v>
      </c>
      <c r="E3672" s="3">
        <v>7903.85</v>
      </c>
      <c r="F3672" s="2">
        <v>7.16</v>
      </c>
      <c r="G3672" s="2">
        <f>ROUND(Tabla324[[#This Row],[CANTIDAD]]*Tabla324[[#This Row],[P. U.]],2)</f>
        <v>56591.57</v>
      </c>
      <c r="H3672" s="22">
        <v>7903.85</v>
      </c>
      <c r="I3672" s="2">
        <v>5.5</v>
      </c>
      <c r="J3672" s="2">
        <f>ROUND(Tabla324[[#This Row],[CANTIDAD ]]*Tabla324[[#This Row],[P. U. ]],2)</f>
        <v>43471.18</v>
      </c>
    </row>
    <row r="3673" spans="1:10">
      <c r="A3673" s="5" t="s">
        <v>6577</v>
      </c>
      <c r="B3673" s="5" t="s">
        <v>3408</v>
      </c>
      <c r="C3673" s="5" t="s">
        <v>6066</v>
      </c>
      <c r="D3673" s="1" t="s">
        <v>153</v>
      </c>
      <c r="E3673" s="3">
        <v>10</v>
      </c>
      <c r="F3673" s="2">
        <v>1642.95</v>
      </c>
      <c r="G3673" s="2">
        <f>ROUND(Tabla324[[#This Row],[CANTIDAD]]*Tabla324[[#This Row],[P. U.]],2)</f>
        <v>16429.5</v>
      </c>
      <c r="H3673" s="22">
        <v>10</v>
      </c>
      <c r="I3673" s="2">
        <v>1261.83</v>
      </c>
      <c r="J3673" s="2">
        <f>ROUND(Tabla324[[#This Row],[CANTIDAD ]]*Tabla324[[#This Row],[P. U. ]],2)</f>
        <v>12618.3</v>
      </c>
    </row>
    <row r="3674" spans="1:10">
      <c r="A3674" s="5" t="s">
        <v>6577</v>
      </c>
      <c r="B3674" s="5" t="s">
        <v>3409</v>
      </c>
      <c r="C3674" s="5" t="s">
        <v>6067</v>
      </c>
      <c r="D3674" s="1" t="s">
        <v>153</v>
      </c>
      <c r="E3674" s="3">
        <v>1</v>
      </c>
      <c r="F3674" s="2">
        <v>2089.06</v>
      </c>
      <c r="G3674" s="2">
        <f>ROUND(Tabla324[[#This Row],[CANTIDAD]]*Tabla324[[#This Row],[P. U.]],2)</f>
        <v>2089.06</v>
      </c>
      <c r="H3674" s="22">
        <v>1</v>
      </c>
      <c r="I3674" s="2">
        <v>1604.44</v>
      </c>
      <c r="J3674" s="2">
        <f>ROUND(Tabla324[[#This Row],[CANTIDAD ]]*Tabla324[[#This Row],[P. U. ]],2)</f>
        <v>1604.44</v>
      </c>
    </row>
    <row r="3675" spans="1:10" s="35" customFormat="1" ht="11.25" customHeight="1">
      <c r="A3675" s="34" t="s">
        <v>6580</v>
      </c>
      <c r="B3675" s="34" t="s">
        <v>3410</v>
      </c>
      <c r="C3675" s="34" t="s">
        <v>5032</v>
      </c>
      <c r="D3675" s="35" t="s">
        <v>3472</v>
      </c>
      <c r="E3675" s="36"/>
      <c r="F3675" s="37"/>
      <c r="G3675" s="37">
        <f>SUM(G3676:G3677)</f>
        <v>1354687.5699999998</v>
      </c>
      <c r="H3675" s="38"/>
      <c r="I3675" s="37"/>
      <c r="J3675" s="37">
        <f t="shared" ref="J3675" si="230">SUM(J3676:J3677)</f>
        <v>1040431.19</v>
      </c>
    </row>
    <row r="3676" spans="1:10">
      <c r="A3676" s="5" t="s">
        <v>6577</v>
      </c>
      <c r="B3676" s="5" t="s">
        <v>3411</v>
      </c>
      <c r="C3676" s="5" t="s">
        <v>6538</v>
      </c>
      <c r="D3676" s="1" t="s">
        <v>62</v>
      </c>
      <c r="E3676" s="3">
        <v>1</v>
      </c>
      <c r="F3676" s="2">
        <v>1251059.8899999999</v>
      </c>
      <c r="G3676" s="2">
        <f>ROUND(Tabla324[[#This Row],[CANTIDAD]]*Tabla324[[#This Row],[P. U.]],2)</f>
        <v>1251059.8899999999</v>
      </c>
      <c r="H3676" s="22">
        <v>1</v>
      </c>
      <c r="I3676" s="2">
        <v>960842.75</v>
      </c>
      <c r="J3676" s="2">
        <f>ROUND(Tabla324[[#This Row],[CANTIDAD ]]*Tabla324[[#This Row],[P. U. ]],2)</f>
        <v>960842.75</v>
      </c>
    </row>
    <row r="3677" spans="1:10">
      <c r="A3677" s="5" t="s">
        <v>6577</v>
      </c>
      <c r="B3677" s="5" t="s">
        <v>3412</v>
      </c>
      <c r="C3677" s="5" t="s">
        <v>6539</v>
      </c>
      <c r="D3677" s="1" t="s">
        <v>62</v>
      </c>
      <c r="E3677" s="3">
        <v>1</v>
      </c>
      <c r="F3677" s="2">
        <v>103627.68</v>
      </c>
      <c r="G3677" s="2">
        <f>ROUND(Tabla324[[#This Row],[CANTIDAD]]*Tabla324[[#This Row],[P. U.]],2)</f>
        <v>103627.68</v>
      </c>
      <c r="H3677" s="22">
        <v>1</v>
      </c>
      <c r="I3677" s="2">
        <v>79588.44</v>
      </c>
      <c r="J3677" s="2">
        <f>ROUND(Tabla324[[#This Row],[CANTIDAD ]]*Tabla324[[#This Row],[P. U. ]],2)</f>
        <v>79588.44</v>
      </c>
    </row>
    <row r="3678" spans="1:10" s="25" customFormat="1" ht="11.25" customHeight="1">
      <c r="A3678" s="24" t="s">
        <v>6578</v>
      </c>
      <c r="B3678" s="24">
        <v>17</v>
      </c>
      <c r="C3678" s="24" t="s">
        <v>6540</v>
      </c>
      <c r="D3678" s="25" t="s">
        <v>3472</v>
      </c>
      <c r="E3678" s="26"/>
      <c r="F3678" s="27"/>
      <c r="G3678" s="27">
        <f>G3679+G3684+G3686+G3688</f>
        <v>3164963.0100000002</v>
      </c>
      <c r="H3678" s="28"/>
      <c r="I3678" s="27"/>
      <c r="J3678" s="27">
        <f t="shared" ref="J3678" si="231">J3679+J3684+J3686+J3688</f>
        <v>2430889.29</v>
      </c>
    </row>
    <row r="3679" spans="1:10" s="30" customFormat="1" ht="11.25" customHeight="1">
      <c r="A3679" s="29" t="s">
        <v>6579</v>
      </c>
      <c r="B3679" s="29">
        <v>17.100000000000001</v>
      </c>
      <c r="C3679" s="29" t="s">
        <v>4613</v>
      </c>
      <c r="D3679" s="30" t="s">
        <v>3472</v>
      </c>
      <c r="E3679" s="31"/>
      <c r="F3679" s="32"/>
      <c r="G3679" s="32">
        <f>SUM(G3680:G3683)</f>
        <v>341964.57999999996</v>
      </c>
      <c r="H3679" s="33"/>
      <c r="I3679" s="32"/>
      <c r="J3679" s="32">
        <f t="shared" ref="J3679" si="232">SUM(J3680:J3683)</f>
        <v>262750.84000000003</v>
      </c>
    </row>
    <row r="3680" spans="1:10">
      <c r="A3680" s="5" t="s">
        <v>6577</v>
      </c>
      <c r="B3680" s="5" t="s">
        <v>3413</v>
      </c>
      <c r="C3680" s="5" t="s">
        <v>6541</v>
      </c>
      <c r="D3680" s="1" t="s">
        <v>3476</v>
      </c>
      <c r="E3680" s="3">
        <v>425</v>
      </c>
      <c r="F3680" s="2">
        <v>22.11</v>
      </c>
      <c r="G3680" s="2">
        <f>ROUND(Tabla324[[#This Row],[CANTIDAD]]*Tabla324[[#This Row],[P. U.]],2)</f>
        <v>9396.75</v>
      </c>
      <c r="H3680" s="22">
        <v>425</v>
      </c>
      <c r="I3680" s="2">
        <v>16.989999999999998</v>
      </c>
      <c r="J3680" s="2">
        <f>ROUND(Tabla324[[#This Row],[CANTIDAD ]]*Tabla324[[#This Row],[P. U. ]],2)</f>
        <v>7220.75</v>
      </c>
    </row>
    <row r="3681" spans="1:10">
      <c r="A3681" s="5" t="s">
        <v>6577</v>
      </c>
      <c r="B3681" s="5" t="s">
        <v>3414</v>
      </c>
      <c r="C3681" s="5" t="s">
        <v>6542</v>
      </c>
      <c r="D3681" s="1" t="s">
        <v>3476</v>
      </c>
      <c r="E3681" s="3">
        <v>8834.4500000000007</v>
      </c>
      <c r="F3681" s="2">
        <v>20.61</v>
      </c>
      <c r="G3681" s="2">
        <f>ROUND(Tabla324[[#This Row],[CANTIDAD]]*Tabla324[[#This Row],[P. U.]],2)</f>
        <v>182078.01</v>
      </c>
      <c r="H3681" s="22">
        <v>8834.4500000000007</v>
      </c>
      <c r="I3681" s="2">
        <v>15.84</v>
      </c>
      <c r="J3681" s="2">
        <f>ROUND(Tabla324[[#This Row],[CANTIDAD ]]*Tabla324[[#This Row],[P. U. ]],2)</f>
        <v>139937.69</v>
      </c>
    </row>
    <row r="3682" spans="1:10">
      <c r="A3682" s="5" t="s">
        <v>6577</v>
      </c>
      <c r="B3682" s="5" t="s">
        <v>3415</v>
      </c>
      <c r="C3682" s="5" t="s">
        <v>6543</v>
      </c>
      <c r="D3682" s="1" t="s">
        <v>3476</v>
      </c>
      <c r="E3682" s="3">
        <v>3321.1</v>
      </c>
      <c r="F3682" s="2">
        <v>42.09</v>
      </c>
      <c r="G3682" s="2">
        <f>ROUND(Tabla324[[#This Row],[CANTIDAD]]*Tabla324[[#This Row],[P. U.]],2)</f>
        <v>139785.1</v>
      </c>
      <c r="H3682" s="22">
        <v>3321.1</v>
      </c>
      <c r="I3682" s="2">
        <v>32.33</v>
      </c>
      <c r="J3682" s="2">
        <f>ROUND(Tabla324[[#This Row],[CANTIDAD ]]*Tabla324[[#This Row],[P. U. ]],2)</f>
        <v>107371.16</v>
      </c>
    </row>
    <row r="3683" spans="1:10">
      <c r="A3683" s="5" t="s">
        <v>6577</v>
      </c>
      <c r="B3683" s="5" t="s">
        <v>3416</v>
      </c>
      <c r="C3683" s="5" t="s">
        <v>6544</v>
      </c>
      <c r="D3683" s="1" t="s">
        <v>62</v>
      </c>
      <c r="E3683" s="3">
        <v>47</v>
      </c>
      <c r="F3683" s="2">
        <v>227.76</v>
      </c>
      <c r="G3683" s="2">
        <f>ROUND(Tabla324[[#This Row],[CANTIDAD]]*Tabla324[[#This Row],[P. U.]],2)</f>
        <v>10704.72</v>
      </c>
      <c r="H3683" s="22">
        <v>47</v>
      </c>
      <c r="I3683" s="2">
        <v>174.92</v>
      </c>
      <c r="J3683" s="2">
        <f>ROUND(Tabla324[[#This Row],[CANTIDAD ]]*Tabla324[[#This Row],[P. U. ]],2)</f>
        <v>8221.24</v>
      </c>
    </row>
    <row r="3684" spans="1:10" s="30" customFormat="1" ht="11.25" customHeight="1">
      <c r="A3684" s="29" t="s">
        <v>6579</v>
      </c>
      <c r="B3684" s="29">
        <v>17.2</v>
      </c>
      <c r="C3684" s="29" t="s">
        <v>6154</v>
      </c>
      <c r="D3684" s="30" t="s">
        <v>3472</v>
      </c>
      <c r="E3684" s="31"/>
      <c r="F3684" s="32"/>
      <c r="G3684" s="32">
        <f>SUM(G3685)</f>
        <v>174892.48</v>
      </c>
      <c r="H3684" s="33"/>
      <c r="I3684" s="32"/>
      <c r="J3684" s="32">
        <f t="shared" ref="J3684" si="233">SUM(J3685)</f>
        <v>134321.18</v>
      </c>
    </row>
    <row r="3685" spans="1:10">
      <c r="A3685" s="5" t="s">
        <v>6577</v>
      </c>
      <c r="B3685" s="5" t="s">
        <v>3417</v>
      </c>
      <c r="C3685" s="5" t="s">
        <v>6545</v>
      </c>
      <c r="D3685" s="1" t="s">
        <v>15</v>
      </c>
      <c r="E3685" s="3">
        <v>958</v>
      </c>
      <c r="F3685" s="2">
        <v>182.56</v>
      </c>
      <c r="G3685" s="2">
        <f>ROUND(Tabla324[[#This Row],[CANTIDAD]]*Tabla324[[#This Row],[P. U.]],2)</f>
        <v>174892.48</v>
      </c>
      <c r="H3685" s="22">
        <v>958</v>
      </c>
      <c r="I3685" s="2">
        <v>140.21</v>
      </c>
      <c r="J3685" s="2">
        <f>ROUND(Tabla324[[#This Row],[CANTIDAD ]]*Tabla324[[#This Row],[P. U. ]],2)</f>
        <v>134321.18</v>
      </c>
    </row>
    <row r="3686" spans="1:10" s="30" customFormat="1" ht="11.25" customHeight="1">
      <c r="A3686" s="29" t="s">
        <v>6579</v>
      </c>
      <c r="B3686" s="29">
        <v>17.3</v>
      </c>
      <c r="C3686" s="29" t="s">
        <v>4415</v>
      </c>
      <c r="D3686" s="30" t="s">
        <v>3472</v>
      </c>
      <c r="E3686" s="31"/>
      <c r="F3686" s="32"/>
      <c r="G3686" s="32">
        <f>SUM(G3687)</f>
        <v>37563.75</v>
      </c>
      <c r="H3686" s="33"/>
      <c r="I3686" s="32"/>
      <c r="J3686" s="32">
        <f t="shared" ref="J3686" si="234">SUM(J3687)</f>
        <v>28849.5</v>
      </c>
    </row>
    <row r="3687" spans="1:10">
      <c r="A3687" s="5" t="s">
        <v>6577</v>
      </c>
      <c r="B3687" s="5" t="s">
        <v>2941</v>
      </c>
      <c r="C3687" s="5" t="s">
        <v>6157</v>
      </c>
      <c r="D3687" s="1" t="s">
        <v>62</v>
      </c>
      <c r="E3687" s="3">
        <v>135</v>
      </c>
      <c r="F3687" s="2">
        <v>278.25</v>
      </c>
      <c r="G3687" s="2">
        <f>ROUND(Tabla324[[#This Row],[CANTIDAD]]*Tabla324[[#This Row],[P. U.]],2)</f>
        <v>37563.75</v>
      </c>
      <c r="H3687" s="22">
        <v>135</v>
      </c>
      <c r="I3687" s="2">
        <v>213.7</v>
      </c>
      <c r="J3687" s="2">
        <f>ROUND(Tabla324[[#This Row],[CANTIDAD ]]*Tabla324[[#This Row],[P. U. ]],2)</f>
        <v>28849.5</v>
      </c>
    </row>
    <row r="3688" spans="1:10" s="30" customFormat="1" ht="11.25" customHeight="1">
      <c r="A3688" s="29" t="s">
        <v>6579</v>
      </c>
      <c r="B3688" s="29">
        <v>17.399999999999999</v>
      </c>
      <c r="C3688" s="29" t="s">
        <v>6008</v>
      </c>
      <c r="D3688" s="30" t="s">
        <v>3472</v>
      </c>
      <c r="E3688" s="31"/>
      <c r="F3688" s="32"/>
      <c r="G3688" s="32">
        <f>G3689+G3702+G3715</f>
        <v>2610542.2000000002</v>
      </c>
      <c r="H3688" s="33"/>
      <c r="I3688" s="32"/>
      <c r="J3688" s="32">
        <f t="shared" ref="J3688" si="235">J3689+J3702+J3715</f>
        <v>2004967.77</v>
      </c>
    </row>
    <row r="3689" spans="1:10" s="35" customFormat="1" ht="11.25" customHeight="1">
      <c r="A3689" s="34" t="s">
        <v>6580</v>
      </c>
      <c r="B3689" s="34" t="s">
        <v>3418</v>
      </c>
      <c r="C3689" s="34" t="s">
        <v>4310</v>
      </c>
      <c r="D3689" s="35" t="s">
        <v>3472</v>
      </c>
      <c r="E3689" s="36"/>
      <c r="F3689" s="37"/>
      <c r="G3689" s="37">
        <f>SUM(G3690:G3701)</f>
        <v>1224425.1000000001</v>
      </c>
      <c r="H3689" s="38"/>
      <c r="I3689" s="37"/>
      <c r="J3689" s="37">
        <f t="shared" ref="J3689" si="236">SUM(J3690:J3701)</f>
        <v>940382.9700000002</v>
      </c>
    </row>
    <row r="3690" spans="1:10">
      <c r="A3690" s="5" t="s">
        <v>6577</v>
      </c>
      <c r="B3690" s="5" t="s">
        <v>3419</v>
      </c>
      <c r="C3690" s="6" t="s">
        <v>6546</v>
      </c>
      <c r="D3690" s="1" t="s">
        <v>62</v>
      </c>
      <c r="E3690" s="3">
        <v>16</v>
      </c>
      <c r="F3690" s="2">
        <v>31790.15</v>
      </c>
      <c r="G3690" s="2">
        <f>ROUND(Tabla324[[#This Row],[CANTIDAD]]*Tabla324[[#This Row],[P. U.]],2)</f>
        <v>508642.4</v>
      </c>
      <c r="H3690" s="22">
        <v>16</v>
      </c>
      <c r="I3690" s="2">
        <v>24415.57</v>
      </c>
      <c r="J3690" s="2">
        <f>ROUND(Tabla324[[#This Row],[CANTIDAD ]]*Tabla324[[#This Row],[P. U. ]],2)</f>
        <v>390649.12</v>
      </c>
    </row>
    <row r="3691" spans="1:10">
      <c r="A3691" s="5" t="s">
        <v>6577</v>
      </c>
      <c r="B3691" s="5" t="s">
        <v>3420</v>
      </c>
      <c r="C3691" s="6" t="s">
        <v>6547</v>
      </c>
      <c r="D3691" s="1" t="s">
        <v>62</v>
      </c>
      <c r="E3691" s="3">
        <v>87</v>
      </c>
      <c r="F3691" s="2">
        <v>1808.51</v>
      </c>
      <c r="G3691" s="2">
        <f>ROUND(Tabla324[[#This Row],[CANTIDAD]]*Tabla324[[#This Row],[P. U.]],2)</f>
        <v>157340.37</v>
      </c>
      <c r="H3691" s="22">
        <v>87</v>
      </c>
      <c r="I3691" s="2">
        <v>1388.98</v>
      </c>
      <c r="J3691" s="2">
        <f>ROUND(Tabla324[[#This Row],[CANTIDAD ]]*Tabla324[[#This Row],[P. U. ]],2)</f>
        <v>120841.26</v>
      </c>
    </row>
    <row r="3692" spans="1:10">
      <c r="A3692" s="5" t="s">
        <v>6577</v>
      </c>
      <c r="B3692" s="5" t="s">
        <v>3421</v>
      </c>
      <c r="C3692" s="6" t="s">
        <v>6548</v>
      </c>
      <c r="D3692" s="1" t="s">
        <v>62</v>
      </c>
      <c r="E3692" s="3">
        <v>116</v>
      </c>
      <c r="F3692" s="2">
        <v>1044.8900000000001</v>
      </c>
      <c r="G3692" s="2">
        <f>ROUND(Tabla324[[#This Row],[CANTIDAD]]*Tabla324[[#This Row],[P. U.]],2)</f>
        <v>121207.24</v>
      </c>
      <c r="H3692" s="22">
        <v>116</v>
      </c>
      <c r="I3692" s="2">
        <v>802.51</v>
      </c>
      <c r="J3692" s="2">
        <f>ROUND(Tabla324[[#This Row],[CANTIDAD ]]*Tabla324[[#This Row],[P. U. ]],2)</f>
        <v>93091.16</v>
      </c>
    </row>
    <row r="3693" spans="1:10">
      <c r="A3693" s="5" t="s">
        <v>6577</v>
      </c>
      <c r="B3693" s="5" t="s">
        <v>3422</v>
      </c>
      <c r="C3693" s="6" t="s">
        <v>6549</v>
      </c>
      <c r="D3693" s="1" t="s">
        <v>62</v>
      </c>
      <c r="E3693" s="3">
        <v>95</v>
      </c>
      <c r="F3693" s="2">
        <v>485.09</v>
      </c>
      <c r="G3693" s="2">
        <f>ROUND(Tabla324[[#This Row],[CANTIDAD]]*Tabla324[[#This Row],[P. U.]],2)</f>
        <v>46083.55</v>
      </c>
      <c r="H3693" s="22">
        <v>95</v>
      </c>
      <c r="I3693" s="2">
        <v>372.58</v>
      </c>
      <c r="J3693" s="2">
        <f>ROUND(Tabla324[[#This Row],[CANTIDAD ]]*Tabla324[[#This Row],[P. U. ]],2)</f>
        <v>35395.1</v>
      </c>
    </row>
    <row r="3694" spans="1:10">
      <c r="A3694" s="5" t="s">
        <v>6577</v>
      </c>
      <c r="B3694" s="5" t="s">
        <v>3423</v>
      </c>
      <c r="C3694" s="6" t="s">
        <v>6550</v>
      </c>
      <c r="D3694" s="1" t="s">
        <v>62</v>
      </c>
      <c r="E3694" s="3">
        <v>1</v>
      </c>
      <c r="F3694" s="2">
        <v>26395.26</v>
      </c>
      <c r="G3694" s="2">
        <f>ROUND(Tabla324[[#This Row],[CANTIDAD]]*Tabla324[[#This Row],[P. U.]],2)</f>
        <v>26395.26</v>
      </c>
      <c r="H3694" s="22">
        <v>1</v>
      </c>
      <c r="I3694" s="2">
        <v>20272.169999999998</v>
      </c>
      <c r="J3694" s="2">
        <f>ROUND(Tabla324[[#This Row],[CANTIDAD ]]*Tabla324[[#This Row],[P. U. ]],2)</f>
        <v>20272.169999999998</v>
      </c>
    </row>
    <row r="3695" spans="1:10">
      <c r="A3695" s="5" t="s">
        <v>6577</v>
      </c>
      <c r="B3695" s="5" t="s">
        <v>3424</v>
      </c>
      <c r="C3695" s="6" t="s">
        <v>6551</v>
      </c>
      <c r="D3695" s="1" t="s">
        <v>62</v>
      </c>
      <c r="E3695" s="3">
        <v>18</v>
      </c>
      <c r="F3695" s="2">
        <v>4043.55</v>
      </c>
      <c r="G3695" s="2">
        <f>ROUND(Tabla324[[#This Row],[CANTIDAD]]*Tabla324[[#This Row],[P. U.]],2)</f>
        <v>72783.899999999994</v>
      </c>
      <c r="H3695" s="22">
        <v>18</v>
      </c>
      <c r="I3695" s="2">
        <v>3105.53</v>
      </c>
      <c r="J3695" s="2">
        <f>ROUND(Tabla324[[#This Row],[CANTIDAD ]]*Tabla324[[#This Row],[P. U. ]],2)</f>
        <v>55899.54</v>
      </c>
    </row>
    <row r="3696" spans="1:10">
      <c r="A3696" s="5" t="s">
        <v>6577</v>
      </c>
      <c r="B3696" s="5" t="s">
        <v>3425</v>
      </c>
      <c r="C3696" s="6" t="s">
        <v>6552</v>
      </c>
      <c r="D3696" s="1" t="s">
        <v>62</v>
      </c>
      <c r="E3696" s="3">
        <v>16</v>
      </c>
      <c r="F3696" s="2">
        <v>2035.34</v>
      </c>
      <c r="G3696" s="2">
        <f>ROUND(Tabla324[[#This Row],[CANTIDAD]]*Tabla324[[#This Row],[P. U.]],2)</f>
        <v>32565.439999999999</v>
      </c>
      <c r="H3696" s="22">
        <v>16</v>
      </c>
      <c r="I3696" s="2">
        <v>1563.19</v>
      </c>
      <c r="J3696" s="2">
        <f>ROUND(Tabla324[[#This Row],[CANTIDAD ]]*Tabla324[[#This Row],[P. U. ]],2)</f>
        <v>25011.040000000001</v>
      </c>
    </row>
    <row r="3697" spans="1:10">
      <c r="A3697" s="5" t="s">
        <v>6577</v>
      </c>
      <c r="B3697" s="5" t="s">
        <v>3426</v>
      </c>
      <c r="C3697" s="6" t="s">
        <v>6553</v>
      </c>
      <c r="D3697" s="1" t="s">
        <v>62</v>
      </c>
      <c r="E3697" s="3">
        <v>1</v>
      </c>
      <c r="F3697" s="2">
        <v>34039.919999999998</v>
      </c>
      <c r="G3697" s="2">
        <f>ROUND(Tabla324[[#This Row],[CANTIDAD]]*Tabla324[[#This Row],[P. U.]],2)</f>
        <v>34039.919999999998</v>
      </c>
      <c r="H3697" s="22">
        <v>1</v>
      </c>
      <c r="I3697" s="2">
        <v>26143.439999999999</v>
      </c>
      <c r="J3697" s="2">
        <f>ROUND(Tabla324[[#This Row],[CANTIDAD ]]*Tabla324[[#This Row],[P. U. ]],2)</f>
        <v>26143.439999999999</v>
      </c>
    </row>
    <row r="3698" spans="1:10">
      <c r="A3698" s="5" t="s">
        <v>6577</v>
      </c>
      <c r="B3698" s="5" t="s">
        <v>3427</v>
      </c>
      <c r="C3698" s="6" t="s">
        <v>6554</v>
      </c>
      <c r="D3698" s="1" t="s">
        <v>62</v>
      </c>
      <c r="E3698" s="3">
        <v>16</v>
      </c>
      <c r="F3698" s="2">
        <v>3896.56</v>
      </c>
      <c r="G3698" s="2">
        <f>ROUND(Tabla324[[#This Row],[CANTIDAD]]*Tabla324[[#This Row],[P. U.]],2)</f>
        <v>62344.959999999999</v>
      </c>
      <c r="H3698" s="22">
        <v>16</v>
      </c>
      <c r="I3698" s="2">
        <v>2992.65</v>
      </c>
      <c r="J3698" s="2">
        <f>ROUND(Tabla324[[#This Row],[CANTIDAD ]]*Tabla324[[#This Row],[P. U. ]],2)</f>
        <v>47882.400000000001</v>
      </c>
    </row>
    <row r="3699" spans="1:10">
      <c r="A3699" s="5" t="s">
        <v>6577</v>
      </c>
      <c r="B3699" s="5" t="s">
        <v>3428</v>
      </c>
      <c r="C3699" s="6" t="s">
        <v>6555</v>
      </c>
      <c r="D3699" s="1" t="s">
        <v>62</v>
      </c>
      <c r="E3699" s="3">
        <v>2000</v>
      </c>
      <c r="F3699" s="2">
        <v>43.05</v>
      </c>
      <c r="G3699" s="2">
        <f>ROUND(Tabla324[[#This Row],[CANTIDAD]]*Tabla324[[#This Row],[P. U.]],2)</f>
        <v>86100</v>
      </c>
      <c r="H3699" s="22">
        <v>2000</v>
      </c>
      <c r="I3699" s="2">
        <v>33.06</v>
      </c>
      <c r="J3699" s="2">
        <f>ROUND(Tabla324[[#This Row],[CANTIDAD ]]*Tabla324[[#This Row],[P. U. ]],2)</f>
        <v>66120</v>
      </c>
    </row>
    <row r="3700" spans="1:10">
      <c r="A3700" s="5" t="s">
        <v>6577</v>
      </c>
      <c r="B3700" s="5" t="s">
        <v>3429</v>
      </c>
      <c r="C3700" s="6" t="s">
        <v>6556</v>
      </c>
      <c r="D3700" s="1" t="s">
        <v>62</v>
      </c>
      <c r="E3700" s="3">
        <v>1</v>
      </c>
      <c r="F3700" s="2">
        <v>4070.58</v>
      </c>
      <c r="G3700" s="2">
        <f>ROUND(Tabla324[[#This Row],[CANTIDAD]]*Tabla324[[#This Row],[P. U.]],2)</f>
        <v>4070.58</v>
      </c>
      <c r="H3700" s="22">
        <v>1</v>
      </c>
      <c r="I3700" s="2">
        <v>3126.3</v>
      </c>
      <c r="J3700" s="2">
        <f>ROUND(Tabla324[[#This Row],[CANTIDAD ]]*Tabla324[[#This Row],[P. U. ]],2)</f>
        <v>3126.3</v>
      </c>
    </row>
    <row r="3701" spans="1:10">
      <c r="A3701" s="5" t="s">
        <v>6577</v>
      </c>
      <c r="B3701" s="5" t="s">
        <v>3430</v>
      </c>
      <c r="C3701" s="6" t="s">
        <v>6557</v>
      </c>
      <c r="D3701" s="1" t="s">
        <v>62</v>
      </c>
      <c r="E3701" s="3">
        <v>116</v>
      </c>
      <c r="F3701" s="2">
        <v>628.03</v>
      </c>
      <c r="G3701" s="2">
        <f>ROUND(Tabla324[[#This Row],[CANTIDAD]]*Tabla324[[#This Row],[P. U.]],2)</f>
        <v>72851.48</v>
      </c>
      <c r="H3701" s="22">
        <v>116</v>
      </c>
      <c r="I3701" s="2">
        <v>482.34</v>
      </c>
      <c r="J3701" s="2">
        <f>ROUND(Tabla324[[#This Row],[CANTIDAD ]]*Tabla324[[#This Row],[P. U. ]],2)</f>
        <v>55951.44</v>
      </c>
    </row>
    <row r="3702" spans="1:10" s="35" customFormat="1" ht="11.25" customHeight="1">
      <c r="A3702" s="34" t="s">
        <v>6580</v>
      </c>
      <c r="B3702" s="34" t="s">
        <v>3431</v>
      </c>
      <c r="C3702" s="34" t="s">
        <v>4321</v>
      </c>
      <c r="D3702" s="35" t="s">
        <v>3472</v>
      </c>
      <c r="E3702" s="36"/>
      <c r="F3702" s="37"/>
      <c r="G3702" s="37">
        <f>SUM(G3703:G3714)</f>
        <v>756432.95</v>
      </c>
      <c r="H3702" s="38"/>
      <c r="I3702" s="37"/>
      <c r="J3702" s="37">
        <f t="shared" ref="J3702" si="237">SUM(J3703:J3714)</f>
        <v>580954.73</v>
      </c>
    </row>
    <row r="3703" spans="1:10">
      <c r="A3703" s="5" t="s">
        <v>6577</v>
      </c>
      <c r="B3703" s="5" t="s">
        <v>3432</v>
      </c>
      <c r="C3703" s="6" t="s">
        <v>6546</v>
      </c>
      <c r="D3703" s="1" t="s">
        <v>62</v>
      </c>
      <c r="E3703" s="3">
        <v>16</v>
      </c>
      <c r="F3703" s="2">
        <v>19639.810000000001</v>
      </c>
      <c r="G3703" s="2">
        <f>ROUND(Tabla324[[#This Row],[CANTIDAD]]*Tabla324[[#This Row],[P. U.]],2)</f>
        <v>314236.96000000002</v>
      </c>
      <c r="H3703" s="22">
        <v>16</v>
      </c>
      <c r="I3703" s="2">
        <v>15083.83</v>
      </c>
      <c r="J3703" s="2">
        <f>ROUND(Tabla324[[#This Row],[CANTIDAD ]]*Tabla324[[#This Row],[P. U. ]],2)</f>
        <v>241341.28</v>
      </c>
    </row>
    <row r="3704" spans="1:10">
      <c r="A3704" s="5" t="s">
        <v>6577</v>
      </c>
      <c r="B3704" s="5" t="s">
        <v>3433</v>
      </c>
      <c r="C3704" s="6" t="s">
        <v>6547</v>
      </c>
      <c r="D3704" s="1" t="s">
        <v>62</v>
      </c>
      <c r="E3704" s="3">
        <v>87</v>
      </c>
      <c r="F3704" s="2">
        <v>1117.28</v>
      </c>
      <c r="G3704" s="2">
        <f>ROUND(Tabla324[[#This Row],[CANTIDAD]]*Tabla324[[#This Row],[P. U.]],2)</f>
        <v>97203.36</v>
      </c>
      <c r="H3704" s="22">
        <v>87</v>
      </c>
      <c r="I3704" s="2">
        <v>858.1</v>
      </c>
      <c r="J3704" s="2">
        <f>ROUND(Tabla324[[#This Row],[CANTIDAD ]]*Tabla324[[#This Row],[P. U. ]],2)</f>
        <v>74654.7</v>
      </c>
    </row>
    <row r="3705" spans="1:10">
      <c r="A3705" s="5" t="s">
        <v>6577</v>
      </c>
      <c r="B3705" s="5" t="s">
        <v>3434</v>
      </c>
      <c r="C3705" s="6" t="s">
        <v>6548</v>
      </c>
      <c r="D3705" s="1" t="s">
        <v>62</v>
      </c>
      <c r="E3705" s="3">
        <v>116</v>
      </c>
      <c r="F3705" s="2">
        <v>645.54</v>
      </c>
      <c r="G3705" s="2">
        <f>ROUND(Tabla324[[#This Row],[CANTIDAD]]*Tabla324[[#This Row],[P. U.]],2)</f>
        <v>74882.64</v>
      </c>
      <c r="H3705" s="22">
        <v>116</v>
      </c>
      <c r="I3705" s="2">
        <v>495.79</v>
      </c>
      <c r="J3705" s="2">
        <f>ROUND(Tabla324[[#This Row],[CANTIDAD ]]*Tabla324[[#This Row],[P. U. ]],2)</f>
        <v>57511.64</v>
      </c>
    </row>
    <row r="3706" spans="1:10">
      <c r="A3706" s="5" t="s">
        <v>6577</v>
      </c>
      <c r="B3706" s="5" t="s">
        <v>3435</v>
      </c>
      <c r="C3706" s="6" t="s">
        <v>6549</v>
      </c>
      <c r="D3706" s="1" t="s">
        <v>62</v>
      </c>
      <c r="E3706" s="3">
        <v>95</v>
      </c>
      <c r="F3706" s="2">
        <v>299.70999999999998</v>
      </c>
      <c r="G3706" s="2">
        <f>ROUND(Tabla324[[#This Row],[CANTIDAD]]*Tabla324[[#This Row],[P. U.]],2)</f>
        <v>28472.45</v>
      </c>
      <c r="H3706" s="22">
        <v>95</v>
      </c>
      <c r="I3706" s="2">
        <v>230.18</v>
      </c>
      <c r="J3706" s="2">
        <f>ROUND(Tabla324[[#This Row],[CANTIDAD ]]*Tabla324[[#This Row],[P. U. ]],2)</f>
        <v>21867.1</v>
      </c>
    </row>
    <row r="3707" spans="1:10">
      <c r="A3707" s="5" t="s">
        <v>6577</v>
      </c>
      <c r="B3707" s="5" t="s">
        <v>3436</v>
      </c>
      <c r="C3707" s="6" t="s">
        <v>6550</v>
      </c>
      <c r="D3707" s="1" t="s">
        <v>62</v>
      </c>
      <c r="E3707" s="3">
        <v>1</v>
      </c>
      <c r="F3707" s="2">
        <v>16306.88</v>
      </c>
      <c r="G3707" s="2">
        <f>ROUND(Tabla324[[#This Row],[CANTIDAD]]*Tabla324[[#This Row],[P. U.]],2)</f>
        <v>16306.88</v>
      </c>
      <c r="H3707" s="22">
        <v>1</v>
      </c>
      <c r="I3707" s="2">
        <v>12524.06</v>
      </c>
      <c r="J3707" s="2">
        <f>ROUND(Tabla324[[#This Row],[CANTIDAD ]]*Tabla324[[#This Row],[P. U. ]],2)</f>
        <v>12524.06</v>
      </c>
    </row>
    <row r="3708" spans="1:10">
      <c r="A3708" s="5" t="s">
        <v>6577</v>
      </c>
      <c r="B3708" s="5" t="s">
        <v>3437</v>
      </c>
      <c r="C3708" s="6" t="s">
        <v>6551</v>
      </c>
      <c r="D3708" s="1" t="s">
        <v>62</v>
      </c>
      <c r="E3708" s="3">
        <v>18</v>
      </c>
      <c r="F3708" s="2">
        <v>2498.08</v>
      </c>
      <c r="G3708" s="2">
        <f>ROUND(Tabla324[[#This Row],[CANTIDAD]]*Tabla324[[#This Row],[P. U.]],2)</f>
        <v>44965.440000000002</v>
      </c>
      <c r="H3708" s="22">
        <v>18</v>
      </c>
      <c r="I3708" s="2">
        <v>1918.58</v>
      </c>
      <c r="J3708" s="2">
        <f>ROUND(Tabla324[[#This Row],[CANTIDAD ]]*Tabla324[[#This Row],[P. U. ]],2)</f>
        <v>34534.44</v>
      </c>
    </row>
    <row r="3709" spans="1:10">
      <c r="A3709" s="5" t="s">
        <v>6577</v>
      </c>
      <c r="B3709" s="5" t="s">
        <v>3438</v>
      </c>
      <c r="C3709" s="6" t="s">
        <v>6552</v>
      </c>
      <c r="D3709" s="1" t="s">
        <v>62</v>
      </c>
      <c r="E3709" s="3">
        <v>16</v>
      </c>
      <c r="F3709" s="2">
        <v>1257.42</v>
      </c>
      <c r="G3709" s="2">
        <f>ROUND(Tabla324[[#This Row],[CANTIDAD]]*Tabla324[[#This Row],[P. U.]],2)</f>
        <v>20118.72</v>
      </c>
      <c r="H3709" s="22">
        <v>16</v>
      </c>
      <c r="I3709" s="2">
        <v>965.73</v>
      </c>
      <c r="J3709" s="2">
        <f>ROUND(Tabla324[[#This Row],[CANTIDAD ]]*Tabla324[[#This Row],[P. U. ]],2)</f>
        <v>15451.68</v>
      </c>
    </row>
    <row r="3710" spans="1:10">
      <c r="A3710" s="5" t="s">
        <v>6577</v>
      </c>
      <c r="B3710" s="5" t="s">
        <v>3439</v>
      </c>
      <c r="C3710" s="6" t="s">
        <v>6553</v>
      </c>
      <c r="D3710" s="1" t="s">
        <v>62</v>
      </c>
      <c r="E3710" s="3">
        <v>1</v>
      </c>
      <c r="F3710" s="2">
        <v>21029.71</v>
      </c>
      <c r="G3710" s="2">
        <f>ROUND(Tabla324[[#This Row],[CANTIDAD]]*Tabla324[[#This Row],[P. U.]],2)</f>
        <v>21029.71</v>
      </c>
      <c r="H3710" s="22">
        <v>1</v>
      </c>
      <c r="I3710" s="2">
        <v>16151.3</v>
      </c>
      <c r="J3710" s="2">
        <f>ROUND(Tabla324[[#This Row],[CANTIDAD ]]*Tabla324[[#This Row],[P. U. ]],2)</f>
        <v>16151.3</v>
      </c>
    </row>
    <row r="3711" spans="1:10">
      <c r="A3711" s="5" t="s">
        <v>6577</v>
      </c>
      <c r="B3711" s="5" t="s">
        <v>3440</v>
      </c>
      <c r="C3711" s="6" t="s">
        <v>6554</v>
      </c>
      <c r="D3711" s="1" t="s">
        <v>62</v>
      </c>
      <c r="E3711" s="3">
        <v>16</v>
      </c>
      <c r="F3711" s="2">
        <v>2407.27</v>
      </c>
      <c r="G3711" s="2">
        <f>ROUND(Tabla324[[#This Row],[CANTIDAD]]*Tabla324[[#This Row],[P. U.]],2)</f>
        <v>38516.32</v>
      </c>
      <c r="H3711" s="22">
        <v>16</v>
      </c>
      <c r="I3711" s="2">
        <v>1848.84</v>
      </c>
      <c r="J3711" s="2">
        <f>ROUND(Tabla324[[#This Row],[CANTIDAD ]]*Tabla324[[#This Row],[P. U. ]],2)</f>
        <v>29581.439999999999</v>
      </c>
    </row>
    <row r="3712" spans="1:10">
      <c r="A3712" s="5" t="s">
        <v>6577</v>
      </c>
      <c r="B3712" s="5" t="s">
        <v>3441</v>
      </c>
      <c r="C3712" s="6" t="s">
        <v>6555</v>
      </c>
      <c r="D3712" s="1" t="s">
        <v>62</v>
      </c>
      <c r="E3712" s="3">
        <v>2000</v>
      </c>
      <c r="F3712" s="2">
        <v>26.59</v>
      </c>
      <c r="G3712" s="2">
        <f>ROUND(Tabla324[[#This Row],[CANTIDAD]]*Tabla324[[#This Row],[P. U.]],2)</f>
        <v>53180</v>
      </c>
      <c r="H3712" s="22">
        <v>2000</v>
      </c>
      <c r="I3712" s="2">
        <v>20.420000000000002</v>
      </c>
      <c r="J3712" s="2">
        <f>ROUND(Tabla324[[#This Row],[CANTIDAD ]]*Tabla324[[#This Row],[P. U. ]],2)</f>
        <v>40840</v>
      </c>
    </row>
    <row r="3713" spans="1:10">
      <c r="A3713" s="5" t="s">
        <v>6577</v>
      </c>
      <c r="B3713" s="5" t="s">
        <v>3442</v>
      </c>
      <c r="C3713" s="6" t="s">
        <v>6556</v>
      </c>
      <c r="D3713" s="1" t="s">
        <v>62</v>
      </c>
      <c r="E3713" s="3">
        <v>1</v>
      </c>
      <c r="F3713" s="2">
        <v>2514.79</v>
      </c>
      <c r="G3713" s="2">
        <f>ROUND(Tabla324[[#This Row],[CANTIDAD]]*Tabla324[[#This Row],[P. U.]],2)</f>
        <v>2514.79</v>
      </c>
      <c r="H3713" s="22">
        <v>1</v>
      </c>
      <c r="I3713" s="2">
        <v>1931.41</v>
      </c>
      <c r="J3713" s="2">
        <f>ROUND(Tabla324[[#This Row],[CANTIDAD ]]*Tabla324[[#This Row],[P. U. ]],2)</f>
        <v>1931.41</v>
      </c>
    </row>
    <row r="3714" spans="1:10">
      <c r="A3714" s="5" t="s">
        <v>6577</v>
      </c>
      <c r="B3714" s="5" t="s">
        <v>3443</v>
      </c>
      <c r="C3714" s="6" t="s">
        <v>6557</v>
      </c>
      <c r="D3714" s="1" t="s">
        <v>62</v>
      </c>
      <c r="E3714" s="3">
        <v>116</v>
      </c>
      <c r="F3714" s="2">
        <v>387.98</v>
      </c>
      <c r="G3714" s="2">
        <f>ROUND(Tabla324[[#This Row],[CANTIDAD]]*Tabla324[[#This Row],[P. U.]],2)</f>
        <v>45005.68</v>
      </c>
      <c r="H3714" s="22">
        <v>116</v>
      </c>
      <c r="I3714" s="2">
        <v>297.98</v>
      </c>
      <c r="J3714" s="2">
        <f>ROUND(Tabla324[[#This Row],[CANTIDAD ]]*Tabla324[[#This Row],[P. U. ]],2)</f>
        <v>34565.68</v>
      </c>
    </row>
    <row r="3715" spans="1:10" s="35" customFormat="1" ht="11.25" customHeight="1">
      <c r="A3715" s="34" t="s">
        <v>6580</v>
      </c>
      <c r="B3715" s="34" t="s">
        <v>3444</v>
      </c>
      <c r="C3715" s="34" t="s">
        <v>6048</v>
      </c>
      <c r="D3715" s="35" t="s">
        <v>3472</v>
      </c>
      <c r="E3715" s="36"/>
      <c r="F3715" s="37"/>
      <c r="G3715" s="37">
        <f>SUM(G3716:G3728)</f>
        <v>629684.15</v>
      </c>
      <c r="H3715" s="38"/>
      <c r="I3715" s="37"/>
      <c r="J3715" s="37">
        <f t="shared" ref="J3715" si="238">SUM(J3716:J3728)</f>
        <v>483630.06999999989</v>
      </c>
    </row>
    <row r="3716" spans="1:10">
      <c r="A3716" s="5" t="s">
        <v>6577</v>
      </c>
      <c r="B3716" s="5" t="s">
        <v>3445</v>
      </c>
      <c r="C3716" s="6" t="s">
        <v>6546</v>
      </c>
      <c r="D3716" s="1" t="s">
        <v>62</v>
      </c>
      <c r="E3716" s="3">
        <v>16</v>
      </c>
      <c r="F3716" s="2">
        <v>13564.65</v>
      </c>
      <c r="G3716" s="2">
        <f>ROUND(Tabla324[[#This Row],[CANTIDAD]]*Tabla324[[#This Row],[P. U.]],2)</f>
        <v>217034.4</v>
      </c>
      <c r="H3716" s="22">
        <v>16</v>
      </c>
      <c r="I3716" s="2">
        <v>10417.959999999999</v>
      </c>
      <c r="J3716" s="2">
        <f>ROUND(Tabla324[[#This Row],[CANTIDAD ]]*Tabla324[[#This Row],[P. U. ]],2)</f>
        <v>166687.35999999999</v>
      </c>
    </row>
    <row r="3717" spans="1:10">
      <c r="A3717" s="5" t="s">
        <v>6577</v>
      </c>
      <c r="B3717" s="5" t="s">
        <v>3446</v>
      </c>
      <c r="C3717" s="6" t="s">
        <v>6547</v>
      </c>
      <c r="D3717" s="1" t="s">
        <v>62</v>
      </c>
      <c r="E3717" s="3">
        <v>87</v>
      </c>
      <c r="F3717" s="2">
        <v>771.67</v>
      </c>
      <c r="G3717" s="2">
        <f>ROUND(Tabla324[[#This Row],[CANTIDAD]]*Tabla324[[#This Row],[P. U.]],2)</f>
        <v>67135.289999999994</v>
      </c>
      <c r="H3717" s="22">
        <v>87</v>
      </c>
      <c r="I3717" s="2">
        <v>592.66</v>
      </c>
      <c r="J3717" s="2">
        <f>ROUND(Tabla324[[#This Row],[CANTIDAD ]]*Tabla324[[#This Row],[P. U. ]],2)</f>
        <v>51561.42</v>
      </c>
    </row>
    <row r="3718" spans="1:10">
      <c r="A3718" s="5" t="s">
        <v>6577</v>
      </c>
      <c r="B3718" s="5" t="s">
        <v>3447</v>
      </c>
      <c r="C3718" s="6" t="s">
        <v>6548</v>
      </c>
      <c r="D3718" s="1" t="s">
        <v>62</v>
      </c>
      <c r="E3718" s="3">
        <v>116</v>
      </c>
      <c r="F3718" s="2">
        <v>445.86</v>
      </c>
      <c r="G3718" s="2">
        <f>ROUND(Tabla324[[#This Row],[CANTIDAD]]*Tabla324[[#This Row],[P. U.]],2)</f>
        <v>51719.76</v>
      </c>
      <c r="H3718" s="22">
        <v>116</v>
      </c>
      <c r="I3718" s="2">
        <v>342.43</v>
      </c>
      <c r="J3718" s="2">
        <f>ROUND(Tabla324[[#This Row],[CANTIDAD ]]*Tabla324[[#This Row],[P. U. ]],2)</f>
        <v>39721.879999999997</v>
      </c>
    </row>
    <row r="3719" spans="1:10">
      <c r="A3719" s="5" t="s">
        <v>6577</v>
      </c>
      <c r="B3719" s="5" t="s">
        <v>3448</v>
      </c>
      <c r="C3719" s="6" t="s">
        <v>6549</v>
      </c>
      <c r="D3719" s="1" t="s">
        <v>62</v>
      </c>
      <c r="E3719" s="3">
        <v>95</v>
      </c>
      <c r="F3719" s="2">
        <v>207</v>
      </c>
      <c r="G3719" s="2">
        <f>ROUND(Tabla324[[#This Row],[CANTIDAD]]*Tabla324[[#This Row],[P. U.]],2)</f>
        <v>19665</v>
      </c>
      <c r="H3719" s="22">
        <v>95</v>
      </c>
      <c r="I3719" s="2">
        <v>158.97999999999999</v>
      </c>
      <c r="J3719" s="2">
        <f>ROUND(Tabla324[[#This Row],[CANTIDAD ]]*Tabla324[[#This Row],[P. U. ]],2)</f>
        <v>15103.1</v>
      </c>
    </row>
    <row r="3720" spans="1:10">
      <c r="A3720" s="5" t="s">
        <v>6577</v>
      </c>
      <c r="B3720" s="5" t="s">
        <v>3449</v>
      </c>
      <c r="C3720" s="6" t="s">
        <v>6550</v>
      </c>
      <c r="D3720" s="1" t="s">
        <v>62</v>
      </c>
      <c r="E3720" s="3">
        <v>1</v>
      </c>
      <c r="F3720" s="2">
        <v>11262.7</v>
      </c>
      <c r="G3720" s="2">
        <f>ROUND(Tabla324[[#This Row],[CANTIDAD]]*Tabla324[[#This Row],[P. U.]],2)</f>
        <v>11262.7</v>
      </c>
      <c r="H3720" s="22">
        <v>1</v>
      </c>
      <c r="I3720" s="2">
        <v>8650.01</v>
      </c>
      <c r="J3720" s="2">
        <f>ROUND(Tabla324[[#This Row],[CANTIDAD ]]*Tabla324[[#This Row],[P. U. ]],2)</f>
        <v>8650.01</v>
      </c>
    </row>
    <row r="3721" spans="1:10">
      <c r="A3721" s="5" t="s">
        <v>6577</v>
      </c>
      <c r="B3721" s="5" t="s">
        <v>3450</v>
      </c>
      <c r="C3721" s="6" t="s">
        <v>6551</v>
      </c>
      <c r="D3721" s="1" t="s">
        <v>62</v>
      </c>
      <c r="E3721" s="3">
        <v>18</v>
      </c>
      <c r="F3721" s="2">
        <v>1725.36</v>
      </c>
      <c r="G3721" s="2">
        <f>ROUND(Tabla324[[#This Row],[CANTIDAD]]*Tabla324[[#This Row],[P. U.]],2)</f>
        <v>31056.48</v>
      </c>
      <c r="H3721" s="22">
        <v>18</v>
      </c>
      <c r="I3721" s="2">
        <v>1325.11</v>
      </c>
      <c r="J3721" s="2">
        <f>ROUND(Tabla324[[#This Row],[CANTIDAD ]]*Tabla324[[#This Row],[P. U. ]],2)</f>
        <v>23851.98</v>
      </c>
    </row>
    <row r="3722" spans="1:10">
      <c r="A3722" s="5" t="s">
        <v>6577</v>
      </c>
      <c r="B3722" s="5" t="s">
        <v>3451</v>
      </c>
      <c r="C3722" s="6" t="s">
        <v>6552</v>
      </c>
      <c r="D3722" s="1" t="s">
        <v>62</v>
      </c>
      <c r="E3722" s="3">
        <v>16</v>
      </c>
      <c r="F3722" s="2">
        <v>868.48</v>
      </c>
      <c r="G3722" s="2">
        <f>ROUND(Tabla324[[#This Row],[CANTIDAD]]*Tabla324[[#This Row],[P. U.]],2)</f>
        <v>13895.68</v>
      </c>
      <c r="H3722" s="22">
        <v>16</v>
      </c>
      <c r="I3722" s="2">
        <v>667.01</v>
      </c>
      <c r="J3722" s="2">
        <f>ROUND(Tabla324[[#This Row],[CANTIDAD ]]*Tabla324[[#This Row],[P. U. ]],2)</f>
        <v>10672.16</v>
      </c>
    </row>
    <row r="3723" spans="1:10">
      <c r="A3723" s="5" t="s">
        <v>6577</v>
      </c>
      <c r="B3723" s="5" t="s">
        <v>3452</v>
      </c>
      <c r="C3723" s="6" t="s">
        <v>6553</v>
      </c>
      <c r="D3723" s="1" t="s">
        <v>62</v>
      </c>
      <c r="E3723" s="3">
        <v>1</v>
      </c>
      <c r="F3723" s="2">
        <v>14524.61</v>
      </c>
      <c r="G3723" s="2">
        <f>ROUND(Tabla324[[#This Row],[CANTIDAD]]*Tabla324[[#This Row],[P. U.]],2)</f>
        <v>14524.61</v>
      </c>
      <c r="H3723" s="22">
        <v>1</v>
      </c>
      <c r="I3723" s="2">
        <v>11155.23</v>
      </c>
      <c r="J3723" s="2">
        <f>ROUND(Tabla324[[#This Row],[CANTIDAD ]]*Tabla324[[#This Row],[P. U. ]],2)</f>
        <v>11155.23</v>
      </c>
    </row>
    <row r="3724" spans="1:10">
      <c r="A3724" s="5" t="s">
        <v>6577</v>
      </c>
      <c r="B3724" s="5" t="s">
        <v>3453</v>
      </c>
      <c r="C3724" s="6" t="s">
        <v>6554</v>
      </c>
      <c r="D3724" s="1" t="s">
        <v>62</v>
      </c>
      <c r="E3724" s="3">
        <v>16</v>
      </c>
      <c r="F3724" s="2">
        <v>1662.63</v>
      </c>
      <c r="G3724" s="2">
        <f>ROUND(Tabla324[[#This Row],[CANTIDAD]]*Tabla324[[#This Row],[P. U.]],2)</f>
        <v>26602.080000000002</v>
      </c>
      <c r="H3724" s="22">
        <v>16</v>
      </c>
      <c r="I3724" s="2">
        <v>1276.94</v>
      </c>
      <c r="J3724" s="2">
        <f>ROUND(Tabla324[[#This Row],[CANTIDAD ]]*Tabla324[[#This Row],[P. U. ]],2)</f>
        <v>20431.04</v>
      </c>
    </row>
    <row r="3725" spans="1:10">
      <c r="A3725" s="5" t="s">
        <v>6577</v>
      </c>
      <c r="B3725" s="5" t="s">
        <v>3454</v>
      </c>
      <c r="C3725" s="6" t="s">
        <v>6555</v>
      </c>
      <c r="D3725" s="1" t="s">
        <v>62</v>
      </c>
      <c r="E3725" s="3">
        <v>2000</v>
      </c>
      <c r="F3725" s="2">
        <v>18.36</v>
      </c>
      <c r="G3725" s="2">
        <f>ROUND(Tabla324[[#This Row],[CANTIDAD]]*Tabla324[[#This Row],[P. U.]],2)</f>
        <v>36720</v>
      </c>
      <c r="H3725" s="22">
        <v>2000</v>
      </c>
      <c r="I3725" s="2">
        <v>14.11</v>
      </c>
      <c r="J3725" s="2">
        <f>ROUND(Tabla324[[#This Row],[CANTIDAD ]]*Tabla324[[#This Row],[P. U. ]],2)</f>
        <v>28220</v>
      </c>
    </row>
    <row r="3726" spans="1:10">
      <c r="A3726" s="5" t="s">
        <v>6577</v>
      </c>
      <c r="B3726" s="5" t="s">
        <v>3455</v>
      </c>
      <c r="C3726" s="6" t="s">
        <v>6556</v>
      </c>
      <c r="D3726" s="1" t="s">
        <v>62</v>
      </c>
      <c r="E3726" s="3">
        <v>1</v>
      </c>
      <c r="F3726" s="2">
        <v>1736.9</v>
      </c>
      <c r="G3726" s="2">
        <f>ROUND(Tabla324[[#This Row],[CANTIDAD]]*Tabla324[[#This Row],[P. U.]],2)</f>
        <v>1736.9</v>
      </c>
      <c r="H3726" s="22">
        <v>1</v>
      </c>
      <c r="I3726" s="2">
        <v>1333.97</v>
      </c>
      <c r="J3726" s="2">
        <f>ROUND(Tabla324[[#This Row],[CANTIDAD ]]*Tabla324[[#This Row],[P. U. ]],2)</f>
        <v>1333.97</v>
      </c>
    </row>
    <row r="3727" spans="1:10">
      <c r="A3727" s="5" t="s">
        <v>6577</v>
      </c>
      <c r="B3727" s="5" t="s">
        <v>3456</v>
      </c>
      <c r="C3727" s="6" t="s">
        <v>6557</v>
      </c>
      <c r="D3727" s="1" t="s">
        <v>62</v>
      </c>
      <c r="E3727" s="3">
        <v>116</v>
      </c>
      <c r="F3727" s="2">
        <v>267.97000000000003</v>
      </c>
      <c r="G3727" s="2">
        <f>ROUND(Tabla324[[#This Row],[CANTIDAD]]*Tabla324[[#This Row],[P. U.]],2)</f>
        <v>31084.52</v>
      </c>
      <c r="H3727" s="22">
        <v>116</v>
      </c>
      <c r="I3727" s="2">
        <v>205.81</v>
      </c>
      <c r="J3727" s="2">
        <f>ROUND(Tabla324[[#This Row],[CANTIDAD ]]*Tabla324[[#This Row],[P. U. ]],2)</f>
        <v>23873.96</v>
      </c>
    </row>
    <row r="3728" spans="1:10">
      <c r="A3728" s="5" t="s">
        <v>6577</v>
      </c>
      <c r="B3728" s="5" t="s">
        <v>3457</v>
      </c>
      <c r="C3728" s="5" t="s">
        <v>6558</v>
      </c>
      <c r="D3728" s="1" t="s">
        <v>62</v>
      </c>
      <c r="E3728" s="3">
        <v>1</v>
      </c>
      <c r="F3728" s="2">
        <v>107246.73</v>
      </c>
      <c r="G3728" s="2">
        <f>ROUND(Tabla324[[#This Row],[CANTIDAD]]*Tabla324[[#This Row],[P. U.]],2)</f>
        <v>107246.73</v>
      </c>
      <c r="H3728" s="22">
        <v>1</v>
      </c>
      <c r="I3728" s="2">
        <v>82367.960000000006</v>
      </c>
      <c r="J3728" s="2">
        <f>ROUND(Tabla324[[#This Row],[CANTIDAD ]]*Tabla324[[#This Row],[P. U. ]],2)</f>
        <v>82367.960000000006</v>
      </c>
    </row>
    <row r="3729" spans="1:10" s="25" customFormat="1" ht="11.25" customHeight="1">
      <c r="A3729" s="24" t="s">
        <v>6578</v>
      </c>
      <c r="B3729" s="24">
        <v>18</v>
      </c>
      <c r="C3729" s="24" t="s">
        <v>6559</v>
      </c>
      <c r="D3729" s="25" t="s">
        <v>3472</v>
      </c>
      <c r="E3729" s="26"/>
      <c r="F3729" s="27"/>
      <c r="G3729" s="27">
        <f>G3730</f>
        <v>8036797.2800000003</v>
      </c>
      <c r="H3729" s="28"/>
      <c r="I3729" s="27"/>
      <c r="J3729" s="27">
        <f t="shared" ref="J3729" si="239">J3730</f>
        <v>6172444.6899999985</v>
      </c>
    </row>
    <row r="3730" spans="1:10" s="30" customFormat="1" ht="11.25" customHeight="1">
      <c r="A3730" s="29" t="s">
        <v>6579</v>
      </c>
      <c r="B3730" s="29">
        <v>18.100000000000001</v>
      </c>
      <c r="C3730" s="29" t="s">
        <v>6597</v>
      </c>
      <c r="D3730" s="30" t="s">
        <v>3472</v>
      </c>
      <c r="E3730" s="31"/>
      <c r="F3730" s="32"/>
      <c r="G3730" s="32">
        <f>SUM(G3731:G3740)</f>
        <v>8036797.2800000003</v>
      </c>
      <c r="H3730" s="33"/>
      <c r="I3730" s="32"/>
      <c r="J3730" s="32">
        <f t="shared" ref="J3730" si="240">SUM(J3731:J3740)</f>
        <v>6172444.6899999985</v>
      </c>
    </row>
    <row r="3731" spans="1:10">
      <c r="A3731" s="5" t="s">
        <v>6577</v>
      </c>
      <c r="B3731" s="5" t="s">
        <v>3458</v>
      </c>
      <c r="C3731" s="6" t="s">
        <v>6560</v>
      </c>
      <c r="D3731" s="1" t="s">
        <v>3459</v>
      </c>
      <c r="E3731" s="3">
        <v>1</v>
      </c>
      <c r="F3731" s="2">
        <v>401855.4</v>
      </c>
      <c r="G3731" s="2">
        <f>ROUND(Tabla324[[#This Row],[CANTIDAD]]*Tabla324[[#This Row],[P. U.]],2)</f>
        <v>401855.4</v>
      </c>
      <c r="H3731" s="22">
        <v>1</v>
      </c>
      <c r="I3731" s="2">
        <v>308634.19</v>
      </c>
      <c r="J3731" s="2">
        <f>ROUND(Tabla324[[#This Row],[CANTIDAD ]]*Tabla324[[#This Row],[P. U. ]],2)</f>
        <v>308634.19</v>
      </c>
    </row>
    <row r="3732" spans="1:10">
      <c r="A3732" s="5" t="s">
        <v>6577</v>
      </c>
      <c r="B3732" s="5" t="s">
        <v>3460</v>
      </c>
      <c r="C3732" s="6" t="s">
        <v>6561</v>
      </c>
      <c r="D3732" s="1" t="s">
        <v>3461</v>
      </c>
      <c r="E3732" s="3">
        <v>1</v>
      </c>
      <c r="F3732" s="2">
        <v>1607408.1</v>
      </c>
      <c r="G3732" s="2">
        <f>ROUND(Tabla324[[#This Row],[CANTIDAD]]*Tabla324[[#This Row],[P. U.]],2)</f>
        <v>1607408.1</v>
      </c>
      <c r="H3732" s="22">
        <v>1</v>
      </c>
      <c r="I3732" s="2">
        <v>1234526.3700000001</v>
      </c>
      <c r="J3732" s="2">
        <f>ROUND(Tabla324[[#This Row],[CANTIDAD ]]*Tabla324[[#This Row],[P. U. ]],2)</f>
        <v>1234526.3700000001</v>
      </c>
    </row>
    <row r="3733" spans="1:10">
      <c r="A3733" s="5" t="s">
        <v>6577</v>
      </c>
      <c r="B3733" s="5" t="s">
        <v>3462</v>
      </c>
      <c r="C3733" s="6" t="s">
        <v>6562</v>
      </c>
      <c r="D3733" s="1" t="s">
        <v>62</v>
      </c>
      <c r="E3733" s="3">
        <v>25</v>
      </c>
      <c r="F3733" s="2">
        <v>64293.54</v>
      </c>
      <c r="G3733" s="2">
        <f>ROUND(Tabla324[[#This Row],[CANTIDAD]]*Tabla324[[#This Row],[P. U.]],2)</f>
        <v>1607338.5</v>
      </c>
      <c r="H3733" s="22">
        <v>25</v>
      </c>
      <c r="I3733" s="2">
        <v>49378.91</v>
      </c>
      <c r="J3733" s="2">
        <f>ROUND(Tabla324[[#This Row],[CANTIDAD ]]*Tabla324[[#This Row],[P. U. ]],2)</f>
        <v>1234472.75</v>
      </c>
    </row>
    <row r="3734" spans="1:10">
      <c r="A3734" s="5" t="s">
        <v>6577</v>
      </c>
      <c r="B3734" s="5" t="s">
        <v>3463</v>
      </c>
      <c r="C3734" s="6" t="s">
        <v>6563</v>
      </c>
      <c r="D3734" s="1" t="s">
        <v>3461</v>
      </c>
      <c r="E3734" s="3">
        <v>1</v>
      </c>
      <c r="F3734" s="2">
        <v>1848436.92</v>
      </c>
      <c r="G3734" s="2">
        <f>ROUND(Tabla324[[#This Row],[CANTIDAD]]*Tabla324[[#This Row],[P. U.]],2)</f>
        <v>1848436.92</v>
      </c>
      <c r="H3734" s="22">
        <v>1</v>
      </c>
      <c r="I3734" s="2">
        <v>1419642.04</v>
      </c>
      <c r="J3734" s="2">
        <f>ROUND(Tabla324[[#This Row],[CANTIDAD ]]*Tabla324[[#This Row],[P. U. ]],2)</f>
        <v>1419642.04</v>
      </c>
    </row>
    <row r="3735" spans="1:10">
      <c r="A3735" s="5" t="s">
        <v>6577</v>
      </c>
      <c r="B3735" s="5" t="s">
        <v>3464</v>
      </c>
      <c r="C3735" s="5" t="s">
        <v>6564</v>
      </c>
      <c r="D3735" s="1" t="s">
        <v>3461</v>
      </c>
      <c r="E3735" s="3">
        <v>2</v>
      </c>
      <c r="F3735" s="2">
        <v>321467.32</v>
      </c>
      <c r="G3735" s="2">
        <f>ROUND(Tabla324[[#This Row],[CANTIDAD]]*Tabla324[[#This Row],[P. U.]],2)</f>
        <v>642934.64</v>
      </c>
      <c r="H3735" s="22">
        <v>2</v>
      </c>
      <c r="I3735" s="2">
        <v>246894.3</v>
      </c>
      <c r="J3735" s="2">
        <f>ROUND(Tabla324[[#This Row],[CANTIDAD ]]*Tabla324[[#This Row],[P. U. ]],2)</f>
        <v>493788.6</v>
      </c>
    </row>
    <row r="3736" spans="1:10">
      <c r="A3736" s="5" t="s">
        <v>6577</v>
      </c>
      <c r="B3736" s="5" t="s">
        <v>3465</v>
      </c>
      <c r="C3736" s="5" t="s">
        <v>6565</v>
      </c>
      <c r="D3736" s="1" t="s">
        <v>62</v>
      </c>
      <c r="E3736" s="3">
        <v>48</v>
      </c>
      <c r="F3736" s="2">
        <v>10045.9</v>
      </c>
      <c r="G3736" s="2">
        <f>ROUND(Tabla324[[#This Row],[CANTIDAD]]*Tabla324[[#This Row],[P. U.]],2)</f>
        <v>482203.2</v>
      </c>
      <c r="H3736" s="22">
        <v>48</v>
      </c>
      <c r="I3736" s="2">
        <v>7715.48</v>
      </c>
      <c r="J3736" s="2">
        <f>ROUND(Tabla324[[#This Row],[CANTIDAD ]]*Tabla324[[#This Row],[P. U. ]],2)</f>
        <v>370343.04</v>
      </c>
    </row>
    <row r="3737" spans="1:10">
      <c r="A3737" s="5" t="s">
        <v>6577</v>
      </c>
      <c r="B3737" s="5" t="s">
        <v>3466</v>
      </c>
      <c r="C3737" s="5" t="s">
        <v>6566</v>
      </c>
      <c r="D3737" s="1" t="s">
        <v>62</v>
      </c>
      <c r="E3737" s="3">
        <v>144</v>
      </c>
      <c r="F3737" s="2">
        <v>1674.43</v>
      </c>
      <c r="G3737" s="2">
        <f>ROUND(Tabla324[[#This Row],[CANTIDAD]]*Tabla324[[#This Row],[P. U.]],2)</f>
        <v>241117.92</v>
      </c>
      <c r="H3737" s="22">
        <v>144</v>
      </c>
      <c r="I3737" s="2">
        <v>1286</v>
      </c>
      <c r="J3737" s="2">
        <f>ROUND(Tabla324[[#This Row],[CANTIDAD ]]*Tabla324[[#This Row],[P. U. ]],2)</f>
        <v>185184</v>
      </c>
    </row>
    <row r="3738" spans="1:10">
      <c r="A3738" s="5" t="s">
        <v>6577</v>
      </c>
      <c r="B3738" s="5" t="s">
        <v>3467</v>
      </c>
      <c r="C3738" s="6" t="s">
        <v>6567</v>
      </c>
      <c r="D3738" s="1" t="s">
        <v>3468</v>
      </c>
      <c r="E3738" s="3">
        <v>1</v>
      </c>
      <c r="F3738" s="2">
        <v>482201.03</v>
      </c>
      <c r="G3738" s="2">
        <f>ROUND(Tabla324[[#This Row],[CANTIDAD]]*Tabla324[[#This Row],[P. U.]],2)</f>
        <v>482201.03</v>
      </c>
      <c r="H3738" s="22">
        <v>1</v>
      </c>
      <c r="I3738" s="2">
        <v>370341.47</v>
      </c>
      <c r="J3738" s="2">
        <f>ROUND(Tabla324[[#This Row],[CANTIDAD ]]*Tabla324[[#This Row],[P. U. ]],2)</f>
        <v>370341.47</v>
      </c>
    </row>
    <row r="3739" spans="1:10">
      <c r="A3739" s="5" t="s">
        <v>6577</v>
      </c>
      <c r="B3739" s="5" t="s">
        <v>3469</v>
      </c>
      <c r="C3739" s="6" t="s">
        <v>6568</v>
      </c>
      <c r="D3739" s="1" t="s">
        <v>3468</v>
      </c>
      <c r="E3739" s="3">
        <v>1</v>
      </c>
      <c r="F3739" s="2">
        <v>482201.03</v>
      </c>
      <c r="G3739" s="2">
        <f>ROUND(Tabla324[[#This Row],[CANTIDAD]]*Tabla324[[#This Row],[P. U.]],2)</f>
        <v>482201.03</v>
      </c>
      <c r="H3739" s="22">
        <v>1</v>
      </c>
      <c r="I3739" s="2">
        <v>370341.47</v>
      </c>
      <c r="J3739" s="2">
        <f>ROUND(Tabla324[[#This Row],[CANTIDAD ]]*Tabla324[[#This Row],[P. U. ]],2)</f>
        <v>370341.47</v>
      </c>
    </row>
    <row r="3740" spans="1:10">
      <c r="A3740" s="5" t="s">
        <v>6577</v>
      </c>
      <c r="B3740" s="5" t="s">
        <v>3470</v>
      </c>
      <c r="C3740" s="5" t="s">
        <v>6569</v>
      </c>
      <c r="D3740" s="1" t="s">
        <v>3468</v>
      </c>
      <c r="E3740" s="3">
        <v>1</v>
      </c>
      <c r="F3740" s="2">
        <v>241100.54</v>
      </c>
      <c r="G3740" s="2">
        <f>ROUND(Tabla324[[#This Row],[CANTIDAD]]*Tabla324[[#This Row],[P. U.]],2)</f>
        <v>241100.54</v>
      </c>
      <c r="H3740" s="22">
        <v>1</v>
      </c>
      <c r="I3740" s="2">
        <v>185170.76</v>
      </c>
      <c r="J3740" s="2">
        <f>ROUND(Tabla324[[#This Row],[CANTIDAD ]]*Tabla324[[#This Row],[P. U. ]],2)</f>
        <v>185170.76</v>
      </c>
    </row>
    <row r="3741" spans="1:10" s="25" customFormat="1" ht="11.25" customHeight="1">
      <c r="A3741" s="24" t="s">
        <v>6578</v>
      </c>
      <c r="B3741" s="24">
        <v>19</v>
      </c>
      <c r="C3741" s="24" t="s">
        <v>6570</v>
      </c>
      <c r="D3741" s="25" t="s">
        <v>3472</v>
      </c>
      <c r="E3741" s="26"/>
      <c r="F3741" s="27"/>
      <c r="G3741" s="27">
        <f>SUM(G3742:G3743)</f>
        <v>2153601.27</v>
      </c>
      <c r="H3741" s="28"/>
      <c r="I3741" s="27"/>
      <c r="J3741" s="27">
        <f t="shared" ref="J3741" si="241">SUM(J3742:J3743)</f>
        <v>1654015.27</v>
      </c>
    </row>
    <row r="3742" spans="1:10">
      <c r="A3742" s="5" t="s">
        <v>6577</v>
      </c>
      <c r="B3742" s="5">
        <v>19.100000000000001</v>
      </c>
      <c r="C3742" s="5" t="s">
        <v>6571</v>
      </c>
      <c r="D3742" s="1" t="s">
        <v>62</v>
      </c>
      <c r="E3742" s="3">
        <v>1</v>
      </c>
      <c r="F3742" s="2">
        <v>2021308.36</v>
      </c>
      <c r="G3742" s="2">
        <f>ROUND(Tabla324[[#This Row],[CANTIDAD]]*Tabla324[[#This Row],[P. U.]],2)</f>
        <v>2021308.36</v>
      </c>
      <c r="H3742" s="22">
        <v>1</v>
      </c>
      <c r="I3742" s="2">
        <v>1552411.27</v>
      </c>
      <c r="J3742" s="2">
        <f>ROUND(Tabla324[[#This Row],[CANTIDAD ]]*Tabla324[[#This Row],[P. U. ]],2)</f>
        <v>1552411.27</v>
      </c>
    </row>
    <row r="3743" spans="1:10">
      <c r="A3743" s="5" t="s">
        <v>6577</v>
      </c>
      <c r="B3743" s="5">
        <v>19.2</v>
      </c>
      <c r="C3743" s="5" t="s">
        <v>6572</v>
      </c>
      <c r="D3743" s="1" t="s">
        <v>62</v>
      </c>
      <c r="E3743" s="3">
        <v>1</v>
      </c>
      <c r="F3743" s="2">
        <v>132292.91</v>
      </c>
      <c r="G3743" s="2">
        <f>ROUND(Tabla324[[#This Row],[CANTIDAD]]*Tabla324[[#This Row],[P. U.]],2)</f>
        <v>132292.91</v>
      </c>
      <c r="H3743" s="22">
        <v>1</v>
      </c>
      <c r="I3743" s="2">
        <v>101604</v>
      </c>
      <c r="J3743" s="2">
        <f>ROUND(Tabla324[[#This Row],[CANTIDAD ]]*Tabla324[[#This Row],[P. U. ]],2)</f>
        <v>101604</v>
      </c>
    </row>
    <row r="3744" spans="1:10" s="25" customFormat="1" ht="11.25" customHeight="1">
      <c r="A3744" s="24" t="s">
        <v>6578</v>
      </c>
      <c r="B3744" s="24">
        <v>20</v>
      </c>
      <c r="C3744" s="24" t="s">
        <v>6573</v>
      </c>
      <c r="D3744" s="25" t="s">
        <v>3472</v>
      </c>
      <c r="E3744" s="26"/>
      <c r="F3744" s="27"/>
      <c r="G3744" s="27">
        <f>SUM(G3745:G3748)</f>
        <v>38138989.469999999</v>
      </c>
      <c r="H3744" s="28"/>
      <c r="I3744" s="27"/>
      <c r="J3744" s="27">
        <f t="shared" ref="J3744" si="242">SUM(J3745:J3748)</f>
        <v>29291620.420000002</v>
      </c>
    </row>
    <row r="3745" spans="1:10">
      <c r="A3745" s="5" t="s">
        <v>6577</v>
      </c>
      <c r="B3745" s="5">
        <v>20.100000000000001</v>
      </c>
      <c r="C3745" s="5" t="s">
        <v>6573</v>
      </c>
      <c r="D3745" s="1" t="s">
        <v>62</v>
      </c>
      <c r="E3745" s="3">
        <v>1</v>
      </c>
      <c r="F3745" s="2">
        <v>5239328.8899999997</v>
      </c>
      <c r="G3745" s="2">
        <f>ROUND(Tabla324[[#This Row],[CANTIDAD]]*Tabla324[[#This Row],[P. U.]],2)</f>
        <v>5239328.8899999997</v>
      </c>
      <c r="H3745" s="22">
        <v>1</v>
      </c>
      <c r="I3745" s="2">
        <v>4023925</v>
      </c>
      <c r="J3745" s="2">
        <f>ROUND(Tabla324[[#This Row],[CANTIDAD ]]*Tabla324[[#This Row],[P. U. ]],2)</f>
        <v>4023925</v>
      </c>
    </row>
    <row r="3746" spans="1:10">
      <c r="A3746" s="5" t="s">
        <v>6577</v>
      </c>
      <c r="B3746" s="5">
        <v>20.2</v>
      </c>
      <c r="C3746" s="5" t="s">
        <v>6574</v>
      </c>
      <c r="D3746" s="1" t="s">
        <v>62</v>
      </c>
      <c r="E3746" s="3">
        <v>1</v>
      </c>
      <c r="F3746" s="2">
        <v>15819.84</v>
      </c>
      <c r="G3746" s="2">
        <f>ROUND(Tabla324[[#This Row],[CANTIDAD]]*Tabla324[[#This Row],[P. U.]],2)</f>
        <v>15819.84</v>
      </c>
      <c r="H3746" s="22">
        <v>1</v>
      </c>
      <c r="I3746" s="2">
        <v>12150</v>
      </c>
      <c r="J3746" s="2">
        <f>ROUND(Tabla324[[#This Row],[CANTIDAD ]]*Tabla324[[#This Row],[P. U. ]],2)</f>
        <v>12150</v>
      </c>
    </row>
    <row r="3747" spans="1:10">
      <c r="A3747" s="5" t="s">
        <v>6577</v>
      </c>
      <c r="B3747" s="5">
        <v>20.3</v>
      </c>
      <c r="C3747" s="5" t="s">
        <v>6575</v>
      </c>
      <c r="D3747" s="1" t="s">
        <v>62</v>
      </c>
      <c r="E3747" s="3">
        <v>1</v>
      </c>
      <c r="F3747" s="2">
        <v>332731.49</v>
      </c>
      <c r="G3747" s="2">
        <f>ROUND(Tabla324[[#This Row],[CANTIDAD]]*Tabla324[[#This Row],[P. U.]],2)</f>
        <v>332731.49</v>
      </c>
      <c r="H3747" s="22">
        <v>1</v>
      </c>
      <c r="I3747" s="2">
        <v>255545.42</v>
      </c>
      <c r="J3747" s="2">
        <f>ROUND(Tabla324[[#This Row],[CANTIDAD ]]*Tabla324[[#This Row],[P. U. ]],2)</f>
        <v>255545.42</v>
      </c>
    </row>
    <row r="3748" spans="1:10">
      <c r="A3748" s="5" t="s">
        <v>6577</v>
      </c>
      <c r="B3748" s="5">
        <v>20.399999999999999</v>
      </c>
      <c r="C3748" s="5" t="s">
        <v>6576</v>
      </c>
      <c r="D3748" s="1" t="s">
        <v>62</v>
      </c>
      <c r="E3748" s="3">
        <v>1</v>
      </c>
      <c r="F3748" s="2">
        <v>32551109.25</v>
      </c>
      <c r="G3748" s="2">
        <f>ROUND(Tabla324[[#This Row],[CANTIDAD]]*Tabla324[[#This Row],[P. U.]],2)</f>
        <v>32551109.25</v>
      </c>
      <c r="H3748" s="22">
        <v>1</v>
      </c>
      <c r="I3748" s="2">
        <v>25000000</v>
      </c>
      <c r="J3748" s="2">
        <f>ROUND(Tabla324[[#This Row],[CANTIDAD ]]*Tabla324[[#This Row],[P. U. ]],2)</f>
        <v>25000000</v>
      </c>
    </row>
    <row r="3751" spans="1:10">
      <c r="J3751" s="2">
        <f>SUMPRODUCT(Tabla324[TIPO]="CON",Tabla324[CANTIDAD]*Tabla324[P. U.])</f>
        <v>0</v>
      </c>
    </row>
    <row r="3752" spans="1:10">
      <c r="J3752" s="2">
        <f>SUMPRODUCT((A3745:A3748="CON")*E3745:E3748*F3745:F3748)</f>
        <v>38138989.469999999</v>
      </c>
    </row>
  </sheetData>
  <mergeCells count="3">
    <mergeCell ref="A1:H3"/>
    <mergeCell ref="E8:G8"/>
    <mergeCell ref="H8:J8"/>
  </mergeCells>
  <pageMargins left="0.19685039370078741" right="0.19685039370078741" top="0.19685039370078741" bottom="0.19685039370078741" header="0" footer="0"/>
  <pageSetup orientation="portrait" horizontalDpi="4294967294" verticalDpi="0" r:id="rId1"/>
  <drawing r:id="rId2"/>
  <tableParts count="1">
    <tablePart r:id="rId3"/>
  </tableParts>
</worksheet>
</file>

<file path=xl/worksheets/sheet2.xml><?xml version="1.0" encoding="utf-8"?>
<worksheet xmlns="http://schemas.openxmlformats.org/spreadsheetml/2006/main" xmlns:r="http://schemas.openxmlformats.org/officeDocument/2006/relationships">
  <sheetPr>
    <outlinePr summaryBelow="0"/>
  </sheetPr>
  <dimension ref="A1:J3782"/>
  <sheetViews>
    <sheetView view="pageBreakPreview" zoomScaleNormal="100" zoomScaleSheetLayoutView="100" workbookViewId="0">
      <selection activeCell="M23" sqref="M23"/>
    </sheetView>
  </sheetViews>
  <sheetFormatPr baseColWidth="10" defaultRowHeight="11.25"/>
  <cols>
    <col min="1" max="1" width="5.83203125" style="16" customWidth="1"/>
    <col min="2" max="2" width="10.83203125" style="16" customWidth="1"/>
    <col min="3" max="3" width="20.83203125" style="16" customWidth="1"/>
    <col min="4" max="4" width="7.83203125" style="1" customWidth="1"/>
    <col min="5" max="5" width="11.83203125" style="3" customWidth="1"/>
    <col min="6" max="6" width="14.83203125" style="2" customWidth="1"/>
    <col min="7" max="7" width="15.83203125" style="2" customWidth="1"/>
    <col min="8" max="8" width="11.83203125" style="3" customWidth="1"/>
    <col min="9" max="9" width="14.83203125" style="43" customWidth="1"/>
    <col min="10" max="10" width="15.83203125" style="16" customWidth="1"/>
    <col min="11" max="16384" width="12" style="16"/>
  </cols>
  <sheetData>
    <row r="1" spans="1:10" ht="11.25" customHeight="1">
      <c r="A1" s="70" t="s">
        <v>6671</v>
      </c>
      <c r="B1" s="70"/>
      <c r="C1" s="70"/>
      <c r="D1" s="70"/>
      <c r="E1" s="70"/>
      <c r="F1" s="70"/>
      <c r="G1" s="70"/>
      <c r="H1" s="70"/>
      <c r="I1" s="39"/>
      <c r="J1" s="39"/>
    </row>
    <row r="2" spans="1:10" ht="11.25" customHeight="1">
      <c r="A2" s="70"/>
      <c r="B2" s="70"/>
      <c r="C2" s="70"/>
      <c r="D2" s="70"/>
      <c r="E2" s="70"/>
      <c r="F2" s="70"/>
      <c r="G2" s="70"/>
      <c r="H2" s="70"/>
      <c r="I2" s="39"/>
      <c r="J2" s="39"/>
    </row>
    <row r="3" spans="1:10" ht="11.25" customHeight="1">
      <c r="A3" s="70"/>
      <c r="B3" s="70"/>
      <c r="C3" s="70"/>
      <c r="D3" s="70"/>
      <c r="E3" s="70"/>
      <c r="F3" s="70"/>
      <c r="G3" s="70"/>
      <c r="H3" s="70"/>
      <c r="I3" s="39"/>
      <c r="J3" s="39"/>
    </row>
    <row r="4" spans="1:10" ht="11.25" customHeight="1">
      <c r="A4" s="39"/>
      <c r="B4" s="39"/>
      <c r="C4" s="39"/>
      <c r="D4" s="39"/>
      <c r="E4" s="39"/>
      <c r="F4" s="39"/>
      <c r="G4" s="39"/>
      <c r="H4" s="62"/>
      <c r="J4" s="39"/>
    </row>
    <row r="5" spans="1:10">
      <c r="B5" s="66" t="s">
        <v>6583</v>
      </c>
      <c r="C5" s="41" t="s">
        <v>6584</v>
      </c>
      <c r="J5" s="2"/>
    </row>
    <row r="6" spans="1:10">
      <c r="B6" s="66" t="s">
        <v>6585</v>
      </c>
      <c r="C6" s="41" t="s">
        <v>6586</v>
      </c>
      <c r="J6" s="2"/>
    </row>
    <row r="7" spans="1:10" ht="12" customHeight="1" thickBot="1">
      <c r="B7" s="40"/>
      <c r="C7" s="41"/>
      <c r="J7" s="2"/>
    </row>
    <row r="8" spans="1:10" ht="12" thickBot="1">
      <c r="B8" s="40"/>
      <c r="C8" s="41"/>
      <c r="E8" s="71" t="s">
        <v>6770</v>
      </c>
      <c r="F8" s="72"/>
      <c r="G8" s="73"/>
      <c r="H8" s="71" t="s">
        <v>6769</v>
      </c>
      <c r="I8" s="72"/>
      <c r="J8" s="73"/>
    </row>
    <row r="9" spans="1:10" s="67" customFormat="1">
      <c r="A9" s="67" t="s">
        <v>3477</v>
      </c>
      <c r="B9" s="67" t="s">
        <v>3478</v>
      </c>
      <c r="C9" s="67" t="s">
        <v>6672</v>
      </c>
      <c r="D9" s="67" t="s">
        <v>3479</v>
      </c>
      <c r="E9" s="68" t="s">
        <v>6778</v>
      </c>
      <c r="F9" s="69" t="s">
        <v>6777</v>
      </c>
      <c r="G9" s="69" t="s">
        <v>6776</v>
      </c>
      <c r="H9" s="68" t="s">
        <v>6774</v>
      </c>
      <c r="I9" s="69" t="s">
        <v>6775</v>
      </c>
      <c r="J9" s="69" t="s">
        <v>6773</v>
      </c>
    </row>
    <row r="10" spans="1:10" s="13" customFormat="1" ht="11.25" customHeight="1">
      <c r="A10" s="12" t="s">
        <v>6582</v>
      </c>
      <c r="B10" s="12" t="s">
        <v>0</v>
      </c>
      <c r="C10" s="12" t="s">
        <v>3471</v>
      </c>
      <c r="D10" s="13" t="s">
        <v>3472</v>
      </c>
      <c r="E10" s="14"/>
      <c r="F10" s="15"/>
      <c r="G10" s="15">
        <f>G11+G755+G1236+G1922+G1969+G2779+G3039+G3086+G3145+G3203+G3266+G3312+G3421+G3491+G3552+G3625+G3688+G3739+G3773+G3776+G3781</f>
        <v>524829467.78000003</v>
      </c>
      <c r="H10" s="14"/>
      <c r="I10" s="15"/>
      <c r="J10" s="15">
        <f>J11+J755+J1236+J1922+J1969+J2779+J3039+J3086+J3145+J3203+J3266+J3312+J3421+J3491+J3552+J3625+J3688+J3739+J3773+J3776+J3781</f>
        <v>565989857.29000008</v>
      </c>
    </row>
    <row r="11" spans="1:10" s="46" customFormat="1">
      <c r="A11" s="45" t="s">
        <v>6578</v>
      </c>
      <c r="B11" s="45" t="s">
        <v>6673</v>
      </c>
      <c r="C11" s="45" t="s">
        <v>3483</v>
      </c>
      <c r="D11" s="25" t="s">
        <v>3472</v>
      </c>
      <c r="E11" s="26"/>
      <c r="F11" s="27"/>
      <c r="G11" s="27">
        <f>G12+G21+G50+G80+G108+G198+G210+G233+G265+G427+G439+G750</f>
        <v>318773755.39000005</v>
      </c>
      <c r="H11" s="26"/>
      <c r="I11" s="63"/>
      <c r="J11" s="27">
        <f>J12+J21+J50+J80+J108+J198+J210+J233+J265+J427+J439+J750</f>
        <v>349487145.68000001</v>
      </c>
    </row>
    <row r="12" spans="1:10" s="51" customFormat="1">
      <c r="A12" s="47" t="s">
        <v>6579</v>
      </c>
      <c r="B12" s="47" t="s">
        <v>6598</v>
      </c>
      <c r="C12" s="47" t="s">
        <v>3484</v>
      </c>
      <c r="D12" s="48" t="s">
        <v>3472</v>
      </c>
      <c r="E12" s="49"/>
      <c r="F12" s="50"/>
      <c r="G12" s="50">
        <f>SUM(G13:G20)</f>
        <v>8290728.4900000002</v>
      </c>
      <c r="H12" s="49"/>
      <c r="I12" s="64"/>
      <c r="J12" s="50">
        <f>SUM(J13:J20)</f>
        <v>8654968.8200000003</v>
      </c>
    </row>
    <row r="13" spans="1:10">
      <c r="A13" s="16" t="s">
        <v>6577</v>
      </c>
      <c r="B13" s="16" t="s">
        <v>1</v>
      </c>
      <c r="C13" s="16" t="s">
        <v>3485</v>
      </c>
      <c r="D13" s="1" t="s">
        <v>2</v>
      </c>
      <c r="E13" s="3">
        <v>25948.05</v>
      </c>
      <c r="F13" s="2">
        <v>15.59</v>
      </c>
      <c r="G13" s="2">
        <f>ROUND('CDD-CD'!$E13*'CDD-CD'!$F13,2)</f>
        <v>404530.1</v>
      </c>
      <c r="H13" s="3">
        <v>25948.05</v>
      </c>
      <c r="I13" s="2">
        <v>16.45</v>
      </c>
      <c r="J13" s="2">
        <f>ROUND(Tabla2[[#This Row],[CANTIDAD 2]]*Tabla2[[#This Row],[P. U. 2]],2)</f>
        <v>426845.42</v>
      </c>
    </row>
    <row r="14" spans="1:10">
      <c r="A14" s="16" t="s">
        <v>6577</v>
      </c>
      <c r="B14" s="16" t="s">
        <v>3</v>
      </c>
      <c r="C14" s="16" t="s">
        <v>3486</v>
      </c>
      <c r="D14" s="1" t="s">
        <v>2</v>
      </c>
      <c r="E14" s="3">
        <v>15849.65</v>
      </c>
      <c r="F14" s="2">
        <v>6.6</v>
      </c>
      <c r="G14" s="2">
        <f>ROUND('CDD-CD'!$E14*'CDD-CD'!$F14,2)</f>
        <v>104607.69</v>
      </c>
      <c r="H14" s="3">
        <v>15849.65</v>
      </c>
      <c r="I14" s="2">
        <v>7.8</v>
      </c>
      <c r="J14" s="2">
        <f>ROUND(Tabla2[[#This Row],[CANTIDAD 2]]*Tabla2[[#This Row],[P. U. 2]],2)</f>
        <v>123627.27</v>
      </c>
    </row>
    <row r="15" spans="1:10">
      <c r="A15" s="16" t="s">
        <v>6577</v>
      </c>
      <c r="B15" s="16" t="s">
        <v>4</v>
      </c>
      <c r="C15" s="16" t="s">
        <v>3487</v>
      </c>
      <c r="D15" s="1" t="s">
        <v>5</v>
      </c>
      <c r="E15" s="3">
        <v>46108.59</v>
      </c>
      <c r="F15" s="2">
        <v>25.57</v>
      </c>
      <c r="G15" s="2">
        <f>ROUND('CDD-CD'!$E15*'CDD-CD'!$F15,2)</f>
        <v>1178996.6499999999</v>
      </c>
      <c r="H15" s="3">
        <v>46108.59</v>
      </c>
      <c r="I15" s="2">
        <v>28.25</v>
      </c>
      <c r="J15" s="2">
        <f>ROUND(Tabla2[[#This Row],[CANTIDAD 2]]*Tabla2[[#This Row],[P. U. 2]],2)</f>
        <v>1302567.67</v>
      </c>
    </row>
    <row r="16" spans="1:10">
      <c r="A16" s="16" t="s">
        <v>6577</v>
      </c>
      <c r="B16" s="16" t="s">
        <v>6</v>
      </c>
      <c r="C16" s="16" t="s">
        <v>3488</v>
      </c>
      <c r="D16" s="1" t="s">
        <v>5</v>
      </c>
      <c r="E16" s="3">
        <v>2562.5700000000002</v>
      </c>
      <c r="F16" s="2">
        <v>222.92</v>
      </c>
      <c r="G16" s="2">
        <f>ROUND('CDD-CD'!$E16*'CDD-CD'!$F16,2)</f>
        <v>571248.1</v>
      </c>
      <c r="H16" s="3">
        <v>2562.5700000000002</v>
      </c>
      <c r="I16" s="2">
        <v>252.92</v>
      </c>
      <c r="J16" s="2">
        <f>ROUND(Tabla2[[#This Row],[CANTIDAD 2]]*Tabla2[[#This Row],[P. U. 2]],2)</f>
        <v>648125.19999999995</v>
      </c>
    </row>
    <row r="17" spans="1:10">
      <c r="A17" s="16" t="s">
        <v>6577</v>
      </c>
      <c r="B17" s="16" t="s">
        <v>7</v>
      </c>
      <c r="C17" s="16" t="s">
        <v>3489</v>
      </c>
      <c r="D17" s="1" t="s">
        <v>2</v>
      </c>
      <c r="E17" s="3">
        <v>6564.89</v>
      </c>
      <c r="F17" s="2">
        <v>39.99</v>
      </c>
      <c r="G17" s="2">
        <f>ROUND('CDD-CD'!$E17*'CDD-CD'!$F17,2)</f>
        <v>262529.95</v>
      </c>
      <c r="H17" s="3">
        <v>6564.89</v>
      </c>
      <c r="I17" s="2">
        <v>49.03</v>
      </c>
      <c r="J17" s="2">
        <f>ROUND(Tabla2[[#This Row],[CANTIDAD 2]]*Tabla2[[#This Row],[P. U. 2]],2)</f>
        <v>321876.56</v>
      </c>
    </row>
    <row r="18" spans="1:10">
      <c r="A18" s="16" t="s">
        <v>6577</v>
      </c>
      <c r="B18" s="16" t="s">
        <v>9</v>
      </c>
      <c r="C18" s="16" t="s">
        <v>3490</v>
      </c>
      <c r="D18" s="1" t="s">
        <v>5</v>
      </c>
      <c r="E18" s="3">
        <v>46108.59</v>
      </c>
      <c r="F18" s="2">
        <v>18.86</v>
      </c>
      <c r="G18" s="2">
        <f>ROUND('CDD-CD'!$E18*'CDD-CD'!$F18,2)</f>
        <v>869608.01</v>
      </c>
      <c r="H18" s="3">
        <v>46108.59</v>
      </c>
      <c r="I18" s="2">
        <v>19.39</v>
      </c>
      <c r="J18" s="2">
        <f>ROUND(Tabla2[[#This Row],[CANTIDAD 2]]*Tabla2[[#This Row],[P. U. 2]],2)</f>
        <v>894045.56</v>
      </c>
    </row>
    <row r="19" spans="1:10">
      <c r="A19" s="16" t="s">
        <v>6577</v>
      </c>
      <c r="B19" s="16" t="s">
        <v>10</v>
      </c>
      <c r="C19" s="16" t="s">
        <v>3491</v>
      </c>
      <c r="D19" s="1" t="s">
        <v>11</v>
      </c>
      <c r="E19" s="3">
        <v>461085.9</v>
      </c>
      <c r="F19" s="2">
        <v>4.55</v>
      </c>
      <c r="G19" s="2">
        <f>ROUND('CDD-CD'!$E19*'CDD-CD'!$F19,2)</f>
        <v>2097940.85</v>
      </c>
      <c r="H19" s="3">
        <v>461085.9</v>
      </c>
      <c r="I19" s="2">
        <v>4.55</v>
      </c>
      <c r="J19" s="2">
        <f>ROUND(Tabla2[[#This Row],[CANTIDAD 2]]*Tabla2[[#This Row],[P. U. 2]],2)</f>
        <v>2097940.85</v>
      </c>
    </row>
    <row r="20" spans="1:10">
      <c r="A20" s="16" t="s">
        <v>6577</v>
      </c>
      <c r="B20" s="16" t="s">
        <v>12</v>
      </c>
      <c r="C20" s="16" t="s">
        <v>3492</v>
      </c>
      <c r="D20" s="1" t="s">
        <v>5</v>
      </c>
      <c r="E20" s="3">
        <v>15849.65</v>
      </c>
      <c r="F20" s="2">
        <v>176.74</v>
      </c>
      <c r="G20" s="2">
        <f>ROUND('CDD-CD'!$E20*'CDD-CD'!$F20,2)</f>
        <v>2801267.14</v>
      </c>
      <c r="H20" s="3">
        <v>15849.65</v>
      </c>
      <c r="I20" s="2">
        <v>179.18</v>
      </c>
      <c r="J20" s="2">
        <f>ROUND(Tabla2[[#This Row],[CANTIDAD 2]]*Tabla2[[#This Row],[P. U. 2]],2)</f>
        <v>2839940.29</v>
      </c>
    </row>
    <row r="21" spans="1:10" s="51" customFormat="1">
      <c r="A21" s="47" t="s">
        <v>6579</v>
      </c>
      <c r="B21" s="47" t="s">
        <v>6599</v>
      </c>
      <c r="C21" s="47" t="s">
        <v>3493</v>
      </c>
      <c r="D21" s="48" t="s">
        <v>3472</v>
      </c>
      <c r="E21" s="49"/>
      <c r="F21" s="50"/>
      <c r="G21" s="50">
        <f>G22+G34+G43</f>
        <v>34818057.140000001</v>
      </c>
      <c r="H21" s="49"/>
      <c r="I21" s="64"/>
      <c r="J21" s="50">
        <f>J22+J34+J43</f>
        <v>38417663.600000001</v>
      </c>
    </row>
    <row r="22" spans="1:10" s="56" customFormat="1">
      <c r="A22" s="52" t="s">
        <v>6580</v>
      </c>
      <c r="B22" s="52" t="s">
        <v>13</v>
      </c>
      <c r="C22" s="52" t="s">
        <v>3494</v>
      </c>
      <c r="D22" s="53" t="s">
        <v>3472</v>
      </c>
      <c r="E22" s="54"/>
      <c r="F22" s="55"/>
      <c r="G22" s="55">
        <f>SUM(G23:G33)</f>
        <v>9017994.7199999988</v>
      </c>
      <c r="H22" s="54"/>
      <c r="I22" s="65"/>
      <c r="J22" s="55">
        <f>SUM(J23:J33)</f>
        <v>9639598.7799999993</v>
      </c>
    </row>
    <row r="23" spans="1:10">
      <c r="A23" s="16" t="s">
        <v>6577</v>
      </c>
      <c r="B23" s="16" t="s">
        <v>14</v>
      </c>
      <c r="C23" s="16" t="s">
        <v>3495</v>
      </c>
      <c r="D23" s="1" t="s">
        <v>15</v>
      </c>
      <c r="E23" s="3">
        <v>471.48</v>
      </c>
      <c r="F23" s="2">
        <v>666.67</v>
      </c>
      <c r="G23" s="2">
        <f>ROUND('CDD-CD'!$E23*'CDD-CD'!$F23,2)</f>
        <v>314321.57</v>
      </c>
      <c r="H23" s="3">
        <v>471.48</v>
      </c>
      <c r="I23" s="2">
        <v>715.21</v>
      </c>
      <c r="J23" s="2">
        <f>ROUND(Tabla2[[#This Row],[CANTIDAD 2]]*Tabla2[[#This Row],[P. U. 2]],2)</f>
        <v>337207.21</v>
      </c>
    </row>
    <row r="24" spans="1:10">
      <c r="A24" s="16" t="s">
        <v>6577</v>
      </c>
      <c r="B24" s="16" t="s">
        <v>16</v>
      </c>
      <c r="C24" s="16" t="s">
        <v>3496</v>
      </c>
      <c r="D24" s="1" t="s">
        <v>15</v>
      </c>
      <c r="E24" s="3">
        <v>290.27999999999997</v>
      </c>
      <c r="F24" s="2">
        <v>786.12</v>
      </c>
      <c r="G24" s="2">
        <f>ROUND('CDD-CD'!$E24*'CDD-CD'!$F24,2)</f>
        <v>228194.91</v>
      </c>
      <c r="H24" s="3">
        <v>290.27999999999997</v>
      </c>
      <c r="I24" s="2">
        <v>843.36</v>
      </c>
      <c r="J24" s="2">
        <f>ROUND(Tabla2[[#This Row],[CANTIDAD 2]]*Tabla2[[#This Row],[P. U. 2]],2)</f>
        <v>244810.54</v>
      </c>
    </row>
    <row r="25" spans="1:10">
      <c r="A25" s="16" t="s">
        <v>6577</v>
      </c>
      <c r="B25" s="16" t="s">
        <v>17</v>
      </c>
      <c r="C25" s="16" t="s">
        <v>3497</v>
      </c>
      <c r="D25" s="1" t="s">
        <v>15</v>
      </c>
      <c r="E25" s="3">
        <v>657.38</v>
      </c>
      <c r="F25" s="2">
        <v>1032.4100000000001</v>
      </c>
      <c r="G25" s="2">
        <f>ROUND('CDD-CD'!$E25*'CDD-CD'!$F25,2)</f>
        <v>678685.69</v>
      </c>
      <c r="H25" s="3">
        <v>657.38</v>
      </c>
      <c r="I25" s="2">
        <v>1107.58</v>
      </c>
      <c r="J25" s="2">
        <f>ROUND(Tabla2[[#This Row],[CANTIDAD 2]]*Tabla2[[#This Row],[P. U. 2]],2)</f>
        <v>728100.94</v>
      </c>
    </row>
    <row r="26" spans="1:10">
      <c r="A26" s="16" t="s">
        <v>6577</v>
      </c>
      <c r="B26" s="16" t="s">
        <v>18</v>
      </c>
      <c r="C26" s="16" t="s">
        <v>3498</v>
      </c>
      <c r="D26" s="1" t="s">
        <v>15</v>
      </c>
      <c r="E26" s="3">
        <v>692.25</v>
      </c>
      <c r="F26" s="2">
        <v>1366.68</v>
      </c>
      <c r="G26" s="2">
        <f>ROUND('CDD-CD'!$E26*'CDD-CD'!$F26,2)</f>
        <v>946084.23</v>
      </c>
      <c r="H26" s="3">
        <v>692.25</v>
      </c>
      <c r="I26" s="2">
        <v>1466.19</v>
      </c>
      <c r="J26" s="2">
        <f>ROUND(Tabla2[[#This Row],[CANTIDAD 2]]*Tabla2[[#This Row],[P. U. 2]],2)</f>
        <v>1014970.03</v>
      </c>
    </row>
    <row r="27" spans="1:10">
      <c r="A27" s="16" t="s">
        <v>6577</v>
      </c>
      <c r="B27" s="16" t="s">
        <v>19</v>
      </c>
      <c r="C27" s="16" t="s">
        <v>3499</v>
      </c>
      <c r="D27" s="1" t="s">
        <v>20</v>
      </c>
      <c r="E27" s="3">
        <v>48680</v>
      </c>
      <c r="F27" s="2">
        <v>12.89</v>
      </c>
      <c r="G27" s="2">
        <f>ROUND('CDD-CD'!$E27*'CDD-CD'!$F27,2)</f>
        <v>627485.19999999995</v>
      </c>
      <c r="H27" s="3">
        <v>48680</v>
      </c>
      <c r="I27" s="2">
        <v>14</v>
      </c>
      <c r="J27" s="2">
        <f>ROUND(Tabla2[[#This Row],[CANTIDAD 2]]*Tabla2[[#This Row],[P. U. 2]],2)</f>
        <v>681520</v>
      </c>
    </row>
    <row r="28" spans="1:10">
      <c r="A28" s="16" t="s">
        <v>6577</v>
      </c>
      <c r="B28" s="16" t="s">
        <v>21</v>
      </c>
      <c r="C28" s="16" t="s">
        <v>3500</v>
      </c>
      <c r="D28" s="1" t="s">
        <v>20</v>
      </c>
      <c r="E28" s="3">
        <v>72980</v>
      </c>
      <c r="F28" s="2">
        <v>12.89</v>
      </c>
      <c r="G28" s="2">
        <f>ROUND('CDD-CD'!$E28*'CDD-CD'!$F28,2)</f>
        <v>940712.2</v>
      </c>
      <c r="H28" s="3">
        <v>72980</v>
      </c>
      <c r="I28" s="2">
        <v>14</v>
      </c>
      <c r="J28" s="2">
        <f>ROUND(Tabla2[[#This Row],[CANTIDAD 2]]*Tabla2[[#This Row],[P. U. 2]],2)</f>
        <v>1021720</v>
      </c>
    </row>
    <row r="29" spans="1:10">
      <c r="A29" s="16" t="s">
        <v>6577</v>
      </c>
      <c r="B29" s="16" t="s">
        <v>22</v>
      </c>
      <c r="C29" s="16" t="s">
        <v>3501</v>
      </c>
      <c r="D29" s="1" t="s">
        <v>20</v>
      </c>
      <c r="E29" s="3">
        <v>189030</v>
      </c>
      <c r="F29" s="2">
        <v>12.89</v>
      </c>
      <c r="G29" s="2">
        <f>ROUND('CDD-CD'!$E29*'CDD-CD'!$F29,2)</f>
        <v>2436596.7000000002</v>
      </c>
      <c r="H29" s="3">
        <v>189030</v>
      </c>
      <c r="I29" s="2">
        <v>14</v>
      </c>
      <c r="J29" s="2">
        <f>ROUND(Tabla2[[#This Row],[CANTIDAD 2]]*Tabla2[[#This Row],[P. U. 2]],2)</f>
        <v>2646420</v>
      </c>
    </row>
    <row r="30" spans="1:10">
      <c r="A30" s="16" t="s">
        <v>6577</v>
      </c>
      <c r="B30" s="16" t="s">
        <v>23</v>
      </c>
      <c r="C30" s="16" t="s">
        <v>3502</v>
      </c>
      <c r="D30" s="1" t="s">
        <v>5</v>
      </c>
      <c r="E30" s="3">
        <v>2116.39</v>
      </c>
      <c r="F30" s="2">
        <v>1222.18</v>
      </c>
      <c r="G30" s="2">
        <f>ROUND('CDD-CD'!$E30*'CDD-CD'!$F30,2)</f>
        <v>2586609.5299999998</v>
      </c>
      <c r="H30" s="3">
        <v>2116.39</v>
      </c>
      <c r="I30" s="2">
        <v>1263.6099999999999</v>
      </c>
      <c r="J30" s="2">
        <f>ROUND(Tabla2[[#This Row],[CANTIDAD 2]]*Tabla2[[#This Row],[P. U. 2]],2)</f>
        <v>2674291.5699999998</v>
      </c>
    </row>
    <row r="31" spans="1:10">
      <c r="A31" s="16" t="s">
        <v>6577</v>
      </c>
      <c r="B31" s="16" t="s">
        <v>9</v>
      </c>
      <c r="C31" s="16" t="s">
        <v>3490</v>
      </c>
      <c r="D31" s="1" t="s">
        <v>5</v>
      </c>
      <c r="E31" s="3">
        <v>2116.39</v>
      </c>
      <c r="F31" s="2">
        <v>18.86</v>
      </c>
      <c r="G31" s="2">
        <f>ROUND('CDD-CD'!$E31*'CDD-CD'!$F31,2)</f>
        <v>39915.120000000003</v>
      </c>
      <c r="H31" s="3">
        <v>2116.39</v>
      </c>
      <c r="I31" s="2">
        <v>19.39</v>
      </c>
      <c r="J31" s="2">
        <f>ROUND(Tabla2[[#This Row],[CANTIDAD 2]]*Tabla2[[#This Row],[P. U. 2]],2)</f>
        <v>41036.800000000003</v>
      </c>
    </row>
    <row r="32" spans="1:10">
      <c r="A32" s="16" t="s">
        <v>6577</v>
      </c>
      <c r="B32" s="16" t="s">
        <v>10</v>
      </c>
      <c r="C32" s="16" t="s">
        <v>3491</v>
      </c>
      <c r="D32" s="1" t="s">
        <v>11</v>
      </c>
      <c r="E32" s="3">
        <v>23280.29</v>
      </c>
      <c r="F32" s="2">
        <v>4.55</v>
      </c>
      <c r="G32" s="2">
        <f>ROUND('CDD-CD'!$E32*'CDD-CD'!$F32,2)</f>
        <v>105925.32</v>
      </c>
      <c r="H32" s="3">
        <v>23280.29</v>
      </c>
      <c r="I32" s="2">
        <v>4.55</v>
      </c>
      <c r="J32" s="2">
        <f>ROUND(Tabla2[[#This Row],[CANTIDAD 2]]*Tabla2[[#This Row],[P. U. 2]],2)</f>
        <v>105925.32</v>
      </c>
    </row>
    <row r="33" spans="1:10">
      <c r="A33" s="16" t="s">
        <v>6577</v>
      </c>
      <c r="B33" s="16" t="s">
        <v>24</v>
      </c>
      <c r="C33" s="16" t="s">
        <v>3503</v>
      </c>
      <c r="D33" s="1" t="s">
        <v>5</v>
      </c>
      <c r="E33" s="3">
        <v>293</v>
      </c>
      <c r="F33" s="2">
        <v>387.25</v>
      </c>
      <c r="G33" s="2">
        <f>ROUND('CDD-CD'!$E33*'CDD-CD'!$F33,2)</f>
        <v>113464.25</v>
      </c>
      <c r="H33" s="3">
        <v>293</v>
      </c>
      <c r="I33" s="2">
        <v>490.09</v>
      </c>
      <c r="J33" s="2">
        <f>ROUND(Tabla2[[#This Row],[CANTIDAD 2]]*Tabla2[[#This Row],[P. U. 2]],2)</f>
        <v>143596.37</v>
      </c>
    </row>
    <row r="34" spans="1:10" s="56" customFormat="1">
      <c r="A34" s="52" t="s">
        <v>6580</v>
      </c>
      <c r="B34" s="52" t="s">
        <v>25</v>
      </c>
      <c r="C34" s="52" t="s">
        <v>3504</v>
      </c>
      <c r="D34" s="53" t="s">
        <v>3472</v>
      </c>
      <c r="E34" s="54"/>
      <c r="F34" s="55"/>
      <c r="G34" s="55">
        <f>SUM(G35:G42)</f>
        <v>9811172.1900000013</v>
      </c>
      <c r="H34" s="54"/>
      <c r="I34" s="65"/>
      <c r="J34" s="55">
        <f>SUM(J35:J42)</f>
        <v>10735818.790000001</v>
      </c>
    </row>
    <row r="35" spans="1:10">
      <c r="A35" s="16" t="s">
        <v>6577</v>
      </c>
      <c r="B35" s="16" t="s">
        <v>26</v>
      </c>
      <c r="C35" s="16" t="s">
        <v>3505</v>
      </c>
      <c r="D35" s="1" t="s">
        <v>2</v>
      </c>
      <c r="E35" s="3">
        <v>3492.11</v>
      </c>
      <c r="F35" s="2">
        <v>80.88</v>
      </c>
      <c r="G35" s="2">
        <f>ROUND('CDD-CD'!$E35*'CDD-CD'!$F35,2)</f>
        <v>282441.86</v>
      </c>
      <c r="H35" s="3">
        <v>3492.11</v>
      </c>
      <c r="I35" s="2">
        <v>93.2</v>
      </c>
      <c r="J35" s="2">
        <f>ROUND(Tabla2[[#This Row],[CANTIDAD 2]]*Tabla2[[#This Row],[P. U. 2]],2)</f>
        <v>325464.65000000002</v>
      </c>
    </row>
    <row r="36" spans="1:10">
      <c r="A36" s="16" t="s">
        <v>6577</v>
      </c>
      <c r="B36" s="16" t="s">
        <v>27</v>
      </c>
      <c r="C36" s="16" t="s">
        <v>3506</v>
      </c>
      <c r="D36" s="1" t="s">
        <v>2</v>
      </c>
      <c r="E36" s="3">
        <v>6105.51</v>
      </c>
      <c r="F36" s="2">
        <v>154.58000000000001</v>
      </c>
      <c r="G36" s="2">
        <f>ROUND('CDD-CD'!$E36*'CDD-CD'!$F36,2)</f>
        <v>943789.74</v>
      </c>
      <c r="H36" s="3">
        <v>6105.51</v>
      </c>
      <c r="I36" s="2">
        <v>192.22</v>
      </c>
      <c r="J36" s="2">
        <f>ROUND(Tabla2[[#This Row],[CANTIDAD 2]]*Tabla2[[#This Row],[P. U. 2]],2)</f>
        <v>1173601.1299999999</v>
      </c>
    </row>
    <row r="37" spans="1:10">
      <c r="A37" s="16" t="s">
        <v>6577</v>
      </c>
      <c r="B37" s="16" t="s">
        <v>28</v>
      </c>
      <c r="C37" s="16" t="s">
        <v>3507</v>
      </c>
      <c r="D37" s="1" t="s">
        <v>5</v>
      </c>
      <c r="E37" s="3">
        <v>1247.42</v>
      </c>
      <c r="F37" s="2">
        <v>1273.24</v>
      </c>
      <c r="G37" s="2">
        <f>ROUND('CDD-CD'!$E37*'CDD-CD'!$F37,2)</f>
        <v>1588265.04</v>
      </c>
      <c r="H37" s="3">
        <v>1247.42</v>
      </c>
      <c r="I37" s="2">
        <v>1316.95</v>
      </c>
      <c r="J37" s="2">
        <f>ROUND(Tabla2[[#This Row],[CANTIDAD 2]]*Tabla2[[#This Row],[P. U. 2]],2)</f>
        <v>1642789.77</v>
      </c>
    </row>
    <row r="38" spans="1:10">
      <c r="A38" s="16" t="s">
        <v>6577</v>
      </c>
      <c r="B38" s="16" t="s">
        <v>29</v>
      </c>
      <c r="C38" s="16" t="s">
        <v>3508</v>
      </c>
      <c r="D38" s="1" t="s">
        <v>2</v>
      </c>
      <c r="E38" s="3">
        <v>2694.44</v>
      </c>
      <c r="F38" s="2">
        <v>187.69</v>
      </c>
      <c r="G38" s="2">
        <f>ROUND('CDD-CD'!$E38*'CDD-CD'!$F38,2)</f>
        <v>505719.44</v>
      </c>
      <c r="H38" s="3">
        <v>2694.44</v>
      </c>
      <c r="I38" s="2">
        <v>202.26</v>
      </c>
      <c r="J38" s="2">
        <f>ROUND(Tabla2[[#This Row],[CANTIDAD 2]]*Tabla2[[#This Row],[P. U. 2]],2)</f>
        <v>544977.43000000005</v>
      </c>
    </row>
    <row r="39" spans="1:10">
      <c r="A39" s="16" t="s">
        <v>6577</v>
      </c>
      <c r="B39" s="16" t="s">
        <v>30</v>
      </c>
      <c r="C39" s="42" t="s">
        <v>3509</v>
      </c>
      <c r="D39" s="3" t="s">
        <v>31</v>
      </c>
      <c r="E39" s="3">
        <v>110.21</v>
      </c>
      <c r="F39" s="2">
        <v>12899.1</v>
      </c>
      <c r="G39" s="2">
        <f>ROUND('CDD-CD'!$E39*'CDD-CD'!$F39,2)</f>
        <v>1421609.81</v>
      </c>
      <c r="H39" s="3">
        <v>110.21</v>
      </c>
      <c r="I39" s="2">
        <v>14008.04</v>
      </c>
      <c r="J39" s="2">
        <f>ROUND(Tabla2[[#This Row],[CANTIDAD 2]]*Tabla2[[#This Row],[P. U. 2]],2)</f>
        <v>1543826.09</v>
      </c>
    </row>
    <row r="40" spans="1:10">
      <c r="A40" s="16" t="s">
        <v>6577</v>
      </c>
      <c r="B40" s="16" t="s">
        <v>32</v>
      </c>
      <c r="C40" s="16" t="s">
        <v>3510</v>
      </c>
      <c r="D40" s="1" t="s">
        <v>31</v>
      </c>
      <c r="E40" s="3">
        <v>33.15</v>
      </c>
      <c r="F40" s="2">
        <v>12899.1</v>
      </c>
      <c r="G40" s="2">
        <f>ROUND('CDD-CD'!$E40*'CDD-CD'!$F40,2)-0.01</f>
        <v>427605.16</v>
      </c>
      <c r="H40" s="3">
        <v>33.15</v>
      </c>
      <c r="I40" s="2">
        <v>14008.04</v>
      </c>
      <c r="J40" s="2">
        <f>ROUND(Tabla2[[#This Row],[CANTIDAD 2]]*Tabla2[[#This Row],[P. U. 2]],2)</f>
        <v>464366.53</v>
      </c>
    </row>
    <row r="41" spans="1:10">
      <c r="A41" s="16" t="s">
        <v>6577</v>
      </c>
      <c r="B41" s="16" t="s">
        <v>33</v>
      </c>
      <c r="C41" s="16" t="s">
        <v>3511</v>
      </c>
      <c r="D41" s="1" t="s">
        <v>31</v>
      </c>
      <c r="E41" s="3">
        <v>80.099999999999994</v>
      </c>
      <c r="F41" s="2">
        <v>12899.1</v>
      </c>
      <c r="G41" s="2">
        <f>ROUND('CDD-CD'!$E41*'CDD-CD'!$F41,2)</f>
        <v>1033217.91</v>
      </c>
      <c r="H41" s="3">
        <v>80.099999999999994</v>
      </c>
      <c r="I41" s="2">
        <v>14008.04</v>
      </c>
      <c r="J41" s="2">
        <f>ROUND(Tabla2[[#This Row],[CANTIDAD 2]]*Tabla2[[#This Row],[P. U. 2]],2)</f>
        <v>1122044</v>
      </c>
    </row>
    <row r="42" spans="1:10">
      <c r="A42" s="16" t="s">
        <v>6577</v>
      </c>
      <c r="B42" s="16" t="s">
        <v>34</v>
      </c>
      <c r="C42" s="16" t="s">
        <v>3512</v>
      </c>
      <c r="D42" s="1" t="s">
        <v>31</v>
      </c>
      <c r="E42" s="3">
        <v>279.75</v>
      </c>
      <c r="F42" s="2">
        <v>12899.1</v>
      </c>
      <c r="G42" s="2">
        <f>ROUND('CDD-CD'!$E42*'CDD-CD'!$F42,2)</f>
        <v>3608523.23</v>
      </c>
      <c r="H42" s="3">
        <v>279.75</v>
      </c>
      <c r="I42" s="2">
        <v>14008.04</v>
      </c>
      <c r="J42" s="2">
        <f>ROUND(Tabla2[[#This Row],[CANTIDAD 2]]*Tabla2[[#This Row],[P. U. 2]],2)</f>
        <v>3918749.19</v>
      </c>
    </row>
    <row r="43" spans="1:10" s="56" customFormat="1">
      <c r="A43" s="52" t="s">
        <v>6580</v>
      </c>
      <c r="B43" s="52" t="s">
        <v>35</v>
      </c>
      <c r="C43" s="52" t="s">
        <v>3513</v>
      </c>
      <c r="D43" s="53" t="s">
        <v>3472</v>
      </c>
      <c r="E43" s="54"/>
      <c r="F43" s="55"/>
      <c r="G43" s="55">
        <f>SUM(G44:G49)</f>
        <v>15988890.23</v>
      </c>
      <c r="H43" s="54"/>
      <c r="I43" s="65"/>
      <c r="J43" s="55">
        <f>SUM(J44:J49)</f>
        <v>18042246.030000001</v>
      </c>
    </row>
    <row r="44" spans="1:10">
      <c r="A44" s="16" t="s">
        <v>6577</v>
      </c>
      <c r="B44" s="16" t="s">
        <v>36</v>
      </c>
      <c r="C44" s="16" t="s">
        <v>3514</v>
      </c>
      <c r="D44" s="1" t="s">
        <v>31</v>
      </c>
      <c r="E44" s="3">
        <v>228.95</v>
      </c>
      <c r="F44" s="2">
        <v>12899.1</v>
      </c>
      <c r="G44" s="2">
        <f>ROUND('CDD-CD'!$E44*'CDD-CD'!$F44,2)-0.01</f>
        <v>2953248.9400000004</v>
      </c>
      <c r="H44" s="3">
        <v>228.95</v>
      </c>
      <c r="I44" s="2">
        <v>14008.04</v>
      </c>
      <c r="J44" s="2">
        <f>ROUND(Tabla2[[#This Row],[CANTIDAD 2]]*Tabla2[[#This Row],[P. U. 2]],2)</f>
        <v>3207140.76</v>
      </c>
    </row>
    <row r="45" spans="1:10">
      <c r="A45" s="16" t="s">
        <v>6577</v>
      </c>
      <c r="B45" s="16" t="s">
        <v>32</v>
      </c>
      <c r="C45" s="16" t="s">
        <v>3510</v>
      </c>
      <c r="D45" s="1" t="s">
        <v>31</v>
      </c>
      <c r="E45" s="3">
        <v>18.850000000000001</v>
      </c>
      <c r="F45" s="2">
        <v>12899.1</v>
      </c>
      <c r="G45" s="2">
        <f>ROUND('CDD-CD'!$E45*'CDD-CD'!$F45,2)</f>
        <v>243148.04</v>
      </c>
      <c r="H45" s="3">
        <v>18.850000000000001</v>
      </c>
      <c r="I45" s="2">
        <v>14008.04</v>
      </c>
      <c r="J45" s="2">
        <f>ROUND(Tabla2[[#This Row],[CANTIDAD 2]]*Tabla2[[#This Row],[P. U. 2]],2)</f>
        <v>264051.55</v>
      </c>
    </row>
    <row r="46" spans="1:10">
      <c r="A46" s="16" t="s">
        <v>6577</v>
      </c>
      <c r="B46" s="16" t="s">
        <v>33</v>
      </c>
      <c r="C46" s="16" t="s">
        <v>3511</v>
      </c>
      <c r="D46" s="1" t="s">
        <v>31</v>
      </c>
      <c r="E46" s="3">
        <v>7.32</v>
      </c>
      <c r="F46" s="2">
        <v>12899.1</v>
      </c>
      <c r="G46" s="2">
        <f>ROUND('CDD-CD'!$E46*'CDD-CD'!$F46,2)</f>
        <v>94421.41</v>
      </c>
      <c r="H46" s="3">
        <v>7.32</v>
      </c>
      <c r="I46" s="2">
        <v>14008.04</v>
      </c>
      <c r="J46" s="2">
        <f>ROUND(Tabla2[[#This Row],[CANTIDAD 2]]*Tabla2[[#This Row],[P. U. 2]],2)</f>
        <v>102538.85</v>
      </c>
    </row>
    <row r="47" spans="1:10">
      <c r="A47" s="16" t="s">
        <v>6577</v>
      </c>
      <c r="B47" s="16" t="s">
        <v>34</v>
      </c>
      <c r="C47" s="16" t="s">
        <v>3512</v>
      </c>
      <c r="D47" s="1" t="s">
        <v>31</v>
      </c>
      <c r="E47" s="3">
        <v>8.15</v>
      </c>
      <c r="F47" s="2">
        <v>12899.1</v>
      </c>
      <c r="G47" s="2">
        <f>ROUND('CDD-CD'!$E47*'CDD-CD'!$F47,2)</f>
        <v>105127.67</v>
      </c>
      <c r="H47" s="3">
        <v>8.15</v>
      </c>
      <c r="I47" s="2">
        <v>14008.04</v>
      </c>
      <c r="J47" s="2">
        <f>ROUND(Tabla2[[#This Row],[CANTIDAD 2]]*Tabla2[[#This Row],[P. U. 2]],2)</f>
        <v>114165.53</v>
      </c>
    </row>
    <row r="48" spans="1:10">
      <c r="A48" s="16" t="s">
        <v>6577</v>
      </c>
      <c r="B48" s="16" t="s">
        <v>37</v>
      </c>
      <c r="C48" s="16" t="s">
        <v>3515</v>
      </c>
      <c r="D48" s="1" t="s">
        <v>38</v>
      </c>
      <c r="E48" s="3">
        <v>4342.25</v>
      </c>
      <c r="F48" s="2">
        <v>1317.88</v>
      </c>
      <c r="G48" s="2">
        <f>ROUND('CDD-CD'!$E48*'CDD-CD'!$F48,2)</f>
        <v>5722564.4299999997</v>
      </c>
      <c r="H48" s="3">
        <v>4342.25</v>
      </c>
      <c r="I48" s="2">
        <v>1379.05</v>
      </c>
      <c r="J48" s="2">
        <f>ROUND(Tabla2[[#This Row],[CANTIDAD 2]]*Tabla2[[#This Row],[P. U. 2]],2)</f>
        <v>5988179.8600000003</v>
      </c>
    </row>
    <row r="49" spans="1:10">
      <c r="A49" s="16" t="s">
        <v>6577</v>
      </c>
      <c r="B49" s="16" t="s">
        <v>39</v>
      </c>
      <c r="C49" s="16" t="s">
        <v>3516</v>
      </c>
      <c r="D49" s="1" t="s">
        <v>2</v>
      </c>
      <c r="E49" s="3">
        <v>41343</v>
      </c>
      <c r="F49" s="2">
        <v>166.18</v>
      </c>
      <c r="G49" s="2">
        <f>ROUND('CDD-CD'!$E49*'CDD-CD'!$F49,2)</f>
        <v>6870379.7400000002</v>
      </c>
      <c r="H49" s="3">
        <v>41343</v>
      </c>
      <c r="I49" s="2">
        <v>202.36</v>
      </c>
      <c r="J49" s="2">
        <f>ROUND(Tabla2[[#This Row],[CANTIDAD 2]]*Tabla2[[#This Row],[P. U. 2]],2)</f>
        <v>8366169.4800000004</v>
      </c>
    </row>
    <row r="50" spans="1:10" s="51" customFormat="1">
      <c r="A50" s="47" t="s">
        <v>6579</v>
      </c>
      <c r="B50" s="47" t="s">
        <v>6600</v>
      </c>
      <c r="C50" s="47" t="s">
        <v>3517</v>
      </c>
      <c r="D50" s="48" t="s">
        <v>3472</v>
      </c>
      <c r="E50" s="49"/>
      <c r="F50" s="50"/>
      <c r="G50" s="50">
        <f>G51+G72</f>
        <v>113081706.60000001</v>
      </c>
      <c r="H50" s="49"/>
      <c r="I50" s="64"/>
      <c r="J50" s="50">
        <f>J51+J72</f>
        <v>124578220.60000002</v>
      </c>
    </row>
    <row r="51" spans="1:10" s="56" customFormat="1">
      <c r="A51" s="52" t="s">
        <v>6580</v>
      </c>
      <c r="B51" s="52" t="s">
        <v>3472</v>
      </c>
      <c r="C51" s="52" t="s">
        <v>3518</v>
      </c>
      <c r="D51" s="53" t="s">
        <v>3472</v>
      </c>
      <c r="E51" s="54"/>
      <c r="F51" s="55"/>
      <c r="G51" s="55">
        <f>SUM(G52:G71)</f>
        <v>110960316.32000001</v>
      </c>
      <c r="H51" s="54"/>
      <c r="I51" s="65"/>
      <c r="J51" s="55">
        <f>SUM(J52:J71)</f>
        <v>122244011.77000003</v>
      </c>
    </row>
    <row r="52" spans="1:10">
      <c r="A52" s="16" t="s">
        <v>6577</v>
      </c>
      <c r="B52" s="16" t="s">
        <v>40</v>
      </c>
      <c r="C52" s="16" t="s">
        <v>3519</v>
      </c>
      <c r="D52" s="1" t="s">
        <v>3473</v>
      </c>
      <c r="E52" s="3">
        <v>48</v>
      </c>
      <c r="F52" s="2">
        <v>79.760000000000005</v>
      </c>
      <c r="G52" s="2">
        <f>ROUND('CDD-CD'!$E52*'CDD-CD'!$F52,2)</f>
        <v>3828.48</v>
      </c>
      <c r="H52" s="3">
        <v>48</v>
      </c>
      <c r="I52" s="2">
        <v>86.65</v>
      </c>
      <c r="J52" s="2">
        <f>ROUND(Tabla2[[#This Row],[CANTIDAD 2]]*Tabla2[[#This Row],[P. U. 2]],2)</f>
        <v>4159.2</v>
      </c>
    </row>
    <row r="53" spans="1:10">
      <c r="A53" s="16" t="s">
        <v>6577</v>
      </c>
      <c r="B53" s="16" t="s">
        <v>41</v>
      </c>
      <c r="C53" s="16" t="s">
        <v>3520</v>
      </c>
      <c r="D53" s="1" t="s">
        <v>3473</v>
      </c>
      <c r="E53" s="3">
        <v>714</v>
      </c>
      <c r="F53" s="2">
        <v>123.43</v>
      </c>
      <c r="G53" s="2">
        <f>ROUND('CDD-CD'!$E53*'CDD-CD'!$F53,2)</f>
        <v>88129.02</v>
      </c>
      <c r="H53" s="3">
        <v>714</v>
      </c>
      <c r="I53" s="2">
        <v>130.32</v>
      </c>
      <c r="J53" s="2">
        <f>ROUND(Tabla2[[#This Row],[CANTIDAD 2]]*Tabla2[[#This Row],[P. U. 2]],2)</f>
        <v>93048.48</v>
      </c>
    </row>
    <row r="54" spans="1:10">
      <c r="A54" s="16" t="s">
        <v>6577</v>
      </c>
      <c r="B54" s="16" t="s">
        <v>42</v>
      </c>
      <c r="C54" s="16" t="s">
        <v>3521</v>
      </c>
      <c r="D54" s="1" t="s">
        <v>3473</v>
      </c>
      <c r="E54" s="3">
        <v>4470</v>
      </c>
      <c r="F54" s="2">
        <v>186.33</v>
      </c>
      <c r="G54" s="2">
        <f>ROUND('CDD-CD'!$E54*'CDD-CD'!$F54,2)</f>
        <v>832895.1</v>
      </c>
      <c r="H54" s="3">
        <v>4470</v>
      </c>
      <c r="I54" s="2">
        <v>197.81</v>
      </c>
      <c r="J54" s="2">
        <f>ROUND(Tabla2[[#This Row],[CANTIDAD 2]]*Tabla2[[#This Row],[P. U. 2]],2)</f>
        <v>884210.7</v>
      </c>
    </row>
    <row r="55" spans="1:10">
      <c r="A55" s="16" t="s">
        <v>6577</v>
      </c>
      <c r="B55" s="16" t="s">
        <v>43</v>
      </c>
      <c r="C55" s="16" t="s">
        <v>3522</v>
      </c>
      <c r="D55" s="1" t="s">
        <v>3473</v>
      </c>
      <c r="E55" s="3">
        <v>1056</v>
      </c>
      <c r="F55" s="2">
        <v>301.88</v>
      </c>
      <c r="G55" s="2">
        <f>ROUND('CDD-CD'!$E55*'CDD-CD'!$F55,2)</f>
        <v>318785.28000000003</v>
      </c>
      <c r="H55" s="3">
        <v>1056</v>
      </c>
      <c r="I55" s="2">
        <v>316.23</v>
      </c>
      <c r="J55" s="2">
        <f>ROUND(Tabla2[[#This Row],[CANTIDAD 2]]*Tabla2[[#This Row],[P. U. 2]],2)</f>
        <v>333938.88</v>
      </c>
    </row>
    <row r="56" spans="1:10">
      <c r="A56" s="16" t="s">
        <v>6577</v>
      </c>
      <c r="B56" s="16" t="s">
        <v>44</v>
      </c>
      <c r="C56" s="16" t="s">
        <v>3523</v>
      </c>
      <c r="D56" s="1" t="s">
        <v>3473</v>
      </c>
      <c r="E56" s="3">
        <v>1352</v>
      </c>
      <c r="F56" s="2">
        <v>414.22</v>
      </c>
      <c r="G56" s="2">
        <f>ROUND('CDD-CD'!$E56*'CDD-CD'!$F56,2)</f>
        <v>560025.43999999994</v>
      </c>
      <c r="H56" s="3">
        <v>1352</v>
      </c>
      <c r="I56" s="2">
        <v>433.36</v>
      </c>
      <c r="J56" s="2">
        <f>ROUND(Tabla2[[#This Row],[CANTIDAD 2]]*Tabla2[[#This Row],[P. U. 2]],2)</f>
        <v>585902.72</v>
      </c>
    </row>
    <row r="57" spans="1:10">
      <c r="A57" s="16" t="s">
        <v>6577</v>
      </c>
      <c r="B57" s="16" t="s">
        <v>45</v>
      </c>
      <c r="C57" s="16" t="s">
        <v>3524</v>
      </c>
      <c r="D57" s="1" t="s">
        <v>20</v>
      </c>
      <c r="E57" s="3">
        <v>66225.27</v>
      </c>
      <c r="F57" s="2">
        <v>20.74</v>
      </c>
      <c r="G57" s="2">
        <f>ROUND('CDD-CD'!$E57*'CDD-CD'!$F57,2)</f>
        <v>1373512.1</v>
      </c>
      <c r="H57" s="3">
        <v>66225.27</v>
      </c>
      <c r="I57" s="2">
        <v>22.86</v>
      </c>
      <c r="J57" s="2">
        <f>ROUND(Tabla2[[#This Row],[CANTIDAD 2]]*Tabla2[[#This Row],[P. U. 2]],2)</f>
        <v>1513909.67</v>
      </c>
    </row>
    <row r="58" spans="1:10">
      <c r="A58" s="16" t="s">
        <v>6577</v>
      </c>
      <c r="B58" s="16" t="s">
        <v>46</v>
      </c>
      <c r="C58" s="16" t="s">
        <v>3525</v>
      </c>
      <c r="D58" s="1" t="s">
        <v>20</v>
      </c>
      <c r="E58" s="3">
        <v>1540578.45</v>
      </c>
      <c r="F58" s="2">
        <v>20.71</v>
      </c>
      <c r="G58" s="2">
        <f>ROUND('CDD-CD'!$E58*'CDD-CD'!$F58,2)</f>
        <v>31905379.699999999</v>
      </c>
      <c r="H58" s="3">
        <v>1540578.45</v>
      </c>
      <c r="I58" s="2">
        <v>22.83</v>
      </c>
      <c r="J58" s="2">
        <f>ROUND(Tabla2[[#This Row],[CANTIDAD 2]]*Tabla2[[#This Row],[P. U. 2]],2)</f>
        <v>35171406.009999998</v>
      </c>
    </row>
    <row r="59" spans="1:10">
      <c r="A59" s="16" t="s">
        <v>6577</v>
      </c>
      <c r="B59" s="16" t="s">
        <v>47</v>
      </c>
      <c r="C59" s="16" t="s">
        <v>3526</v>
      </c>
      <c r="D59" s="1" t="s">
        <v>20</v>
      </c>
      <c r="E59" s="3">
        <v>22720.79</v>
      </c>
      <c r="F59" s="2">
        <v>21.47</v>
      </c>
      <c r="G59" s="2">
        <f>ROUND('CDD-CD'!$E59*'CDD-CD'!$F59,2)</f>
        <v>487815.36</v>
      </c>
      <c r="H59" s="3">
        <v>22720.79</v>
      </c>
      <c r="I59" s="2">
        <v>23.68</v>
      </c>
      <c r="J59" s="2">
        <f>ROUND(Tabla2[[#This Row],[CANTIDAD 2]]*Tabla2[[#This Row],[P. U. 2]],2)</f>
        <v>538028.31000000006</v>
      </c>
    </row>
    <row r="60" spans="1:10">
      <c r="A60" s="16" t="s">
        <v>6577</v>
      </c>
      <c r="B60" s="16" t="s">
        <v>48</v>
      </c>
      <c r="C60" s="16" t="s">
        <v>3527</v>
      </c>
      <c r="D60" s="1" t="s">
        <v>20</v>
      </c>
      <c r="E60" s="3">
        <v>2100127.9700000002</v>
      </c>
      <c r="F60" s="2">
        <v>20.27</v>
      </c>
      <c r="G60" s="2">
        <f>ROUND('CDD-CD'!$E60*'CDD-CD'!$F60,2)</f>
        <v>42569593.950000003</v>
      </c>
      <c r="H60" s="3">
        <v>2100127.9700000002</v>
      </c>
      <c r="I60" s="2">
        <v>22.48</v>
      </c>
      <c r="J60" s="2">
        <f>ROUND(Tabla2[[#This Row],[CANTIDAD 2]]*Tabla2[[#This Row],[P. U. 2]],2)</f>
        <v>47210876.770000003</v>
      </c>
    </row>
    <row r="61" spans="1:10">
      <c r="A61" s="16" t="s">
        <v>6577</v>
      </c>
      <c r="B61" s="16" t="s">
        <v>49</v>
      </c>
      <c r="C61" s="16" t="s">
        <v>3528</v>
      </c>
      <c r="D61" s="1" t="s">
        <v>20</v>
      </c>
      <c r="E61" s="3">
        <v>530367.31000000006</v>
      </c>
      <c r="F61" s="2">
        <v>20.95</v>
      </c>
      <c r="G61" s="2">
        <f>ROUND('CDD-CD'!$E61*'CDD-CD'!$F61,2)</f>
        <v>11111195.140000001</v>
      </c>
      <c r="H61" s="3">
        <v>530367.31000000006</v>
      </c>
      <c r="I61" s="2">
        <v>23.07</v>
      </c>
      <c r="J61" s="2">
        <f>ROUND(Tabla2[[#This Row],[CANTIDAD 2]]*Tabla2[[#This Row],[P. U. 2]],2)</f>
        <v>12235573.84</v>
      </c>
    </row>
    <row r="62" spans="1:10">
      <c r="A62" s="16" t="s">
        <v>6577</v>
      </c>
      <c r="B62" s="16" t="s">
        <v>50</v>
      </c>
      <c r="C62" s="16" t="s">
        <v>3529</v>
      </c>
      <c r="D62" s="1" t="s">
        <v>3473</v>
      </c>
      <c r="E62" s="3">
        <v>87932.3</v>
      </c>
      <c r="F62" s="2">
        <v>17.05</v>
      </c>
      <c r="G62" s="2">
        <f>ROUND('CDD-CD'!$E62*'CDD-CD'!$F62,2)</f>
        <v>1499245.72</v>
      </c>
      <c r="H62" s="3">
        <v>87932.3</v>
      </c>
      <c r="I62" s="2">
        <v>20.5</v>
      </c>
      <c r="J62" s="2">
        <f>ROUND(Tabla2[[#This Row],[CANTIDAD 2]]*Tabla2[[#This Row],[P. U. 2]],2)</f>
        <v>1802612.15</v>
      </c>
    </row>
    <row r="63" spans="1:10">
      <c r="A63" s="16" t="s">
        <v>6577</v>
      </c>
      <c r="B63" s="16" t="s">
        <v>51</v>
      </c>
      <c r="C63" s="16" t="s">
        <v>3530</v>
      </c>
      <c r="D63" s="1" t="s">
        <v>20</v>
      </c>
      <c r="E63" s="3">
        <v>159840.53</v>
      </c>
      <c r="F63" s="2">
        <v>20.8</v>
      </c>
      <c r="G63" s="2">
        <f>ROUND('CDD-CD'!$E63*'CDD-CD'!$F63,2)</f>
        <v>3324683.02</v>
      </c>
      <c r="H63" s="3">
        <v>159840.53</v>
      </c>
      <c r="I63" s="2">
        <v>22.92</v>
      </c>
      <c r="J63" s="2">
        <f>ROUND(Tabla2[[#This Row],[CANTIDAD 2]]*Tabla2[[#This Row],[P. U. 2]],2)</f>
        <v>3663544.95</v>
      </c>
    </row>
    <row r="64" spans="1:10">
      <c r="A64" s="16" t="s">
        <v>6577</v>
      </c>
      <c r="B64" s="16" t="s">
        <v>52</v>
      </c>
      <c r="C64" s="16" t="s">
        <v>3531</v>
      </c>
      <c r="D64" s="1" t="s">
        <v>20</v>
      </c>
      <c r="E64" s="3">
        <v>542.79</v>
      </c>
      <c r="F64" s="2">
        <v>22.48</v>
      </c>
      <c r="G64" s="2">
        <f>ROUND('CDD-CD'!$E64*'CDD-CD'!$F64,2)</f>
        <v>12201.92</v>
      </c>
      <c r="H64" s="3">
        <v>542.79</v>
      </c>
      <c r="I64" s="2">
        <v>24.86</v>
      </c>
      <c r="J64" s="2">
        <f>ROUND(Tabla2[[#This Row],[CANTIDAD 2]]*Tabla2[[#This Row],[P. U. 2]],2)</f>
        <v>13493.76</v>
      </c>
    </row>
    <row r="65" spans="1:10">
      <c r="A65" s="16" t="s">
        <v>6577</v>
      </c>
      <c r="B65" s="16" t="s">
        <v>53</v>
      </c>
      <c r="C65" s="16" t="s">
        <v>3532</v>
      </c>
      <c r="D65" s="1" t="s">
        <v>3473</v>
      </c>
      <c r="E65" s="3">
        <v>39148</v>
      </c>
      <c r="F65" s="2">
        <v>39.35</v>
      </c>
      <c r="G65" s="2">
        <f>ROUND('CDD-CD'!$E65*'CDD-CD'!$F65,2)</f>
        <v>1540473.8</v>
      </c>
      <c r="H65" s="3">
        <v>39148</v>
      </c>
      <c r="I65" s="2">
        <v>42.8</v>
      </c>
      <c r="J65" s="2">
        <f>ROUND(Tabla2[[#This Row],[CANTIDAD 2]]*Tabla2[[#This Row],[P. U. 2]],2)</f>
        <v>1675534.4</v>
      </c>
    </row>
    <row r="66" spans="1:10">
      <c r="A66" s="16" t="s">
        <v>6577</v>
      </c>
      <c r="B66" s="16" t="s">
        <v>54</v>
      </c>
      <c r="C66" s="16" t="s">
        <v>3533</v>
      </c>
      <c r="D66" s="1" t="s">
        <v>20</v>
      </c>
      <c r="E66" s="3">
        <v>99644.59</v>
      </c>
      <c r="F66" s="2">
        <v>21.03</v>
      </c>
      <c r="G66" s="2">
        <f>ROUND('CDD-CD'!$E66*'CDD-CD'!$F66,2)</f>
        <v>2095525.73</v>
      </c>
      <c r="H66" s="3">
        <v>99644.59</v>
      </c>
      <c r="I66" s="2">
        <v>23.41</v>
      </c>
      <c r="J66" s="2">
        <f>ROUND(Tabla2[[#This Row],[CANTIDAD 2]]*Tabla2[[#This Row],[P. U. 2]],2)</f>
        <v>2332679.85</v>
      </c>
    </row>
    <row r="67" spans="1:10">
      <c r="A67" s="16" t="s">
        <v>6577</v>
      </c>
      <c r="B67" s="16" t="s">
        <v>55</v>
      </c>
      <c r="C67" s="16" t="s">
        <v>3534</v>
      </c>
      <c r="D67" s="1" t="s">
        <v>2</v>
      </c>
      <c r="E67" s="3">
        <v>74994.509999999995</v>
      </c>
      <c r="F67" s="2">
        <v>158.05000000000001</v>
      </c>
      <c r="G67" s="2">
        <f>ROUND('CDD-CD'!$E67*'CDD-CD'!$F67,2)</f>
        <v>11852882.310000001</v>
      </c>
      <c r="H67" s="3">
        <v>74994.509999999995</v>
      </c>
      <c r="I67" s="2">
        <v>168.78</v>
      </c>
      <c r="J67" s="2">
        <f>ROUND(Tabla2[[#This Row],[CANTIDAD 2]]*Tabla2[[#This Row],[P. U. 2]],2)</f>
        <v>12657573.4</v>
      </c>
    </row>
    <row r="68" spans="1:10">
      <c r="A68" s="16" t="s">
        <v>6577</v>
      </c>
      <c r="B68" s="16" t="s">
        <v>56</v>
      </c>
      <c r="C68" s="16" t="s">
        <v>3535</v>
      </c>
      <c r="D68" s="1" t="s">
        <v>20</v>
      </c>
      <c r="E68" s="3">
        <v>53215.6</v>
      </c>
      <c r="F68" s="2">
        <v>20.97</v>
      </c>
      <c r="G68" s="2">
        <f>ROUND('CDD-CD'!$E68*'CDD-CD'!$F68,2)</f>
        <v>1115931.1299999999</v>
      </c>
      <c r="H68" s="3">
        <v>53215.6</v>
      </c>
      <c r="I68" s="2">
        <v>23.09</v>
      </c>
      <c r="J68" s="2">
        <f>ROUND(Tabla2[[#This Row],[CANTIDAD 2]]*Tabla2[[#This Row],[P. U. 2]],2)</f>
        <v>1228748.2</v>
      </c>
    </row>
    <row r="69" spans="1:10">
      <c r="A69" s="16" t="s">
        <v>6577</v>
      </c>
      <c r="B69" s="16" t="s">
        <v>57</v>
      </c>
      <c r="C69" s="16" t="s">
        <v>3536</v>
      </c>
      <c r="D69" s="1" t="s">
        <v>20</v>
      </c>
      <c r="E69" s="3">
        <v>2539.04</v>
      </c>
      <c r="F69" s="2">
        <v>22.28</v>
      </c>
      <c r="G69" s="2">
        <f>ROUND('CDD-CD'!$E69*'CDD-CD'!$F69,2)</f>
        <v>56569.81</v>
      </c>
      <c r="H69" s="3">
        <v>2539.04</v>
      </c>
      <c r="I69" s="2">
        <v>24.4</v>
      </c>
      <c r="J69" s="2">
        <f>ROUND(Tabla2[[#This Row],[CANTIDAD 2]]*Tabla2[[#This Row],[P. U. 2]],2)</f>
        <v>61952.58</v>
      </c>
    </row>
    <row r="70" spans="1:10">
      <c r="A70" s="16" t="s">
        <v>6577</v>
      </c>
      <c r="B70" s="16" t="s">
        <v>58</v>
      </c>
      <c r="C70" s="16" t="s">
        <v>3537</v>
      </c>
      <c r="D70" s="1" t="s">
        <v>20</v>
      </c>
      <c r="E70" s="3">
        <v>5016.7700000000004</v>
      </c>
      <c r="F70" s="2">
        <v>20.25</v>
      </c>
      <c r="G70" s="2">
        <f>ROUND('CDD-CD'!$E70*'CDD-CD'!$F70,2)</f>
        <v>101589.59</v>
      </c>
      <c r="H70" s="3">
        <v>5016.7700000000004</v>
      </c>
      <c r="I70" s="2">
        <v>23.01</v>
      </c>
      <c r="J70" s="2">
        <f>ROUND(Tabla2[[#This Row],[CANTIDAD 2]]*Tabla2[[#This Row],[P. U. 2]],2)</f>
        <v>115435.88</v>
      </c>
    </row>
    <row r="71" spans="1:10">
      <c r="A71" s="16" t="s">
        <v>6577</v>
      </c>
      <c r="B71" s="16" t="s">
        <v>59</v>
      </c>
      <c r="C71" s="16" t="s">
        <v>3538</v>
      </c>
      <c r="D71" s="1" t="s">
        <v>20</v>
      </c>
      <c r="E71" s="3">
        <v>5125.93</v>
      </c>
      <c r="F71" s="2">
        <v>21.47</v>
      </c>
      <c r="G71" s="2">
        <f>ROUND('CDD-CD'!$E71*'CDD-CD'!$F71,2)</f>
        <v>110053.72</v>
      </c>
      <c r="H71" s="3">
        <v>5125.93</v>
      </c>
      <c r="I71" s="2">
        <v>23.68</v>
      </c>
      <c r="J71" s="2">
        <f>ROUND(Tabla2[[#This Row],[CANTIDAD 2]]*Tabla2[[#This Row],[P. U. 2]],2)</f>
        <v>121382.02</v>
      </c>
    </row>
    <row r="72" spans="1:10" s="56" customFormat="1">
      <c r="A72" s="52" t="s">
        <v>6580</v>
      </c>
      <c r="B72" s="52" t="s">
        <v>3472</v>
      </c>
      <c r="C72" s="52" t="s">
        <v>3539</v>
      </c>
      <c r="D72" s="53" t="s">
        <v>3472</v>
      </c>
      <c r="E72" s="54"/>
      <c r="F72" s="55"/>
      <c r="G72" s="55">
        <f>SUM(G73:G79)</f>
        <v>2121390.2800000003</v>
      </c>
      <c r="H72" s="54"/>
      <c r="I72" s="65"/>
      <c r="J72" s="55">
        <f>SUM(J73:J79)</f>
        <v>2334208.83</v>
      </c>
    </row>
    <row r="73" spans="1:10">
      <c r="A73" s="16" t="s">
        <v>6577</v>
      </c>
      <c r="B73" s="16" t="s">
        <v>60</v>
      </c>
      <c r="C73" s="16" t="s">
        <v>3540</v>
      </c>
      <c r="D73" s="1" t="s">
        <v>20</v>
      </c>
      <c r="E73" s="3">
        <v>40272.9</v>
      </c>
      <c r="F73" s="2">
        <v>23.11</v>
      </c>
      <c r="G73" s="2">
        <f>ROUND('CDD-CD'!$E73*'CDD-CD'!$F73,2)</f>
        <v>930706.72</v>
      </c>
      <c r="H73" s="3">
        <v>40272.9</v>
      </c>
      <c r="I73" s="2">
        <v>25.23</v>
      </c>
      <c r="J73" s="2">
        <f>ROUND(Tabla2[[#This Row],[CANTIDAD 2]]*Tabla2[[#This Row],[P. U. 2]],2)</f>
        <v>1016085.27</v>
      </c>
    </row>
    <row r="74" spans="1:10">
      <c r="A74" s="16" t="s">
        <v>6577</v>
      </c>
      <c r="B74" s="16" t="s">
        <v>61</v>
      </c>
      <c r="C74" s="16" t="s">
        <v>3541</v>
      </c>
      <c r="D74" s="1" t="s">
        <v>62</v>
      </c>
      <c r="E74" s="3">
        <v>2260</v>
      </c>
      <c r="F74" s="2">
        <v>27.94</v>
      </c>
      <c r="G74" s="2">
        <f>ROUND('CDD-CD'!$E74*'CDD-CD'!$F74,2)</f>
        <v>63144.4</v>
      </c>
      <c r="H74" s="3">
        <v>2260</v>
      </c>
      <c r="I74" s="2">
        <v>27.94</v>
      </c>
      <c r="J74" s="2">
        <f>ROUND(Tabla2[[#This Row],[CANTIDAD 2]]*Tabla2[[#This Row],[P. U. 2]],2)</f>
        <v>63144.4</v>
      </c>
    </row>
    <row r="75" spans="1:10">
      <c r="A75" s="16" t="s">
        <v>6577</v>
      </c>
      <c r="B75" s="16" t="s">
        <v>63</v>
      </c>
      <c r="C75" s="16" t="s">
        <v>3542</v>
      </c>
      <c r="D75" s="1" t="s">
        <v>2</v>
      </c>
      <c r="E75" s="3">
        <v>1170</v>
      </c>
      <c r="F75" s="2">
        <v>195</v>
      </c>
      <c r="G75" s="2">
        <f>ROUND('CDD-CD'!$E75*'CDD-CD'!$F75,2)</f>
        <v>228150</v>
      </c>
      <c r="H75" s="3">
        <v>1170</v>
      </c>
      <c r="I75" s="2">
        <v>195</v>
      </c>
      <c r="J75" s="2">
        <f>ROUND(Tabla2[[#This Row],[CANTIDAD 2]]*Tabla2[[#This Row],[P. U. 2]],2)</f>
        <v>228150</v>
      </c>
    </row>
    <row r="76" spans="1:10">
      <c r="A76" s="16" t="s">
        <v>6577</v>
      </c>
      <c r="B76" s="16" t="s">
        <v>64</v>
      </c>
      <c r="C76" s="16" t="s">
        <v>3543</v>
      </c>
      <c r="D76" s="1" t="s">
        <v>2</v>
      </c>
      <c r="E76" s="3">
        <v>1170</v>
      </c>
      <c r="F76" s="2">
        <v>419.9</v>
      </c>
      <c r="G76" s="2">
        <f>ROUND('CDD-CD'!$E76*'CDD-CD'!$F76,2)</f>
        <v>491283</v>
      </c>
      <c r="H76" s="3">
        <v>1170</v>
      </c>
      <c r="I76" s="2">
        <v>507.5</v>
      </c>
      <c r="J76" s="2">
        <f>ROUND(Tabla2[[#This Row],[CANTIDAD 2]]*Tabla2[[#This Row],[P. U. 2]],2)</f>
        <v>593775</v>
      </c>
    </row>
    <row r="77" spans="1:10">
      <c r="A77" s="16" t="s">
        <v>6577</v>
      </c>
      <c r="B77" s="16" t="s">
        <v>65</v>
      </c>
      <c r="C77" s="16" t="s">
        <v>3544</v>
      </c>
      <c r="D77" s="1" t="s">
        <v>2</v>
      </c>
      <c r="E77" s="3">
        <v>1426</v>
      </c>
      <c r="F77" s="2">
        <v>39.11</v>
      </c>
      <c r="G77" s="2">
        <f>ROUND('CDD-CD'!$E77*'CDD-CD'!$F77,2)</f>
        <v>55770.86</v>
      </c>
      <c r="H77" s="3">
        <v>1426</v>
      </c>
      <c r="I77" s="2">
        <v>39.11</v>
      </c>
      <c r="J77" s="2">
        <f>ROUND(Tabla2[[#This Row],[CANTIDAD 2]]*Tabla2[[#This Row],[P. U. 2]],2)</f>
        <v>55770.86</v>
      </c>
    </row>
    <row r="78" spans="1:10">
      <c r="A78" s="16" t="s">
        <v>6577</v>
      </c>
      <c r="B78" s="16" t="s">
        <v>66</v>
      </c>
      <c r="C78" s="16" t="s">
        <v>3545</v>
      </c>
      <c r="D78" s="1" t="s">
        <v>2</v>
      </c>
      <c r="E78" s="3">
        <v>165</v>
      </c>
      <c r="F78" s="2">
        <v>1461.8</v>
      </c>
      <c r="G78" s="2">
        <f>ROUND('CDD-CD'!$E78*'CDD-CD'!$F78,2)</f>
        <v>241197</v>
      </c>
      <c r="H78" s="3">
        <v>165</v>
      </c>
      <c r="I78" s="2">
        <v>1613</v>
      </c>
      <c r="J78" s="2">
        <f>ROUND(Tabla2[[#This Row],[CANTIDAD 2]]*Tabla2[[#This Row],[P. U. 2]],2)</f>
        <v>266145</v>
      </c>
    </row>
    <row r="79" spans="1:10">
      <c r="A79" s="16" t="s">
        <v>6577</v>
      </c>
      <c r="B79" s="16" t="s">
        <v>67</v>
      </c>
      <c r="C79" s="16" t="s">
        <v>3546</v>
      </c>
      <c r="D79" s="1" t="s">
        <v>2</v>
      </c>
      <c r="E79" s="3">
        <v>1170</v>
      </c>
      <c r="F79" s="2">
        <v>94.99</v>
      </c>
      <c r="G79" s="2">
        <f>ROUND('CDD-CD'!$E79*'CDD-CD'!$F79,2)</f>
        <v>111138.3</v>
      </c>
      <c r="H79" s="3">
        <v>1170</v>
      </c>
      <c r="I79" s="2">
        <v>94.99</v>
      </c>
      <c r="J79" s="2">
        <f>ROUND(Tabla2[[#This Row],[CANTIDAD 2]]*Tabla2[[#This Row],[P. U. 2]],2)</f>
        <v>111138.3</v>
      </c>
    </row>
    <row r="80" spans="1:10" s="51" customFormat="1">
      <c r="A80" s="47" t="s">
        <v>6579</v>
      </c>
      <c r="B80" s="47" t="s">
        <v>6601</v>
      </c>
      <c r="C80" s="47" t="s">
        <v>3547</v>
      </c>
      <c r="D80" s="48" t="s">
        <v>3472</v>
      </c>
      <c r="E80" s="49"/>
      <c r="F80" s="50"/>
      <c r="G80" s="50">
        <f>SUM(G81:G107)</f>
        <v>34836379.950000003</v>
      </c>
      <c r="H80" s="49"/>
      <c r="I80" s="64"/>
      <c r="J80" s="50">
        <f>SUM(J81:J107)</f>
        <v>39992770.590000004</v>
      </c>
    </row>
    <row r="81" spans="1:10">
      <c r="A81" s="16" t="s">
        <v>6577</v>
      </c>
      <c r="B81" s="16" t="s">
        <v>68</v>
      </c>
      <c r="C81" s="16" t="s">
        <v>3548</v>
      </c>
      <c r="D81" s="1" t="s">
        <v>15</v>
      </c>
      <c r="E81" s="3">
        <v>28142.080000000002</v>
      </c>
      <c r="F81" s="2">
        <v>160.87</v>
      </c>
      <c r="G81" s="2">
        <f>ROUND('CDD-CD'!$E81*'CDD-CD'!$F81,2)</f>
        <v>4527216.41</v>
      </c>
      <c r="H81" s="3">
        <v>28142.080000000002</v>
      </c>
      <c r="I81" s="2">
        <v>194.12</v>
      </c>
      <c r="J81" s="2">
        <f>ROUND(Tabla2[[#This Row],[CANTIDAD 2]]*Tabla2[[#This Row],[P. U. 2]],2)</f>
        <v>5462940.5700000003</v>
      </c>
    </row>
    <row r="82" spans="1:10">
      <c r="A82" s="16" t="s">
        <v>6577</v>
      </c>
      <c r="B82" s="16" t="s">
        <v>69</v>
      </c>
      <c r="C82" s="16" t="s">
        <v>3549</v>
      </c>
      <c r="D82" s="1" t="s">
        <v>15</v>
      </c>
      <c r="E82" s="3">
        <v>11857.68</v>
      </c>
      <c r="F82" s="2">
        <v>136.6</v>
      </c>
      <c r="G82" s="2">
        <f>ROUND('CDD-CD'!$E82*'CDD-CD'!$F82,2)</f>
        <v>1619759.09</v>
      </c>
      <c r="H82" s="3">
        <v>11857.68</v>
      </c>
      <c r="I82" s="2">
        <v>165.02</v>
      </c>
      <c r="J82" s="2">
        <f>ROUND(Tabla2[[#This Row],[CANTIDAD 2]]*Tabla2[[#This Row],[P. U. 2]],2)</f>
        <v>1956754.35</v>
      </c>
    </row>
    <row r="83" spans="1:10">
      <c r="A83" s="16" t="s">
        <v>6577</v>
      </c>
      <c r="B83" s="16" t="s">
        <v>70</v>
      </c>
      <c r="C83" s="16" t="s">
        <v>3550</v>
      </c>
      <c r="D83" s="1" t="s">
        <v>15</v>
      </c>
      <c r="E83" s="3">
        <v>64.23</v>
      </c>
      <c r="F83" s="2">
        <v>254.81</v>
      </c>
      <c r="G83" s="2">
        <f>ROUND('CDD-CD'!$E83*'CDD-CD'!$F83,2)</f>
        <v>16366.45</v>
      </c>
      <c r="H83" s="3">
        <v>64.23</v>
      </c>
      <c r="I83" s="2">
        <v>309.2</v>
      </c>
      <c r="J83" s="2">
        <f>ROUND(Tabla2[[#This Row],[CANTIDAD 2]]*Tabla2[[#This Row],[P. U. 2]],2)</f>
        <v>19859.919999999998</v>
      </c>
    </row>
    <row r="84" spans="1:10">
      <c r="A84" s="16" t="s">
        <v>6577</v>
      </c>
      <c r="B84" s="16" t="s">
        <v>71</v>
      </c>
      <c r="C84" s="16" t="s">
        <v>3551</v>
      </c>
      <c r="D84" s="1" t="s">
        <v>15</v>
      </c>
      <c r="E84" s="3">
        <v>5360.07</v>
      </c>
      <c r="F84" s="2">
        <v>201.08</v>
      </c>
      <c r="G84" s="2">
        <f>ROUND('CDD-CD'!$E84*'CDD-CD'!$F84,2)</f>
        <v>1077802.8799999999</v>
      </c>
      <c r="H84" s="3">
        <v>5360.07</v>
      </c>
      <c r="I84" s="2">
        <v>249.61</v>
      </c>
      <c r="J84" s="2">
        <f>ROUND(Tabla2[[#This Row],[CANTIDAD 2]]*Tabla2[[#This Row],[P. U. 2]],2)</f>
        <v>1337927.07</v>
      </c>
    </row>
    <row r="85" spans="1:10">
      <c r="A85" s="16" t="s">
        <v>6577</v>
      </c>
      <c r="B85" s="16" t="s">
        <v>72</v>
      </c>
      <c r="C85" s="16" t="s">
        <v>3552</v>
      </c>
      <c r="D85" s="1" t="s">
        <v>15</v>
      </c>
      <c r="E85" s="3">
        <v>5360.07</v>
      </c>
      <c r="F85" s="2">
        <v>53.97</v>
      </c>
      <c r="G85" s="2">
        <f>ROUND('CDD-CD'!$E85*'CDD-CD'!$F85,2)</f>
        <v>289282.98</v>
      </c>
      <c r="H85" s="3">
        <v>5360.07</v>
      </c>
      <c r="I85" s="2">
        <v>70.48</v>
      </c>
      <c r="J85" s="2">
        <f>ROUND(Tabla2[[#This Row],[CANTIDAD 2]]*Tabla2[[#This Row],[P. U. 2]],2)</f>
        <v>377777.73</v>
      </c>
    </row>
    <row r="86" spans="1:10">
      <c r="A86" s="16" t="s">
        <v>6577</v>
      </c>
      <c r="B86" s="16" t="s">
        <v>73</v>
      </c>
      <c r="C86" s="16" t="s">
        <v>3553</v>
      </c>
      <c r="D86" s="1" t="s">
        <v>15</v>
      </c>
      <c r="E86" s="3">
        <v>20.03</v>
      </c>
      <c r="F86" s="2">
        <v>195.19</v>
      </c>
      <c r="G86" s="2">
        <f>ROUND('CDD-CD'!$E86*'CDD-CD'!$F86,2)</f>
        <v>3909.66</v>
      </c>
      <c r="H86" s="3">
        <v>20.03</v>
      </c>
      <c r="I86" s="2">
        <v>241.38</v>
      </c>
      <c r="J86" s="2">
        <f>ROUND(Tabla2[[#This Row],[CANTIDAD 2]]*Tabla2[[#This Row],[P. U. 2]],2)</f>
        <v>4834.84</v>
      </c>
    </row>
    <row r="87" spans="1:10">
      <c r="A87" s="16" t="s">
        <v>6577</v>
      </c>
      <c r="B87" s="16" t="s">
        <v>74</v>
      </c>
      <c r="C87" s="16" t="s">
        <v>3554</v>
      </c>
      <c r="D87" s="1" t="s">
        <v>2</v>
      </c>
      <c r="E87" s="3">
        <v>1629.1</v>
      </c>
      <c r="F87" s="2">
        <v>35.07</v>
      </c>
      <c r="G87" s="2">
        <f>ROUND('CDD-CD'!$E87*'CDD-CD'!$F87,2)</f>
        <v>57132.54</v>
      </c>
      <c r="H87" s="3">
        <v>1629.1</v>
      </c>
      <c r="I87" s="2">
        <v>40.69</v>
      </c>
      <c r="J87" s="2">
        <f>ROUND(Tabla2[[#This Row],[CANTIDAD 2]]*Tabla2[[#This Row],[P. U. 2]],2)</f>
        <v>66288.08</v>
      </c>
    </row>
    <row r="88" spans="1:10">
      <c r="A88" s="16" t="s">
        <v>6577</v>
      </c>
      <c r="B88" s="16" t="s">
        <v>75</v>
      </c>
      <c r="C88" s="16" t="s">
        <v>3555</v>
      </c>
      <c r="D88" s="1" t="s">
        <v>2</v>
      </c>
      <c r="E88" s="3">
        <v>30266.39</v>
      </c>
      <c r="F88" s="2">
        <v>218.2</v>
      </c>
      <c r="G88" s="2">
        <f>ROUND('CDD-CD'!$E88*'CDD-CD'!$F88,2)</f>
        <v>6604126.2999999998</v>
      </c>
      <c r="H88" s="3">
        <v>30266.39</v>
      </c>
      <c r="I88" s="2">
        <v>246.68</v>
      </c>
      <c r="J88" s="2">
        <f>ROUND(Tabla2[[#This Row],[CANTIDAD 2]]*Tabla2[[#This Row],[P. U. 2]],2)</f>
        <v>7466113.0899999999</v>
      </c>
    </row>
    <row r="89" spans="1:10">
      <c r="A89" s="16" t="s">
        <v>6577</v>
      </c>
      <c r="B89" s="16" t="s">
        <v>29</v>
      </c>
      <c r="C89" s="16" t="s">
        <v>3508</v>
      </c>
      <c r="D89" s="1" t="s">
        <v>2</v>
      </c>
      <c r="E89" s="3">
        <v>16081.23</v>
      </c>
      <c r="F89" s="2">
        <v>187.69</v>
      </c>
      <c r="G89" s="2">
        <f>ROUND('CDD-CD'!$E89*'CDD-CD'!$F89,2)</f>
        <v>3018286.06</v>
      </c>
      <c r="H89" s="3">
        <v>16081.23</v>
      </c>
      <c r="I89" s="2">
        <v>202.26</v>
      </c>
      <c r="J89" s="2">
        <f>ROUND(Tabla2[[#This Row],[CANTIDAD 2]]*Tabla2[[#This Row],[P. U. 2]],2)</f>
        <v>3252589.58</v>
      </c>
    </row>
    <row r="90" spans="1:10">
      <c r="A90" s="16" t="s">
        <v>6577</v>
      </c>
      <c r="B90" s="16" t="s">
        <v>76</v>
      </c>
      <c r="C90" s="16" t="s">
        <v>3556</v>
      </c>
      <c r="D90" s="1" t="s">
        <v>8</v>
      </c>
      <c r="E90" s="3">
        <v>62.07</v>
      </c>
      <c r="F90" s="2">
        <v>71.97</v>
      </c>
      <c r="G90" s="2">
        <f>ROUND('CDD-CD'!$E90*'CDD-CD'!$F90,2)</f>
        <v>4467.18</v>
      </c>
      <c r="H90" s="3">
        <v>62.07</v>
      </c>
      <c r="I90" s="2">
        <v>84.29</v>
      </c>
      <c r="J90" s="2">
        <f>ROUND(Tabla2[[#This Row],[CANTIDAD 2]]*Tabla2[[#This Row],[P. U. 2]],2)</f>
        <v>5231.88</v>
      </c>
    </row>
    <row r="91" spans="1:10">
      <c r="A91" s="16" t="s">
        <v>6577</v>
      </c>
      <c r="B91" s="16" t="s">
        <v>77</v>
      </c>
      <c r="C91" s="16" t="s">
        <v>3557</v>
      </c>
      <c r="D91" s="1" t="s">
        <v>2</v>
      </c>
      <c r="E91" s="3">
        <v>47.64</v>
      </c>
      <c r="F91" s="2">
        <v>122.48</v>
      </c>
      <c r="G91" s="2">
        <f>ROUND('CDD-CD'!$E91*'CDD-CD'!$F91,2)</f>
        <v>5834.95</v>
      </c>
      <c r="H91" s="3">
        <v>47.64</v>
      </c>
      <c r="I91" s="2">
        <v>137.11000000000001</v>
      </c>
      <c r="J91" s="2">
        <f>ROUND(Tabla2[[#This Row],[CANTIDAD 2]]*Tabla2[[#This Row],[P. U. 2]],2)</f>
        <v>6531.92</v>
      </c>
    </row>
    <row r="92" spans="1:10">
      <c r="A92" s="16" t="s">
        <v>6577</v>
      </c>
      <c r="B92" s="16" t="s">
        <v>78</v>
      </c>
      <c r="C92" s="16" t="s">
        <v>3558</v>
      </c>
      <c r="D92" s="1" t="s">
        <v>79</v>
      </c>
      <c r="E92" s="3">
        <v>42.21</v>
      </c>
      <c r="F92" s="2">
        <v>79.52</v>
      </c>
      <c r="G92" s="2">
        <f>ROUND('CDD-CD'!$E92*'CDD-CD'!$F92,2)</f>
        <v>3356.54</v>
      </c>
      <c r="H92" s="3">
        <v>42.21</v>
      </c>
      <c r="I92" s="2">
        <v>96.54</v>
      </c>
      <c r="J92" s="2">
        <f>ROUND(Tabla2[[#This Row],[CANTIDAD 2]]*Tabla2[[#This Row],[P. U. 2]],2)</f>
        <v>4074.95</v>
      </c>
    </row>
    <row r="93" spans="1:10">
      <c r="A93" s="16" t="s">
        <v>6577</v>
      </c>
      <c r="B93" s="16" t="s">
        <v>80</v>
      </c>
      <c r="C93" s="16" t="s">
        <v>3559</v>
      </c>
      <c r="D93" s="1" t="s">
        <v>2</v>
      </c>
      <c r="E93" s="3">
        <v>44685.04</v>
      </c>
      <c r="F93" s="2">
        <v>95.71</v>
      </c>
      <c r="G93" s="2">
        <f>ROUND('CDD-CD'!$E93*'CDD-CD'!$F93,2)</f>
        <v>4276805.18</v>
      </c>
      <c r="H93" s="3">
        <v>44685.04</v>
      </c>
      <c r="I93" s="2">
        <v>123.96</v>
      </c>
      <c r="J93" s="2">
        <f>ROUND(Tabla2[[#This Row],[CANTIDAD 2]]*Tabla2[[#This Row],[P. U. 2]],2)</f>
        <v>5539157.5599999996</v>
      </c>
    </row>
    <row r="94" spans="1:10">
      <c r="A94" s="16" t="s">
        <v>6577</v>
      </c>
      <c r="B94" s="16" t="s">
        <v>81</v>
      </c>
      <c r="C94" s="16" t="s">
        <v>3560</v>
      </c>
      <c r="D94" s="1" t="s">
        <v>79</v>
      </c>
      <c r="E94" s="3">
        <v>5361.12</v>
      </c>
      <c r="F94" s="2">
        <v>52.5</v>
      </c>
      <c r="G94" s="2">
        <f>ROUND('CDD-CD'!$E94*'CDD-CD'!$F94,2)</f>
        <v>281458.8</v>
      </c>
      <c r="H94" s="3">
        <v>5361.12</v>
      </c>
      <c r="I94" s="2">
        <v>61.86</v>
      </c>
      <c r="J94" s="2">
        <f>ROUND(Tabla2[[#This Row],[CANTIDAD 2]]*Tabla2[[#This Row],[P. U. 2]],2)</f>
        <v>331638.88</v>
      </c>
    </row>
    <row r="95" spans="1:10">
      <c r="A95" s="16" t="s">
        <v>6577</v>
      </c>
      <c r="B95" s="16" t="s">
        <v>82</v>
      </c>
      <c r="C95" s="16" t="s">
        <v>3561</v>
      </c>
      <c r="D95" s="1" t="s">
        <v>79</v>
      </c>
      <c r="E95" s="3">
        <v>47.11</v>
      </c>
      <c r="F95" s="2">
        <v>510.4</v>
      </c>
      <c r="G95" s="2">
        <f>ROUND('CDD-CD'!$E95*'CDD-CD'!$F95,2)</f>
        <v>24044.94</v>
      </c>
      <c r="H95" s="3">
        <v>47.11</v>
      </c>
      <c r="I95" s="2">
        <v>636.02</v>
      </c>
      <c r="J95" s="2">
        <f>ROUND(Tabla2[[#This Row],[CANTIDAD 2]]*Tabla2[[#This Row],[P. U. 2]],2)</f>
        <v>29962.9</v>
      </c>
    </row>
    <row r="96" spans="1:10">
      <c r="A96" s="16" t="s">
        <v>6577</v>
      </c>
      <c r="B96" s="16" t="s">
        <v>83</v>
      </c>
      <c r="C96" s="16" t="s">
        <v>3562</v>
      </c>
      <c r="D96" s="1" t="s">
        <v>15</v>
      </c>
      <c r="E96" s="3">
        <v>539.01</v>
      </c>
      <c r="F96" s="2">
        <v>187.05</v>
      </c>
      <c r="G96" s="2">
        <f>ROUND('CDD-CD'!$E96*'CDD-CD'!$F96,2)</f>
        <v>100821.82</v>
      </c>
      <c r="H96" s="3">
        <v>539.01</v>
      </c>
      <c r="I96" s="2">
        <v>224.57</v>
      </c>
      <c r="J96" s="2">
        <f>ROUND(Tabla2[[#This Row],[CANTIDAD 2]]*Tabla2[[#This Row],[P. U. 2]],2)</f>
        <v>121045.48</v>
      </c>
    </row>
    <row r="97" spans="1:10">
      <c r="A97" s="16" t="s">
        <v>6577</v>
      </c>
      <c r="B97" s="16" t="s">
        <v>84</v>
      </c>
      <c r="C97" s="16" t="s">
        <v>3563</v>
      </c>
      <c r="D97" s="1" t="s">
        <v>15</v>
      </c>
      <c r="E97" s="3">
        <v>1947.49</v>
      </c>
      <c r="F97" s="2">
        <v>665.6</v>
      </c>
      <c r="G97" s="2">
        <f>ROUND('CDD-CD'!$E97*'CDD-CD'!$F97,2)</f>
        <v>1296249.3400000001</v>
      </c>
      <c r="H97" s="3">
        <v>1947.49</v>
      </c>
      <c r="I97" s="2">
        <v>820.58</v>
      </c>
      <c r="J97" s="2">
        <f>ROUND(Tabla2[[#This Row],[CANTIDAD 2]]*Tabla2[[#This Row],[P. U. 2]],2)</f>
        <v>1598071.34</v>
      </c>
    </row>
    <row r="98" spans="1:10">
      <c r="A98" s="16" t="s">
        <v>6577</v>
      </c>
      <c r="B98" s="16" t="s">
        <v>85</v>
      </c>
      <c r="C98" s="16" t="s">
        <v>3564</v>
      </c>
      <c r="D98" s="1" t="s">
        <v>5</v>
      </c>
      <c r="E98" s="3">
        <v>2636.32</v>
      </c>
      <c r="F98" s="2">
        <v>481.33</v>
      </c>
      <c r="G98" s="2">
        <f>ROUND('CDD-CD'!$E98*'CDD-CD'!$F98,2)</f>
        <v>1268939.9099999999</v>
      </c>
      <c r="H98" s="3">
        <v>2636.32</v>
      </c>
      <c r="I98" s="2">
        <v>528.13</v>
      </c>
      <c r="J98" s="2">
        <f>ROUND(Tabla2[[#This Row],[CANTIDAD 2]]*Tabla2[[#This Row],[P. U. 2]],2)</f>
        <v>1392319.68</v>
      </c>
    </row>
    <row r="99" spans="1:10">
      <c r="A99" s="16" t="s">
        <v>6577</v>
      </c>
      <c r="B99" s="16" t="s">
        <v>86</v>
      </c>
      <c r="C99" s="16" t="s">
        <v>3565</v>
      </c>
      <c r="D99" s="1" t="s">
        <v>2</v>
      </c>
      <c r="E99" s="3">
        <v>17608.18</v>
      </c>
      <c r="F99" s="2">
        <v>73.760000000000005</v>
      </c>
      <c r="G99" s="2">
        <f>ROUND('CDD-CD'!$E99*'CDD-CD'!$F99,2)</f>
        <v>1298779.3600000001</v>
      </c>
      <c r="H99" s="3">
        <v>17608.18</v>
      </c>
      <c r="I99" s="2">
        <v>87.8</v>
      </c>
      <c r="J99" s="2">
        <f>ROUND(Tabla2[[#This Row],[CANTIDAD 2]]*Tabla2[[#This Row],[P. U. 2]],2)</f>
        <v>1545998.2</v>
      </c>
    </row>
    <row r="100" spans="1:10">
      <c r="A100" s="16" t="s">
        <v>6577</v>
      </c>
      <c r="B100" s="16" t="s">
        <v>87</v>
      </c>
      <c r="C100" s="16" t="s">
        <v>3566</v>
      </c>
      <c r="D100" s="1" t="s">
        <v>15</v>
      </c>
      <c r="E100" s="3">
        <v>2922.28</v>
      </c>
      <c r="F100" s="2">
        <v>53.06</v>
      </c>
      <c r="G100" s="2">
        <f>ROUND('CDD-CD'!$E100*'CDD-CD'!$F100,2)</f>
        <v>155056.18</v>
      </c>
      <c r="H100" s="3">
        <v>2922.28</v>
      </c>
      <c r="I100" s="2">
        <v>68.66</v>
      </c>
      <c r="J100" s="2">
        <f>ROUND(Tabla2[[#This Row],[CANTIDAD 2]]*Tabla2[[#This Row],[P. U. 2]],2)</f>
        <v>200643.74</v>
      </c>
    </row>
    <row r="101" spans="1:10">
      <c r="A101" s="16" t="s">
        <v>6577</v>
      </c>
      <c r="B101" s="16" t="s">
        <v>88</v>
      </c>
      <c r="C101" s="16" t="s">
        <v>3567</v>
      </c>
      <c r="D101" s="1" t="s">
        <v>2</v>
      </c>
      <c r="E101" s="3">
        <v>17970.91</v>
      </c>
      <c r="F101" s="2">
        <v>294.55</v>
      </c>
      <c r="G101" s="2">
        <f>ROUND('CDD-CD'!$E101*'CDD-CD'!$F101,2)</f>
        <v>5293331.54</v>
      </c>
      <c r="H101" s="3">
        <v>17970.91</v>
      </c>
      <c r="I101" s="2">
        <v>305.42</v>
      </c>
      <c r="J101" s="2">
        <f>ROUND(Tabla2[[#This Row],[CANTIDAD 2]]*Tabla2[[#This Row],[P. U. 2]],2)</f>
        <v>5488675.3300000001</v>
      </c>
    </row>
    <row r="102" spans="1:10">
      <c r="A102" s="16" t="s">
        <v>6577</v>
      </c>
      <c r="B102" s="16" t="s">
        <v>89</v>
      </c>
      <c r="C102" s="16" t="s">
        <v>3568</v>
      </c>
      <c r="D102" s="1" t="s">
        <v>2</v>
      </c>
      <c r="E102" s="3">
        <v>9250</v>
      </c>
      <c r="F102" s="2">
        <v>346.4</v>
      </c>
      <c r="G102" s="2">
        <f>ROUND('CDD-CD'!$E102*'CDD-CD'!$F102,2)</f>
        <v>3204200</v>
      </c>
      <c r="H102" s="3">
        <v>9250</v>
      </c>
      <c r="I102" s="2">
        <v>357.27</v>
      </c>
      <c r="J102" s="2">
        <f>ROUND(Tabla2[[#This Row],[CANTIDAD 2]]*Tabla2[[#This Row],[P. U. 2]],2)</f>
        <v>3304747.5</v>
      </c>
    </row>
    <row r="103" spans="1:10">
      <c r="A103" s="16" t="s">
        <v>6577</v>
      </c>
      <c r="B103" s="16" t="s">
        <v>90</v>
      </c>
      <c r="C103" s="16" t="s">
        <v>3569</v>
      </c>
      <c r="D103" s="1" t="s">
        <v>2</v>
      </c>
      <c r="E103" s="3">
        <v>142.08000000000001</v>
      </c>
      <c r="F103" s="2">
        <v>584.44000000000005</v>
      </c>
      <c r="G103" s="2">
        <f>ROUND('CDD-CD'!$E103*'CDD-CD'!$F103,2)</f>
        <v>83037.240000000005</v>
      </c>
      <c r="H103" s="3">
        <v>142.08000000000001</v>
      </c>
      <c r="I103" s="2">
        <v>650.48</v>
      </c>
      <c r="J103" s="2">
        <f>ROUND(Tabla2[[#This Row],[CANTIDAD 2]]*Tabla2[[#This Row],[P. U. 2]],2)</f>
        <v>92420.2</v>
      </c>
    </row>
    <row r="104" spans="1:10">
      <c r="A104" s="16" t="s">
        <v>6577</v>
      </c>
      <c r="B104" s="16" t="s">
        <v>91</v>
      </c>
      <c r="C104" s="16" t="s">
        <v>3570</v>
      </c>
      <c r="D104" s="1" t="s">
        <v>2</v>
      </c>
      <c r="E104" s="3">
        <v>509.58</v>
      </c>
      <c r="F104" s="2">
        <v>184.36</v>
      </c>
      <c r="G104" s="2">
        <f>ROUND('CDD-CD'!$E104*'CDD-CD'!$F104,2)</f>
        <v>93946.17</v>
      </c>
      <c r="H104" s="3">
        <v>509.58</v>
      </c>
      <c r="I104" s="2">
        <v>254.56</v>
      </c>
      <c r="J104" s="2">
        <f>ROUND(Tabla2[[#This Row],[CANTIDAD 2]]*Tabla2[[#This Row],[P. U. 2]],2)</f>
        <v>129718.68</v>
      </c>
    </row>
    <row r="105" spans="1:10">
      <c r="A105" s="16" t="s">
        <v>6577</v>
      </c>
      <c r="B105" s="16" t="s">
        <v>92</v>
      </c>
      <c r="C105" s="16" t="s">
        <v>3571</v>
      </c>
      <c r="D105" s="1" t="s">
        <v>2</v>
      </c>
      <c r="E105" s="3">
        <v>831.7</v>
      </c>
      <c r="F105" s="2">
        <v>210.1</v>
      </c>
      <c r="G105" s="2">
        <f>ROUND('CDD-CD'!$E105*'CDD-CD'!$F105,2)</f>
        <v>174740.17</v>
      </c>
      <c r="H105" s="3">
        <v>831.7</v>
      </c>
      <c r="I105" s="2">
        <v>226.07</v>
      </c>
      <c r="J105" s="2">
        <f>ROUND(Tabla2[[#This Row],[CANTIDAD 2]]*Tabla2[[#This Row],[P. U. 2]],2)</f>
        <v>188022.42</v>
      </c>
    </row>
    <row r="106" spans="1:10">
      <c r="A106" s="16" t="s">
        <v>6577</v>
      </c>
      <c r="B106" s="16" t="s">
        <v>93</v>
      </c>
      <c r="C106" s="16" t="s">
        <v>3572</v>
      </c>
      <c r="D106" s="1" t="s">
        <v>15</v>
      </c>
      <c r="E106" s="3">
        <v>745.72</v>
      </c>
      <c r="F106" s="2">
        <v>41.88</v>
      </c>
      <c r="G106" s="2">
        <f>ROUND('CDD-CD'!$E106*'CDD-CD'!$F106,2)</f>
        <v>31230.75</v>
      </c>
      <c r="H106" s="3">
        <v>745.72</v>
      </c>
      <c r="I106" s="2">
        <v>51.53</v>
      </c>
      <c r="J106" s="2">
        <f>ROUND(Tabla2[[#This Row],[CANTIDAD 2]]*Tabla2[[#This Row],[P. U. 2]],2)</f>
        <v>38426.949999999997</v>
      </c>
    </row>
    <row r="107" spans="1:10">
      <c r="A107" s="16" t="s">
        <v>6577</v>
      </c>
      <c r="B107" s="16" t="s">
        <v>94</v>
      </c>
      <c r="C107" s="16" t="s">
        <v>3573</v>
      </c>
      <c r="D107" s="1" t="s">
        <v>2</v>
      </c>
      <c r="E107" s="3">
        <v>509.58</v>
      </c>
      <c r="F107" s="2">
        <v>51.41</v>
      </c>
      <c r="G107" s="2">
        <f>ROUND('CDD-CD'!$E107*'CDD-CD'!$F107,2)</f>
        <v>26197.51</v>
      </c>
      <c r="H107" s="3">
        <v>509.58</v>
      </c>
      <c r="I107" s="2">
        <v>60.83</v>
      </c>
      <c r="J107" s="2">
        <f>ROUND(Tabla2[[#This Row],[CANTIDAD 2]]*Tabla2[[#This Row],[P. U. 2]],2)</f>
        <v>30997.75</v>
      </c>
    </row>
    <row r="108" spans="1:10" s="51" customFormat="1">
      <c r="A108" s="47" t="s">
        <v>6579</v>
      </c>
      <c r="B108" s="47" t="s">
        <v>6602</v>
      </c>
      <c r="C108" s="47" t="s">
        <v>3574</v>
      </c>
      <c r="D108" s="48" t="s">
        <v>3472</v>
      </c>
      <c r="E108" s="49"/>
      <c r="F108" s="50"/>
      <c r="G108" s="50">
        <f>G109+G122+G127+G144+G151+G155+G157+G161+G170+G175</f>
        <v>69955767.189999998</v>
      </c>
      <c r="H108" s="49"/>
      <c r="I108" s="64"/>
      <c r="J108" s="50">
        <f>J109+J122+J127+J144+J151+J155+J157+J161+J170+J175</f>
        <v>76007858.580000013</v>
      </c>
    </row>
    <row r="109" spans="1:10" s="56" customFormat="1">
      <c r="A109" s="52" t="s">
        <v>6580</v>
      </c>
      <c r="B109" s="52" t="s">
        <v>3472</v>
      </c>
      <c r="C109" s="52" t="s">
        <v>3575</v>
      </c>
      <c r="D109" s="53" t="s">
        <v>3472</v>
      </c>
      <c r="E109" s="54"/>
      <c r="F109" s="55"/>
      <c r="G109" s="55">
        <f>SUM(G110:G121)</f>
        <v>32517876.550000001</v>
      </c>
      <c r="H109" s="54"/>
      <c r="I109" s="65"/>
      <c r="J109" s="55">
        <f>SUM(J110:J121)</f>
        <v>34556475.760000005</v>
      </c>
    </row>
    <row r="110" spans="1:10">
      <c r="A110" s="16" t="s">
        <v>6577</v>
      </c>
      <c r="B110" s="16" t="s">
        <v>95</v>
      </c>
      <c r="C110" s="16" t="s">
        <v>3576</v>
      </c>
      <c r="D110" s="1" t="s">
        <v>2</v>
      </c>
      <c r="E110" s="3">
        <v>10730.56</v>
      </c>
      <c r="F110" s="2">
        <v>71.28</v>
      </c>
      <c r="G110" s="2">
        <f>ROUND('CDD-CD'!$E110*'CDD-CD'!$F110,2)</f>
        <v>764874.32</v>
      </c>
      <c r="H110" s="3">
        <v>10730.56</v>
      </c>
      <c r="I110" s="2">
        <v>84.07</v>
      </c>
      <c r="J110" s="2">
        <f>ROUND(Tabla2[[#This Row],[CANTIDAD 2]]*Tabla2[[#This Row],[P. U. 2]],2)</f>
        <v>902118.18</v>
      </c>
    </row>
    <row r="111" spans="1:10">
      <c r="A111" s="16" t="s">
        <v>6577</v>
      </c>
      <c r="B111" s="16" t="s">
        <v>96</v>
      </c>
      <c r="C111" s="16" t="s">
        <v>3577</v>
      </c>
      <c r="D111" s="1" t="s">
        <v>2</v>
      </c>
      <c r="E111" s="3">
        <v>31.17</v>
      </c>
      <c r="F111" s="2">
        <v>1375.59</v>
      </c>
      <c r="G111" s="2">
        <f>ROUND('CDD-CD'!$E111*'CDD-CD'!$F111,2)</f>
        <v>42877.14</v>
      </c>
      <c r="H111" s="3">
        <v>31.17</v>
      </c>
      <c r="I111" s="2">
        <v>1487.91</v>
      </c>
      <c r="J111" s="2">
        <f>ROUND(Tabla2[[#This Row],[CANTIDAD 2]]*Tabla2[[#This Row],[P. U. 2]],2)</f>
        <v>46378.15</v>
      </c>
    </row>
    <row r="112" spans="1:10">
      <c r="A112" s="16" t="s">
        <v>6577</v>
      </c>
      <c r="B112" s="16" t="s">
        <v>97</v>
      </c>
      <c r="C112" s="16" t="s">
        <v>3578</v>
      </c>
      <c r="D112" s="1" t="s">
        <v>2</v>
      </c>
      <c r="E112" s="3">
        <v>891.87</v>
      </c>
      <c r="F112" s="2">
        <v>265.83999999999997</v>
      </c>
      <c r="G112" s="2">
        <f>ROUND('CDD-CD'!$E112*'CDD-CD'!$F112,2)</f>
        <v>237094.72</v>
      </c>
      <c r="H112" s="3">
        <v>891.87</v>
      </c>
      <c r="I112" s="2">
        <v>296.22000000000003</v>
      </c>
      <c r="J112" s="2">
        <f>ROUND(Tabla2[[#This Row],[CANTIDAD 2]]*Tabla2[[#This Row],[P. U. 2]],2)</f>
        <v>264189.73</v>
      </c>
    </row>
    <row r="113" spans="1:10">
      <c r="A113" s="16" t="s">
        <v>6577</v>
      </c>
      <c r="B113" s="16" t="s">
        <v>98</v>
      </c>
      <c r="C113" s="16" t="s">
        <v>3579</v>
      </c>
      <c r="D113" s="1" t="s">
        <v>2</v>
      </c>
      <c r="E113" s="3">
        <v>670.98</v>
      </c>
      <c r="F113" s="2">
        <v>585.80999999999995</v>
      </c>
      <c r="G113" s="2">
        <f>ROUND('CDD-CD'!$E113*'CDD-CD'!$F113,2)</f>
        <v>393066.79</v>
      </c>
      <c r="H113" s="3">
        <v>670.98</v>
      </c>
      <c r="I113" s="2">
        <v>616.19000000000005</v>
      </c>
      <c r="J113" s="2">
        <f>ROUND(Tabla2[[#This Row],[CANTIDAD 2]]*Tabla2[[#This Row],[P. U. 2]],2)</f>
        <v>413451.17</v>
      </c>
    </row>
    <row r="114" spans="1:10">
      <c r="A114" s="16" t="s">
        <v>6577</v>
      </c>
      <c r="B114" s="16" t="s">
        <v>99</v>
      </c>
      <c r="C114" s="16" t="s">
        <v>3580</v>
      </c>
      <c r="D114" s="1" t="s">
        <v>2</v>
      </c>
      <c r="E114" s="3">
        <v>18771.86</v>
      </c>
      <c r="F114" s="2">
        <v>592.49</v>
      </c>
      <c r="G114" s="2">
        <f>ROUND('CDD-CD'!$E114*'CDD-CD'!$F114,2)</f>
        <v>11122139.33</v>
      </c>
      <c r="H114" s="3">
        <v>18771.86</v>
      </c>
      <c r="I114" s="2">
        <v>630.46</v>
      </c>
      <c r="J114" s="2">
        <f>ROUND(Tabla2[[#This Row],[CANTIDAD 2]]*Tabla2[[#This Row],[P. U. 2]],2)</f>
        <v>11834906.859999999</v>
      </c>
    </row>
    <row r="115" spans="1:10">
      <c r="A115" s="16" t="s">
        <v>6577</v>
      </c>
      <c r="B115" s="16" t="s">
        <v>100</v>
      </c>
      <c r="C115" s="16" t="s">
        <v>3581</v>
      </c>
      <c r="D115" s="1" t="s">
        <v>2</v>
      </c>
      <c r="E115" s="3">
        <v>17932</v>
      </c>
      <c r="F115" s="2">
        <v>592.49</v>
      </c>
      <c r="G115" s="2">
        <f>ROUND('CDD-CD'!$E115*'CDD-CD'!$F115,2)</f>
        <v>10624530.68</v>
      </c>
      <c r="H115" s="3">
        <v>17932</v>
      </c>
      <c r="I115" s="2">
        <v>630.46</v>
      </c>
      <c r="J115" s="2">
        <f>ROUND(Tabla2[[#This Row],[CANTIDAD 2]]*Tabla2[[#This Row],[P. U. 2]],2)</f>
        <v>11305408.720000001</v>
      </c>
    </row>
    <row r="116" spans="1:10">
      <c r="A116" s="16" t="s">
        <v>6577</v>
      </c>
      <c r="B116" s="16" t="s">
        <v>101</v>
      </c>
      <c r="C116" s="16" t="s">
        <v>3582</v>
      </c>
      <c r="D116" s="1" t="s">
        <v>2</v>
      </c>
      <c r="E116" s="3">
        <v>5817.66</v>
      </c>
      <c r="F116" s="2">
        <v>328.71</v>
      </c>
      <c r="G116" s="2">
        <f>ROUND('CDD-CD'!$E116*'CDD-CD'!$F116,2)</f>
        <v>1912323.02</v>
      </c>
      <c r="H116" s="3">
        <v>5817.66</v>
      </c>
      <c r="I116" s="2">
        <v>336.94</v>
      </c>
      <c r="J116" s="2">
        <f>ROUND(Tabla2[[#This Row],[CANTIDAD 2]]*Tabla2[[#This Row],[P. U. 2]],2)</f>
        <v>1960202.36</v>
      </c>
    </row>
    <row r="117" spans="1:10">
      <c r="A117" s="16" t="s">
        <v>6577</v>
      </c>
      <c r="B117" s="16" t="s">
        <v>102</v>
      </c>
      <c r="C117" s="16" t="s">
        <v>3583</v>
      </c>
      <c r="D117" s="1" t="s">
        <v>2</v>
      </c>
      <c r="E117" s="3">
        <v>362.33</v>
      </c>
      <c r="F117" s="2">
        <v>741.31</v>
      </c>
      <c r="G117" s="2">
        <f>ROUND('CDD-CD'!$E117*'CDD-CD'!$F117,2)</f>
        <v>268598.84999999998</v>
      </c>
      <c r="H117" s="3">
        <v>362.33</v>
      </c>
      <c r="I117" s="2">
        <v>764.66</v>
      </c>
      <c r="J117" s="2">
        <f>ROUND(Tabla2[[#This Row],[CANTIDAD 2]]*Tabla2[[#This Row],[P. U. 2]],2)</f>
        <v>277059.26</v>
      </c>
    </row>
    <row r="118" spans="1:10">
      <c r="A118" s="16" t="s">
        <v>6577</v>
      </c>
      <c r="B118" s="16" t="s">
        <v>103</v>
      </c>
      <c r="C118" s="16" t="s">
        <v>3584</v>
      </c>
      <c r="D118" s="1" t="s">
        <v>2</v>
      </c>
      <c r="E118" s="3">
        <v>273.74</v>
      </c>
      <c r="F118" s="2">
        <v>741.31</v>
      </c>
      <c r="G118" s="2">
        <f>ROUND('CDD-CD'!$E118*'CDD-CD'!$F118,2)</f>
        <v>202926.2</v>
      </c>
      <c r="H118" s="3">
        <v>273.74</v>
      </c>
      <c r="I118" s="2">
        <v>764.66</v>
      </c>
      <c r="J118" s="2">
        <f>ROUND(Tabla2[[#This Row],[CANTIDAD 2]]*Tabla2[[#This Row],[P. U. 2]],2)</f>
        <v>209318.03</v>
      </c>
    </row>
    <row r="119" spans="1:10">
      <c r="A119" s="16" t="s">
        <v>6577</v>
      </c>
      <c r="B119" s="16" t="s">
        <v>104</v>
      </c>
      <c r="C119" s="16" t="s">
        <v>3585</v>
      </c>
      <c r="D119" s="1" t="s">
        <v>2</v>
      </c>
      <c r="E119" s="3">
        <v>282</v>
      </c>
      <c r="F119" s="2">
        <v>4061.09</v>
      </c>
      <c r="G119" s="2">
        <f>ROUND('CDD-CD'!$E119*'CDD-CD'!$F119,2)</f>
        <v>1145227.3799999999</v>
      </c>
      <c r="H119" s="3">
        <v>282</v>
      </c>
      <c r="I119" s="2">
        <v>4170.88</v>
      </c>
      <c r="J119" s="2">
        <f>ROUND(Tabla2[[#This Row],[CANTIDAD 2]]*Tabla2[[#This Row],[P. U. 2]],2)</f>
        <v>1176188.1599999999</v>
      </c>
    </row>
    <row r="120" spans="1:10">
      <c r="A120" s="16" t="s">
        <v>6577</v>
      </c>
      <c r="B120" s="16" t="s">
        <v>105</v>
      </c>
      <c r="C120" s="16" t="s">
        <v>3586</v>
      </c>
      <c r="D120" s="1" t="s">
        <v>2</v>
      </c>
      <c r="E120" s="3">
        <v>9001.32</v>
      </c>
      <c r="F120" s="2">
        <v>608.6</v>
      </c>
      <c r="G120" s="2">
        <f>ROUND('CDD-CD'!$E120*'CDD-CD'!$F120,2)</f>
        <v>5478203.3499999996</v>
      </c>
      <c r="H120" s="3">
        <v>9001.32</v>
      </c>
      <c r="I120" s="2">
        <v>646.57000000000005</v>
      </c>
      <c r="J120" s="2">
        <f>ROUND(Tabla2[[#This Row],[CANTIDAD 2]]*Tabla2[[#This Row],[P. U. 2]],2)</f>
        <v>5819983.4699999997</v>
      </c>
    </row>
    <row r="121" spans="1:10">
      <c r="A121" s="16" t="s">
        <v>6577</v>
      </c>
      <c r="B121" s="16" t="s">
        <v>106</v>
      </c>
      <c r="C121" s="16" t="s">
        <v>3587</v>
      </c>
      <c r="D121" s="1" t="s">
        <v>2</v>
      </c>
      <c r="E121" s="3">
        <v>516.32000000000005</v>
      </c>
      <c r="F121" s="2">
        <v>631.41999999999996</v>
      </c>
      <c r="G121" s="2">
        <f>ROUND('CDD-CD'!$E121*'CDD-CD'!$F121,2)</f>
        <v>326014.77</v>
      </c>
      <c r="H121" s="3">
        <v>516.32000000000005</v>
      </c>
      <c r="I121" s="2">
        <v>672.59</v>
      </c>
      <c r="J121" s="2">
        <f>ROUND(Tabla2[[#This Row],[CANTIDAD 2]]*Tabla2[[#This Row],[P. U. 2]],2)</f>
        <v>347271.67</v>
      </c>
    </row>
    <row r="122" spans="1:10" s="56" customFormat="1">
      <c r="A122" s="52" t="s">
        <v>6580</v>
      </c>
      <c r="B122" s="52" t="s">
        <v>3472</v>
      </c>
      <c r="C122" s="52" t="s">
        <v>3588</v>
      </c>
      <c r="D122" s="53" t="s">
        <v>3472</v>
      </c>
      <c r="E122" s="54"/>
      <c r="F122" s="55"/>
      <c r="G122" s="55">
        <f>SUM(G123:G126)</f>
        <v>998650.13</v>
      </c>
      <c r="H122" s="54"/>
      <c r="I122" s="65"/>
      <c r="J122" s="55">
        <f>SUM(J123:J126)</f>
        <v>1075969.56</v>
      </c>
    </row>
    <row r="123" spans="1:10">
      <c r="A123" s="16" t="s">
        <v>6577</v>
      </c>
      <c r="B123" s="16" t="s">
        <v>107</v>
      </c>
      <c r="C123" s="16" t="s">
        <v>3589</v>
      </c>
      <c r="D123" s="1" t="s">
        <v>79</v>
      </c>
      <c r="E123" s="3">
        <v>5008.42</v>
      </c>
      <c r="F123" s="2">
        <v>76.86</v>
      </c>
      <c r="G123" s="2">
        <f>ROUND('CDD-CD'!$E123*'CDD-CD'!$F123,2)</f>
        <v>384947.16</v>
      </c>
      <c r="H123" s="3">
        <v>5008.42</v>
      </c>
      <c r="I123" s="2">
        <v>84.45</v>
      </c>
      <c r="J123" s="2">
        <f>ROUND(Tabla2[[#This Row],[CANTIDAD 2]]*Tabla2[[#This Row],[P. U. 2]],2)</f>
        <v>422961.07</v>
      </c>
    </row>
    <row r="124" spans="1:10">
      <c r="A124" s="16" t="s">
        <v>6577</v>
      </c>
      <c r="B124" s="16" t="s">
        <v>108</v>
      </c>
      <c r="C124" s="16" t="s">
        <v>3590</v>
      </c>
      <c r="D124" s="1" t="s">
        <v>15</v>
      </c>
      <c r="E124" s="3">
        <v>190.88</v>
      </c>
      <c r="F124" s="2">
        <v>116.96</v>
      </c>
      <c r="G124" s="2">
        <f>ROUND('CDD-CD'!$E124*'CDD-CD'!$F124,2)</f>
        <v>22325.32</v>
      </c>
      <c r="H124" s="3">
        <v>190.88</v>
      </c>
      <c r="I124" s="2">
        <v>122.45</v>
      </c>
      <c r="J124" s="2">
        <f>ROUND(Tabla2[[#This Row],[CANTIDAD 2]]*Tabla2[[#This Row],[P. U. 2]],2)</f>
        <v>23373.26</v>
      </c>
    </row>
    <row r="125" spans="1:10">
      <c r="A125" s="16" t="s">
        <v>6577</v>
      </c>
      <c r="B125" s="16" t="s">
        <v>109</v>
      </c>
      <c r="C125" s="16" t="s">
        <v>3591</v>
      </c>
      <c r="D125" s="1" t="s">
        <v>2</v>
      </c>
      <c r="E125" s="3">
        <v>958.1</v>
      </c>
      <c r="F125" s="2">
        <v>592.49</v>
      </c>
      <c r="G125" s="2">
        <f>ROUND('CDD-CD'!$E125*'CDD-CD'!$F125,2)</f>
        <v>567664.67000000004</v>
      </c>
      <c r="H125" s="3">
        <v>958.1</v>
      </c>
      <c r="I125" s="2">
        <v>630.46</v>
      </c>
      <c r="J125" s="2">
        <f>ROUND(Tabla2[[#This Row],[CANTIDAD 2]]*Tabla2[[#This Row],[P. U. 2]],2)</f>
        <v>604043.73</v>
      </c>
    </row>
    <row r="126" spans="1:10">
      <c r="A126" s="16" t="s">
        <v>6577</v>
      </c>
      <c r="B126" s="16" t="s">
        <v>110</v>
      </c>
      <c r="C126" s="16" t="s">
        <v>3592</v>
      </c>
      <c r="D126" s="1" t="s">
        <v>79</v>
      </c>
      <c r="E126" s="3">
        <v>247.5</v>
      </c>
      <c r="F126" s="2">
        <v>95.81</v>
      </c>
      <c r="G126" s="2">
        <f>ROUND('CDD-CD'!$E126*'CDD-CD'!$F126,2)</f>
        <v>23712.98</v>
      </c>
      <c r="H126" s="3">
        <v>247.5</v>
      </c>
      <c r="I126" s="2">
        <v>103.4</v>
      </c>
      <c r="J126" s="2">
        <f>ROUND(Tabla2[[#This Row],[CANTIDAD 2]]*Tabla2[[#This Row],[P. U. 2]],2)</f>
        <v>25591.5</v>
      </c>
    </row>
    <row r="127" spans="1:10" s="56" customFormat="1">
      <c r="A127" s="52" t="s">
        <v>6580</v>
      </c>
      <c r="B127" s="52" t="s">
        <v>3472</v>
      </c>
      <c r="C127" s="52" t="s">
        <v>3593</v>
      </c>
      <c r="D127" s="53" t="s">
        <v>3472</v>
      </c>
      <c r="E127" s="54"/>
      <c r="F127" s="55"/>
      <c r="G127" s="55">
        <f>SUM(G128:G143)</f>
        <v>18567541.109999999</v>
      </c>
      <c r="H127" s="54"/>
      <c r="I127" s="65"/>
      <c r="J127" s="55">
        <f>SUM(J128:J143)</f>
        <v>19677958.289999999</v>
      </c>
    </row>
    <row r="128" spans="1:10">
      <c r="A128" s="16" t="s">
        <v>6577</v>
      </c>
      <c r="B128" s="16" t="s">
        <v>111</v>
      </c>
      <c r="C128" s="16" t="s">
        <v>3594</v>
      </c>
      <c r="D128" s="1" t="s">
        <v>2</v>
      </c>
      <c r="E128" s="3">
        <v>362.23</v>
      </c>
      <c r="F128" s="2">
        <v>409.59</v>
      </c>
      <c r="G128" s="2">
        <f>ROUND('CDD-CD'!$E128*'CDD-CD'!$F128,2)</f>
        <v>148365.79</v>
      </c>
      <c r="H128" s="3">
        <v>362.23</v>
      </c>
      <c r="I128" s="2">
        <v>455.7</v>
      </c>
      <c r="J128" s="2">
        <f>ROUND(Tabla2[[#This Row],[CANTIDAD 2]]*Tabla2[[#This Row],[P. U. 2]],2)</f>
        <v>165068.21</v>
      </c>
    </row>
    <row r="129" spans="1:10">
      <c r="A129" s="16" t="s">
        <v>6577</v>
      </c>
      <c r="B129" s="16" t="s">
        <v>112</v>
      </c>
      <c r="C129" s="16" t="s">
        <v>3595</v>
      </c>
      <c r="D129" s="1" t="s">
        <v>2</v>
      </c>
      <c r="E129" s="3">
        <v>2945.14</v>
      </c>
      <c r="F129" s="2">
        <v>109.1</v>
      </c>
      <c r="G129" s="2">
        <f>ROUND('CDD-CD'!$E129*'CDD-CD'!$F129,2)</f>
        <v>321314.77</v>
      </c>
      <c r="H129" s="3">
        <v>2945.14</v>
      </c>
      <c r="I129" s="2">
        <v>116.95</v>
      </c>
      <c r="J129" s="2">
        <f>ROUND(Tabla2[[#This Row],[CANTIDAD 2]]*Tabla2[[#This Row],[P. U. 2]],2)</f>
        <v>344434.12</v>
      </c>
    </row>
    <row r="130" spans="1:10">
      <c r="A130" s="16" t="s">
        <v>6577</v>
      </c>
      <c r="B130" s="16" t="s">
        <v>113</v>
      </c>
      <c r="C130" s="16" t="s">
        <v>3596</v>
      </c>
      <c r="D130" s="1" t="s">
        <v>2</v>
      </c>
      <c r="E130" s="3">
        <v>786.84</v>
      </c>
      <c r="F130" s="2">
        <v>191.83</v>
      </c>
      <c r="G130" s="2">
        <f>ROUND('CDD-CD'!$E130*'CDD-CD'!$F130,2)</f>
        <v>150939.51999999999</v>
      </c>
      <c r="H130" s="3">
        <v>786.84</v>
      </c>
      <c r="I130" s="2">
        <v>223.63</v>
      </c>
      <c r="J130" s="2">
        <f>ROUND(Tabla2[[#This Row],[CANTIDAD 2]]*Tabla2[[#This Row],[P. U. 2]],2)</f>
        <v>175961.03</v>
      </c>
    </row>
    <row r="131" spans="1:10">
      <c r="A131" s="16" t="s">
        <v>6577</v>
      </c>
      <c r="B131" s="16" t="s">
        <v>114</v>
      </c>
      <c r="C131" s="16" t="s">
        <v>3597</v>
      </c>
      <c r="D131" s="1" t="s">
        <v>2</v>
      </c>
      <c r="E131" s="3">
        <v>379.59</v>
      </c>
      <c r="F131" s="2">
        <v>281.25</v>
      </c>
      <c r="G131" s="2">
        <f>ROUND('CDD-CD'!$E131*'CDD-CD'!$F131,2)</f>
        <v>106759.69</v>
      </c>
      <c r="H131" s="3">
        <v>379.59</v>
      </c>
      <c r="I131" s="2">
        <v>313.05</v>
      </c>
      <c r="J131" s="2">
        <f>ROUND(Tabla2[[#This Row],[CANTIDAD 2]]*Tabla2[[#This Row],[P. U. 2]],2)</f>
        <v>118830.65</v>
      </c>
    </row>
    <row r="132" spans="1:10">
      <c r="A132" s="16" t="s">
        <v>6577</v>
      </c>
      <c r="B132" s="16" t="s">
        <v>115</v>
      </c>
      <c r="C132" s="16" t="s">
        <v>3598</v>
      </c>
      <c r="D132" s="1" t="s">
        <v>8</v>
      </c>
      <c r="E132" s="3">
        <v>413.34</v>
      </c>
      <c r="F132" s="2">
        <v>343.66</v>
      </c>
      <c r="G132" s="2">
        <f>ROUND('CDD-CD'!$E132*'CDD-CD'!$F132,2)</f>
        <v>142048.42000000001</v>
      </c>
      <c r="H132" s="3">
        <v>413.34</v>
      </c>
      <c r="I132" s="2">
        <v>370.16</v>
      </c>
      <c r="J132" s="2">
        <f>ROUND(Tabla2[[#This Row],[CANTIDAD 2]]*Tabla2[[#This Row],[P. U. 2]],2)</f>
        <v>153001.93</v>
      </c>
    </row>
    <row r="133" spans="1:10">
      <c r="A133" s="16" t="s">
        <v>6577</v>
      </c>
      <c r="B133" s="16" t="s">
        <v>116</v>
      </c>
      <c r="C133" s="16" t="s">
        <v>3599</v>
      </c>
      <c r="D133" s="1" t="s">
        <v>2</v>
      </c>
      <c r="E133" s="3">
        <v>6050.3</v>
      </c>
      <c r="F133" s="2">
        <v>265.83999999999997</v>
      </c>
      <c r="G133" s="2">
        <f>ROUND('CDD-CD'!$E133*'CDD-CD'!$F133,2)</f>
        <v>1608411.75</v>
      </c>
      <c r="H133" s="3">
        <v>6050.3</v>
      </c>
      <c r="I133" s="2">
        <v>296.22000000000003</v>
      </c>
      <c r="J133" s="2">
        <f>ROUND(Tabla2[[#This Row],[CANTIDAD 2]]*Tabla2[[#This Row],[P. U. 2]],2)</f>
        <v>1792219.87</v>
      </c>
    </row>
    <row r="134" spans="1:10">
      <c r="A134" s="16" t="s">
        <v>6577</v>
      </c>
      <c r="B134" s="16" t="s">
        <v>117</v>
      </c>
      <c r="C134" s="16" t="s">
        <v>3600</v>
      </c>
      <c r="D134" s="1" t="s">
        <v>2</v>
      </c>
      <c r="E134" s="3">
        <v>790.24</v>
      </c>
      <c r="F134" s="2">
        <v>592.49</v>
      </c>
      <c r="G134" s="2">
        <f>ROUND('CDD-CD'!$E134*'CDD-CD'!$F134,2)</f>
        <v>468209.3</v>
      </c>
      <c r="H134" s="3">
        <v>790.24</v>
      </c>
      <c r="I134" s="2">
        <v>630.46</v>
      </c>
      <c r="J134" s="2">
        <f>ROUND(Tabla2[[#This Row],[CANTIDAD 2]]*Tabla2[[#This Row],[P. U. 2]],2)</f>
        <v>498214.71</v>
      </c>
    </row>
    <row r="135" spans="1:10">
      <c r="A135" s="16" t="s">
        <v>6577</v>
      </c>
      <c r="B135" s="16" t="s">
        <v>118</v>
      </c>
      <c r="C135" s="16" t="s">
        <v>3601</v>
      </c>
      <c r="D135" s="1" t="s">
        <v>2</v>
      </c>
      <c r="E135" s="3">
        <v>140.86000000000001</v>
      </c>
      <c r="F135" s="2">
        <v>224.89</v>
      </c>
      <c r="G135" s="2">
        <f>ROUND('CDD-CD'!$E135*'CDD-CD'!$F135,2)</f>
        <v>31678.01</v>
      </c>
      <c r="H135" s="3">
        <v>140.86000000000001</v>
      </c>
      <c r="I135" s="2">
        <v>255.27</v>
      </c>
      <c r="J135" s="2">
        <f>ROUND(Tabla2[[#This Row],[CANTIDAD 2]]*Tabla2[[#This Row],[P. U. 2]],2)</f>
        <v>35957.33</v>
      </c>
    </row>
    <row r="136" spans="1:10">
      <c r="A136" s="16" t="s">
        <v>6577</v>
      </c>
      <c r="B136" s="16" t="s">
        <v>119</v>
      </c>
      <c r="C136" s="16" t="s">
        <v>3602</v>
      </c>
      <c r="D136" s="1" t="s">
        <v>2</v>
      </c>
      <c r="E136" s="3">
        <v>1885</v>
      </c>
      <c r="F136" s="2">
        <v>535.78</v>
      </c>
      <c r="G136" s="2">
        <f>ROUND('CDD-CD'!$E136*'CDD-CD'!$F136,2)</f>
        <v>1009945.3</v>
      </c>
      <c r="H136" s="3">
        <v>1885</v>
      </c>
      <c r="I136" s="2">
        <v>568.62</v>
      </c>
      <c r="J136" s="2">
        <f>ROUND(Tabla2[[#This Row],[CANTIDAD 2]]*Tabla2[[#This Row],[P. U. 2]],2)</f>
        <v>1071848.7</v>
      </c>
    </row>
    <row r="137" spans="1:10">
      <c r="A137" s="16" t="s">
        <v>6577</v>
      </c>
      <c r="B137" s="16" t="s">
        <v>120</v>
      </c>
      <c r="C137" s="16" t="s">
        <v>3603</v>
      </c>
      <c r="D137" s="1" t="s">
        <v>2</v>
      </c>
      <c r="E137" s="3">
        <v>28535.66</v>
      </c>
      <c r="F137" s="2">
        <v>165.67</v>
      </c>
      <c r="G137" s="2">
        <f>ROUND('CDD-CD'!$E137*'CDD-CD'!$F137,2)</f>
        <v>4727502.79</v>
      </c>
      <c r="H137" s="3">
        <v>28535.66</v>
      </c>
      <c r="I137" s="2">
        <v>178.4</v>
      </c>
      <c r="J137" s="2">
        <f>ROUND(Tabla2[[#This Row],[CANTIDAD 2]]*Tabla2[[#This Row],[P. U. 2]],2)</f>
        <v>5090761.74</v>
      </c>
    </row>
    <row r="138" spans="1:10">
      <c r="A138" s="16" t="s">
        <v>6577</v>
      </c>
      <c r="B138" s="16" t="s">
        <v>121</v>
      </c>
      <c r="C138" s="16" t="s">
        <v>3604</v>
      </c>
      <c r="D138" s="1" t="s">
        <v>2</v>
      </c>
      <c r="E138" s="3">
        <v>284.69</v>
      </c>
      <c r="F138" s="2">
        <v>588.29</v>
      </c>
      <c r="G138" s="2">
        <f>ROUND('CDD-CD'!$E138*'CDD-CD'!$F138,2)</f>
        <v>167480.28</v>
      </c>
      <c r="H138" s="3">
        <v>284.69</v>
      </c>
      <c r="I138" s="2">
        <v>611.64</v>
      </c>
      <c r="J138" s="2">
        <f>ROUND(Tabla2[[#This Row],[CANTIDAD 2]]*Tabla2[[#This Row],[P. U. 2]],2)</f>
        <v>174127.79</v>
      </c>
    </row>
    <row r="139" spans="1:10">
      <c r="A139" s="16" t="s">
        <v>6577</v>
      </c>
      <c r="B139" s="16" t="s">
        <v>122</v>
      </c>
      <c r="C139" s="16" t="s">
        <v>3605</v>
      </c>
      <c r="D139" s="1" t="s">
        <v>62</v>
      </c>
      <c r="E139" s="3">
        <v>285</v>
      </c>
      <c r="F139" s="2">
        <v>466.96</v>
      </c>
      <c r="G139" s="2">
        <f>ROUND('CDD-CD'!$E139*'CDD-CD'!$F139,2)</f>
        <v>133083.6</v>
      </c>
      <c r="H139" s="3">
        <v>285</v>
      </c>
      <c r="I139" s="2">
        <v>499.9</v>
      </c>
      <c r="J139" s="2">
        <f>ROUND(Tabla2[[#This Row],[CANTIDAD 2]]*Tabla2[[#This Row],[P. U. 2]],2)</f>
        <v>142471.5</v>
      </c>
    </row>
    <row r="140" spans="1:10">
      <c r="A140" s="16" t="s">
        <v>6577</v>
      </c>
      <c r="B140" s="16" t="s">
        <v>123</v>
      </c>
      <c r="C140" s="16" t="s">
        <v>3606</v>
      </c>
      <c r="D140" s="1" t="s">
        <v>2</v>
      </c>
      <c r="E140" s="3">
        <v>482.26</v>
      </c>
      <c r="F140" s="2">
        <v>45.42</v>
      </c>
      <c r="G140" s="2">
        <f>ROUND('CDD-CD'!$E140*'CDD-CD'!$F140,2)</f>
        <v>21904.25</v>
      </c>
      <c r="H140" s="3">
        <v>482.26</v>
      </c>
      <c r="I140" s="2">
        <v>52.5</v>
      </c>
      <c r="J140" s="2">
        <f>ROUND(Tabla2[[#This Row],[CANTIDAD 2]]*Tabla2[[#This Row],[P. U. 2]],2)</f>
        <v>25318.65</v>
      </c>
    </row>
    <row r="141" spans="1:10">
      <c r="A141" s="16" t="s">
        <v>6577</v>
      </c>
      <c r="B141" s="16" t="s">
        <v>124</v>
      </c>
      <c r="C141" s="16" t="s">
        <v>3607</v>
      </c>
      <c r="D141" s="1" t="s">
        <v>2</v>
      </c>
      <c r="E141" s="3">
        <v>912.3</v>
      </c>
      <c r="F141" s="2">
        <v>46.85</v>
      </c>
      <c r="G141" s="2">
        <f>ROUND('CDD-CD'!$E141*'CDD-CD'!$F141,2)-0.01</f>
        <v>42741.25</v>
      </c>
      <c r="H141" s="3">
        <v>912.3</v>
      </c>
      <c r="I141" s="2">
        <v>56.68</v>
      </c>
      <c r="J141" s="2">
        <f>ROUND(Tabla2[[#This Row],[CANTIDAD 2]]*Tabla2[[#This Row],[P. U. 2]],2)</f>
        <v>51709.16</v>
      </c>
    </row>
    <row r="142" spans="1:10">
      <c r="A142" s="16" t="s">
        <v>6577</v>
      </c>
      <c r="B142" s="16" t="s">
        <v>125</v>
      </c>
      <c r="C142" s="16" t="s">
        <v>3608</v>
      </c>
      <c r="D142" s="1" t="s">
        <v>62</v>
      </c>
      <c r="E142" s="3">
        <v>7</v>
      </c>
      <c r="F142" s="2">
        <v>1006000</v>
      </c>
      <c r="G142" s="2">
        <f>ROUND('CDD-CD'!$E142*'CDD-CD'!$F142,2)</f>
        <v>7042000</v>
      </c>
      <c r="H142" s="3">
        <v>7</v>
      </c>
      <c r="I142" s="2">
        <v>1006000</v>
      </c>
      <c r="J142" s="2">
        <f>ROUND(Tabla2[[#This Row],[CANTIDAD 2]]*Tabla2[[#This Row],[P. U. 2]],2)</f>
        <v>7042000</v>
      </c>
    </row>
    <row r="143" spans="1:10">
      <c r="A143" s="16" t="s">
        <v>6577</v>
      </c>
      <c r="B143" s="16" t="s">
        <v>126</v>
      </c>
      <c r="C143" s="16" t="s">
        <v>3609</v>
      </c>
      <c r="D143" s="1" t="s">
        <v>5</v>
      </c>
      <c r="E143" s="3">
        <v>1765.15</v>
      </c>
      <c r="F143" s="2">
        <v>1385.24</v>
      </c>
      <c r="G143" s="2">
        <f>ROUND('CDD-CD'!$E143*'CDD-CD'!$F143,2)</f>
        <v>2445156.39</v>
      </c>
      <c r="H143" s="3">
        <v>1765.15</v>
      </c>
      <c r="I143" s="2">
        <v>1584.02</v>
      </c>
      <c r="J143" s="2">
        <f>ROUND(Tabla2[[#This Row],[CANTIDAD 2]]*Tabla2[[#This Row],[P. U. 2]],2)</f>
        <v>2796032.9</v>
      </c>
    </row>
    <row r="144" spans="1:10" s="56" customFormat="1">
      <c r="A144" s="52" t="s">
        <v>6580</v>
      </c>
      <c r="B144" s="52" t="s">
        <v>3472</v>
      </c>
      <c r="C144" s="52" t="s">
        <v>3610</v>
      </c>
      <c r="D144" s="53" t="s">
        <v>3472</v>
      </c>
      <c r="E144" s="54"/>
      <c r="F144" s="55"/>
      <c r="G144" s="55">
        <f>SUM(G145:G150)</f>
        <v>8047691.5999999996</v>
      </c>
      <c r="H144" s="54"/>
      <c r="I144" s="65"/>
      <c r="J144" s="55">
        <f>SUM(J145:J150)</f>
        <v>9426384.9900000002</v>
      </c>
    </row>
    <row r="145" spans="1:10">
      <c r="A145" s="16" t="s">
        <v>6577</v>
      </c>
      <c r="B145" s="16" t="s">
        <v>127</v>
      </c>
      <c r="C145" s="16" t="s">
        <v>3611</v>
      </c>
      <c r="D145" s="1" t="s">
        <v>2</v>
      </c>
      <c r="E145" s="3">
        <v>25071.119999999999</v>
      </c>
      <c r="F145" s="2">
        <v>135.47</v>
      </c>
      <c r="G145" s="2">
        <f>ROUND('CDD-CD'!$E145*'CDD-CD'!$F145,2)</f>
        <v>3396384.63</v>
      </c>
      <c r="H145" s="3">
        <v>25071.119999999999</v>
      </c>
      <c r="I145" s="2">
        <v>158.19</v>
      </c>
      <c r="J145" s="2">
        <f>ROUND(Tabla2[[#This Row],[CANTIDAD 2]]*Tabla2[[#This Row],[P. U. 2]],2)</f>
        <v>3966000.47</v>
      </c>
    </row>
    <row r="146" spans="1:10">
      <c r="A146" s="16" t="s">
        <v>6577</v>
      </c>
      <c r="B146" s="16" t="s">
        <v>128</v>
      </c>
      <c r="C146" s="16" t="s">
        <v>3612</v>
      </c>
      <c r="D146" s="1" t="s">
        <v>2</v>
      </c>
      <c r="E146" s="3">
        <v>5461.13</v>
      </c>
      <c r="F146" s="2">
        <v>270.47000000000003</v>
      </c>
      <c r="G146" s="2">
        <f>ROUND('CDD-CD'!$E146*'CDD-CD'!$F146,2)</f>
        <v>1477071.83</v>
      </c>
      <c r="H146" s="3">
        <v>5461.13</v>
      </c>
      <c r="I146" s="2">
        <v>309.14999999999998</v>
      </c>
      <c r="J146" s="2">
        <f>ROUND(Tabla2[[#This Row],[CANTIDAD 2]]*Tabla2[[#This Row],[P. U. 2]],2)</f>
        <v>1688308.34</v>
      </c>
    </row>
    <row r="147" spans="1:10">
      <c r="A147" s="16" t="s">
        <v>6577</v>
      </c>
      <c r="B147" s="16" t="s">
        <v>129</v>
      </c>
      <c r="C147" s="16" t="s">
        <v>3613</v>
      </c>
      <c r="D147" s="1" t="s">
        <v>8</v>
      </c>
      <c r="E147" s="3">
        <v>4497.9399999999996</v>
      </c>
      <c r="F147" s="2">
        <v>108.45</v>
      </c>
      <c r="G147" s="2">
        <f>ROUND('CDD-CD'!$E147*'CDD-CD'!$F147,2)</f>
        <v>487801.59</v>
      </c>
      <c r="H147" s="3">
        <v>4497.9399999999996</v>
      </c>
      <c r="I147" s="2">
        <v>126.63</v>
      </c>
      <c r="J147" s="2">
        <f>ROUND(Tabla2[[#This Row],[CANTIDAD 2]]*Tabla2[[#This Row],[P. U. 2]],2)</f>
        <v>569574.14</v>
      </c>
    </row>
    <row r="148" spans="1:10">
      <c r="A148" s="16" t="s">
        <v>6577</v>
      </c>
      <c r="B148" s="16" t="s">
        <v>130</v>
      </c>
      <c r="C148" s="16" t="s">
        <v>3614</v>
      </c>
      <c r="D148" s="1" t="s">
        <v>79</v>
      </c>
      <c r="E148" s="3">
        <v>13789.6</v>
      </c>
      <c r="F148" s="2">
        <v>37.659999999999997</v>
      </c>
      <c r="G148" s="2">
        <f>ROUND('CDD-CD'!$E148*'CDD-CD'!$F148,2)</f>
        <v>519316.34</v>
      </c>
      <c r="H148" s="3">
        <v>13789.6</v>
      </c>
      <c r="I148" s="2">
        <v>47.48</v>
      </c>
      <c r="J148" s="2">
        <f>ROUND(Tabla2[[#This Row],[CANTIDAD 2]]*Tabla2[[#This Row],[P. U. 2]],2)</f>
        <v>654730.21</v>
      </c>
    </row>
    <row r="149" spans="1:10">
      <c r="A149" s="16" t="s">
        <v>6577</v>
      </c>
      <c r="B149" s="16" t="s">
        <v>131</v>
      </c>
      <c r="C149" s="16" t="s">
        <v>3606</v>
      </c>
      <c r="D149" s="1" t="s">
        <v>2</v>
      </c>
      <c r="E149" s="3">
        <v>30223.69</v>
      </c>
      <c r="F149" s="2">
        <v>45.42</v>
      </c>
      <c r="G149" s="2">
        <f>ROUND('CDD-CD'!$E149*'CDD-CD'!$F149,2)</f>
        <v>1372760</v>
      </c>
      <c r="H149" s="3">
        <v>30223.69</v>
      </c>
      <c r="I149" s="2">
        <v>52.5</v>
      </c>
      <c r="J149" s="2">
        <f>ROUND(Tabla2[[#This Row],[CANTIDAD 2]]*Tabla2[[#This Row],[P. U. 2]],2)</f>
        <v>1586743.73</v>
      </c>
    </row>
    <row r="150" spans="1:10">
      <c r="A150" s="16" t="s">
        <v>6577</v>
      </c>
      <c r="B150" s="16" t="s">
        <v>132</v>
      </c>
      <c r="C150" s="16" t="s">
        <v>3607</v>
      </c>
      <c r="D150" s="1" t="s">
        <v>2</v>
      </c>
      <c r="E150" s="3">
        <v>16955.330000000002</v>
      </c>
      <c r="F150" s="2">
        <v>46.85</v>
      </c>
      <c r="G150" s="2">
        <f>ROUND('CDD-CD'!$E150*'CDD-CD'!$F150,2)</f>
        <v>794357.21</v>
      </c>
      <c r="H150" s="3">
        <v>16955.330000000002</v>
      </c>
      <c r="I150" s="2">
        <v>56.68</v>
      </c>
      <c r="J150" s="2">
        <f>ROUND(Tabla2[[#This Row],[CANTIDAD 2]]*Tabla2[[#This Row],[P. U. 2]],2)</f>
        <v>961028.1</v>
      </c>
    </row>
    <row r="151" spans="1:10" s="56" customFormat="1">
      <c r="A151" s="52" t="s">
        <v>6580</v>
      </c>
      <c r="B151" s="52" t="s">
        <v>3472</v>
      </c>
      <c r="C151" s="52" t="s">
        <v>3615</v>
      </c>
      <c r="D151" s="53" t="s">
        <v>3472</v>
      </c>
      <c r="E151" s="54"/>
      <c r="F151" s="55"/>
      <c r="G151" s="55">
        <f>SUM(G152:G154)</f>
        <v>2025795.2300000002</v>
      </c>
      <c r="H151" s="54"/>
      <c r="I151" s="65"/>
      <c r="J151" s="55">
        <f>SUM(J152:J154)</f>
        <v>2130082.92</v>
      </c>
    </row>
    <row r="152" spans="1:10">
      <c r="A152" s="16" t="s">
        <v>6577</v>
      </c>
      <c r="B152" s="16" t="s">
        <v>133</v>
      </c>
      <c r="C152" s="16" t="s">
        <v>3616</v>
      </c>
      <c r="D152" s="1" t="s">
        <v>2</v>
      </c>
      <c r="E152" s="3">
        <v>3414.43</v>
      </c>
      <c r="F152" s="2">
        <v>523.04999999999995</v>
      </c>
      <c r="G152" s="2">
        <f>ROUND('CDD-CD'!$E152*'CDD-CD'!$F152,2)</f>
        <v>1785917.61</v>
      </c>
      <c r="H152" s="3">
        <v>3414.43</v>
      </c>
      <c r="I152" s="2">
        <v>539.52</v>
      </c>
      <c r="J152" s="2">
        <f>ROUND(Tabla2[[#This Row],[CANTIDAD 2]]*Tabla2[[#This Row],[P. U. 2]],2)</f>
        <v>1842153.27</v>
      </c>
    </row>
    <row r="153" spans="1:10">
      <c r="A153" s="16" t="s">
        <v>6577</v>
      </c>
      <c r="B153" s="16" t="s">
        <v>134</v>
      </c>
      <c r="C153" s="16" t="s">
        <v>3606</v>
      </c>
      <c r="D153" s="1" t="s">
        <v>2</v>
      </c>
      <c r="E153" s="3">
        <v>930.12</v>
      </c>
      <c r="F153" s="2">
        <v>45.42</v>
      </c>
      <c r="G153" s="2">
        <f>ROUND('CDD-CD'!$E153*'CDD-CD'!$F153,2)</f>
        <v>42246.05</v>
      </c>
      <c r="H153" s="3">
        <v>930.12</v>
      </c>
      <c r="I153" s="2">
        <v>52.5</v>
      </c>
      <c r="J153" s="2">
        <f>ROUND(Tabla2[[#This Row],[CANTIDAD 2]]*Tabla2[[#This Row],[P. U. 2]],2)</f>
        <v>48831.3</v>
      </c>
    </row>
    <row r="154" spans="1:10">
      <c r="A154" s="16" t="s">
        <v>6577</v>
      </c>
      <c r="B154" s="16" t="s">
        <v>135</v>
      </c>
      <c r="C154" s="16" t="s">
        <v>3607</v>
      </c>
      <c r="D154" s="1" t="s">
        <v>2</v>
      </c>
      <c r="E154" s="3">
        <v>4218.3900000000003</v>
      </c>
      <c r="F154" s="2">
        <v>46.85</v>
      </c>
      <c r="G154" s="2">
        <f>ROUND('CDD-CD'!$E154*'CDD-CD'!$F154,2)</f>
        <v>197631.57</v>
      </c>
      <c r="H154" s="3">
        <v>4218.3900000000003</v>
      </c>
      <c r="I154" s="2">
        <v>56.68</v>
      </c>
      <c r="J154" s="2">
        <f>ROUND(Tabla2[[#This Row],[CANTIDAD 2]]*Tabla2[[#This Row],[P. U. 2]],2)</f>
        <v>239098.35</v>
      </c>
    </row>
    <row r="155" spans="1:10" s="56" customFormat="1">
      <c r="A155" s="52" t="s">
        <v>6580</v>
      </c>
      <c r="B155" s="52" t="s">
        <v>3472</v>
      </c>
      <c r="C155" s="52" t="s">
        <v>3617</v>
      </c>
      <c r="D155" s="53" t="s">
        <v>3472</v>
      </c>
      <c r="E155" s="54"/>
      <c r="F155" s="55"/>
      <c r="G155" s="55">
        <f>SUM(G156)</f>
        <v>592950.85</v>
      </c>
      <c r="H155" s="54"/>
      <c r="I155" s="65"/>
      <c r="J155" s="55">
        <f>SUM(J156)</f>
        <v>734399.05</v>
      </c>
    </row>
    <row r="156" spans="1:10">
      <c r="A156" s="16" t="s">
        <v>6577</v>
      </c>
      <c r="B156" s="16" t="s">
        <v>136</v>
      </c>
      <c r="C156" s="16" t="s">
        <v>3618</v>
      </c>
      <c r="D156" s="1" t="s">
        <v>2</v>
      </c>
      <c r="E156" s="3">
        <v>9429.8799999999992</v>
      </c>
      <c r="F156" s="2">
        <v>62.88</v>
      </c>
      <c r="G156" s="2">
        <f>ROUND('CDD-CD'!$E156*'CDD-CD'!$F156,2)</f>
        <v>592950.85</v>
      </c>
      <c r="H156" s="3">
        <v>9429.8799999999992</v>
      </c>
      <c r="I156" s="2">
        <v>77.88</v>
      </c>
      <c r="J156" s="2">
        <f>ROUND(Tabla2[[#This Row],[CANTIDAD 2]]*Tabla2[[#This Row],[P. U. 2]],2)</f>
        <v>734399.05</v>
      </c>
    </row>
    <row r="157" spans="1:10" s="56" customFormat="1">
      <c r="A157" s="52" t="s">
        <v>6580</v>
      </c>
      <c r="B157" s="52" t="s">
        <v>3472</v>
      </c>
      <c r="C157" s="52" t="s">
        <v>3619</v>
      </c>
      <c r="D157" s="53" t="s">
        <v>3472</v>
      </c>
      <c r="E157" s="54"/>
      <c r="F157" s="55"/>
      <c r="G157" s="55">
        <f>SUM(G158:G160)</f>
        <v>2437187.9900000002</v>
      </c>
      <c r="H157" s="54"/>
      <c r="I157" s="65"/>
      <c r="J157" s="55">
        <f>SUM(J158:J160)</f>
        <v>2598213.5300000003</v>
      </c>
    </row>
    <row r="158" spans="1:10">
      <c r="A158" s="16" t="s">
        <v>6577</v>
      </c>
      <c r="B158" s="16" t="s">
        <v>137</v>
      </c>
      <c r="C158" s="16" t="s">
        <v>3620</v>
      </c>
      <c r="D158" s="1" t="s">
        <v>2</v>
      </c>
      <c r="E158" s="3">
        <v>4222.62</v>
      </c>
      <c r="F158" s="2">
        <v>239.84</v>
      </c>
      <c r="G158" s="2">
        <f>ROUND('CDD-CD'!$E158*'CDD-CD'!$F158,2)</f>
        <v>1012753.18</v>
      </c>
      <c r="H158" s="3">
        <v>4222.62</v>
      </c>
      <c r="I158" s="2">
        <v>249.26</v>
      </c>
      <c r="J158" s="2">
        <f>ROUND(Tabla2[[#This Row],[CANTIDAD 2]]*Tabla2[[#This Row],[P. U. 2]],2)</f>
        <v>1052530.26</v>
      </c>
    </row>
    <row r="159" spans="1:10">
      <c r="A159" s="16" t="s">
        <v>6577</v>
      </c>
      <c r="B159" s="16" t="s">
        <v>138</v>
      </c>
      <c r="C159" s="16" t="s">
        <v>3621</v>
      </c>
      <c r="D159" s="1" t="s">
        <v>2</v>
      </c>
      <c r="E159" s="3">
        <v>423.75</v>
      </c>
      <c r="F159" s="2">
        <v>1925.31</v>
      </c>
      <c r="G159" s="2">
        <f>ROUND('CDD-CD'!$E159*'CDD-CD'!$F159,2)</f>
        <v>815850.11</v>
      </c>
      <c r="H159" s="3">
        <v>423.75</v>
      </c>
      <c r="I159" s="2">
        <v>2144.9</v>
      </c>
      <c r="J159" s="2">
        <f>ROUND(Tabla2[[#This Row],[CANTIDAD 2]]*Tabla2[[#This Row],[P. U. 2]],2)</f>
        <v>908901.38</v>
      </c>
    </row>
    <row r="160" spans="1:10">
      <c r="A160" s="16" t="s">
        <v>6577</v>
      </c>
      <c r="B160" s="16" t="s">
        <v>139</v>
      </c>
      <c r="C160" s="16" t="s">
        <v>3622</v>
      </c>
      <c r="D160" s="1" t="s">
        <v>15</v>
      </c>
      <c r="E160" s="3">
        <v>941.79</v>
      </c>
      <c r="F160" s="2">
        <v>646.20000000000005</v>
      </c>
      <c r="G160" s="2">
        <f>ROUND('CDD-CD'!$E160*'CDD-CD'!$F160,2)</f>
        <v>608584.69999999995</v>
      </c>
      <c r="H160" s="3">
        <v>941.79</v>
      </c>
      <c r="I160" s="2">
        <v>676.14</v>
      </c>
      <c r="J160" s="2">
        <f>ROUND(Tabla2[[#This Row],[CANTIDAD 2]]*Tabla2[[#This Row],[P. U. 2]],2)</f>
        <v>636781.89</v>
      </c>
    </row>
    <row r="161" spans="1:10" s="56" customFormat="1">
      <c r="A161" s="52" t="s">
        <v>6580</v>
      </c>
      <c r="B161" s="52" t="s">
        <v>3472</v>
      </c>
      <c r="C161" s="52" t="s">
        <v>3623</v>
      </c>
      <c r="D161" s="53" t="s">
        <v>3472</v>
      </c>
      <c r="E161" s="54"/>
      <c r="F161" s="55"/>
      <c r="G161" s="55">
        <f>SUM(G162:G169)</f>
        <v>2319643.39</v>
      </c>
      <c r="H161" s="54"/>
      <c r="I161" s="65"/>
      <c r="J161" s="55">
        <f>SUM(J162:J169)</f>
        <v>3060446.12</v>
      </c>
    </row>
    <row r="162" spans="1:10">
      <c r="A162" s="16" t="s">
        <v>6577</v>
      </c>
      <c r="B162" s="16" t="s">
        <v>140</v>
      </c>
      <c r="C162" s="16" t="s">
        <v>3624</v>
      </c>
      <c r="D162" s="1" t="s">
        <v>2</v>
      </c>
      <c r="E162" s="3">
        <v>105727.77</v>
      </c>
      <c r="F162" s="2">
        <v>12.99</v>
      </c>
      <c r="G162" s="2">
        <f>ROUND('CDD-CD'!$E162*'CDD-CD'!$F162,2)</f>
        <v>1373403.73</v>
      </c>
      <c r="H162" s="3">
        <v>105727.77</v>
      </c>
      <c r="I162" s="2">
        <v>16.649999999999999</v>
      </c>
      <c r="J162" s="2">
        <f>ROUND(Tabla2[[#This Row],[CANTIDAD 2]]*Tabla2[[#This Row],[P. U. 2]],2)</f>
        <v>1760367.37</v>
      </c>
    </row>
    <row r="163" spans="1:10">
      <c r="A163" s="16" t="s">
        <v>6577</v>
      </c>
      <c r="B163" s="16" t="s">
        <v>141</v>
      </c>
      <c r="C163" s="16" t="s">
        <v>3625</v>
      </c>
      <c r="D163" s="1" t="s">
        <v>2</v>
      </c>
      <c r="E163" s="3">
        <v>105727.77</v>
      </c>
      <c r="F163" s="2">
        <v>6.28</v>
      </c>
      <c r="G163" s="2">
        <f>ROUND('CDD-CD'!$E163*'CDD-CD'!$F163,2)</f>
        <v>663970.4</v>
      </c>
      <c r="H163" s="3">
        <v>105727.77</v>
      </c>
      <c r="I163" s="2">
        <v>8.6199999999999992</v>
      </c>
      <c r="J163" s="2">
        <f>ROUND(Tabla2[[#This Row],[CANTIDAD 2]]*Tabla2[[#This Row],[P. U. 2]],2)</f>
        <v>911373.38</v>
      </c>
    </row>
    <row r="164" spans="1:10">
      <c r="A164" s="16" t="s">
        <v>6577</v>
      </c>
      <c r="B164" s="16" t="s">
        <v>142</v>
      </c>
      <c r="C164" s="16" t="s">
        <v>3626</v>
      </c>
      <c r="D164" s="1" t="s">
        <v>2</v>
      </c>
      <c r="E164" s="3">
        <v>27117.7</v>
      </c>
      <c r="F164" s="2">
        <v>6.28</v>
      </c>
      <c r="G164" s="2">
        <f>ROUND('CDD-CD'!$E164*'CDD-CD'!$F164,2)</f>
        <v>170299.16</v>
      </c>
      <c r="H164" s="3">
        <v>27117.7</v>
      </c>
      <c r="I164" s="2">
        <v>8.6199999999999992</v>
      </c>
      <c r="J164" s="2">
        <f>ROUND(Tabla2[[#This Row],[CANTIDAD 2]]*Tabla2[[#This Row],[P. U. 2]],2)</f>
        <v>233754.57</v>
      </c>
    </row>
    <row r="165" spans="1:10">
      <c r="A165" s="16" t="s">
        <v>6577</v>
      </c>
      <c r="B165" s="16" t="s">
        <v>143</v>
      </c>
      <c r="C165" s="16" t="s">
        <v>3627</v>
      </c>
      <c r="D165" s="1" t="s">
        <v>15</v>
      </c>
      <c r="E165" s="3">
        <v>9267.81</v>
      </c>
      <c r="F165" s="2">
        <v>5.7</v>
      </c>
      <c r="G165" s="2">
        <f>ROUND('CDD-CD'!$E165*'CDD-CD'!$F165,2)</f>
        <v>52826.52</v>
      </c>
      <c r="H165" s="3">
        <v>9267.81</v>
      </c>
      <c r="I165" s="2">
        <v>7.81</v>
      </c>
      <c r="J165" s="2">
        <f>ROUND(Tabla2[[#This Row],[CANTIDAD 2]]*Tabla2[[#This Row],[P. U. 2]],2)</f>
        <v>72381.600000000006</v>
      </c>
    </row>
    <row r="166" spans="1:10">
      <c r="A166" s="16" t="s">
        <v>6577</v>
      </c>
      <c r="B166" s="16" t="s">
        <v>144</v>
      </c>
      <c r="C166" s="16" t="s">
        <v>3628</v>
      </c>
      <c r="D166" s="1" t="s">
        <v>2</v>
      </c>
      <c r="E166" s="3">
        <v>773.9</v>
      </c>
      <c r="F166" s="2">
        <v>4.4000000000000004</v>
      </c>
      <c r="G166" s="2">
        <f>ROUND('CDD-CD'!$E166*'CDD-CD'!$F166,2)</f>
        <v>3405.16</v>
      </c>
      <c r="H166" s="3">
        <v>773.9</v>
      </c>
      <c r="I166" s="2">
        <v>6.14</v>
      </c>
      <c r="J166" s="2">
        <f>ROUND(Tabla2[[#This Row],[CANTIDAD 2]]*Tabla2[[#This Row],[P. U. 2]],2)</f>
        <v>4751.75</v>
      </c>
    </row>
    <row r="167" spans="1:10">
      <c r="A167" s="16" t="s">
        <v>6577</v>
      </c>
      <c r="B167" s="16" t="s">
        <v>145</v>
      </c>
      <c r="C167" s="16" t="s">
        <v>3629</v>
      </c>
      <c r="D167" s="1" t="s">
        <v>62</v>
      </c>
      <c r="E167" s="3">
        <v>775</v>
      </c>
      <c r="F167" s="2">
        <v>12.31</v>
      </c>
      <c r="G167" s="2">
        <f>ROUND('CDD-CD'!$E167*'CDD-CD'!$F167,2)</f>
        <v>9540.25</v>
      </c>
      <c r="H167" s="3">
        <v>775</v>
      </c>
      <c r="I167" s="2">
        <v>17.190000000000001</v>
      </c>
      <c r="J167" s="2">
        <f>ROUND(Tabla2[[#This Row],[CANTIDAD 2]]*Tabla2[[#This Row],[P. U. 2]],2)</f>
        <v>13322.25</v>
      </c>
    </row>
    <row r="168" spans="1:10">
      <c r="A168" s="16" t="s">
        <v>6577</v>
      </c>
      <c r="B168" s="16" t="s">
        <v>146</v>
      </c>
      <c r="C168" s="16" t="s">
        <v>3630</v>
      </c>
      <c r="D168" s="1" t="s">
        <v>62</v>
      </c>
      <c r="E168" s="3">
        <v>1687</v>
      </c>
      <c r="F168" s="2">
        <v>11.43</v>
      </c>
      <c r="G168" s="2">
        <f>ROUND('CDD-CD'!$E168*'CDD-CD'!$F168,2)</f>
        <v>19282.41</v>
      </c>
      <c r="H168" s="3">
        <v>1687</v>
      </c>
      <c r="I168" s="2">
        <v>15.96</v>
      </c>
      <c r="J168" s="2">
        <f>ROUND(Tabla2[[#This Row],[CANTIDAD 2]]*Tabla2[[#This Row],[P. U. 2]],2)</f>
        <v>26924.52</v>
      </c>
    </row>
    <row r="169" spans="1:10">
      <c r="A169" s="16" t="s">
        <v>6577</v>
      </c>
      <c r="B169" s="16" t="s">
        <v>147</v>
      </c>
      <c r="C169" s="16" t="s">
        <v>3631</v>
      </c>
      <c r="D169" s="1" t="s">
        <v>62</v>
      </c>
      <c r="E169" s="3">
        <v>612</v>
      </c>
      <c r="F169" s="2">
        <v>43.98</v>
      </c>
      <c r="G169" s="2">
        <f>ROUND('CDD-CD'!$E169*'CDD-CD'!$F169,2)</f>
        <v>26915.759999999998</v>
      </c>
      <c r="H169" s="3">
        <v>612</v>
      </c>
      <c r="I169" s="2">
        <v>61.39</v>
      </c>
      <c r="J169" s="2">
        <f>ROUND(Tabla2[[#This Row],[CANTIDAD 2]]*Tabla2[[#This Row],[P. U. 2]],2)</f>
        <v>37570.68</v>
      </c>
    </row>
    <row r="170" spans="1:10" s="56" customFormat="1">
      <c r="A170" s="52" t="s">
        <v>6580</v>
      </c>
      <c r="B170" s="52" t="s">
        <v>3472</v>
      </c>
      <c r="C170" s="52" t="s">
        <v>3574</v>
      </c>
      <c r="D170" s="53" t="s">
        <v>3472</v>
      </c>
      <c r="E170" s="54"/>
      <c r="F170" s="55"/>
      <c r="G170" s="55">
        <f>SUM(G171:G174)</f>
        <v>815619.93</v>
      </c>
      <c r="H170" s="54"/>
      <c r="I170" s="65"/>
      <c r="J170" s="55">
        <f>SUM(J171:J174)</f>
        <v>849411.27</v>
      </c>
    </row>
    <row r="171" spans="1:10">
      <c r="A171" s="16" t="s">
        <v>6577</v>
      </c>
      <c r="B171" s="16" t="s">
        <v>148</v>
      </c>
      <c r="C171" s="16" t="s">
        <v>3632</v>
      </c>
      <c r="D171" s="1" t="s">
        <v>2</v>
      </c>
      <c r="E171" s="3">
        <v>688.04</v>
      </c>
      <c r="F171" s="2">
        <v>308.11</v>
      </c>
      <c r="G171" s="2">
        <f>ROUND('CDD-CD'!$E171*'CDD-CD'!$F171,2)</f>
        <v>211992</v>
      </c>
      <c r="H171" s="3">
        <v>688.04</v>
      </c>
      <c r="I171" s="2">
        <v>313.73</v>
      </c>
      <c r="J171" s="2">
        <f>ROUND(Tabla2[[#This Row],[CANTIDAD 2]]*Tabla2[[#This Row],[P. U. 2]],2)</f>
        <v>215858.79</v>
      </c>
    </row>
    <row r="172" spans="1:10">
      <c r="A172" s="16" t="s">
        <v>6577</v>
      </c>
      <c r="B172" s="16" t="s">
        <v>149</v>
      </c>
      <c r="C172" s="16" t="s">
        <v>3633</v>
      </c>
      <c r="D172" s="1" t="s">
        <v>2</v>
      </c>
      <c r="E172" s="3">
        <v>102.43</v>
      </c>
      <c r="F172" s="2">
        <v>119.51</v>
      </c>
      <c r="G172" s="2">
        <f>ROUND('CDD-CD'!$E172*'CDD-CD'!$F172,2)</f>
        <v>12241.41</v>
      </c>
      <c r="H172" s="3">
        <v>102.43</v>
      </c>
      <c r="I172" s="2">
        <v>125.13</v>
      </c>
      <c r="J172" s="2">
        <f>ROUND(Tabla2[[#This Row],[CANTIDAD 2]]*Tabla2[[#This Row],[P. U. 2]],2)</f>
        <v>12817.07</v>
      </c>
    </row>
    <row r="173" spans="1:10">
      <c r="A173" s="16" t="s">
        <v>6577</v>
      </c>
      <c r="B173" s="16" t="s">
        <v>150</v>
      </c>
      <c r="C173" s="16" t="s">
        <v>3634</v>
      </c>
      <c r="D173" s="1" t="s">
        <v>15</v>
      </c>
      <c r="E173" s="3">
        <v>231.38</v>
      </c>
      <c r="F173" s="2">
        <v>1635.23</v>
      </c>
      <c r="G173" s="2">
        <f>ROUND('CDD-CD'!$E173*'CDD-CD'!$F173,2)</f>
        <v>378359.52</v>
      </c>
      <c r="H173" s="3">
        <v>231.38</v>
      </c>
      <c r="I173" s="2">
        <v>1678.05</v>
      </c>
      <c r="J173" s="2">
        <f>ROUND(Tabla2[[#This Row],[CANTIDAD 2]]*Tabla2[[#This Row],[P. U. 2]],2)</f>
        <v>388267.21</v>
      </c>
    </row>
    <row r="174" spans="1:10">
      <c r="A174" s="16" t="s">
        <v>6577</v>
      </c>
      <c r="B174" s="16" t="s">
        <v>151</v>
      </c>
      <c r="C174" s="16" t="s">
        <v>3635</v>
      </c>
      <c r="D174" s="1" t="s">
        <v>62</v>
      </c>
      <c r="E174" s="3">
        <v>255</v>
      </c>
      <c r="F174" s="2">
        <v>835.4</v>
      </c>
      <c r="G174" s="2">
        <f>ROUND('CDD-CD'!$E174*'CDD-CD'!$F174,2)</f>
        <v>213027</v>
      </c>
      <c r="H174" s="3">
        <v>255</v>
      </c>
      <c r="I174" s="2">
        <v>911.64</v>
      </c>
      <c r="J174" s="2">
        <f>ROUND(Tabla2[[#This Row],[CANTIDAD 2]]*Tabla2[[#This Row],[P. U. 2]],2)</f>
        <v>232468.2</v>
      </c>
    </row>
    <row r="175" spans="1:10" s="56" customFormat="1">
      <c r="A175" s="52" t="s">
        <v>6580</v>
      </c>
      <c r="B175" s="52" t="s">
        <v>3472</v>
      </c>
      <c r="C175" s="52" t="s">
        <v>3636</v>
      </c>
      <c r="D175" s="53" t="s">
        <v>3472</v>
      </c>
      <c r="E175" s="54"/>
      <c r="F175" s="55"/>
      <c r="G175" s="55">
        <f>SUM(G176:G197)</f>
        <v>1632810.41</v>
      </c>
      <c r="H175" s="54"/>
      <c r="I175" s="65"/>
      <c r="J175" s="55">
        <f>SUM(J176:J197)</f>
        <v>1898517.0900000003</v>
      </c>
    </row>
    <row r="176" spans="1:10">
      <c r="A176" s="16" t="s">
        <v>6577</v>
      </c>
      <c r="B176" s="16" t="s">
        <v>152</v>
      </c>
      <c r="C176" s="16" t="s">
        <v>3637</v>
      </c>
      <c r="D176" s="1" t="s">
        <v>153</v>
      </c>
      <c r="E176" s="3">
        <v>1</v>
      </c>
      <c r="F176" s="2">
        <v>124394.26</v>
      </c>
      <c r="G176" s="2">
        <f>ROUND('CDD-CD'!$E176*'CDD-CD'!$F176,2)</f>
        <v>124394.26</v>
      </c>
      <c r="H176" s="3">
        <v>1</v>
      </c>
      <c r="I176" s="2">
        <v>129496.96000000001</v>
      </c>
      <c r="J176" s="2">
        <f>ROUND(Tabla2[[#This Row],[CANTIDAD 2]]*Tabla2[[#This Row],[P. U. 2]],2)</f>
        <v>129496.96000000001</v>
      </c>
    </row>
    <row r="177" spans="1:10">
      <c r="A177" s="16" t="s">
        <v>6577</v>
      </c>
      <c r="B177" s="16" t="s">
        <v>154</v>
      </c>
      <c r="C177" s="16" t="s">
        <v>3638</v>
      </c>
      <c r="D177" s="1" t="s">
        <v>153</v>
      </c>
      <c r="E177" s="3">
        <v>1</v>
      </c>
      <c r="F177" s="2">
        <v>13575.74</v>
      </c>
      <c r="G177" s="2">
        <f>ROUND('CDD-CD'!$E177*'CDD-CD'!$F177,2)</f>
        <v>13575.74</v>
      </c>
      <c r="H177" s="3">
        <v>1</v>
      </c>
      <c r="I177" s="2">
        <v>14159.2</v>
      </c>
      <c r="J177" s="2">
        <f>ROUND(Tabla2[[#This Row],[CANTIDAD 2]]*Tabla2[[#This Row],[P. U. 2]],2)</f>
        <v>14159.2</v>
      </c>
    </row>
    <row r="178" spans="1:10">
      <c r="A178" s="16" t="s">
        <v>6577</v>
      </c>
      <c r="B178" s="16" t="s">
        <v>155</v>
      </c>
      <c r="C178" s="16" t="s">
        <v>3639</v>
      </c>
      <c r="D178" s="1" t="s">
        <v>153</v>
      </c>
      <c r="E178" s="3">
        <v>21</v>
      </c>
      <c r="F178" s="2">
        <v>1397.74</v>
      </c>
      <c r="G178" s="2">
        <f>ROUND('CDD-CD'!$E178*'CDD-CD'!$F178,2)</f>
        <v>29352.54</v>
      </c>
      <c r="H178" s="3">
        <v>21</v>
      </c>
      <c r="I178" s="2">
        <v>1457.81</v>
      </c>
      <c r="J178" s="2">
        <f>ROUND(Tabla2[[#This Row],[CANTIDAD 2]]*Tabla2[[#This Row],[P. U. 2]],2)</f>
        <v>30614.01</v>
      </c>
    </row>
    <row r="179" spans="1:10">
      <c r="A179" s="16" t="s">
        <v>6577</v>
      </c>
      <c r="B179" s="16" t="s">
        <v>156</v>
      </c>
      <c r="C179" s="16" t="s">
        <v>3640</v>
      </c>
      <c r="D179" s="1" t="s">
        <v>62</v>
      </c>
      <c r="E179" s="3">
        <v>472</v>
      </c>
      <c r="F179" s="2">
        <v>252.51</v>
      </c>
      <c r="G179" s="2">
        <f>ROUND('CDD-CD'!$E179*'CDD-CD'!$F179,2)</f>
        <v>119184.72</v>
      </c>
      <c r="H179" s="3">
        <v>472</v>
      </c>
      <c r="I179" s="2">
        <v>254.71</v>
      </c>
      <c r="J179" s="2">
        <f>ROUND(Tabla2[[#This Row],[CANTIDAD 2]]*Tabla2[[#This Row],[P. U. 2]],2)</f>
        <v>120223.12</v>
      </c>
    </row>
    <row r="180" spans="1:10">
      <c r="A180" s="16" t="s">
        <v>6577</v>
      </c>
      <c r="B180" s="16" t="s">
        <v>157</v>
      </c>
      <c r="C180" s="16" t="s">
        <v>3641</v>
      </c>
      <c r="D180" s="1" t="s">
        <v>62</v>
      </c>
      <c r="E180" s="3">
        <v>103</v>
      </c>
      <c r="F180" s="2">
        <v>198.89</v>
      </c>
      <c r="G180" s="2">
        <f>ROUND('CDD-CD'!$E180*'CDD-CD'!$F180,2)</f>
        <v>20485.669999999998</v>
      </c>
      <c r="H180" s="3">
        <v>103</v>
      </c>
      <c r="I180" s="2">
        <v>201.09</v>
      </c>
      <c r="J180" s="2">
        <f>ROUND(Tabla2[[#This Row],[CANTIDAD 2]]*Tabla2[[#This Row],[P. U. 2]],2)</f>
        <v>20712.27</v>
      </c>
    </row>
    <row r="181" spans="1:10">
      <c r="A181" s="16" t="s">
        <v>6577</v>
      </c>
      <c r="B181" s="16" t="s">
        <v>158</v>
      </c>
      <c r="C181" s="16" t="s">
        <v>3642</v>
      </c>
      <c r="D181" s="1" t="s">
        <v>62</v>
      </c>
      <c r="E181" s="3">
        <v>277</v>
      </c>
      <c r="F181" s="2">
        <v>349.04</v>
      </c>
      <c r="G181" s="2">
        <f>ROUND('CDD-CD'!$E181*'CDD-CD'!$F181,2)</f>
        <v>96684.08</v>
      </c>
      <c r="H181" s="3">
        <v>277</v>
      </c>
      <c r="I181" s="2">
        <v>351.24</v>
      </c>
      <c r="J181" s="2">
        <f>ROUND(Tabla2[[#This Row],[CANTIDAD 2]]*Tabla2[[#This Row],[P. U. 2]],2)</f>
        <v>97293.48</v>
      </c>
    </row>
    <row r="182" spans="1:10">
      <c r="A182" s="16" t="s">
        <v>6577</v>
      </c>
      <c r="B182" s="16" t="s">
        <v>159</v>
      </c>
      <c r="C182" s="16" t="s">
        <v>3643</v>
      </c>
      <c r="D182" s="1" t="s">
        <v>62</v>
      </c>
      <c r="E182" s="3">
        <v>20</v>
      </c>
      <c r="F182" s="2">
        <v>413.39</v>
      </c>
      <c r="G182" s="2">
        <f>ROUND('CDD-CD'!$E182*'CDD-CD'!$F182,2)</f>
        <v>8267.7999999999993</v>
      </c>
      <c r="H182" s="3">
        <v>20</v>
      </c>
      <c r="I182" s="2">
        <v>415.59</v>
      </c>
      <c r="J182" s="2">
        <f>ROUND(Tabla2[[#This Row],[CANTIDAD 2]]*Tabla2[[#This Row],[P. U. 2]],2)</f>
        <v>8311.7999999999993</v>
      </c>
    </row>
    <row r="183" spans="1:10">
      <c r="A183" s="16" t="s">
        <v>6577</v>
      </c>
      <c r="B183" s="16" t="s">
        <v>160</v>
      </c>
      <c r="C183" s="16" t="s">
        <v>3644</v>
      </c>
      <c r="D183" s="1" t="s">
        <v>62</v>
      </c>
      <c r="E183" s="3">
        <v>14</v>
      </c>
      <c r="F183" s="2">
        <v>273.95999999999998</v>
      </c>
      <c r="G183" s="2">
        <f>ROUND('CDD-CD'!$E183*'CDD-CD'!$F183,2)</f>
        <v>3835.44</v>
      </c>
      <c r="H183" s="3">
        <v>14</v>
      </c>
      <c r="I183" s="2">
        <v>276.16000000000003</v>
      </c>
      <c r="J183" s="2">
        <f>ROUND(Tabla2[[#This Row],[CANTIDAD 2]]*Tabla2[[#This Row],[P. U. 2]],2)</f>
        <v>3866.24</v>
      </c>
    </row>
    <row r="184" spans="1:10">
      <c r="A184" s="16" t="s">
        <v>6577</v>
      </c>
      <c r="B184" s="16" t="s">
        <v>161</v>
      </c>
      <c r="C184" s="16" t="s">
        <v>3645</v>
      </c>
      <c r="D184" s="1" t="s">
        <v>62</v>
      </c>
      <c r="E184" s="3">
        <v>9</v>
      </c>
      <c r="F184" s="2">
        <v>381.22</v>
      </c>
      <c r="G184" s="2">
        <f>ROUND('CDD-CD'!$E184*'CDD-CD'!$F184,2)</f>
        <v>3430.98</v>
      </c>
      <c r="H184" s="3">
        <v>9</v>
      </c>
      <c r="I184" s="2">
        <v>383.42</v>
      </c>
      <c r="J184" s="2">
        <f>ROUND(Tabla2[[#This Row],[CANTIDAD 2]]*Tabla2[[#This Row],[P. U. 2]],2)</f>
        <v>3450.78</v>
      </c>
    </row>
    <row r="185" spans="1:10">
      <c r="A185" s="16" t="s">
        <v>6577</v>
      </c>
      <c r="B185" s="16" t="s">
        <v>162</v>
      </c>
      <c r="C185" s="16" t="s">
        <v>3646</v>
      </c>
      <c r="D185" s="1" t="s">
        <v>62</v>
      </c>
      <c r="E185" s="3">
        <v>22</v>
      </c>
      <c r="F185" s="2">
        <v>91.63</v>
      </c>
      <c r="G185" s="2">
        <f>ROUND('CDD-CD'!$E185*'CDD-CD'!$F185,2)</f>
        <v>2015.86</v>
      </c>
      <c r="H185" s="3">
        <v>22</v>
      </c>
      <c r="I185" s="2">
        <v>93.83</v>
      </c>
      <c r="J185" s="2">
        <f>ROUND(Tabla2[[#This Row],[CANTIDAD 2]]*Tabla2[[#This Row],[P. U. 2]],2)</f>
        <v>2064.2600000000002</v>
      </c>
    </row>
    <row r="186" spans="1:10">
      <c r="A186" s="16" t="s">
        <v>6577</v>
      </c>
      <c r="B186" s="16" t="s">
        <v>163</v>
      </c>
      <c r="C186" s="16" t="s">
        <v>3647</v>
      </c>
      <c r="D186" s="1" t="s">
        <v>62</v>
      </c>
      <c r="E186" s="3">
        <v>3</v>
      </c>
      <c r="F186" s="2">
        <v>89377.5</v>
      </c>
      <c r="G186" s="2">
        <f>ROUND('CDD-CD'!$E186*'CDD-CD'!$F186,2)</f>
        <v>268132.5</v>
      </c>
      <c r="H186" s="3">
        <v>3</v>
      </c>
      <c r="I186" s="2">
        <v>89377.5</v>
      </c>
      <c r="J186" s="2">
        <f>ROUND(Tabla2[[#This Row],[CANTIDAD 2]]*Tabla2[[#This Row],[P. U. 2]],2)</f>
        <v>268132.5</v>
      </c>
    </row>
    <row r="187" spans="1:10">
      <c r="A187" s="16" t="s">
        <v>6577</v>
      </c>
      <c r="B187" s="16" t="s">
        <v>164</v>
      </c>
      <c r="C187" s="16" t="s">
        <v>3648</v>
      </c>
      <c r="D187" s="1" t="s">
        <v>62</v>
      </c>
      <c r="E187" s="3">
        <v>22</v>
      </c>
      <c r="F187" s="2">
        <v>1368.37</v>
      </c>
      <c r="G187" s="2">
        <f>ROUND('CDD-CD'!$E187*'CDD-CD'!$F187,2)</f>
        <v>30104.14</v>
      </c>
      <c r="H187" s="3">
        <v>22</v>
      </c>
      <c r="I187" s="2">
        <v>1677.23</v>
      </c>
      <c r="J187" s="2">
        <f>ROUND(Tabla2[[#This Row],[CANTIDAD 2]]*Tabla2[[#This Row],[P. U. 2]],2)</f>
        <v>36899.06</v>
      </c>
    </row>
    <row r="188" spans="1:10">
      <c r="A188" s="16" t="s">
        <v>6577</v>
      </c>
      <c r="B188" s="16" t="s">
        <v>165</v>
      </c>
      <c r="C188" s="16" t="s">
        <v>3649</v>
      </c>
      <c r="D188" s="1" t="s">
        <v>62</v>
      </c>
      <c r="E188" s="3">
        <v>296</v>
      </c>
      <c r="F188" s="2">
        <v>132.85</v>
      </c>
      <c r="G188" s="2">
        <f>ROUND('CDD-CD'!$E188*'CDD-CD'!$F188,2)</f>
        <v>39323.599999999999</v>
      </c>
      <c r="H188" s="3">
        <v>296</v>
      </c>
      <c r="I188" s="2">
        <v>172.16</v>
      </c>
      <c r="J188" s="2">
        <f>ROUND(Tabla2[[#This Row],[CANTIDAD 2]]*Tabla2[[#This Row],[P. U. 2]],2)</f>
        <v>50959.360000000001</v>
      </c>
    </row>
    <row r="189" spans="1:10">
      <c r="A189" s="16" t="s">
        <v>6577</v>
      </c>
      <c r="B189" s="16" t="s">
        <v>166</v>
      </c>
      <c r="C189" s="16" t="s">
        <v>3650</v>
      </c>
      <c r="D189" s="1" t="s">
        <v>15</v>
      </c>
      <c r="E189" s="3">
        <v>5229.3</v>
      </c>
      <c r="F189" s="2">
        <v>34.53</v>
      </c>
      <c r="G189" s="2">
        <f>ROUND('CDD-CD'!$E189*'CDD-CD'!$F189,2)</f>
        <v>180567.73</v>
      </c>
      <c r="H189" s="3">
        <v>5229.3</v>
      </c>
      <c r="I189" s="2">
        <v>46.33</v>
      </c>
      <c r="J189" s="2">
        <f>ROUND(Tabla2[[#This Row],[CANTIDAD 2]]*Tabla2[[#This Row],[P. U. 2]],2)</f>
        <v>242273.47</v>
      </c>
    </row>
    <row r="190" spans="1:10">
      <c r="A190" s="16" t="s">
        <v>6577</v>
      </c>
      <c r="B190" s="16" t="s">
        <v>167</v>
      </c>
      <c r="C190" s="16" t="s">
        <v>3651</v>
      </c>
      <c r="D190" s="1" t="s">
        <v>15</v>
      </c>
      <c r="E190" s="3">
        <v>11572.5</v>
      </c>
      <c r="F190" s="2">
        <v>34.53</v>
      </c>
      <c r="G190" s="2">
        <f>ROUND('CDD-CD'!$E190*'CDD-CD'!$F190,2)-0.01</f>
        <v>399598.42</v>
      </c>
      <c r="H190" s="3">
        <v>11572.5</v>
      </c>
      <c r="I190" s="2">
        <v>46.33</v>
      </c>
      <c r="J190" s="2">
        <f>ROUND(Tabla2[[#This Row],[CANTIDAD 2]]*Tabla2[[#This Row],[P. U. 2]],2)</f>
        <v>536153.93000000005</v>
      </c>
    </row>
    <row r="191" spans="1:10">
      <c r="A191" s="16" t="s">
        <v>6577</v>
      </c>
      <c r="B191" s="16" t="s">
        <v>168</v>
      </c>
      <c r="C191" s="16" t="s">
        <v>3652</v>
      </c>
      <c r="D191" s="1" t="s">
        <v>2</v>
      </c>
      <c r="E191" s="3">
        <v>1481.03</v>
      </c>
      <c r="F191" s="2">
        <v>35.479999999999997</v>
      </c>
      <c r="G191" s="2">
        <f>ROUND('CDD-CD'!$E191*'CDD-CD'!$F191,2)</f>
        <v>52546.94</v>
      </c>
      <c r="H191" s="3">
        <v>1481.03</v>
      </c>
      <c r="I191" s="2">
        <v>47.28</v>
      </c>
      <c r="J191" s="2">
        <f>ROUND(Tabla2[[#This Row],[CANTIDAD 2]]*Tabla2[[#This Row],[P. U. 2]],2)</f>
        <v>70023.100000000006</v>
      </c>
    </row>
    <row r="192" spans="1:10">
      <c r="A192" s="16" t="s">
        <v>6577</v>
      </c>
      <c r="B192" s="16" t="s">
        <v>169</v>
      </c>
      <c r="C192" s="16" t="s">
        <v>3653</v>
      </c>
      <c r="D192" s="1" t="s">
        <v>62</v>
      </c>
      <c r="E192" s="3">
        <v>1</v>
      </c>
      <c r="F192" s="2">
        <v>12483.97</v>
      </c>
      <c r="G192" s="2">
        <f>ROUND('CDD-CD'!$E192*'CDD-CD'!$F192,2)</f>
        <v>12483.97</v>
      </c>
      <c r="H192" s="3">
        <v>1</v>
      </c>
      <c r="I192" s="2">
        <v>15097.05</v>
      </c>
      <c r="J192" s="2">
        <f>ROUND(Tabla2[[#This Row],[CANTIDAD 2]]*Tabla2[[#This Row],[P. U. 2]],2)</f>
        <v>15097.05</v>
      </c>
    </row>
    <row r="193" spans="1:10">
      <c r="A193" s="16" t="s">
        <v>6577</v>
      </c>
      <c r="B193" s="16" t="s">
        <v>170</v>
      </c>
      <c r="C193" s="16" t="s">
        <v>3654</v>
      </c>
      <c r="D193" s="1" t="s">
        <v>62</v>
      </c>
      <c r="E193" s="3">
        <v>5</v>
      </c>
      <c r="F193" s="2">
        <v>10410.290000000001</v>
      </c>
      <c r="G193" s="2">
        <f>ROUND('CDD-CD'!$E193*'CDD-CD'!$F193,2)</f>
        <v>52051.45</v>
      </c>
      <c r="H193" s="3">
        <v>5</v>
      </c>
      <c r="I193" s="2">
        <v>11036.11</v>
      </c>
      <c r="J193" s="2">
        <f>ROUND(Tabla2[[#This Row],[CANTIDAD 2]]*Tabla2[[#This Row],[P. U. 2]],2)</f>
        <v>55180.55</v>
      </c>
    </row>
    <row r="194" spans="1:10">
      <c r="A194" s="16" t="s">
        <v>6577</v>
      </c>
      <c r="B194" s="16" t="s">
        <v>171</v>
      </c>
      <c r="C194" s="16" t="s">
        <v>3655</v>
      </c>
      <c r="D194" s="1" t="s">
        <v>62</v>
      </c>
      <c r="E194" s="3">
        <v>25</v>
      </c>
      <c r="F194" s="2">
        <v>1942.09</v>
      </c>
      <c r="G194" s="2">
        <f>ROUND('CDD-CD'!$E194*'CDD-CD'!$F194,2)</f>
        <v>48552.25</v>
      </c>
      <c r="H194" s="3">
        <v>25</v>
      </c>
      <c r="I194" s="2">
        <v>2060.21</v>
      </c>
      <c r="J194" s="2">
        <f>ROUND(Tabla2[[#This Row],[CANTIDAD 2]]*Tabla2[[#This Row],[P. U. 2]],2)</f>
        <v>51505.25</v>
      </c>
    </row>
    <row r="195" spans="1:10">
      <c r="A195" s="16" t="s">
        <v>6577</v>
      </c>
      <c r="B195" s="16" t="s">
        <v>172</v>
      </c>
      <c r="C195" s="16" t="s">
        <v>3656</v>
      </c>
      <c r="D195" s="1" t="s">
        <v>62</v>
      </c>
      <c r="E195" s="3">
        <v>36</v>
      </c>
      <c r="F195" s="2">
        <v>1842.21</v>
      </c>
      <c r="G195" s="2">
        <f>ROUND('CDD-CD'!$E195*'CDD-CD'!$F195,2)</f>
        <v>66319.56</v>
      </c>
      <c r="H195" s="3">
        <v>36</v>
      </c>
      <c r="I195" s="2">
        <v>1952.65</v>
      </c>
      <c r="J195" s="2">
        <f>ROUND(Tabla2[[#This Row],[CANTIDAD 2]]*Tabla2[[#This Row],[P. U. 2]],2)</f>
        <v>70295.399999999994</v>
      </c>
    </row>
    <row r="196" spans="1:10">
      <c r="A196" s="16" t="s">
        <v>6577</v>
      </c>
      <c r="B196" s="16" t="s">
        <v>173</v>
      </c>
      <c r="C196" s="16" t="s">
        <v>3657</v>
      </c>
      <c r="D196" s="1" t="s">
        <v>15</v>
      </c>
      <c r="E196" s="3">
        <v>674.31</v>
      </c>
      <c r="F196" s="2">
        <v>40.71</v>
      </c>
      <c r="G196" s="2">
        <f>ROUND('CDD-CD'!$E196*'CDD-CD'!$F196,2)</f>
        <v>27451.16</v>
      </c>
      <c r="H196" s="3">
        <v>674.31</v>
      </c>
      <c r="I196" s="2">
        <v>53.48</v>
      </c>
      <c r="J196" s="2">
        <f>ROUND(Tabla2[[#This Row],[CANTIDAD 2]]*Tabla2[[#This Row],[P. U. 2]],2)</f>
        <v>36062.1</v>
      </c>
    </row>
    <row r="197" spans="1:10">
      <c r="A197" s="16" t="s">
        <v>6577</v>
      </c>
      <c r="B197" s="16" t="s">
        <v>174</v>
      </c>
      <c r="C197" s="16" t="s">
        <v>3658</v>
      </c>
      <c r="D197" s="1" t="s">
        <v>62</v>
      </c>
      <c r="E197" s="3">
        <v>20</v>
      </c>
      <c r="F197" s="2">
        <v>1722.58</v>
      </c>
      <c r="G197" s="2">
        <f>ROUND('CDD-CD'!$E197*'CDD-CD'!$F197,2)</f>
        <v>34451.599999999999</v>
      </c>
      <c r="H197" s="3">
        <v>20</v>
      </c>
      <c r="I197" s="2">
        <v>1787.16</v>
      </c>
      <c r="J197" s="2">
        <f>ROUND(Tabla2[[#This Row],[CANTIDAD 2]]*Tabla2[[#This Row],[P. U. 2]],2)</f>
        <v>35743.199999999997</v>
      </c>
    </row>
    <row r="198" spans="1:10" s="51" customFormat="1">
      <c r="A198" s="47" t="s">
        <v>6579</v>
      </c>
      <c r="B198" s="47" t="s">
        <v>6603</v>
      </c>
      <c r="C198" s="47" t="s">
        <v>3659</v>
      </c>
      <c r="D198" s="48" t="s">
        <v>3472</v>
      </c>
      <c r="E198" s="49"/>
      <c r="F198" s="50"/>
      <c r="G198" s="50">
        <f>SUM(G199:G209)</f>
        <v>5717751.3300000001</v>
      </c>
      <c r="H198" s="49"/>
      <c r="I198" s="64"/>
      <c r="J198" s="50">
        <f>SUM(J199:J209)</f>
        <v>6605567.9900000002</v>
      </c>
    </row>
    <row r="199" spans="1:10">
      <c r="A199" s="16" t="s">
        <v>6577</v>
      </c>
      <c r="B199" s="16" t="s">
        <v>175</v>
      </c>
      <c r="C199" s="16" t="s">
        <v>3660</v>
      </c>
      <c r="D199" s="1" t="s">
        <v>15</v>
      </c>
      <c r="E199" s="3">
        <v>495.3</v>
      </c>
      <c r="F199" s="2">
        <v>1776.13</v>
      </c>
      <c r="G199" s="2">
        <f>ROUND('CDD-CD'!$E199*'CDD-CD'!$F199,2)</f>
        <v>879717.19</v>
      </c>
      <c r="H199" s="3">
        <v>495.3</v>
      </c>
      <c r="I199" s="2">
        <v>2074.2600000000002</v>
      </c>
      <c r="J199" s="2">
        <f>ROUND(Tabla2[[#This Row],[CANTIDAD 2]]*Tabla2[[#This Row],[P. U. 2]],2)</f>
        <v>1027380.98</v>
      </c>
    </row>
    <row r="200" spans="1:10">
      <c r="A200" s="16" t="s">
        <v>6577</v>
      </c>
      <c r="B200" s="16" t="s">
        <v>176</v>
      </c>
      <c r="C200" s="16" t="s">
        <v>3661</v>
      </c>
      <c r="D200" s="1" t="s">
        <v>177</v>
      </c>
      <c r="E200" s="3">
        <v>820.79</v>
      </c>
      <c r="F200" s="2">
        <v>405.96</v>
      </c>
      <c r="G200" s="2">
        <f>ROUND('CDD-CD'!$E200*'CDD-CD'!$F200,2)</f>
        <v>333207.90999999997</v>
      </c>
      <c r="H200" s="3">
        <v>820.79</v>
      </c>
      <c r="I200" s="2">
        <v>462.11</v>
      </c>
      <c r="J200" s="2">
        <f>ROUND(Tabla2[[#This Row],[CANTIDAD 2]]*Tabla2[[#This Row],[P. U. 2]],2)</f>
        <v>379295.27</v>
      </c>
    </row>
    <row r="201" spans="1:10">
      <c r="A201" s="16" t="s">
        <v>6577</v>
      </c>
      <c r="B201" s="16" t="s">
        <v>178</v>
      </c>
      <c r="C201" s="16" t="s">
        <v>3662</v>
      </c>
      <c r="D201" s="1" t="s">
        <v>177</v>
      </c>
      <c r="E201" s="3">
        <v>24</v>
      </c>
      <c r="F201" s="2">
        <v>1336.88</v>
      </c>
      <c r="G201" s="2">
        <f>ROUND('CDD-CD'!$E201*'CDD-CD'!$F201,2)</f>
        <v>32085.119999999999</v>
      </c>
      <c r="H201" s="3">
        <v>24</v>
      </c>
      <c r="I201" s="2">
        <v>1407.93</v>
      </c>
      <c r="J201" s="2">
        <f>ROUND(Tabla2[[#This Row],[CANTIDAD 2]]*Tabla2[[#This Row],[P. U. 2]],2)</f>
        <v>33790.32</v>
      </c>
    </row>
    <row r="202" spans="1:10">
      <c r="A202" s="16" t="s">
        <v>6577</v>
      </c>
      <c r="B202" s="16" t="s">
        <v>179</v>
      </c>
      <c r="C202" s="16" t="s">
        <v>3663</v>
      </c>
      <c r="D202" s="1" t="s">
        <v>153</v>
      </c>
      <c r="E202" s="3">
        <v>3</v>
      </c>
      <c r="F202" s="2">
        <v>11382.15</v>
      </c>
      <c r="G202" s="2">
        <f>ROUND('CDD-CD'!$E202*'CDD-CD'!$F202,2)</f>
        <v>34146.449999999997</v>
      </c>
      <c r="H202" s="3">
        <v>3</v>
      </c>
      <c r="I202" s="2">
        <v>13347.75</v>
      </c>
      <c r="J202" s="2">
        <f>ROUND(Tabla2[[#This Row],[CANTIDAD 2]]*Tabla2[[#This Row],[P. U. 2]],2)</f>
        <v>40043.25</v>
      </c>
    </row>
    <row r="203" spans="1:10">
      <c r="A203" s="16" t="s">
        <v>6577</v>
      </c>
      <c r="B203" s="16" t="s">
        <v>180</v>
      </c>
      <c r="C203" s="16" t="s">
        <v>3664</v>
      </c>
      <c r="D203" s="1" t="s">
        <v>8</v>
      </c>
      <c r="E203" s="3">
        <v>878.82</v>
      </c>
      <c r="F203" s="2">
        <v>1061.69</v>
      </c>
      <c r="G203" s="2">
        <f>ROUND('CDD-CD'!$E203*'CDD-CD'!$F203,2)</f>
        <v>933034.41</v>
      </c>
      <c r="H203" s="3">
        <v>878.82</v>
      </c>
      <c r="I203" s="2">
        <v>1151.03</v>
      </c>
      <c r="J203" s="2">
        <f>ROUND(Tabla2[[#This Row],[CANTIDAD 2]]*Tabla2[[#This Row],[P. U. 2]],2)</f>
        <v>1011548.18</v>
      </c>
    </row>
    <row r="204" spans="1:10">
      <c r="A204" s="16" t="s">
        <v>6577</v>
      </c>
      <c r="B204" s="16" t="s">
        <v>181</v>
      </c>
      <c r="C204" s="16" t="s">
        <v>3665</v>
      </c>
      <c r="D204" s="1" t="s">
        <v>182</v>
      </c>
      <c r="E204" s="3">
        <v>13025.45</v>
      </c>
      <c r="F204" s="2">
        <v>58.63</v>
      </c>
      <c r="G204" s="2">
        <f>ROUND('CDD-CD'!$E204*'CDD-CD'!$F204,2)</f>
        <v>763682.13</v>
      </c>
      <c r="H204" s="3">
        <v>13025.45</v>
      </c>
      <c r="I204" s="2">
        <v>69.8</v>
      </c>
      <c r="J204" s="2">
        <f>ROUND(Tabla2[[#This Row],[CANTIDAD 2]]*Tabla2[[#This Row],[P. U. 2]],2)</f>
        <v>909176.41</v>
      </c>
    </row>
    <row r="205" spans="1:10">
      <c r="A205" s="16" t="s">
        <v>6577</v>
      </c>
      <c r="B205" s="16" t="s">
        <v>183</v>
      </c>
      <c r="C205" s="16" t="s">
        <v>3666</v>
      </c>
      <c r="D205" s="1" t="s">
        <v>177</v>
      </c>
      <c r="E205" s="3">
        <v>268.95</v>
      </c>
      <c r="F205" s="2">
        <v>820.34</v>
      </c>
      <c r="G205" s="2">
        <f>ROUND('CDD-CD'!$E205*'CDD-CD'!$F205,2)</f>
        <v>220630.44</v>
      </c>
      <c r="H205" s="3">
        <v>268.95</v>
      </c>
      <c r="I205" s="2">
        <v>963.34</v>
      </c>
      <c r="J205" s="2">
        <f>ROUND(Tabla2[[#This Row],[CANTIDAD 2]]*Tabla2[[#This Row],[P. U. 2]],2)</f>
        <v>259090.29</v>
      </c>
    </row>
    <row r="206" spans="1:10">
      <c r="A206" s="16" t="s">
        <v>6577</v>
      </c>
      <c r="B206" s="16" t="s">
        <v>184</v>
      </c>
      <c r="C206" s="16" t="s">
        <v>3667</v>
      </c>
      <c r="D206" s="1" t="s">
        <v>15</v>
      </c>
      <c r="E206" s="3">
        <v>91.37</v>
      </c>
      <c r="F206" s="2">
        <v>733.53</v>
      </c>
      <c r="G206" s="2">
        <f>ROUND('CDD-CD'!$E206*'CDD-CD'!$F206,2)</f>
        <v>67022.64</v>
      </c>
      <c r="H206" s="3">
        <v>91.37</v>
      </c>
      <c r="I206" s="2">
        <v>802.38</v>
      </c>
      <c r="J206" s="2">
        <f>ROUND(Tabla2[[#This Row],[CANTIDAD 2]]*Tabla2[[#This Row],[P. U. 2]],2)</f>
        <v>73313.460000000006</v>
      </c>
    </row>
    <row r="207" spans="1:10">
      <c r="A207" s="16" t="s">
        <v>6577</v>
      </c>
      <c r="B207" s="16" t="s">
        <v>185</v>
      </c>
      <c r="C207" s="16" t="s">
        <v>3668</v>
      </c>
      <c r="D207" s="1" t="s">
        <v>2</v>
      </c>
      <c r="E207" s="3">
        <v>1326.34</v>
      </c>
      <c r="F207" s="2">
        <v>1186.95</v>
      </c>
      <c r="G207" s="2">
        <f>ROUND('CDD-CD'!$E207*'CDD-CD'!$F207,2)</f>
        <v>1574299.26</v>
      </c>
      <c r="H207" s="3">
        <v>1326.34</v>
      </c>
      <c r="I207" s="2">
        <v>1404.1</v>
      </c>
      <c r="J207" s="2">
        <f>ROUND(Tabla2[[#This Row],[CANTIDAD 2]]*Tabla2[[#This Row],[P. U. 2]],2)</f>
        <v>1862313.99</v>
      </c>
    </row>
    <row r="208" spans="1:10">
      <c r="A208" s="16" t="s">
        <v>6577</v>
      </c>
      <c r="B208" s="16" t="s">
        <v>186</v>
      </c>
      <c r="C208" s="16" t="s">
        <v>3669</v>
      </c>
      <c r="D208" s="1" t="s">
        <v>62</v>
      </c>
      <c r="E208" s="3">
        <v>750</v>
      </c>
      <c r="F208" s="2">
        <v>180.33</v>
      </c>
      <c r="G208" s="2">
        <f>ROUND('CDD-CD'!$E208*'CDD-CD'!$F208,2)</f>
        <v>135247.5</v>
      </c>
      <c r="H208" s="3">
        <v>750</v>
      </c>
      <c r="I208" s="2">
        <v>216.53</v>
      </c>
      <c r="J208" s="2">
        <f>ROUND(Tabla2[[#This Row],[CANTIDAD 2]]*Tabla2[[#This Row],[P. U. 2]],2)</f>
        <v>162397.5</v>
      </c>
    </row>
    <row r="209" spans="1:10">
      <c r="A209" s="16" t="s">
        <v>6577</v>
      </c>
      <c r="B209" s="16" t="s">
        <v>187</v>
      </c>
      <c r="C209" s="16" t="s">
        <v>3670</v>
      </c>
      <c r="D209" s="1" t="s">
        <v>15</v>
      </c>
      <c r="E209" s="3">
        <v>4431.29</v>
      </c>
      <c r="F209" s="2">
        <v>168.05</v>
      </c>
      <c r="G209" s="2">
        <f>ROUND('CDD-CD'!$E209*'CDD-CD'!$F209,2)</f>
        <v>744678.28</v>
      </c>
      <c r="H209" s="3">
        <v>4431.29</v>
      </c>
      <c r="I209" s="2">
        <v>191.19</v>
      </c>
      <c r="J209" s="2">
        <f>ROUND(Tabla2[[#This Row],[CANTIDAD 2]]*Tabla2[[#This Row],[P. U. 2]],2)</f>
        <v>847218.34</v>
      </c>
    </row>
    <row r="210" spans="1:10" s="51" customFormat="1">
      <c r="A210" s="47" t="s">
        <v>6579</v>
      </c>
      <c r="B210" s="47" t="s">
        <v>6604</v>
      </c>
      <c r="C210" s="47" t="s">
        <v>3671</v>
      </c>
      <c r="D210" s="48" t="s">
        <v>3472</v>
      </c>
      <c r="E210" s="49"/>
      <c r="F210" s="50"/>
      <c r="G210" s="50">
        <f>SUM(G211:G232)</f>
        <v>28131737.860000007</v>
      </c>
      <c r="H210" s="49"/>
      <c r="I210" s="64"/>
      <c r="J210" s="50">
        <f>SUM(J211:J232)</f>
        <v>29602066.250000004</v>
      </c>
    </row>
    <row r="211" spans="1:10">
      <c r="A211" s="16" t="s">
        <v>6577</v>
      </c>
      <c r="B211" s="16" t="s">
        <v>188</v>
      </c>
      <c r="C211" s="16" t="s">
        <v>3672</v>
      </c>
      <c r="D211" s="1" t="s">
        <v>2</v>
      </c>
      <c r="E211" s="3">
        <v>1859.33</v>
      </c>
      <c r="F211" s="2">
        <v>1640.07</v>
      </c>
      <c r="G211" s="2">
        <f>ROUND('CDD-CD'!$E211*'CDD-CD'!$F211,2)</f>
        <v>3049431.35</v>
      </c>
      <c r="H211" s="3">
        <v>1859.33</v>
      </c>
      <c r="I211" s="2">
        <v>1756.04</v>
      </c>
      <c r="J211" s="2">
        <f>ROUND(Tabla2[[#This Row],[CANTIDAD 2]]*Tabla2[[#This Row],[P. U. 2]],2)</f>
        <v>3265057.85</v>
      </c>
    </row>
    <row r="212" spans="1:10">
      <c r="A212" s="16" t="s">
        <v>6577</v>
      </c>
      <c r="B212" s="16" t="s">
        <v>189</v>
      </c>
      <c r="C212" s="16" t="s">
        <v>3673</v>
      </c>
      <c r="D212" s="1" t="s">
        <v>2</v>
      </c>
      <c r="E212" s="3">
        <v>2270.7399999999998</v>
      </c>
      <c r="F212" s="2">
        <v>1722.29</v>
      </c>
      <c r="G212" s="2">
        <f>ROUND('CDD-CD'!$E212*'CDD-CD'!$F212,2)</f>
        <v>3910872.79</v>
      </c>
      <c r="H212" s="3">
        <v>2270.7399999999998</v>
      </c>
      <c r="I212" s="2">
        <v>1846.69</v>
      </c>
      <c r="J212" s="2">
        <f>ROUND(Tabla2[[#This Row],[CANTIDAD 2]]*Tabla2[[#This Row],[P. U. 2]],2)</f>
        <v>4193352.85</v>
      </c>
    </row>
    <row r="213" spans="1:10">
      <c r="A213" s="16" t="s">
        <v>6577</v>
      </c>
      <c r="B213" s="16" t="s">
        <v>190</v>
      </c>
      <c r="C213" s="16" t="s">
        <v>3674</v>
      </c>
      <c r="D213" s="1" t="s">
        <v>2</v>
      </c>
      <c r="E213" s="3">
        <v>5187.1499999999996</v>
      </c>
      <c r="F213" s="2">
        <v>2184.0100000000002</v>
      </c>
      <c r="G213" s="2">
        <f>ROUND('CDD-CD'!$E213*'CDD-CD'!$F213,2)</f>
        <v>11328787.470000001</v>
      </c>
      <c r="H213" s="3">
        <v>5187.1499999999996</v>
      </c>
      <c r="I213" s="2">
        <v>2308.41</v>
      </c>
      <c r="J213" s="2">
        <f>ROUND(Tabla2[[#This Row],[CANTIDAD 2]]*Tabla2[[#This Row],[P. U. 2]],2)</f>
        <v>11974068.93</v>
      </c>
    </row>
    <row r="214" spans="1:10">
      <c r="A214" s="16" t="s">
        <v>6577</v>
      </c>
      <c r="B214" s="16" t="s">
        <v>191</v>
      </c>
      <c r="C214" s="16" t="s">
        <v>3675</v>
      </c>
      <c r="D214" s="1" t="s">
        <v>2</v>
      </c>
      <c r="E214" s="3">
        <v>150</v>
      </c>
      <c r="F214" s="2">
        <v>5185</v>
      </c>
      <c r="G214" s="2">
        <f>ROUND('CDD-CD'!$E214*'CDD-CD'!$F214,2)</f>
        <v>777750</v>
      </c>
      <c r="H214" s="3">
        <v>150</v>
      </c>
      <c r="I214" s="2">
        <v>5309.4</v>
      </c>
      <c r="J214" s="2">
        <f>ROUND(Tabla2[[#This Row],[CANTIDAD 2]]*Tabla2[[#This Row],[P. U. 2]],2)</f>
        <v>796410</v>
      </c>
    </row>
    <row r="215" spans="1:10">
      <c r="A215" s="16" t="s">
        <v>6577</v>
      </c>
      <c r="B215" s="16" t="s">
        <v>192</v>
      </c>
      <c r="C215" s="16" t="s">
        <v>3676</v>
      </c>
      <c r="D215" s="1" t="s">
        <v>2</v>
      </c>
      <c r="E215" s="3">
        <v>739.76</v>
      </c>
      <c r="F215" s="2">
        <v>3927.96</v>
      </c>
      <c r="G215" s="2">
        <f>ROUND('CDD-CD'!$E215*'CDD-CD'!$F215,2)</f>
        <v>2905747.69</v>
      </c>
      <c r="H215" s="3">
        <v>739.76</v>
      </c>
      <c r="I215" s="2">
        <v>4052.36</v>
      </c>
      <c r="J215" s="2">
        <f>ROUND(Tabla2[[#This Row],[CANTIDAD 2]]*Tabla2[[#This Row],[P. U. 2]],2)</f>
        <v>2997773.83</v>
      </c>
    </row>
    <row r="216" spans="1:10">
      <c r="A216" s="16" t="s">
        <v>6577</v>
      </c>
      <c r="B216" s="16" t="s">
        <v>193</v>
      </c>
      <c r="C216" s="16" t="s">
        <v>3677</v>
      </c>
      <c r="D216" s="1" t="s">
        <v>2</v>
      </c>
      <c r="E216" s="3">
        <v>1211.0899999999999</v>
      </c>
      <c r="F216" s="2">
        <v>4157.96</v>
      </c>
      <c r="G216" s="2">
        <f>ROUND('CDD-CD'!$E216*'CDD-CD'!$F216,2)</f>
        <v>5035663.78</v>
      </c>
      <c r="H216" s="3">
        <v>1211.0899999999999</v>
      </c>
      <c r="I216" s="2">
        <v>4282.3599999999997</v>
      </c>
      <c r="J216" s="2">
        <f>ROUND(Tabla2[[#This Row],[CANTIDAD 2]]*Tabla2[[#This Row],[P. U. 2]],2)</f>
        <v>5186323.37</v>
      </c>
    </row>
    <row r="217" spans="1:10">
      <c r="A217" s="16" t="s">
        <v>6577</v>
      </c>
      <c r="B217" s="16" t="s">
        <v>194</v>
      </c>
      <c r="C217" s="16" t="s">
        <v>3678</v>
      </c>
      <c r="D217" s="1" t="s">
        <v>62</v>
      </c>
      <c r="E217" s="3">
        <v>1</v>
      </c>
      <c r="F217" s="2">
        <v>44669.51</v>
      </c>
      <c r="G217" s="2">
        <f>ROUND('CDD-CD'!$E217*'CDD-CD'!$F217,2)</f>
        <v>44669.51</v>
      </c>
      <c r="H217" s="3">
        <v>1</v>
      </c>
      <c r="I217" s="2">
        <v>47278.7</v>
      </c>
      <c r="J217" s="2">
        <f>ROUND(Tabla2[[#This Row],[CANTIDAD 2]]*Tabla2[[#This Row],[P. U. 2]],2)</f>
        <v>47278.7</v>
      </c>
    </row>
    <row r="218" spans="1:10">
      <c r="A218" s="16" t="s">
        <v>6577</v>
      </c>
      <c r="B218" s="16" t="s">
        <v>195</v>
      </c>
      <c r="C218" s="16" t="s">
        <v>3679</v>
      </c>
      <c r="D218" s="1" t="s">
        <v>62</v>
      </c>
      <c r="E218" s="3">
        <v>1</v>
      </c>
      <c r="F218" s="2">
        <v>48256.68</v>
      </c>
      <c r="G218" s="2">
        <f>ROUND('CDD-CD'!$E218*'CDD-CD'!$F218,2)</f>
        <v>48256.68</v>
      </c>
      <c r="H218" s="3">
        <v>1</v>
      </c>
      <c r="I218" s="2">
        <v>51073.120000000003</v>
      </c>
      <c r="J218" s="2">
        <f>ROUND(Tabla2[[#This Row],[CANTIDAD 2]]*Tabla2[[#This Row],[P. U. 2]],2)</f>
        <v>51073.120000000003</v>
      </c>
    </row>
    <row r="219" spans="1:10">
      <c r="A219" s="16" t="s">
        <v>6577</v>
      </c>
      <c r="B219" s="16" t="s">
        <v>196</v>
      </c>
      <c r="C219" s="16" t="s">
        <v>3680</v>
      </c>
      <c r="D219" s="1" t="s">
        <v>62</v>
      </c>
      <c r="E219" s="3">
        <v>1</v>
      </c>
      <c r="F219" s="2">
        <v>40963.449999999997</v>
      </c>
      <c r="G219" s="2">
        <f>ROUND('CDD-CD'!$E219*'CDD-CD'!$F219,2)</f>
        <v>40963.449999999997</v>
      </c>
      <c r="H219" s="3">
        <v>1</v>
      </c>
      <c r="I219" s="2">
        <v>43354.36</v>
      </c>
      <c r="J219" s="2">
        <f>ROUND(Tabla2[[#This Row],[CANTIDAD 2]]*Tabla2[[#This Row],[P. U. 2]],2)</f>
        <v>43354.36</v>
      </c>
    </row>
    <row r="220" spans="1:10">
      <c r="A220" s="16" t="s">
        <v>6577</v>
      </c>
      <c r="B220" s="16" t="s">
        <v>197</v>
      </c>
      <c r="C220" s="16" t="s">
        <v>3681</v>
      </c>
      <c r="D220" s="1" t="s">
        <v>62</v>
      </c>
      <c r="E220" s="3">
        <v>1</v>
      </c>
      <c r="F220" s="2">
        <v>39007.54</v>
      </c>
      <c r="G220" s="2">
        <f>ROUND('CDD-CD'!$E220*'CDD-CD'!$F220,2)</f>
        <v>39007.54</v>
      </c>
      <c r="H220" s="3">
        <v>1</v>
      </c>
      <c r="I220" s="2">
        <v>41284.199999999997</v>
      </c>
      <c r="J220" s="2">
        <f>ROUND(Tabla2[[#This Row],[CANTIDAD 2]]*Tabla2[[#This Row],[P. U. 2]],2)</f>
        <v>41284.199999999997</v>
      </c>
    </row>
    <row r="221" spans="1:10">
      <c r="A221" s="16" t="s">
        <v>6577</v>
      </c>
      <c r="B221" s="16" t="s">
        <v>198</v>
      </c>
      <c r="C221" s="16" t="s">
        <v>3682</v>
      </c>
      <c r="D221" s="1" t="s">
        <v>62</v>
      </c>
      <c r="E221" s="3">
        <v>1</v>
      </c>
      <c r="F221" s="2">
        <v>49685.87</v>
      </c>
      <c r="G221" s="2">
        <f>ROUND('CDD-CD'!$E221*'CDD-CD'!$F221,2)</f>
        <v>49685.87</v>
      </c>
      <c r="H221" s="3">
        <v>1</v>
      </c>
      <c r="I221" s="2">
        <v>52586.19</v>
      </c>
      <c r="J221" s="2">
        <f>ROUND(Tabla2[[#This Row],[CANTIDAD 2]]*Tabla2[[#This Row],[P. U. 2]],2)</f>
        <v>52586.19</v>
      </c>
    </row>
    <row r="222" spans="1:10">
      <c r="A222" s="16" t="s">
        <v>6577</v>
      </c>
      <c r="B222" s="16" t="s">
        <v>199</v>
      </c>
      <c r="C222" s="16" t="s">
        <v>3683</v>
      </c>
      <c r="D222" s="1" t="s">
        <v>62</v>
      </c>
      <c r="E222" s="3">
        <v>1</v>
      </c>
      <c r="F222" s="2">
        <v>36786.03</v>
      </c>
      <c r="G222" s="2">
        <f>ROUND('CDD-CD'!$E222*'CDD-CD'!$F222,2)</f>
        <v>36786.03</v>
      </c>
      <c r="H222" s="3">
        <v>1</v>
      </c>
      <c r="I222" s="2">
        <v>38933.54</v>
      </c>
      <c r="J222" s="2">
        <f>ROUND(Tabla2[[#This Row],[CANTIDAD 2]]*Tabla2[[#This Row],[P. U. 2]],2)</f>
        <v>38933.54</v>
      </c>
    </row>
    <row r="223" spans="1:10">
      <c r="A223" s="16" t="s">
        <v>6577</v>
      </c>
      <c r="B223" s="16" t="s">
        <v>200</v>
      </c>
      <c r="C223" s="16" t="s">
        <v>3684</v>
      </c>
      <c r="D223" s="1" t="s">
        <v>62</v>
      </c>
      <c r="E223" s="3">
        <v>1</v>
      </c>
      <c r="F223" s="2">
        <v>31607.15</v>
      </c>
      <c r="G223" s="2">
        <f>ROUND('CDD-CD'!$E223*'CDD-CD'!$F223,2)</f>
        <v>31607.15</v>
      </c>
      <c r="H223" s="3">
        <v>1</v>
      </c>
      <c r="I223" s="2">
        <v>33451.65</v>
      </c>
      <c r="J223" s="2">
        <f>ROUND(Tabla2[[#This Row],[CANTIDAD 2]]*Tabla2[[#This Row],[P. U. 2]],2)</f>
        <v>33451.65</v>
      </c>
    </row>
    <row r="224" spans="1:10">
      <c r="A224" s="16" t="s">
        <v>6577</v>
      </c>
      <c r="B224" s="16" t="s">
        <v>201</v>
      </c>
      <c r="C224" s="16" t="s">
        <v>3685</v>
      </c>
      <c r="D224" s="1" t="s">
        <v>62</v>
      </c>
      <c r="E224" s="3">
        <v>1</v>
      </c>
      <c r="F224" s="2">
        <v>31924.62</v>
      </c>
      <c r="G224" s="2">
        <f>ROUND('CDD-CD'!$E224*'CDD-CD'!$F224,2)</f>
        <v>31924.62</v>
      </c>
      <c r="H224" s="3">
        <v>1</v>
      </c>
      <c r="I224" s="2">
        <v>33787.9</v>
      </c>
      <c r="J224" s="2">
        <f>ROUND(Tabla2[[#This Row],[CANTIDAD 2]]*Tabla2[[#This Row],[P. U. 2]],2)</f>
        <v>33787.9</v>
      </c>
    </row>
    <row r="225" spans="1:10">
      <c r="A225" s="16" t="s">
        <v>6577</v>
      </c>
      <c r="B225" s="16" t="s">
        <v>202</v>
      </c>
      <c r="C225" s="16" t="s">
        <v>3686</v>
      </c>
      <c r="D225" s="1" t="s">
        <v>62</v>
      </c>
      <c r="E225" s="3">
        <v>1</v>
      </c>
      <c r="F225" s="2">
        <v>13165.95</v>
      </c>
      <c r="G225" s="2">
        <f>ROUND('CDD-CD'!$E225*'CDD-CD'!$F225,2)</f>
        <v>13165.95</v>
      </c>
      <c r="H225" s="3">
        <v>1</v>
      </c>
      <c r="I225" s="2">
        <v>13935.87</v>
      </c>
      <c r="J225" s="2">
        <f>ROUND(Tabla2[[#This Row],[CANTIDAD 2]]*Tabla2[[#This Row],[P. U. 2]],2)</f>
        <v>13935.87</v>
      </c>
    </row>
    <row r="226" spans="1:10">
      <c r="A226" s="16" t="s">
        <v>6577</v>
      </c>
      <c r="B226" s="16" t="s">
        <v>203</v>
      </c>
      <c r="C226" s="16" t="s">
        <v>3687</v>
      </c>
      <c r="D226" s="1" t="s">
        <v>62</v>
      </c>
      <c r="E226" s="3">
        <v>1</v>
      </c>
      <c r="F226" s="2">
        <v>8298.64</v>
      </c>
      <c r="G226" s="2">
        <f>ROUND('CDD-CD'!$E226*'CDD-CD'!$F226,2)</f>
        <v>8298.64</v>
      </c>
      <c r="H226" s="3">
        <v>1</v>
      </c>
      <c r="I226" s="2">
        <v>8783.23</v>
      </c>
      <c r="J226" s="2">
        <f>ROUND(Tabla2[[#This Row],[CANTIDAD 2]]*Tabla2[[#This Row],[P. U. 2]],2)</f>
        <v>8783.23</v>
      </c>
    </row>
    <row r="227" spans="1:10">
      <c r="A227" s="16" t="s">
        <v>6577</v>
      </c>
      <c r="B227" s="16" t="s">
        <v>204</v>
      </c>
      <c r="C227" s="16" t="s">
        <v>3688</v>
      </c>
      <c r="D227" s="1" t="s">
        <v>62</v>
      </c>
      <c r="E227" s="3">
        <v>1</v>
      </c>
      <c r="F227" s="2">
        <v>12738.1</v>
      </c>
      <c r="G227" s="2">
        <f>ROUND('CDD-CD'!$E227*'CDD-CD'!$F227,2)</f>
        <v>12738.1</v>
      </c>
      <c r="H227" s="3">
        <v>1</v>
      </c>
      <c r="I227" s="2">
        <v>13481.53</v>
      </c>
      <c r="J227" s="2">
        <f>ROUND(Tabla2[[#This Row],[CANTIDAD 2]]*Tabla2[[#This Row],[P. U. 2]],2)</f>
        <v>13481.53</v>
      </c>
    </row>
    <row r="228" spans="1:10">
      <c r="A228" s="16" t="s">
        <v>6577</v>
      </c>
      <c r="B228" s="16" t="s">
        <v>205</v>
      </c>
      <c r="C228" s="16" t="s">
        <v>3689</v>
      </c>
      <c r="D228" s="1" t="s">
        <v>62</v>
      </c>
      <c r="E228" s="3">
        <v>1</v>
      </c>
      <c r="F228" s="2">
        <v>13267.59</v>
      </c>
      <c r="G228" s="2">
        <f>ROUND('CDD-CD'!$E228*'CDD-CD'!$F228,2)</f>
        <v>13267.59</v>
      </c>
      <c r="H228" s="3">
        <v>1</v>
      </c>
      <c r="I228" s="2">
        <v>14041.94</v>
      </c>
      <c r="J228" s="2">
        <f>ROUND(Tabla2[[#This Row],[CANTIDAD 2]]*Tabla2[[#This Row],[P. U. 2]],2)</f>
        <v>14041.94</v>
      </c>
    </row>
    <row r="229" spans="1:10">
      <c r="A229" s="16" t="s">
        <v>6577</v>
      </c>
      <c r="B229" s="16" t="s">
        <v>206</v>
      </c>
      <c r="C229" s="16" t="s">
        <v>3690</v>
      </c>
      <c r="D229" s="1" t="s">
        <v>62</v>
      </c>
      <c r="E229" s="3">
        <v>1</v>
      </c>
      <c r="F229" s="2">
        <v>46196.92</v>
      </c>
      <c r="G229" s="2">
        <f>ROUND('CDD-CD'!$E229*'CDD-CD'!$F229,2)</f>
        <v>46196.92</v>
      </c>
      <c r="H229" s="3">
        <v>1</v>
      </c>
      <c r="I229" s="2">
        <v>48893.57</v>
      </c>
      <c r="J229" s="2">
        <f>ROUND(Tabla2[[#This Row],[CANTIDAD 2]]*Tabla2[[#This Row],[P. U. 2]],2)</f>
        <v>48893.57</v>
      </c>
    </row>
    <row r="230" spans="1:10">
      <c r="A230" s="16" t="s">
        <v>6577</v>
      </c>
      <c r="B230" s="16" t="s">
        <v>207</v>
      </c>
      <c r="C230" s="16" t="s">
        <v>3691</v>
      </c>
      <c r="D230" s="1" t="s">
        <v>62</v>
      </c>
      <c r="E230" s="3">
        <v>1</v>
      </c>
      <c r="F230" s="2">
        <v>33669.82</v>
      </c>
      <c r="G230" s="2">
        <f>ROUND('CDD-CD'!$E230*'CDD-CD'!$F230,2)</f>
        <v>33669.82</v>
      </c>
      <c r="H230" s="3">
        <v>1</v>
      </c>
      <c r="I230" s="2">
        <v>35635.19</v>
      </c>
      <c r="J230" s="2">
        <f>ROUND(Tabla2[[#This Row],[CANTIDAD 2]]*Tabla2[[#This Row],[P. U. 2]],2)</f>
        <v>35635.19</v>
      </c>
    </row>
    <row r="231" spans="1:10">
      <c r="A231" s="16" t="s">
        <v>6577</v>
      </c>
      <c r="B231" s="16" t="s">
        <v>208</v>
      </c>
      <c r="C231" s="16" t="s">
        <v>3692</v>
      </c>
      <c r="D231" s="1" t="s">
        <v>62</v>
      </c>
      <c r="E231" s="3">
        <v>1</v>
      </c>
      <c r="F231" s="2">
        <v>15389.28</v>
      </c>
      <c r="G231" s="2">
        <f>ROUND('CDD-CD'!$E231*'CDD-CD'!$F231,2)</f>
        <v>15389.28</v>
      </c>
      <c r="H231" s="3">
        <v>1</v>
      </c>
      <c r="I231" s="2">
        <v>16290.55</v>
      </c>
      <c r="J231" s="2">
        <f>ROUND(Tabla2[[#This Row],[CANTIDAD 2]]*Tabla2[[#This Row],[P. U. 2]],2)</f>
        <v>16290.55</v>
      </c>
    </row>
    <row r="232" spans="1:10">
      <c r="A232" s="16" t="s">
        <v>6577</v>
      </c>
      <c r="B232" s="16" t="s">
        <v>209</v>
      </c>
      <c r="C232" s="16" t="s">
        <v>3693</v>
      </c>
      <c r="D232" s="1" t="s">
        <v>177</v>
      </c>
      <c r="E232" s="3">
        <v>149.34</v>
      </c>
      <c r="F232" s="2">
        <v>4405.1000000000004</v>
      </c>
      <c r="G232" s="2">
        <f>ROUND('CDD-CD'!$E232*'CDD-CD'!$F232,2)</f>
        <v>657857.63</v>
      </c>
      <c r="H232" s="3">
        <v>149.34</v>
      </c>
      <c r="I232" s="2">
        <v>4662.3</v>
      </c>
      <c r="J232" s="2">
        <f>ROUND(Tabla2[[#This Row],[CANTIDAD 2]]*Tabla2[[#This Row],[P. U. 2]],2)</f>
        <v>696267.88</v>
      </c>
    </row>
    <row r="233" spans="1:10" s="51" customFormat="1">
      <c r="A233" s="47" t="s">
        <v>6579</v>
      </c>
      <c r="B233" s="47" t="s">
        <v>6605</v>
      </c>
      <c r="C233" s="47" t="s">
        <v>3694</v>
      </c>
      <c r="D233" s="48" t="s">
        <v>3472</v>
      </c>
      <c r="E233" s="49"/>
      <c r="F233" s="50"/>
      <c r="G233" s="50">
        <f>SUM(G234:G264)</f>
        <v>994001.66999999981</v>
      </c>
      <c r="H233" s="49"/>
      <c r="I233" s="64"/>
      <c r="J233" s="50">
        <f>SUM(J234:J264)</f>
        <v>1037091.63</v>
      </c>
    </row>
    <row r="234" spans="1:10">
      <c r="A234" s="16" t="s">
        <v>6577</v>
      </c>
      <c r="B234" s="16" t="s">
        <v>210</v>
      </c>
      <c r="C234" s="16" t="s">
        <v>3695</v>
      </c>
      <c r="D234" s="1" t="s">
        <v>62</v>
      </c>
      <c r="E234" s="3">
        <v>6</v>
      </c>
      <c r="F234" s="2">
        <v>3731.77</v>
      </c>
      <c r="G234" s="2">
        <f>ROUND('CDD-CD'!$E234*'CDD-CD'!$F234,2)</f>
        <v>22390.62</v>
      </c>
      <c r="H234" s="3">
        <v>6</v>
      </c>
      <c r="I234" s="2">
        <v>3873.01</v>
      </c>
      <c r="J234" s="2">
        <f>ROUND(Tabla2[[#This Row],[CANTIDAD 2]]*Tabla2[[#This Row],[P. U. 2]],2)</f>
        <v>23238.06</v>
      </c>
    </row>
    <row r="235" spans="1:10">
      <c r="A235" s="16" t="s">
        <v>6577</v>
      </c>
      <c r="B235" s="16" t="s">
        <v>211</v>
      </c>
      <c r="C235" s="16" t="s">
        <v>3696</v>
      </c>
      <c r="D235" s="1" t="s">
        <v>62</v>
      </c>
      <c r="E235" s="3">
        <v>11</v>
      </c>
      <c r="F235" s="2">
        <v>4679.1099999999997</v>
      </c>
      <c r="G235" s="2">
        <f>ROUND('CDD-CD'!$E235*'CDD-CD'!$F235,2)</f>
        <v>51470.21</v>
      </c>
      <c r="H235" s="3">
        <v>11</v>
      </c>
      <c r="I235" s="2">
        <v>4856.76</v>
      </c>
      <c r="J235" s="2">
        <f>ROUND(Tabla2[[#This Row],[CANTIDAD 2]]*Tabla2[[#This Row],[P. U. 2]],2)</f>
        <v>53424.36</v>
      </c>
    </row>
    <row r="236" spans="1:10">
      <c r="A236" s="16" t="s">
        <v>6577</v>
      </c>
      <c r="B236" s="16" t="s">
        <v>212</v>
      </c>
      <c r="C236" s="16" t="s">
        <v>3697</v>
      </c>
      <c r="D236" s="1" t="s">
        <v>62</v>
      </c>
      <c r="E236" s="3">
        <v>1</v>
      </c>
      <c r="F236" s="2">
        <v>5753.01</v>
      </c>
      <c r="G236" s="2">
        <f>ROUND('CDD-CD'!$E236*'CDD-CD'!$F236,2)</f>
        <v>5753.01</v>
      </c>
      <c r="H236" s="3">
        <v>1</v>
      </c>
      <c r="I236" s="2">
        <v>5971.42</v>
      </c>
      <c r="J236" s="2">
        <f>ROUND(Tabla2[[#This Row],[CANTIDAD 2]]*Tabla2[[#This Row],[P. U. 2]],2)</f>
        <v>5971.42</v>
      </c>
    </row>
    <row r="237" spans="1:10">
      <c r="A237" s="16" t="s">
        <v>6577</v>
      </c>
      <c r="B237" s="16" t="s">
        <v>213</v>
      </c>
      <c r="C237" s="16" t="s">
        <v>3698</v>
      </c>
      <c r="D237" s="1" t="s">
        <v>62</v>
      </c>
      <c r="E237" s="3">
        <v>56</v>
      </c>
      <c r="F237" s="2">
        <v>5189.21</v>
      </c>
      <c r="G237" s="2">
        <f>ROUND('CDD-CD'!$E237*'CDD-CD'!$F237,2)</f>
        <v>290595.76</v>
      </c>
      <c r="H237" s="3">
        <v>56</v>
      </c>
      <c r="I237" s="2">
        <v>5385.78</v>
      </c>
      <c r="J237" s="2">
        <f>ROUND(Tabla2[[#This Row],[CANTIDAD 2]]*Tabla2[[#This Row],[P. U. 2]],2)</f>
        <v>301603.68</v>
      </c>
    </row>
    <row r="238" spans="1:10">
      <c r="A238" s="16" t="s">
        <v>6577</v>
      </c>
      <c r="B238" s="16" t="s">
        <v>214</v>
      </c>
      <c r="C238" s="16" t="s">
        <v>3699</v>
      </c>
      <c r="D238" s="1" t="s">
        <v>62</v>
      </c>
      <c r="E238" s="3">
        <v>6</v>
      </c>
      <c r="F238" s="2">
        <v>2351.06</v>
      </c>
      <c r="G238" s="2">
        <f>ROUND('CDD-CD'!$E238*'CDD-CD'!$F238,2)</f>
        <v>14106.36</v>
      </c>
      <c r="H238" s="3">
        <v>6</v>
      </c>
      <c r="I238" s="2">
        <v>2439.89</v>
      </c>
      <c r="J238" s="2">
        <f>ROUND(Tabla2[[#This Row],[CANTIDAD 2]]*Tabla2[[#This Row],[P. U. 2]],2)</f>
        <v>14639.34</v>
      </c>
    </row>
    <row r="239" spans="1:10">
      <c r="A239" s="16" t="s">
        <v>6577</v>
      </c>
      <c r="B239" s="16" t="s">
        <v>215</v>
      </c>
      <c r="C239" s="16" t="s">
        <v>3700</v>
      </c>
      <c r="D239" s="1" t="s">
        <v>62</v>
      </c>
      <c r="E239" s="3">
        <v>10</v>
      </c>
      <c r="F239" s="2">
        <v>561.49</v>
      </c>
      <c r="G239" s="2">
        <f>ROUND('CDD-CD'!$E239*'CDD-CD'!$F239,2)</f>
        <v>5614.9</v>
      </c>
      <c r="H239" s="3">
        <v>10</v>
      </c>
      <c r="I239" s="2">
        <v>582.46</v>
      </c>
      <c r="J239" s="2">
        <f>ROUND(Tabla2[[#This Row],[CANTIDAD 2]]*Tabla2[[#This Row],[P. U. 2]],2)</f>
        <v>5824.6</v>
      </c>
    </row>
    <row r="240" spans="1:10">
      <c r="A240" s="16" t="s">
        <v>6577</v>
      </c>
      <c r="B240" s="16" t="s">
        <v>216</v>
      </c>
      <c r="C240" s="16" t="s">
        <v>3701</v>
      </c>
      <c r="D240" s="1" t="s">
        <v>62</v>
      </c>
      <c r="E240" s="3">
        <v>10</v>
      </c>
      <c r="F240" s="2">
        <v>690.36</v>
      </c>
      <c r="G240" s="2">
        <f>ROUND('CDD-CD'!$E240*'CDD-CD'!$F240,2)</f>
        <v>6903.6</v>
      </c>
      <c r="H240" s="3">
        <v>10</v>
      </c>
      <c r="I240" s="2">
        <v>716.57</v>
      </c>
      <c r="J240" s="2">
        <f>ROUND(Tabla2[[#This Row],[CANTIDAD 2]]*Tabla2[[#This Row],[P. U. 2]],2)</f>
        <v>7165.7</v>
      </c>
    </row>
    <row r="241" spans="1:10">
      <c r="A241" s="16" t="s">
        <v>6577</v>
      </c>
      <c r="B241" s="16" t="s">
        <v>217</v>
      </c>
      <c r="C241" s="16" t="s">
        <v>3702</v>
      </c>
      <c r="D241" s="1" t="s">
        <v>62</v>
      </c>
      <c r="E241" s="3">
        <v>16</v>
      </c>
      <c r="F241" s="2">
        <v>791.61</v>
      </c>
      <c r="G241" s="2">
        <f>ROUND('CDD-CD'!$E241*'CDD-CD'!$F241,2)</f>
        <v>12665.76</v>
      </c>
      <c r="H241" s="3">
        <v>16</v>
      </c>
      <c r="I241" s="2">
        <v>821.31</v>
      </c>
      <c r="J241" s="2">
        <f>ROUND(Tabla2[[#This Row],[CANTIDAD 2]]*Tabla2[[#This Row],[P. U. 2]],2)</f>
        <v>13140.96</v>
      </c>
    </row>
    <row r="242" spans="1:10">
      <c r="A242" s="16" t="s">
        <v>6577</v>
      </c>
      <c r="B242" s="16" t="s">
        <v>218</v>
      </c>
      <c r="C242" s="16" t="s">
        <v>3703</v>
      </c>
      <c r="D242" s="1" t="s">
        <v>62</v>
      </c>
      <c r="E242" s="3">
        <v>26</v>
      </c>
      <c r="F242" s="2">
        <v>920.48</v>
      </c>
      <c r="G242" s="2">
        <f>ROUND('CDD-CD'!$E242*'CDD-CD'!$F242,2)</f>
        <v>23932.48</v>
      </c>
      <c r="H242" s="3">
        <v>26</v>
      </c>
      <c r="I242" s="2">
        <v>955.43</v>
      </c>
      <c r="J242" s="2">
        <f>ROUND(Tabla2[[#This Row],[CANTIDAD 2]]*Tabla2[[#This Row],[P. U. 2]],2)</f>
        <v>24841.18</v>
      </c>
    </row>
    <row r="243" spans="1:10">
      <c r="A243" s="16" t="s">
        <v>6577</v>
      </c>
      <c r="B243" s="16" t="s">
        <v>219</v>
      </c>
      <c r="C243" s="16" t="s">
        <v>3704</v>
      </c>
      <c r="D243" s="1" t="s">
        <v>62</v>
      </c>
      <c r="E243" s="3">
        <v>10</v>
      </c>
      <c r="F243" s="2">
        <v>1099.98</v>
      </c>
      <c r="G243" s="2">
        <f>ROUND('CDD-CD'!$E243*'CDD-CD'!$F243,2)</f>
        <v>10999.8</v>
      </c>
      <c r="H243" s="3">
        <v>10</v>
      </c>
      <c r="I243" s="2">
        <v>1141.92</v>
      </c>
      <c r="J243" s="2">
        <f>ROUND(Tabla2[[#This Row],[CANTIDAD 2]]*Tabla2[[#This Row],[P. U. 2]],2)</f>
        <v>11419.2</v>
      </c>
    </row>
    <row r="244" spans="1:10">
      <c r="A244" s="16" t="s">
        <v>6577</v>
      </c>
      <c r="B244" s="16" t="s">
        <v>220</v>
      </c>
      <c r="C244" s="16" t="s">
        <v>3705</v>
      </c>
      <c r="D244" s="1" t="s">
        <v>62</v>
      </c>
      <c r="E244" s="3">
        <v>4</v>
      </c>
      <c r="F244" s="2">
        <v>1380.73</v>
      </c>
      <c r="G244" s="2">
        <f>ROUND('CDD-CD'!$E244*'CDD-CD'!$F244,2)</f>
        <v>5522.92</v>
      </c>
      <c r="H244" s="3">
        <v>4</v>
      </c>
      <c r="I244" s="2">
        <v>1433.15</v>
      </c>
      <c r="J244" s="2">
        <f>ROUND(Tabla2[[#This Row],[CANTIDAD 2]]*Tabla2[[#This Row],[P. U. 2]],2)</f>
        <v>5732.6</v>
      </c>
    </row>
    <row r="245" spans="1:10">
      <c r="A245" s="16" t="s">
        <v>6577</v>
      </c>
      <c r="B245" s="16" t="s">
        <v>221</v>
      </c>
      <c r="C245" s="16" t="s">
        <v>3706</v>
      </c>
      <c r="D245" s="1" t="s">
        <v>62</v>
      </c>
      <c r="E245" s="3">
        <v>1</v>
      </c>
      <c r="F245" s="2">
        <v>1560.22</v>
      </c>
      <c r="G245" s="2">
        <f>ROUND('CDD-CD'!$E245*'CDD-CD'!$F245,2)</f>
        <v>1560.22</v>
      </c>
      <c r="H245" s="3">
        <v>1</v>
      </c>
      <c r="I245" s="2">
        <v>1619.63</v>
      </c>
      <c r="J245" s="2">
        <f>ROUND(Tabla2[[#This Row],[CANTIDAD 2]]*Tabla2[[#This Row],[P. U. 2]],2)</f>
        <v>1619.63</v>
      </c>
    </row>
    <row r="246" spans="1:10">
      <c r="A246" s="16" t="s">
        <v>6577</v>
      </c>
      <c r="B246" s="16" t="s">
        <v>222</v>
      </c>
      <c r="C246" s="16" t="s">
        <v>3707</v>
      </c>
      <c r="D246" s="1" t="s">
        <v>62</v>
      </c>
      <c r="E246" s="3">
        <v>2</v>
      </c>
      <c r="F246" s="2">
        <v>2761.44</v>
      </c>
      <c r="G246" s="2">
        <f>ROUND('CDD-CD'!$E246*'CDD-CD'!$F246,2)</f>
        <v>5522.88</v>
      </c>
      <c r="H246" s="3">
        <v>2</v>
      </c>
      <c r="I246" s="2">
        <v>2866.28</v>
      </c>
      <c r="J246" s="2">
        <f>ROUND(Tabla2[[#This Row],[CANTIDAD 2]]*Tabla2[[#This Row],[P. U. 2]],2)</f>
        <v>5732.56</v>
      </c>
    </row>
    <row r="247" spans="1:10">
      <c r="A247" s="16" t="s">
        <v>6577</v>
      </c>
      <c r="B247" s="16" t="s">
        <v>223</v>
      </c>
      <c r="C247" s="16" t="s">
        <v>3701</v>
      </c>
      <c r="D247" s="1" t="s">
        <v>62</v>
      </c>
      <c r="E247" s="3">
        <v>2</v>
      </c>
      <c r="F247" s="2">
        <v>690.36</v>
      </c>
      <c r="G247" s="2">
        <f>ROUND('CDD-CD'!$E247*'CDD-CD'!$F247,2)</f>
        <v>1380.72</v>
      </c>
      <c r="H247" s="3">
        <v>2</v>
      </c>
      <c r="I247" s="2">
        <v>716.57</v>
      </c>
      <c r="J247" s="2">
        <f>ROUND(Tabla2[[#This Row],[CANTIDAD 2]]*Tabla2[[#This Row],[P. U. 2]],2)</f>
        <v>1433.14</v>
      </c>
    </row>
    <row r="248" spans="1:10">
      <c r="A248" s="16" t="s">
        <v>6577</v>
      </c>
      <c r="B248" s="16" t="s">
        <v>224</v>
      </c>
      <c r="C248" s="16" t="s">
        <v>3703</v>
      </c>
      <c r="D248" s="1" t="s">
        <v>62</v>
      </c>
      <c r="E248" s="3">
        <v>1</v>
      </c>
      <c r="F248" s="2">
        <v>920.48</v>
      </c>
      <c r="G248" s="2">
        <f>ROUND('CDD-CD'!$E248*'CDD-CD'!$F248,2)</f>
        <v>920.48</v>
      </c>
      <c r="H248" s="3">
        <v>1</v>
      </c>
      <c r="I248" s="2">
        <v>955.43</v>
      </c>
      <c r="J248" s="2">
        <f>ROUND(Tabla2[[#This Row],[CANTIDAD 2]]*Tabla2[[#This Row],[P. U. 2]],2)</f>
        <v>955.43</v>
      </c>
    </row>
    <row r="249" spans="1:10">
      <c r="A249" s="16" t="s">
        <v>6577</v>
      </c>
      <c r="B249" s="16" t="s">
        <v>225</v>
      </c>
      <c r="C249" s="16" t="s">
        <v>3704</v>
      </c>
      <c r="D249" s="1" t="s">
        <v>62</v>
      </c>
      <c r="E249" s="3">
        <v>7</v>
      </c>
      <c r="F249" s="2">
        <v>1099.98</v>
      </c>
      <c r="G249" s="2">
        <f>ROUND('CDD-CD'!$E249*'CDD-CD'!$F249,2)</f>
        <v>7699.86</v>
      </c>
      <c r="H249" s="3">
        <v>7</v>
      </c>
      <c r="I249" s="2">
        <v>1141.92</v>
      </c>
      <c r="J249" s="2">
        <f>ROUND(Tabla2[[#This Row],[CANTIDAD 2]]*Tabla2[[#This Row],[P. U. 2]],2)</f>
        <v>7993.44</v>
      </c>
    </row>
    <row r="250" spans="1:10">
      <c r="A250" s="16" t="s">
        <v>6577</v>
      </c>
      <c r="B250" s="16" t="s">
        <v>226</v>
      </c>
      <c r="C250" s="16" t="s">
        <v>3705</v>
      </c>
      <c r="D250" s="1" t="s">
        <v>62</v>
      </c>
      <c r="E250" s="3">
        <v>5</v>
      </c>
      <c r="F250" s="2">
        <v>1380.73</v>
      </c>
      <c r="G250" s="2">
        <f>ROUND('CDD-CD'!$E250*'CDD-CD'!$F250,2)</f>
        <v>6903.65</v>
      </c>
      <c r="H250" s="3">
        <v>5</v>
      </c>
      <c r="I250" s="2">
        <v>1433.15</v>
      </c>
      <c r="J250" s="2">
        <f>ROUND(Tabla2[[#This Row],[CANTIDAD 2]]*Tabla2[[#This Row],[P. U. 2]],2)</f>
        <v>7165.75</v>
      </c>
    </row>
    <row r="251" spans="1:10">
      <c r="A251" s="16" t="s">
        <v>6577</v>
      </c>
      <c r="B251" s="16" t="s">
        <v>227</v>
      </c>
      <c r="C251" s="16" t="s">
        <v>3706</v>
      </c>
      <c r="D251" s="1" t="s">
        <v>62</v>
      </c>
      <c r="E251" s="3">
        <v>27</v>
      </c>
      <c r="F251" s="2">
        <v>1560.22</v>
      </c>
      <c r="G251" s="2">
        <f>ROUND('CDD-CD'!$E251*'CDD-CD'!$F251,2)</f>
        <v>42125.94</v>
      </c>
      <c r="H251" s="3">
        <v>27</v>
      </c>
      <c r="I251" s="2">
        <v>1619.63</v>
      </c>
      <c r="J251" s="2">
        <f>ROUND(Tabla2[[#This Row],[CANTIDAD 2]]*Tabla2[[#This Row],[P. U. 2]],2)</f>
        <v>43730.01</v>
      </c>
    </row>
    <row r="252" spans="1:10">
      <c r="A252" s="16" t="s">
        <v>6577</v>
      </c>
      <c r="B252" s="16" t="s">
        <v>228</v>
      </c>
      <c r="C252" s="16" t="s">
        <v>3708</v>
      </c>
      <c r="D252" s="1" t="s">
        <v>62</v>
      </c>
      <c r="E252" s="3">
        <v>9</v>
      </c>
      <c r="F252" s="2">
        <v>1840.97</v>
      </c>
      <c r="G252" s="2">
        <f>ROUND('CDD-CD'!$E252*'CDD-CD'!$F252,2)</f>
        <v>16568.73</v>
      </c>
      <c r="H252" s="3">
        <v>9</v>
      </c>
      <c r="I252" s="2">
        <v>1910.86</v>
      </c>
      <c r="J252" s="2">
        <f>ROUND(Tabla2[[#This Row],[CANTIDAD 2]]*Tabla2[[#This Row],[P. U. 2]],2)</f>
        <v>17197.740000000002</v>
      </c>
    </row>
    <row r="253" spans="1:10">
      <c r="A253" s="16" t="s">
        <v>6577</v>
      </c>
      <c r="B253" s="16" t="s">
        <v>229</v>
      </c>
      <c r="C253" s="16" t="s">
        <v>3709</v>
      </c>
      <c r="D253" s="1" t="s">
        <v>62</v>
      </c>
      <c r="E253" s="3">
        <v>6</v>
      </c>
      <c r="F253" s="2">
        <v>2301.21</v>
      </c>
      <c r="G253" s="2">
        <f>ROUND('CDD-CD'!$E253*'CDD-CD'!$F253,2)</f>
        <v>13807.26</v>
      </c>
      <c r="H253" s="3">
        <v>6</v>
      </c>
      <c r="I253" s="2">
        <v>2388.58</v>
      </c>
      <c r="J253" s="2">
        <f>ROUND(Tabla2[[#This Row],[CANTIDAD 2]]*Tabla2[[#This Row],[P. U. 2]],2)</f>
        <v>14331.48</v>
      </c>
    </row>
    <row r="254" spans="1:10">
      <c r="A254" s="16" t="s">
        <v>6577</v>
      </c>
      <c r="B254" s="16" t="s">
        <v>230</v>
      </c>
      <c r="C254" s="16" t="s">
        <v>3703</v>
      </c>
      <c r="D254" s="1" t="s">
        <v>62</v>
      </c>
      <c r="E254" s="3">
        <v>20</v>
      </c>
      <c r="F254" s="2">
        <v>920.48</v>
      </c>
      <c r="G254" s="2">
        <f>ROUND('CDD-CD'!$E254*'CDD-CD'!$F254,2)</f>
        <v>18409.599999999999</v>
      </c>
      <c r="H254" s="3">
        <v>20</v>
      </c>
      <c r="I254" s="2">
        <v>955.43</v>
      </c>
      <c r="J254" s="2">
        <f>ROUND(Tabla2[[#This Row],[CANTIDAD 2]]*Tabla2[[#This Row],[P. U. 2]],2)</f>
        <v>19108.599999999999</v>
      </c>
    </row>
    <row r="255" spans="1:10">
      <c r="A255" s="16" t="s">
        <v>6577</v>
      </c>
      <c r="B255" s="16" t="s">
        <v>231</v>
      </c>
      <c r="C255" s="16" t="s">
        <v>3703</v>
      </c>
      <c r="D255" s="1" t="s">
        <v>62</v>
      </c>
      <c r="E255" s="3">
        <v>2</v>
      </c>
      <c r="F255" s="2">
        <v>920.48</v>
      </c>
      <c r="G255" s="2">
        <f>ROUND('CDD-CD'!$E255*'CDD-CD'!$F255,2)</f>
        <v>1840.96</v>
      </c>
      <c r="H255" s="3">
        <v>2</v>
      </c>
      <c r="I255" s="2">
        <v>955.43</v>
      </c>
      <c r="J255" s="2">
        <f>ROUND(Tabla2[[#This Row],[CANTIDAD 2]]*Tabla2[[#This Row],[P. U. 2]],2)</f>
        <v>1910.86</v>
      </c>
    </row>
    <row r="256" spans="1:10">
      <c r="A256" s="16" t="s">
        <v>6577</v>
      </c>
      <c r="B256" s="16" t="s">
        <v>232</v>
      </c>
      <c r="C256" s="16" t="s">
        <v>3710</v>
      </c>
      <c r="D256" s="1" t="s">
        <v>62</v>
      </c>
      <c r="E256" s="3">
        <v>1</v>
      </c>
      <c r="F256" s="2">
        <v>2120.9299999999998</v>
      </c>
      <c r="G256" s="2">
        <f>ROUND('CDD-CD'!$E256*'CDD-CD'!$F256,2)</f>
        <v>2120.9299999999998</v>
      </c>
      <c r="H256" s="3">
        <v>1</v>
      </c>
      <c r="I256" s="2">
        <v>2201.02</v>
      </c>
      <c r="J256" s="2">
        <f>ROUND(Tabla2[[#This Row],[CANTIDAD 2]]*Tabla2[[#This Row],[P. U. 2]],2)</f>
        <v>2201.02</v>
      </c>
    </row>
    <row r="257" spans="1:10">
      <c r="A257" s="16" t="s">
        <v>6577</v>
      </c>
      <c r="B257" s="16" t="s">
        <v>233</v>
      </c>
      <c r="C257" s="16" t="s">
        <v>3711</v>
      </c>
      <c r="D257" s="1" t="s">
        <v>62</v>
      </c>
      <c r="E257" s="3">
        <v>103</v>
      </c>
      <c r="F257" s="2">
        <v>2330.37</v>
      </c>
      <c r="G257" s="2">
        <f>ROUND('CDD-CD'!$E257*'CDD-CD'!$F257,2)</f>
        <v>240028.11</v>
      </c>
      <c r="H257" s="3">
        <v>103</v>
      </c>
      <c r="I257" s="2">
        <v>2461.8200000000002</v>
      </c>
      <c r="J257" s="2">
        <f>ROUND(Tabla2[[#This Row],[CANTIDAD 2]]*Tabla2[[#This Row],[P. U. 2]],2)</f>
        <v>253567.46</v>
      </c>
    </row>
    <row r="258" spans="1:10">
      <c r="A258" s="16" t="s">
        <v>6577</v>
      </c>
      <c r="B258" s="16" t="s">
        <v>234</v>
      </c>
      <c r="C258" s="16" t="s">
        <v>3712</v>
      </c>
      <c r="D258" s="1" t="s">
        <v>62</v>
      </c>
      <c r="E258" s="3">
        <v>6</v>
      </c>
      <c r="F258" s="2">
        <v>1406.81</v>
      </c>
      <c r="G258" s="2">
        <f>ROUND('CDD-CD'!$E258*'CDD-CD'!$F258,2)</f>
        <v>8440.86</v>
      </c>
      <c r="H258" s="3">
        <v>6</v>
      </c>
      <c r="I258" s="2">
        <v>1460.39</v>
      </c>
      <c r="J258" s="2">
        <f>ROUND(Tabla2[[#This Row],[CANTIDAD 2]]*Tabla2[[#This Row],[P. U. 2]],2)</f>
        <v>8762.34</v>
      </c>
    </row>
    <row r="259" spans="1:10">
      <c r="A259" s="16" t="s">
        <v>6577</v>
      </c>
      <c r="B259" s="16" t="s">
        <v>235</v>
      </c>
      <c r="C259" s="16" t="s">
        <v>3701</v>
      </c>
      <c r="D259" s="1" t="s">
        <v>62</v>
      </c>
      <c r="E259" s="3">
        <v>1</v>
      </c>
      <c r="F259" s="2">
        <v>690.36</v>
      </c>
      <c r="G259" s="2">
        <f>ROUND('CDD-CD'!$E259*'CDD-CD'!$F259,2)</f>
        <v>690.36</v>
      </c>
      <c r="H259" s="3">
        <v>1</v>
      </c>
      <c r="I259" s="2">
        <v>716.57</v>
      </c>
      <c r="J259" s="2">
        <f>ROUND(Tabla2[[#This Row],[CANTIDAD 2]]*Tabla2[[#This Row],[P. U. 2]],2)</f>
        <v>716.57</v>
      </c>
    </row>
    <row r="260" spans="1:10">
      <c r="A260" s="16" t="s">
        <v>6577</v>
      </c>
      <c r="B260" s="16" t="s">
        <v>236</v>
      </c>
      <c r="C260" s="16" t="s">
        <v>3702</v>
      </c>
      <c r="D260" s="1" t="s">
        <v>62</v>
      </c>
      <c r="E260" s="3">
        <v>1</v>
      </c>
      <c r="F260" s="2">
        <v>791.61</v>
      </c>
      <c r="G260" s="2">
        <f>ROUND('CDD-CD'!$E260*'CDD-CD'!$F260,2)</f>
        <v>791.61</v>
      </c>
      <c r="H260" s="3">
        <v>1</v>
      </c>
      <c r="I260" s="2">
        <v>821.31</v>
      </c>
      <c r="J260" s="2">
        <f>ROUND(Tabla2[[#This Row],[CANTIDAD 2]]*Tabla2[[#This Row],[P. U. 2]],2)</f>
        <v>821.31</v>
      </c>
    </row>
    <row r="261" spans="1:10">
      <c r="A261" s="16" t="s">
        <v>6577</v>
      </c>
      <c r="B261" s="16" t="s">
        <v>237</v>
      </c>
      <c r="C261" s="16" t="s">
        <v>3703</v>
      </c>
      <c r="D261" s="1" t="s">
        <v>62</v>
      </c>
      <c r="E261" s="3">
        <v>1</v>
      </c>
      <c r="F261" s="2">
        <v>920.48</v>
      </c>
      <c r="G261" s="2">
        <f>ROUND('CDD-CD'!$E261*'CDD-CD'!$F261,2)</f>
        <v>920.48</v>
      </c>
      <c r="H261" s="3">
        <v>1</v>
      </c>
      <c r="I261" s="2">
        <v>955.43</v>
      </c>
      <c r="J261" s="2">
        <f>ROUND(Tabla2[[#This Row],[CANTIDAD 2]]*Tabla2[[#This Row],[P. U. 2]],2)</f>
        <v>955.43</v>
      </c>
    </row>
    <row r="262" spans="1:10">
      <c r="A262" s="16" t="s">
        <v>6577</v>
      </c>
      <c r="B262" s="16" t="s">
        <v>238</v>
      </c>
      <c r="C262" s="16" t="s">
        <v>3713</v>
      </c>
      <c r="D262" s="1" t="s">
        <v>62</v>
      </c>
      <c r="E262" s="3">
        <v>28</v>
      </c>
      <c r="F262" s="2">
        <v>2496.5</v>
      </c>
      <c r="G262" s="2">
        <f>ROUND('CDD-CD'!$E262*'CDD-CD'!$F262,2)</f>
        <v>69902</v>
      </c>
      <c r="H262" s="3">
        <v>28</v>
      </c>
      <c r="I262" s="2">
        <v>2596.58</v>
      </c>
      <c r="J262" s="2">
        <f>ROUND(Tabla2[[#This Row],[CANTIDAD 2]]*Tabla2[[#This Row],[P. U. 2]],2)</f>
        <v>72704.240000000005</v>
      </c>
    </row>
    <row r="263" spans="1:10">
      <c r="A263" s="16" t="s">
        <v>6577</v>
      </c>
      <c r="B263" s="16" t="s">
        <v>239</v>
      </c>
      <c r="C263" s="16" t="s">
        <v>3714</v>
      </c>
      <c r="D263" s="1" t="s">
        <v>62</v>
      </c>
      <c r="E263" s="3">
        <v>232</v>
      </c>
      <c r="F263" s="2">
        <v>338.77</v>
      </c>
      <c r="G263" s="2">
        <f>ROUND('CDD-CD'!$E263*'CDD-CD'!$F263,2)</f>
        <v>78594.64</v>
      </c>
      <c r="H263" s="3">
        <v>232</v>
      </c>
      <c r="I263" s="2">
        <v>355.62</v>
      </c>
      <c r="J263" s="2">
        <f>ROUND(Tabla2[[#This Row],[CANTIDAD 2]]*Tabla2[[#This Row],[P. U. 2]],2)</f>
        <v>82503.839999999997</v>
      </c>
    </row>
    <row r="264" spans="1:10">
      <c r="A264" s="16" t="s">
        <v>6577</v>
      </c>
      <c r="B264" s="16" t="s">
        <v>240</v>
      </c>
      <c r="C264" s="16" t="s">
        <v>3715</v>
      </c>
      <c r="D264" s="1" t="s">
        <v>2</v>
      </c>
      <c r="E264" s="3">
        <v>32</v>
      </c>
      <c r="F264" s="2">
        <v>806.78</v>
      </c>
      <c r="G264" s="2">
        <f>ROUND('CDD-CD'!$E264*'CDD-CD'!$F264,2)</f>
        <v>25816.959999999999</v>
      </c>
      <c r="H264" s="3">
        <v>32</v>
      </c>
      <c r="I264" s="2">
        <v>833.74</v>
      </c>
      <c r="J264" s="2">
        <f>ROUND(Tabla2[[#This Row],[CANTIDAD 2]]*Tabla2[[#This Row],[P. U. 2]],2)</f>
        <v>26679.68</v>
      </c>
    </row>
    <row r="265" spans="1:10" s="51" customFormat="1">
      <c r="A265" s="47" t="s">
        <v>6579</v>
      </c>
      <c r="B265" s="47" t="s">
        <v>6606</v>
      </c>
      <c r="C265" s="47" t="s">
        <v>3716</v>
      </c>
      <c r="D265" s="48" t="s">
        <v>3472</v>
      </c>
      <c r="E265" s="49"/>
      <c r="F265" s="50"/>
      <c r="G265" s="50">
        <f>SUM(G266:G426)</f>
        <v>5178520.97</v>
      </c>
      <c r="H265" s="49"/>
      <c r="I265" s="64"/>
      <c r="J265" s="50">
        <f>SUM(J266:J426)</f>
        <v>5363212.28</v>
      </c>
    </row>
    <row r="266" spans="1:10">
      <c r="A266" s="16" t="s">
        <v>6577</v>
      </c>
      <c r="B266" s="16" t="s">
        <v>241</v>
      </c>
      <c r="C266" s="16" t="s">
        <v>3717</v>
      </c>
      <c r="D266" s="1" t="s">
        <v>62</v>
      </c>
      <c r="E266" s="3">
        <v>17</v>
      </c>
      <c r="F266" s="2">
        <v>3391.26</v>
      </c>
      <c r="G266" s="2">
        <f>ROUND('CDD-CD'!$E266*'CDD-CD'!$F266,2)</f>
        <v>57651.42</v>
      </c>
      <c r="H266" s="3">
        <v>17</v>
      </c>
      <c r="I266" s="2">
        <v>3528.45</v>
      </c>
      <c r="J266" s="2">
        <f>ROUND(Tabla2[[#This Row],[CANTIDAD 2]]*Tabla2[[#This Row],[P. U. 2]],2)</f>
        <v>59983.65</v>
      </c>
    </row>
    <row r="267" spans="1:10">
      <c r="A267" s="16" t="s">
        <v>6577</v>
      </c>
      <c r="B267" s="16" t="s">
        <v>242</v>
      </c>
      <c r="C267" s="16" t="s">
        <v>3718</v>
      </c>
      <c r="D267" s="1" t="s">
        <v>62</v>
      </c>
      <c r="E267" s="3">
        <v>8</v>
      </c>
      <c r="F267" s="2">
        <v>3666.31</v>
      </c>
      <c r="G267" s="2">
        <f>ROUND('CDD-CD'!$E267*'CDD-CD'!$F267,2)</f>
        <v>29330.48</v>
      </c>
      <c r="H267" s="3">
        <v>8</v>
      </c>
      <c r="I267" s="2">
        <v>3821.95</v>
      </c>
      <c r="J267" s="2">
        <f>ROUND(Tabla2[[#This Row],[CANTIDAD 2]]*Tabla2[[#This Row],[P. U. 2]],2)</f>
        <v>30575.599999999999</v>
      </c>
    </row>
    <row r="268" spans="1:10">
      <c r="A268" s="16" t="s">
        <v>6577</v>
      </c>
      <c r="B268" s="16" t="s">
        <v>243</v>
      </c>
      <c r="C268" s="16" t="s">
        <v>3719</v>
      </c>
      <c r="D268" s="1" t="s">
        <v>62</v>
      </c>
      <c r="E268" s="3">
        <v>26</v>
      </c>
      <c r="F268" s="2">
        <v>3916.35</v>
      </c>
      <c r="G268" s="2">
        <f>ROUND('CDD-CD'!$E268*'CDD-CD'!$F268,2)</f>
        <v>101825.1</v>
      </c>
      <c r="H268" s="3">
        <v>26</v>
      </c>
      <c r="I268" s="2">
        <v>4088.76</v>
      </c>
      <c r="J268" s="2">
        <f>ROUND(Tabla2[[#This Row],[CANTIDAD 2]]*Tabla2[[#This Row],[P. U. 2]],2)</f>
        <v>106307.76</v>
      </c>
    </row>
    <row r="269" spans="1:10">
      <c r="A269" s="16" t="s">
        <v>6577</v>
      </c>
      <c r="B269" s="16" t="s">
        <v>244</v>
      </c>
      <c r="C269" s="16" t="s">
        <v>3720</v>
      </c>
      <c r="D269" s="1" t="s">
        <v>62</v>
      </c>
      <c r="E269" s="3">
        <v>92</v>
      </c>
      <c r="F269" s="2">
        <v>4166.3900000000003</v>
      </c>
      <c r="G269" s="2">
        <f>ROUND('CDD-CD'!$E269*'CDD-CD'!$F269,2)</f>
        <v>383307.88</v>
      </c>
      <c r="H269" s="3">
        <v>92</v>
      </c>
      <c r="I269" s="2">
        <v>4355.58</v>
      </c>
      <c r="J269" s="2">
        <f>ROUND(Tabla2[[#This Row],[CANTIDAD 2]]*Tabla2[[#This Row],[P. U. 2]],2)</f>
        <v>400713.36</v>
      </c>
    </row>
    <row r="270" spans="1:10">
      <c r="A270" s="16" t="s">
        <v>6577</v>
      </c>
      <c r="B270" s="16" t="s">
        <v>245</v>
      </c>
      <c r="C270" s="16" t="s">
        <v>3721</v>
      </c>
      <c r="D270" s="1" t="s">
        <v>62</v>
      </c>
      <c r="E270" s="3">
        <v>124</v>
      </c>
      <c r="F270" s="2">
        <v>4415.24</v>
      </c>
      <c r="G270" s="2">
        <f>ROUND('CDD-CD'!$E270*'CDD-CD'!$F270,2)</f>
        <v>547489.76</v>
      </c>
      <c r="H270" s="3">
        <v>124</v>
      </c>
      <c r="I270" s="2">
        <v>4621.12</v>
      </c>
      <c r="J270" s="2">
        <f>ROUND(Tabla2[[#This Row],[CANTIDAD 2]]*Tabla2[[#This Row],[P. U. 2]],2)</f>
        <v>573018.88</v>
      </c>
    </row>
    <row r="271" spans="1:10">
      <c r="A271" s="16" t="s">
        <v>6577</v>
      </c>
      <c r="B271" s="16" t="s">
        <v>246</v>
      </c>
      <c r="C271" s="16" t="s">
        <v>3722</v>
      </c>
      <c r="D271" s="1" t="s">
        <v>62</v>
      </c>
      <c r="E271" s="3">
        <v>85</v>
      </c>
      <c r="F271" s="2">
        <v>4666.47</v>
      </c>
      <c r="G271" s="2">
        <f>ROUND('CDD-CD'!$E271*'CDD-CD'!$F271,2)</f>
        <v>396649.95</v>
      </c>
      <c r="H271" s="3">
        <v>85</v>
      </c>
      <c r="I271" s="2">
        <v>4889.21</v>
      </c>
      <c r="J271" s="2">
        <f>ROUND(Tabla2[[#This Row],[CANTIDAD 2]]*Tabla2[[#This Row],[P. U. 2]],2)</f>
        <v>415582.85</v>
      </c>
    </row>
    <row r="272" spans="1:10">
      <c r="A272" s="16" t="s">
        <v>6577</v>
      </c>
      <c r="B272" s="16" t="s">
        <v>247</v>
      </c>
      <c r="C272" s="16" t="s">
        <v>3723</v>
      </c>
      <c r="D272" s="1" t="s">
        <v>62</v>
      </c>
      <c r="E272" s="3">
        <v>61</v>
      </c>
      <c r="F272" s="2">
        <v>4916.51</v>
      </c>
      <c r="G272" s="2">
        <f>ROUND('CDD-CD'!$E272*'CDD-CD'!$F272,2)</f>
        <v>299907.11</v>
      </c>
      <c r="H272" s="3">
        <v>61</v>
      </c>
      <c r="I272" s="2">
        <v>5156.0200000000004</v>
      </c>
      <c r="J272" s="2">
        <f>ROUND(Tabla2[[#This Row],[CANTIDAD 2]]*Tabla2[[#This Row],[P. U. 2]],2)</f>
        <v>314517.21999999997</v>
      </c>
    </row>
    <row r="273" spans="1:10">
      <c r="A273" s="16" t="s">
        <v>6577</v>
      </c>
      <c r="B273" s="16" t="s">
        <v>248</v>
      </c>
      <c r="C273" s="16" t="s">
        <v>3724</v>
      </c>
      <c r="D273" s="1" t="s">
        <v>62</v>
      </c>
      <c r="E273" s="3">
        <v>22</v>
      </c>
      <c r="F273" s="2">
        <v>5166.55</v>
      </c>
      <c r="G273" s="2">
        <f>ROUND('CDD-CD'!$E273*'CDD-CD'!$F273,2)</f>
        <v>113664.1</v>
      </c>
      <c r="H273" s="3">
        <v>22</v>
      </c>
      <c r="I273" s="2">
        <v>5422.84</v>
      </c>
      <c r="J273" s="2">
        <f>ROUND(Tabla2[[#This Row],[CANTIDAD 2]]*Tabla2[[#This Row],[P. U. 2]],2)</f>
        <v>119302.48</v>
      </c>
    </row>
    <row r="274" spans="1:10">
      <c r="A274" s="16" t="s">
        <v>6577</v>
      </c>
      <c r="B274" s="16" t="s">
        <v>249</v>
      </c>
      <c r="C274" s="16" t="s">
        <v>3725</v>
      </c>
      <c r="D274" s="1" t="s">
        <v>62</v>
      </c>
      <c r="E274" s="3">
        <v>9</v>
      </c>
      <c r="F274" s="2">
        <v>5891.67</v>
      </c>
      <c r="G274" s="2">
        <f>ROUND('CDD-CD'!$E274*'CDD-CD'!$F274,2)</f>
        <v>53025.03</v>
      </c>
      <c r="H274" s="3">
        <v>9</v>
      </c>
      <c r="I274" s="2">
        <v>6196.6</v>
      </c>
      <c r="J274" s="2">
        <f>ROUND(Tabla2[[#This Row],[CANTIDAD 2]]*Tabla2[[#This Row],[P. U. 2]],2)</f>
        <v>55769.4</v>
      </c>
    </row>
    <row r="275" spans="1:10">
      <c r="A275" s="16" t="s">
        <v>6577</v>
      </c>
      <c r="B275" s="16" t="s">
        <v>250</v>
      </c>
      <c r="C275" s="16" t="s">
        <v>3726</v>
      </c>
      <c r="D275" s="1" t="s">
        <v>62</v>
      </c>
      <c r="E275" s="3">
        <v>3</v>
      </c>
      <c r="F275" s="2">
        <v>4241.3999999999996</v>
      </c>
      <c r="G275" s="2">
        <f>ROUND('CDD-CD'!$E275*'CDD-CD'!$F275,2)</f>
        <v>12724.2</v>
      </c>
      <c r="H275" s="3">
        <v>3</v>
      </c>
      <c r="I275" s="2">
        <v>4435.62</v>
      </c>
      <c r="J275" s="2">
        <f>ROUND(Tabla2[[#This Row],[CANTIDAD 2]]*Tabla2[[#This Row],[P. U. 2]],2)</f>
        <v>13306.86</v>
      </c>
    </row>
    <row r="276" spans="1:10">
      <c r="A276" s="16" t="s">
        <v>6577</v>
      </c>
      <c r="B276" s="16" t="s">
        <v>251</v>
      </c>
      <c r="C276" s="16" t="s">
        <v>3727</v>
      </c>
      <c r="D276" s="1" t="s">
        <v>62</v>
      </c>
      <c r="E276" s="3">
        <v>4</v>
      </c>
      <c r="F276" s="2">
        <v>4527.16</v>
      </c>
      <c r="G276" s="2">
        <f>ROUND('CDD-CD'!$E276*'CDD-CD'!$F276,2)</f>
        <v>18108.64</v>
      </c>
      <c r="H276" s="3">
        <v>4</v>
      </c>
      <c r="I276" s="2">
        <v>4740.55</v>
      </c>
      <c r="J276" s="2">
        <f>ROUND(Tabla2[[#This Row],[CANTIDAD 2]]*Tabla2[[#This Row],[P. U. 2]],2)</f>
        <v>18962.2</v>
      </c>
    </row>
    <row r="277" spans="1:10">
      <c r="A277" s="16" t="s">
        <v>6577</v>
      </c>
      <c r="B277" s="16" t="s">
        <v>252</v>
      </c>
      <c r="C277" s="16" t="s">
        <v>3728</v>
      </c>
      <c r="D277" s="1" t="s">
        <v>62</v>
      </c>
      <c r="E277" s="3">
        <v>3</v>
      </c>
      <c r="F277" s="2">
        <v>4812.92</v>
      </c>
      <c r="G277" s="2">
        <f>ROUND('CDD-CD'!$E277*'CDD-CD'!$F277,2)</f>
        <v>14438.76</v>
      </c>
      <c r="H277" s="3">
        <v>3</v>
      </c>
      <c r="I277" s="2">
        <v>5045.49</v>
      </c>
      <c r="J277" s="2">
        <f>ROUND(Tabla2[[#This Row],[CANTIDAD 2]]*Tabla2[[#This Row],[P. U. 2]],2)</f>
        <v>15136.47</v>
      </c>
    </row>
    <row r="278" spans="1:10">
      <c r="A278" s="16" t="s">
        <v>6577</v>
      </c>
      <c r="B278" s="16" t="s">
        <v>253</v>
      </c>
      <c r="C278" s="16" t="s">
        <v>3729</v>
      </c>
      <c r="D278" s="1" t="s">
        <v>62</v>
      </c>
      <c r="E278" s="3">
        <v>6</v>
      </c>
      <c r="F278" s="2">
        <v>5098.6899999999996</v>
      </c>
      <c r="G278" s="2">
        <f>ROUND('CDD-CD'!$E278*'CDD-CD'!$F278,2)</f>
        <v>30592.14</v>
      </c>
      <c r="H278" s="3">
        <v>6</v>
      </c>
      <c r="I278" s="2">
        <v>5350.42</v>
      </c>
      <c r="J278" s="2">
        <f>ROUND(Tabla2[[#This Row],[CANTIDAD 2]]*Tabla2[[#This Row],[P. U. 2]],2)</f>
        <v>32102.52</v>
      </c>
    </row>
    <row r="279" spans="1:10">
      <c r="A279" s="16" t="s">
        <v>6577</v>
      </c>
      <c r="B279" s="16" t="s">
        <v>254</v>
      </c>
      <c r="C279" s="16" t="s">
        <v>3730</v>
      </c>
      <c r="D279" s="1" t="s">
        <v>62</v>
      </c>
      <c r="E279" s="3">
        <v>1</v>
      </c>
      <c r="F279" s="2">
        <v>14704.63</v>
      </c>
      <c r="G279" s="2">
        <f>ROUND('CDD-CD'!$E279*'CDD-CD'!$F279,2)</f>
        <v>14704.63</v>
      </c>
      <c r="H279" s="3">
        <v>1</v>
      </c>
      <c r="I279" s="2">
        <v>15120</v>
      </c>
      <c r="J279" s="2">
        <f>ROUND(Tabla2[[#This Row],[CANTIDAD 2]]*Tabla2[[#This Row],[P. U. 2]],2)</f>
        <v>15120</v>
      </c>
    </row>
    <row r="280" spans="1:10">
      <c r="A280" s="16" t="s">
        <v>6577</v>
      </c>
      <c r="B280" s="16" t="s">
        <v>255</v>
      </c>
      <c r="C280" s="16" t="s">
        <v>3731</v>
      </c>
      <c r="D280" s="1" t="s">
        <v>62</v>
      </c>
      <c r="E280" s="3">
        <v>1</v>
      </c>
      <c r="F280" s="2">
        <v>35463.25</v>
      </c>
      <c r="G280" s="2">
        <f>ROUND('CDD-CD'!$E280*'CDD-CD'!$F280,2)</f>
        <v>35463.25</v>
      </c>
      <c r="H280" s="3">
        <v>1</v>
      </c>
      <c r="I280" s="2">
        <v>36465</v>
      </c>
      <c r="J280" s="2">
        <f>ROUND(Tabla2[[#This Row],[CANTIDAD 2]]*Tabla2[[#This Row],[P. U. 2]],2)</f>
        <v>36465</v>
      </c>
    </row>
    <row r="281" spans="1:10">
      <c r="A281" s="16" t="s">
        <v>6577</v>
      </c>
      <c r="B281" s="16" t="s">
        <v>256</v>
      </c>
      <c r="C281" s="16" t="s">
        <v>3732</v>
      </c>
      <c r="D281" s="1" t="s">
        <v>62</v>
      </c>
      <c r="E281" s="3">
        <v>1</v>
      </c>
      <c r="F281" s="2">
        <v>7704.37</v>
      </c>
      <c r="G281" s="2">
        <f>ROUND('CDD-CD'!$E281*'CDD-CD'!$F281,2)</f>
        <v>7704.37</v>
      </c>
      <c r="H281" s="3">
        <v>1</v>
      </c>
      <c r="I281" s="2">
        <v>7922</v>
      </c>
      <c r="J281" s="2">
        <f>ROUND(Tabla2[[#This Row],[CANTIDAD 2]]*Tabla2[[#This Row],[P. U. 2]],2)</f>
        <v>7922</v>
      </c>
    </row>
    <row r="282" spans="1:10">
      <c r="A282" s="16" t="s">
        <v>6577</v>
      </c>
      <c r="B282" s="16" t="s">
        <v>257</v>
      </c>
      <c r="C282" s="16" t="s">
        <v>3733</v>
      </c>
      <c r="D282" s="1" t="s">
        <v>62</v>
      </c>
      <c r="E282" s="3">
        <v>1</v>
      </c>
      <c r="F282" s="2">
        <v>18649.21</v>
      </c>
      <c r="G282" s="2">
        <f>ROUND('CDD-CD'!$E282*'CDD-CD'!$F282,2)</f>
        <v>18649.21</v>
      </c>
      <c r="H282" s="3">
        <v>1</v>
      </c>
      <c r="I282" s="2">
        <v>19176</v>
      </c>
      <c r="J282" s="2">
        <f>ROUND(Tabla2[[#This Row],[CANTIDAD 2]]*Tabla2[[#This Row],[P. U. 2]],2)</f>
        <v>19176</v>
      </c>
    </row>
    <row r="283" spans="1:10">
      <c r="A283" s="16" t="s">
        <v>6577</v>
      </c>
      <c r="B283" s="16" t="s">
        <v>258</v>
      </c>
      <c r="C283" s="16" t="s">
        <v>3734</v>
      </c>
      <c r="D283" s="1" t="s">
        <v>62</v>
      </c>
      <c r="E283" s="3">
        <v>1</v>
      </c>
      <c r="F283" s="2">
        <v>29383</v>
      </c>
      <c r="G283" s="2">
        <f>ROUND('CDD-CD'!$E283*'CDD-CD'!$F283,2)</f>
        <v>29383</v>
      </c>
      <c r="H283" s="3">
        <v>1</v>
      </c>
      <c r="I283" s="2">
        <v>30213</v>
      </c>
      <c r="J283" s="2">
        <f>ROUND(Tabla2[[#This Row],[CANTIDAD 2]]*Tabla2[[#This Row],[P. U. 2]],2)</f>
        <v>30213</v>
      </c>
    </row>
    <row r="284" spans="1:10">
      <c r="A284" s="16" t="s">
        <v>6577</v>
      </c>
      <c r="B284" s="16" t="s">
        <v>259</v>
      </c>
      <c r="C284" s="16" t="s">
        <v>3735</v>
      </c>
      <c r="D284" s="1" t="s">
        <v>62</v>
      </c>
      <c r="E284" s="3">
        <v>1</v>
      </c>
      <c r="F284" s="2">
        <v>17875.080000000002</v>
      </c>
      <c r="G284" s="2">
        <f>ROUND('CDD-CD'!$E284*'CDD-CD'!$F284,2)</f>
        <v>17875.080000000002</v>
      </c>
      <c r="H284" s="3">
        <v>1</v>
      </c>
      <c r="I284" s="2">
        <v>18380</v>
      </c>
      <c r="J284" s="2">
        <f>ROUND(Tabla2[[#This Row],[CANTIDAD 2]]*Tabla2[[#This Row],[P. U. 2]],2)</f>
        <v>18380</v>
      </c>
    </row>
    <row r="285" spans="1:10">
      <c r="A285" s="16" t="s">
        <v>6577</v>
      </c>
      <c r="B285" s="16" t="s">
        <v>260</v>
      </c>
      <c r="C285" s="16" t="s">
        <v>3736</v>
      </c>
      <c r="D285" s="1" t="s">
        <v>62</v>
      </c>
      <c r="E285" s="3">
        <v>1</v>
      </c>
      <c r="F285" s="2">
        <v>3549.73</v>
      </c>
      <c r="G285" s="2">
        <f>ROUND('CDD-CD'!$E285*'CDD-CD'!$F285,2)</f>
        <v>3549.73</v>
      </c>
      <c r="H285" s="3">
        <v>1</v>
      </c>
      <c r="I285" s="2">
        <v>3650</v>
      </c>
      <c r="J285" s="2">
        <f>ROUND(Tabla2[[#This Row],[CANTIDAD 2]]*Tabla2[[#This Row],[P. U. 2]],2)</f>
        <v>3650</v>
      </c>
    </row>
    <row r="286" spans="1:10">
      <c r="A286" s="16" t="s">
        <v>6577</v>
      </c>
      <c r="B286" s="16" t="s">
        <v>261</v>
      </c>
      <c r="C286" s="16" t="s">
        <v>3737</v>
      </c>
      <c r="D286" s="1" t="s">
        <v>62</v>
      </c>
      <c r="E286" s="3">
        <v>1</v>
      </c>
      <c r="F286" s="2">
        <v>17486.07</v>
      </c>
      <c r="G286" s="2">
        <f>ROUND('CDD-CD'!$E286*'CDD-CD'!$F286,2)</f>
        <v>17486.07</v>
      </c>
      <c r="H286" s="3">
        <v>1</v>
      </c>
      <c r="I286" s="2">
        <v>17980.009999999998</v>
      </c>
      <c r="J286" s="2">
        <f>ROUND(Tabla2[[#This Row],[CANTIDAD 2]]*Tabla2[[#This Row],[P. U. 2]],2)</f>
        <v>17980.009999999998</v>
      </c>
    </row>
    <row r="287" spans="1:10">
      <c r="A287" s="16" t="s">
        <v>6577</v>
      </c>
      <c r="B287" s="16" t="s">
        <v>262</v>
      </c>
      <c r="C287" s="16" t="s">
        <v>3738</v>
      </c>
      <c r="D287" s="1" t="s">
        <v>62</v>
      </c>
      <c r="E287" s="3">
        <v>1</v>
      </c>
      <c r="F287" s="2">
        <v>18721.18</v>
      </c>
      <c r="G287" s="2">
        <f>ROUND('CDD-CD'!$E287*'CDD-CD'!$F287,2)</f>
        <v>18721.18</v>
      </c>
      <c r="H287" s="3">
        <v>1</v>
      </c>
      <c r="I287" s="2">
        <v>19250</v>
      </c>
      <c r="J287" s="2">
        <f>ROUND(Tabla2[[#This Row],[CANTIDAD 2]]*Tabla2[[#This Row],[P. U. 2]],2)</f>
        <v>19250</v>
      </c>
    </row>
    <row r="288" spans="1:10">
      <c r="A288" s="16" t="s">
        <v>6577</v>
      </c>
      <c r="B288" s="16" t="s">
        <v>263</v>
      </c>
      <c r="C288" s="16" t="s">
        <v>3739</v>
      </c>
      <c r="D288" s="1" t="s">
        <v>62</v>
      </c>
      <c r="E288" s="3">
        <v>1</v>
      </c>
      <c r="F288" s="2">
        <v>23321.24</v>
      </c>
      <c r="G288" s="2">
        <f>ROUND('CDD-CD'!$E288*'CDD-CD'!$F288,2)</f>
        <v>23321.24</v>
      </c>
      <c r="H288" s="3">
        <v>1</v>
      </c>
      <c r="I288" s="2">
        <v>23980</v>
      </c>
      <c r="J288" s="2">
        <f>ROUND(Tabla2[[#This Row],[CANTIDAD 2]]*Tabla2[[#This Row],[P. U. 2]],2)</f>
        <v>23980</v>
      </c>
    </row>
    <row r="289" spans="1:10">
      <c r="A289" s="16" t="s">
        <v>6577</v>
      </c>
      <c r="B289" s="16" t="s">
        <v>264</v>
      </c>
      <c r="C289" s="16" t="s">
        <v>3740</v>
      </c>
      <c r="D289" s="1" t="s">
        <v>62</v>
      </c>
      <c r="E289" s="3">
        <v>1</v>
      </c>
      <c r="F289" s="2">
        <v>4814.0200000000004</v>
      </c>
      <c r="G289" s="2">
        <f>ROUND('CDD-CD'!$E289*'CDD-CD'!$F289,2)</f>
        <v>4814.0200000000004</v>
      </c>
      <c r="H289" s="3">
        <v>1</v>
      </c>
      <c r="I289" s="2">
        <v>4950</v>
      </c>
      <c r="J289" s="2">
        <f>ROUND(Tabla2[[#This Row],[CANTIDAD 2]]*Tabla2[[#This Row],[P. U. 2]],2)</f>
        <v>4950</v>
      </c>
    </row>
    <row r="290" spans="1:10">
      <c r="A290" s="16" t="s">
        <v>6577</v>
      </c>
      <c r="B290" s="16" t="s">
        <v>265</v>
      </c>
      <c r="C290" s="16" t="s">
        <v>3741</v>
      </c>
      <c r="D290" s="1" t="s">
        <v>62</v>
      </c>
      <c r="E290" s="3">
        <v>1</v>
      </c>
      <c r="F290" s="2">
        <v>37918.879999999997</v>
      </c>
      <c r="G290" s="2">
        <f>ROUND('CDD-CD'!$E290*'CDD-CD'!$F290,2)</f>
        <v>37918.879999999997</v>
      </c>
      <c r="H290" s="3">
        <v>1</v>
      </c>
      <c r="I290" s="2">
        <v>38990</v>
      </c>
      <c r="J290" s="2">
        <f>ROUND(Tabla2[[#This Row],[CANTIDAD 2]]*Tabla2[[#This Row],[P. U. 2]],2)</f>
        <v>38990</v>
      </c>
    </row>
    <row r="291" spans="1:10">
      <c r="A291" s="16" t="s">
        <v>6577</v>
      </c>
      <c r="B291" s="16" t="s">
        <v>266</v>
      </c>
      <c r="C291" s="16" t="s">
        <v>3742</v>
      </c>
      <c r="D291" s="1" t="s">
        <v>62</v>
      </c>
      <c r="E291" s="3">
        <v>1</v>
      </c>
      <c r="F291" s="2">
        <v>35463.25</v>
      </c>
      <c r="G291" s="2">
        <f>ROUND('CDD-CD'!$E291*'CDD-CD'!$F291,2)</f>
        <v>35463.25</v>
      </c>
      <c r="H291" s="3">
        <v>1</v>
      </c>
      <c r="I291" s="2">
        <v>36465</v>
      </c>
      <c r="J291" s="2">
        <f>ROUND(Tabla2[[#This Row],[CANTIDAD 2]]*Tabla2[[#This Row],[P. U. 2]],2)</f>
        <v>36465</v>
      </c>
    </row>
    <row r="292" spans="1:10">
      <c r="A292" s="16" t="s">
        <v>6577</v>
      </c>
      <c r="B292" s="16" t="s">
        <v>267</v>
      </c>
      <c r="C292" s="16" t="s">
        <v>3743</v>
      </c>
      <c r="D292" s="1" t="s">
        <v>62</v>
      </c>
      <c r="E292" s="3">
        <v>1</v>
      </c>
      <c r="F292" s="2">
        <v>13508.43</v>
      </c>
      <c r="G292" s="2">
        <f>ROUND('CDD-CD'!$E292*'CDD-CD'!$F292,2)</f>
        <v>13508.43</v>
      </c>
      <c r="H292" s="3">
        <v>1</v>
      </c>
      <c r="I292" s="2">
        <v>13890.01</v>
      </c>
      <c r="J292" s="2">
        <f>ROUND(Tabla2[[#This Row],[CANTIDAD 2]]*Tabla2[[#This Row],[P. U. 2]],2)</f>
        <v>13890.01</v>
      </c>
    </row>
    <row r="293" spans="1:10">
      <c r="A293" s="16" t="s">
        <v>6577</v>
      </c>
      <c r="B293" s="16" t="s">
        <v>268</v>
      </c>
      <c r="C293" s="16" t="s">
        <v>3744</v>
      </c>
      <c r="D293" s="1" t="s">
        <v>62</v>
      </c>
      <c r="E293" s="3">
        <v>1</v>
      </c>
      <c r="F293" s="2">
        <v>44665.32</v>
      </c>
      <c r="G293" s="2">
        <f>ROUND('CDD-CD'!$E293*'CDD-CD'!$F293,2)</f>
        <v>44665.32</v>
      </c>
      <c r="H293" s="3">
        <v>1</v>
      </c>
      <c r="I293" s="2">
        <v>45927</v>
      </c>
      <c r="J293" s="2">
        <f>ROUND(Tabla2[[#This Row],[CANTIDAD 2]]*Tabla2[[#This Row],[P. U. 2]],2)</f>
        <v>45927</v>
      </c>
    </row>
    <row r="294" spans="1:10">
      <c r="A294" s="16" t="s">
        <v>6577</v>
      </c>
      <c r="B294" s="16" t="s">
        <v>269</v>
      </c>
      <c r="C294" s="16" t="s">
        <v>3745</v>
      </c>
      <c r="D294" s="1" t="s">
        <v>62</v>
      </c>
      <c r="E294" s="3">
        <v>1</v>
      </c>
      <c r="F294" s="2">
        <v>18343.84</v>
      </c>
      <c r="G294" s="2">
        <f>ROUND('CDD-CD'!$E294*'CDD-CD'!$F294,2)</f>
        <v>18343.84</v>
      </c>
      <c r="H294" s="3">
        <v>1</v>
      </c>
      <c r="I294" s="2">
        <v>18862</v>
      </c>
      <c r="J294" s="2">
        <f>ROUND(Tabla2[[#This Row],[CANTIDAD 2]]*Tabla2[[#This Row],[P. U. 2]],2)</f>
        <v>18862</v>
      </c>
    </row>
    <row r="295" spans="1:10">
      <c r="A295" s="16" t="s">
        <v>6577</v>
      </c>
      <c r="B295" s="16" t="s">
        <v>270</v>
      </c>
      <c r="C295" s="16" t="s">
        <v>3746</v>
      </c>
      <c r="D295" s="1" t="s">
        <v>62</v>
      </c>
      <c r="E295" s="3">
        <v>1</v>
      </c>
      <c r="F295" s="2">
        <v>20539.8</v>
      </c>
      <c r="G295" s="2">
        <f>ROUND('CDD-CD'!$E295*'CDD-CD'!$F295,2)</f>
        <v>20539.8</v>
      </c>
      <c r="H295" s="3">
        <v>1</v>
      </c>
      <c r="I295" s="2">
        <v>21120</v>
      </c>
      <c r="J295" s="2">
        <f>ROUND(Tabla2[[#This Row],[CANTIDAD 2]]*Tabla2[[#This Row],[P. U. 2]],2)</f>
        <v>21120</v>
      </c>
    </row>
    <row r="296" spans="1:10">
      <c r="A296" s="16" t="s">
        <v>6577</v>
      </c>
      <c r="B296" s="16" t="s">
        <v>271</v>
      </c>
      <c r="C296" s="16" t="s">
        <v>3747</v>
      </c>
      <c r="D296" s="1" t="s">
        <v>62</v>
      </c>
      <c r="E296" s="3">
        <v>1</v>
      </c>
      <c r="F296" s="2">
        <v>350353.41</v>
      </c>
      <c r="G296" s="2">
        <f>ROUND('CDD-CD'!$E296*'CDD-CD'!$F296,2)</f>
        <v>350353.41</v>
      </c>
      <c r="H296" s="3">
        <v>1</v>
      </c>
      <c r="I296" s="2">
        <v>360250</v>
      </c>
      <c r="J296" s="2">
        <f>ROUND(Tabla2[[#This Row],[CANTIDAD 2]]*Tabla2[[#This Row],[P. U. 2]],2)</f>
        <v>360250</v>
      </c>
    </row>
    <row r="297" spans="1:10">
      <c r="A297" s="16" t="s">
        <v>6577</v>
      </c>
      <c r="B297" s="16" t="s">
        <v>272</v>
      </c>
      <c r="C297" s="16" t="s">
        <v>3748</v>
      </c>
      <c r="D297" s="1" t="s">
        <v>62</v>
      </c>
      <c r="E297" s="3">
        <v>1</v>
      </c>
      <c r="F297" s="2">
        <v>35463.25</v>
      </c>
      <c r="G297" s="2">
        <f>ROUND('CDD-CD'!$E297*'CDD-CD'!$F297,2)</f>
        <v>35463.25</v>
      </c>
      <c r="H297" s="3">
        <v>1</v>
      </c>
      <c r="I297" s="2">
        <v>36465</v>
      </c>
      <c r="J297" s="2">
        <f>ROUND(Tabla2[[#This Row],[CANTIDAD 2]]*Tabla2[[#This Row],[P. U. 2]],2)</f>
        <v>36465</v>
      </c>
    </row>
    <row r="298" spans="1:10">
      <c r="A298" s="16" t="s">
        <v>6577</v>
      </c>
      <c r="B298" s="16" t="s">
        <v>273</v>
      </c>
      <c r="C298" s="16" t="s">
        <v>3749</v>
      </c>
      <c r="D298" s="1" t="s">
        <v>62</v>
      </c>
      <c r="E298" s="3">
        <v>1</v>
      </c>
      <c r="F298" s="2">
        <v>10970.12</v>
      </c>
      <c r="G298" s="2">
        <f>ROUND('CDD-CD'!$E298*'CDD-CD'!$F298,2)</f>
        <v>10970.12</v>
      </c>
      <c r="H298" s="3">
        <v>1</v>
      </c>
      <c r="I298" s="2">
        <v>11280</v>
      </c>
      <c r="J298" s="2">
        <f>ROUND(Tabla2[[#This Row],[CANTIDAD 2]]*Tabla2[[#This Row],[P. U. 2]],2)</f>
        <v>11280</v>
      </c>
    </row>
    <row r="299" spans="1:10">
      <c r="A299" s="16" t="s">
        <v>6577</v>
      </c>
      <c r="B299" s="16" t="s">
        <v>274</v>
      </c>
      <c r="C299" s="16" t="s">
        <v>3750</v>
      </c>
      <c r="D299" s="1" t="s">
        <v>62</v>
      </c>
      <c r="E299" s="3">
        <v>1</v>
      </c>
      <c r="F299" s="2">
        <v>37821.629999999997</v>
      </c>
      <c r="G299" s="2">
        <f>ROUND('CDD-CD'!$E299*'CDD-CD'!$F299,2)</f>
        <v>37821.629999999997</v>
      </c>
      <c r="H299" s="3">
        <v>1</v>
      </c>
      <c r="I299" s="2">
        <v>38890</v>
      </c>
      <c r="J299" s="2">
        <f>ROUND(Tabla2[[#This Row],[CANTIDAD 2]]*Tabla2[[#This Row],[P. U. 2]],2)</f>
        <v>38890</v>
      </c>
    </row>
    <row r="300" spans="1:10">
      <c r="A300" s="16" t="s">
        <v>6577</v>
      </c>
      <c r="B300" s="16" t="s">
        <v>275</v>
      </c>
      <c r="C300" s="16" t="s">
        <v>3751</v>
      </c>
      <c r="D300" s="1" t="s">
        <v>62</v>
      </c>
      <c r="E300" s="3">
        <v>1</v>
      </c>
      <c r="F300" s="2">
        <v>38901.14</v>
      </c>
      <c r="G300" s="2">
        <f>ROUND('CDD-CD'!$E300*'CDD-CD'!$F300,2)</f>
        <v>38901.14</v>
      </c>
      <c r="H300" s="3">
        <v>1</v>
      </c>
      <c r="I300" s="2">
        <v>40000</v>
      </c>
      <c r="J300" s="2">
        <f>ROUND(Tabla2[[#This Row],[CANTIDAD 2]]*Tabla2[[#This Row],[P. U. 2]],2)</f>
        <v>40000</v>
      </c>
    </row>
    <row r="301" spans="1:10">
      <c r="A301" s="16" t="s">
        <v>6577</v>
      </c>
      <c r="B301" s="16" t="s">
        <v>276</v>
      </c>
      <c r="C301" s="16" t="s">
        <v>3752</v>
      </c>
      <c r="D301" s="1" t="s">
        <v>62</v>
      </c>
      <c r="E301" s="3">
        <v>1</v>
      </c>
      <c r="F301" s="2">
        <v>18993.48</v>
      </c>
      <c r="G301" s="2">
        <f>ROUND('CDD-CD'!$E301*'CDD-CD'!$F301,2)</f>
        <v>18993.48</v>
      </c>
      <c r="H301" s="3">
        <v>1</v>
      </c>
      <c r="I301" s="2">
        <v>19530</v>
      </c>
      <c r="J301" s="2">
        <f>ROUND(Tabla2[[#This Row],[CANTIDAD 2]]*Tabla2[[#This Row],[P. U. 2]],2)</f>
        <v>19530</v>
      </c>
    </row>
    <row r="302" spans="1:10">
      <c r="A302" s="16" t="s">
        <v>6577</v>
      </c>
      <c r="B302" s="16" t="s">
        <v>277</v>
      </c>
      <c r="C302" s="16" t="s">
        <v>3753</v>
      </c>
      <c r="D302" s="1" t="s">
        <v>62</v>
      </c>
      <c r="E302" s="3">
        <v>1</v>
      </c>
      <c r="F302" s="2">
        <v>15288.15</v>
      </c>
      <c r="G302" s="2">
        <f>ROUND('CDD-CD'!$E302*'CDD-CD'!$F302,2)</f>
        <v>15288.15</v>
      </c>
      <c r="H302" s="3">
        <v>1</v>
      </c>
      <c r="I302" s="2">
        <v>15720</v>
      </c>
      <c r="J302" s="2">
        <f>ROUND(Tabla2[[#This Row],[CANTIDAD 2]]*Tabla2[[#This Row],[P. U. 2]],2)</f>
        <v>15720</v>
      </c>
    </row>
    <row r="303" spans="1:10">
      <c r="A303" s="16" t="s">
        <v>6577</v>
      </c>
      <c r="B303" s="16" t="s">
        <v>278</v>
      </c>
      <c r="C303" s="16" t="s">
        <v>3754</v>
      </c>
      <c r="D303" s="1" t="s">
        <v>62</v>
      </c>
      <c r="E303" s="3">
        <v>1</v>
      </c>
      <c r="F303" s="2">
        <v>13469.52</v>
      </c>
      <c r="G303" s="2">
        <f>ROUND('CDD-CD'!$E303*'CDD-CD'!$F303,2)</f>
        <v>13469.52</v>
      </c>
      <c r="H303" s="3">
        <v>1</v>
      </c>
      <c r="I303" s="2">
        <v>13850</v>
      </c>
      <c r="J303" s="2">
        <f>ROUND(Tabla2[[#This Row],[CANTIDAD 2]]*Tabla2[[#This Row],[P. U. 2]],2)</f>
        <v>13850</v>
      </c>
    </row>
    <row r="304" spans="1:10">
      <c r="A304" s="16" t="s">
        <v>6577</v>
      </c>
      <c r="B304" s="16" t="s">
        <v>279</v>
      </c>
      <c r="C304" s="16" t="s">
        <v>3755</v>
      </c>
      <c r="D304" s="1" t="s">
        <v>62</v>
      </c>
      <c r="E304" s="3">
        <v>1</v>
      </c>
      <c r="F304" s="2">
        <v>9628.0300000000007</v>
      </c>
      <c r="G304" s="2">
        <f>ROUND('CDD-CD'!$E304*'CDD-CD'!$F304,2)</f>
        <v>9628.0300000000007</v>
      </c>
      <c r="H304" s="3">
        <v>1</v>
      </c>
      <c r="I304" s="2">
        <v>9899.99</v>
      </c>
      <c r="J304" s="2">
        <f>ROUND(Tabla2[[#This Row],[CANTIDAD 2]]*Tabla2[[#This Row],[P. U. 2]],2)</f>
        <v>9899.99</v>
      </c>
    </row>
    <row r="305" spans="1:10">
      <c r="A305" s="16" t="s">
        <v>6577</v>
      </c>
      <c r="B305" s="16" t="s">
        <v>280</v>
      </c>
      <c r="C305" s="16" t="s">
        <v>3756</v>
      </c>
      <c r="D305" s="1" t="s">
        <v>62</v>
      </c>
      <c r="E305" s="3">
        <v>1</v>
      </c>
      <c r="F305" s="2">
        <v>12497</v>
      </c>
      <c r="G305" s="2">
        <f>ROUND('CDD-CD'!$E305*'CDD-CD'!$F305,2)</f>
        <v>12497</v>
      </c>
      <c r="H305" s="3">
        <v>1</v>
      </c>
      <c r="I305" s="2">
        <v>12850.01</v>
      </c>
      <c r="J305" s="2">
        <f>ROUND(Tabla2[[#This Row],[CANTIDAD 2]]*Tabla2[[#This Row],[P. U. 2]],2)</f>
        <v>12850.01</v>
      </c>
    </row>
    <row r="306" spans="1:10">
      <c r="A306" s="16" t="s">
        <v>6577</v>
      </c>
      <c r="B306" s="16" t="s">
        <v>281</v>
      </c>
      <c r="C306" s="16" t="s">
        <v>3757</v>
      </c>
      <c r="D306" s="1" t="s">
        <v>62</v>
      </c>
      <c r="E306" s="3">
        <v>1</v>
      </c>
      <c r="F306" s="2">
        <v>12083.67</v>
      </c>
      <c r="G306" s="2">
        <f>ROUND('CDD-CD'!$E306*'CDD-CD'!$F306,2)</f>
        <v>12083.67</v>
      </c>
      <c r="H306" s="3">
        <v>1</v>
      </c>
      <c r="I306" s="2">
        <v>12425</v>
      </c>
      <c r="J306" s="2">
        <f>ROUND(Tabla2[[#This Row],[CANTIDAD 2]]*Tabla2[[#This Row],[P. U. 2]],2)</f>
        <v>12425</v>
      </c>
    </row>
    <row r="307" spans="1:10">
      <c r="A307" s="16" t="s">
        <v>6577</v>
      </c>
      <c r="B307" s="16" t="s">
        <v>282</v>
      </c>
      <c r="C307" s="16" t="s">
        <v>3758</v>
      </c>
      <c r="D307" s="1" t="s">
        <v>62</v>
      </c>
      <c r="E307" s="3">
        <v>1</v>
      </c>
      <c r="F307" s="2">
        <v>10287.4</v>
      </c>
      <c r="G307" s="2">
        <f>ROUND('CDD-CD'!$E307*'CDD-CD'!$F307,2)</f>
        <v>10287.4</v>
      </c>
      <c r="H307" s="3">
        <v>1</v>
      </c>
      <c r="I307" s="2">
        <v>10578</v>
      </c>
      <c r="J307" s="2">
        <f>ROUND(Tabla2[[#This Row],[CANTIDAD 2]]*Tabla2[[#This Row],[P. U. 2]],2)</f>
        <v>10578</v>
      </c>
    </row>
    <row r="308" spans="1:10">
      <c r="A308" s="16" t="s">
        <v>6577</v>
      </c>
      <c r="B308" s="16" t="s">
        <v>283</v>
      </c>
      <c r="C308" s="16" t="s">
        <v>3759</v>
      </c>
      <c r="D308" s="1" t="s">
        <v>62</v>
      </c>
      <c r="E308" s="3">
        <v>1</v>
      </c>
      <c r="F308" s="2">
        <v>9483.1299999999992</v>
      </c>
      <c r="G308" s="2">
        <f>ROUND('CDD-CD'!$E308*'CDD-CD'!$F308,2)</f>
        <v>9483.1299999999992</v>
      </c>
      <c r="H308" s="3">
        <v>1</v>
      </c>
      <c r="I308" s="2">
        <v>9751</v>
      </c>
      <c r="J308" s="2">
        <f>ROUND(Tabla2[[#This Row],[CANTIDAD 2]]*Tabla2[[#This Row],[P. U. 2]],2)</f>
        <v>9751</v>
      </c>
    </row>
    <row r="309" spans="1:10">
      <c r="A309" s="16" t="s">
        <v>6577</v>
      </c>
      <c r="B309" s="16" t="s">
        <v>284</v>
      </c>
      <c r="C309" s="16" t="s">
        <v>3760</v>
      </c>
      <c r="D309" s="1" t="s">
        <v>62</v>
      </c>
      <c r="E309" s="3">
        <v>1</v>
      </c>
      <c r="F309" s="2">
        <v>42480.05</v>
      </c>
      <c r="G309" s="2">
        <f>ROUND('CDD-CD'!$E309*'CDD-CD'!$F309,2)</f>
        <v>42480.05</v>
      </c>
      <c r="H309" s="3">
        <v>1</v>
      </c>
      <c r="I309" s="2">
        <v>43680</v>
      </c>
      <c r="J309" s="2">
        <f>ROUND(Tabla2[[#This Row],[CANTIDAD 2]]*Tabla2[[#This Row],[P. U. 2]],2)</f>
        <v>43680</v>
      </c>
    </row>
    <row r="310" spans="1:10">
      <c r="A310" s="16" t="s">
        <v>6577</v>
      </c>
      <c r="B310" s="16" t="s">
        <v>285</v>
      </c>
      <c r="C310" s="16" t="s">
        <v>3761</v>
      </c>
      <c r="D310" s="1" t="s">
        <v>62</v>
      </c>
      <c r="E310" s="3">
        <v>2</v>
      </c>
      <c r="F310" s="2">
        <v>42480.05</v>
      </c>
      <c r="G310" s="2">
        <f>ROUND('CDD-CD'!$E310*'CDD-CD'!$F310,2)</f>
        <v>84960.1</v>
      </c>
      <c r="H310" s="3">
        <v>2</v>
      </c>
      <c r="I310" s="2">
        <v>43680</v>
      </c>
      <c r="J310" s="2">
        <f>ROUND(Tabla2[[#This Row],[CANTIDAD 2]]*Tabla2[[#This Row],[P. U. 2]],2)</f>
        <v>87360</v>
      </c>
    </row>
    <row r="311" spans="1:10">
      <c r="A311" s="16" t="s">
        <v>6577</v>
      </c>
      <c r="B311" s="16" t="s">
        <v>286</v>
      </c>
      <c r="C311" s="16" t="s">
        <v>3762</v>
      </c>
      <c r="D311" s="1" t="s">
        <v>62</v>
      </c>
      <c r="E311" s="3">
        <v>1</v>
      </c>
      <c r="F311" s="2">
        <v>27882.39</v>
      </c>
      <c r="G311" s="2">
        <f>ROUND('CDD-CD'!$E311*'CDD-CD'!$F311,2)</f>
        <v>27882.39</v>
      </c>
      <c r="H311" s="3">
        <v>1</v>
      </c>
      <c r="I311" s="2">
        <v>28670</v>
      </c>
      <c r="J311" s="2">
        <f>ROUND(Tabla2[[#This Row],[CANTIDAD 2]]*Tabla2[[#This Row],[P. U. 2]],2)</f>
        <v>28670</v>
      </c>
    </row>
    <row r="312" spans="1:10">
      <c r="A312" s="16" t="s">
        <v>6577</v>
      </c>
      <c r="B312" s="16" t="s">
        <v>287</v>
      </c>
      <c r="C312" s="16" t="s">
        <v>3763</v>
      </c>
      <c r="D312" s="1" t="s">
        <v>62</v>
      </c>
      <c r="E312" s="3">
        <v>1</v>
      </c>
      <c r="F312" s="2">
        <v>19343.599999999999</v>
      </c>
      <c r="G312" s="2">
        <f>ROUND('CDD-CD'!$E312*'CDD-CD'!$F312,2)</f>
        <v>19343.599999999999</v>
      </c>
      <c r="H312" s="3">
        <v>1</v>
      </c>
      <c r="I312" s="2">
        <v>19890</v>
      </c>
      <c r="J312" s="2">
        <f>ROUND(Tabla2[[#This Row],[CANTIDAD 2]]*Tabla2[[#This Row],[P. U. 2]],2)</f>
        <v>19890</v>
      </c>
    </row>
    <row r="313" spans="1:10">
      <c r="A313" s="16" t="s">
        <v>6577</v>
      </c>
      <c r="B313" s="16" t="s">
        <v>288</v>
      </c>
      <c r="C313" s="16" t="s">
        <v>3764</v>
      </c>
      <c r="D313" s="1" t="s">
        <v>62</v>
      </c>
      <c r="E313" s="3">
        <v>1</v>
      </c>
      <c r="F313" s="2">
        <v>11942.65</v>
      </c>
      <c r="G313" s="2">
        <f>ROUND('CDD-CD'!$E313*'CDD-CD'!$F313,2)</f>
        <v>11942.65</v>
      </c>
      <c r="H313" s="3">
        <v>1</v>
      </c>
      <c r="I313" s="2">
        <v>12280.01</v>
      </c>
      <c r="J313" s="2">
        <f>ROUND(Tabla2[[#This Row],[CANTIDAD 2]]*Tabla2[[#This Row],[P. U. 2]],2)</f>
        <v>12280.01</v>
      </c>
    </row>
    <row r="314" spans="1:10">
      <c r="A314" s="16" t="s">
        <v>6577</v>
      </c>
      <c r="B314" s="16" t="s">
        <v>289</v>
      </c>
      <c r="C314" s="16" t="s">
        <v>3765</v>
      </c>
      <c r="D314" s="1" t="s">
        <v>62</v>
      </c>
      <c r="E314" s="3">
        <v>1</v>
      </c>
      <c r="F314" s="2">
        <v>9569.68</v>
      </c>
      <c r="G314" s="2">
        <f>ROUND('CDD-CD'!$E314*'CDD-CD'!$F314,2)</f>
        <v>9569.68</v>
      </c>
      <c r="H314" s="3">
        <v>1</v>
      </c>
      <c r="I314" s="2">
        <v>9840</v>
      </c>
      <c r="J314" s="2">
        <f>ROUND(Tabla2[[#This Row],[CANTIDAD 2]]*Tabla2[[#This Row],[P. U. 2]],2)</f>
        <v>9840</v>
      </c>
    </row>
    <row r="315" spans="1:10">
      <c r="A315" s="16" t="s">
        <v>6577</v>
      </c>
      <c r="B315" s="16" t="s">
        <v>290</v>
      </c>
      <c r="C315" s="16" t="s">
        <v>3766</v>
      </c>
      <c r="D315" s="1" t="s">
        <v>62</v>
      </c>
      <c r="E315" s="3">
        <v>1</v>
      </c>
      <c r="F315" s="2">
        <v>35463.25</v>
      </c>
      <c r="G315" s="2">
        <f>ROUND('CDD-CD'!$E315*'CDD-CD'!$F315,2)</f>
        <v>35463.25</v>
      </c>
      <c r="H315" s="3">
        <v>1</v>
      </c>
      <c r="I315" s="2">
        <v>36465</v>
      </c>
      <c r="J315" s="2">
        <f>ROUND(Tabla2[[#This Row],[CANTIDAD 2]]*Tabla2[[#This Row],[P. U. 2]],2)</f>
        <v>36465</v>
      </c>
    </row>
    <row r="316" spans="1:10">
      <c r="A316" s="16" t="s">
        <v>6577</v>
      </c>
      <c r="B316" s="16" t="s">
        <v>291</v>
      </c>
      <c r="C316" s="16" t="s">
        <v>3767</v>
      </c>
      <c r="D316" s="1" t="s">
        <v>62</v>
      </c>
      <c r="E316" s="3">
        <v>1</v>
      </c>
      <c r="F316" s="2">
        <v>8223.7000000000007</v>
      </c>
      <c r="G316" s="2">
        <f>ROUND('CDD-CD'!$E316*'CDD-CD'!$F316,2)</f>
        <v>8223.7000000000007</v>
      </c>
      <c r="H316" s="3">
        <v>1</v>
      </c>
      <c r="I316" s="2">
        <v>8456</v>
      </c>
      <c r="J316" s="2">
        <f>ROUND(Tabla2[[#This Row],[CANTIDAD 2]]*Tabla2[[#This Row],[P. U. 2]],2)</f>
        <v>8456</v>
      </c>
    </row>
    <row r="317" spans="1:10">
      <c r="A317" s="16" t="s">
        <v>6577</v>
      </c>
      <c r="B317" s="16" t="s">
        <v>292</v>
      </c>
      <c r="C317" s="16" t="s">
        <v>3768</v>
      </c>
      <c r="D317" s="1" t="s">
        <v>62</v>
      </c>
      <c r="E317" s="3">
        <v>1</v>
      </c>
      <c r="F317" s="2">
        <v>22494.58</v>
      </c>
      <c r="G317" s="2">
        <f>ROUND('CDD-CD'!$E317*'CDD-CD'!$F317,2)</f>
        <v>22494.58</v>
      </c>
      <c r="H317" s="3">
        <v>1</v>
      </c>
      <c r="I317" s="2">
        <v>23130</v>
      </c>
      <c r="J317" s="2">
        <f>ROUND(Tabla2[[#This Row],[CANTIDAD 2]]*Tabla2[[#This Row],[P. U. 2]],2)</f>
        <v>23130</v>
      </c>
    </row>
    <row r="318" spans="1:10">
      <c r="A318" s="16" t="s">
        <v>6577</v>
      </c>
      <c r="B318" s="16" t="s">
        <v>293</v>
      </c>
      <c r="C318" s="16" t="s">
        <v>3769</v>
      </c>
      <c r="D318" s="1" t="s">
        <v>62</v>
      </c>
      <c r="E318" s="3">
        <v>1</v>
      </c>
      <c r="F318" s="2">
        <v>7606.15</v>
      </c>
      <c r="G318" s="2">
        <f>ROUND('CDD-CD'!$E318*'CDD-CD'!$F318,2)</f>
        <v>7606.15</v>
      </c>
      <c r="H318" s="3">
        <v>1</v>
      </c>
      <c r="I318" s="2">
        <v>7821</v>
      </c>
      <c r="J318" s="2">
        <f>ROUND(Tabla2[[#This Row],[CANTIDAD 2]]*Tabla2[[#This Row],[P. U. 2]],2)</f>
        <v>7821</v>
      </c>
    </row>
    <row r="319" spans="1:10">
      <c r="A319" s="16" t="s">
        <v>6577</v>
      </c>
      <c r="B319" s="16" t="s">
        <v>294</v>
      </c>
      <c r="C319" s="16" t="s">
        <v>3770</v>
      </c>
      <c r="D319" s="1" t="s">
        <v>62</v>
      </c>
      <c r="E319" s="3">
        <v>1</v>
      </c>
      <c r="F319" s="2">
        <v>17487.04</v>
      </c>
      <c r="G319" s="2">
        <f>ROUND('CDD-CD'!$E319*'CDD-CD'!$F319,2)</f>
        <v>17487.04</v>
      </c>
      <c r="H319" s="3">
        <v>1</v>
      </c>
      <c r="I319" s="2">
        <v>17981</v>
      </c>
      <c r="J319" s="2">
        <f>ROUND(Tabla2[[#This Row],[CANTIDAD 2]]*Tabla2[[#This Row],[P. U. 2]],2)</f>
        <v>17981</v>
      </c>
    </row>
    <row r="320" spans="1:10">
      <c r="A320" s="16" t="s">
        <v>6577</v>
      </c>
      <c r="B320" s="16" t="s">
        <v>295</v>
      </c>
      <c r="C320" s="16" t="s">
        <v>3771</v>
      </c>
      <c r="D320" s="1" t="s">
        <v>62</v>
      </c>
      <c r="E320" s="3">
        <v>1</v>
      </c>
      <c r="F320" s="2">
        <v>10192.1</v>
      </c>
      <c r="G320" s="2">
        <f>ROUND('CDD-CD'!$E320*'CDD-CD'!$F320,2)</f>
        <v>10192.1</v>
      </c>
      <c r="H320" s="3">
        <v>1</v>
      </c>
      <c r="I320" s="2">
        <v>10480</v>
      </c>
      <c r="J320" s="2">
        <f>ROUND(Tabla2[[#This Row],[CANTIDAD 2]]*Tabla2[[#This Row],[P. U. 2]],2)</f>
        <v>10480</v>
      </c>
    </row>
    <row r="321" spans="1:10">
      <c r="A321" s="16" t="s">
        <v>6577</v>
      </c>
      <c r="B321" s="16" t="s">
        <v>296</v>
      </c>
      <c r="C321" s="16" t="s">
        <v>3772</v>
      </c>
      <c r="D321" s="1" t="s">
        <v>62</v>
      </c>
      <c r="E321" s="3">
        <v>1</v>
      </c>
      <c r="F321" s="2">
        <v>35857.129999999997</v>
      </c>
      <c r="G321" s="2">
        <f>ROUND('CDD-CD'!$E321*'CDD-CD'!$F321,2)</f>
        <v>35857.129999999997</v>
      </c>
      <c r="H321" s="3">
        <v>1</v>
      </c>
      <c r="I321" s="2">
        <v>36870</v>
      </c>
      <c r="J321" s="2">
        <f>ROUND(Tabla2[[#This Row],[CANTIDAD 2]]*Tabla2[[#This Row],[P. U. 2]],2)</f>
        <v>36870</v>
      </c>
    </row>
    <row r="322" spans="1:10">
      <c r="A322" s="16" t="s">
        <v>6577</v>
      </c>
      <c r="B322" s="16" t="s">
        <v>297</v>
      </c>
      <c r="C322" s="16" t="s">
        <v>3773</v>
      </c>
      <c r="D322" s="1" t="s">
        <v>62</v>
      </c>
      <c r="E322" s="3">
        <v>1</v>
      </c>
      <c r="F322" s="2">
        <v>19820.13</v>
      </c>
      <c r="G322" s="2">
        <f>ROUND('CDD-CD'!$E322*'CDD-CD'!$F322,2)</f>
        <v>19820.13</v>
      </c>
      <c r="H322" s="3">
        <v>1</v>
      </c>
      <c r="I322" s="2">
        <v>20380</v>
      </c>
      <c r="J322" s="2">
        <f>ROUND(Tabla2[[#This Row],[CANTIDAD 2]]*Tabla2[[#This Row],[P. U. 2]],2)</f>
        <v>20380</v>
      </c>
    </row>
    <row r="323" spans="1:10">
      <c r="A323" s="16" t="s">
        <v>6577</v>
      </c>
      <c r="B323" s="16" t="s">
        <v>298</v>
      </c>
      <c r="C323" s="16" t="s">
        <v>3774</v>
      </c>
      <c r="D323" s="1" t="s">
        <v>62</v>
      </c>
      <c r="E323" s="3">
        <v>1</v>
      </c>
      <c r="F323" s="2">
        <v>12278.17</v>
      </c>
      <c r="G323" s="2">
        <f>ROUND('CDD-CD'!$E323*'CDD-CD'!$F323,2)</f>
        <v>12278.17</v>
      </c>
      <c r="H323" s="3">
        <v>1</v>
      </c>
      <c r="I323" s="2">
        <v>12625</v>
      </c>
      <c r="J323" s="2">
        <f>ROUND(Tabla2[[#This Row],[CANTIDAD 2]]*Tabla2[[#This Row],[P. U. 2]],2)</f>
        <v>12625</v>
      </c>
    </row>
    <row r="324" spans="1:10">
      <c r="A324" s="16" t="s">
        <v>6577</v>
      </c>
      <c r="B324" s="16" t="s">
        <v>299</v>
      </c>
      <c r="C324" s="16" t="s">
        <v>3775</v>
      </c>
      <c r="D324" s="1" t="s">
        <v>62</v>
      </c>
      <c r="E324" s="3">
        <v>1</v>
      </c>
      <c r="F324" s="2">
        <v>18112.37</v>
      </c>
      <c r="G324" s="2">
        <f>ROUND('CDD-CD'!$E324*'CDD-CD'!$F324,2)</f>
        <v>18112.37</v>
      </c>
      <c r="H324" s="3">
        <v>1</v>
      </c>
      <c r="I324" s="2">
        <v>18624</v>
      </c>
      <c r="J324" s="2">
        <f>ROUND(Tabla2[[#This Row],[CANTIDAD 2]]*Tabla2[[#This Row],[P. U. 2]],2)</f>
        <v>18624</v>
      </c>
    </row>
    <row r="325" spans="1:10">
      <c r="A325" s="16" t="s">
        <v>6577</v>
      </c>
      <c r="B325" s="16" t="s">
        <v>300</v>
      </c>
      <c r="C325" s="16" t="s">
        <v>3776</v>
      </c>
      <c r="D325" s="1" t="s">
        <v>62</v>
      </c>
      <c r="E325" s="3">
        <v>1</v>
      </c>
      <c r="F325" s="2">
        <v>14179.46</v>
      </c>
      <c r="G325" s="2">
        <f>ROUND('CDD-CD'!$E325*'CDD-CD'!$F325,2)</f>
        <v>14179.46</v>
      </c>
      <c r="H325" s="3">
        <v>1</v>
      </c>
      <c r="I325" s="2">
        <v>14580</v>
      </c>
      <c r="J325" s="2">
        <f>ROUND(Tabla2[[#This Row],[CANTIDAD 2]]*Tabla2[[#This Row],[P. U. 2]],2)</f>
        <v>14580</v>
      </c>
    </row>
    <row r="326" spans="1:10">
      <c r="A326" s="16" t="s">
        <v>6577</v>
      </c>
      <c r="B326" s="16" t="s">
        <v>301</v>
      </c>
      <c r="C326" s="16" t="s">
        <v>3777</v>
      </c>
      <c r="D326" s="1" t="s">
        <v>62</v>
      </c>
      <c r="E326" s="3">
        <v>1</v>
      </c>
      <c r="F326" s="2">
        <v>15453.48</v>
      </c>
      <c r="G326" s="2">
        <f>ROUND('CDD-CD'!$E326*'CDD-CD'!$F326,2)</f>
        <v>15453.48</v>
      </c>
      <c r="H326" s="3">
        <v>1</v>
      </c>
      <c r="I326" s="2">
        <v>15890</v>
      </c>
      <c r="J326" s="2">
        <f>ROUND(Tabla2[[#This Row],[CANTIDAD 2]]*Tabla2[[#This Row],[P. U. 2]],2)</f>
        <v>15890</v>
      </c>
    </row>
    <row r="327" spans="1:10">
      <c r="A327" s="16" t="s">
        <v>6577</v>
      </c>
      <c r="B327" s="16" t="s">
        <v>302</v>
      </c>
      <c r="C327" s="16" t="s">
        <v>3778</v>
      </c>
      <c r="D327" s="1" t="s">
        <v>62</v>
      </c>
      <c r="E327" s="3">
        <v>1</v>
      </c>
      <c r="F327" s="2">
        <v>6661.82</v>
      </c>
      <c r="G327" s="2">
        <f>ROUND('CDD-CD'!$E327*'CDD-CD'!$F327,2)</f>
        <v>6661.82</v>
      </c>
      <c r="H327" s="3">
        <v>1</v>
      </c>
      <c r="I327" s="2">
        <v>6849.99</v>
      </c>
      <c r="J327" s="2">
        <f>ROUND(Tabla2[[#This Row],[CANTIDAD 2]]*Tabla2[[#This Row],[P. U. 2]],2)</f>
        <v>6849.99</v>
      </c>
    </row>
    <row r="328" spans="1:10">
      <c r="A328" s="16" t="s">
        <v>6577</v>
      </c>
      <c r="B328" s="16" t="s">
        <v>303</v>
      </c>
      <c r="C328" s="16" t="s">
        <v>3779</v>
      </c>
      <c r="D328" s="1" t="s">
        <v>62</v>
      </c>
      <c r="E328" s="3">
        <v>1</v>
      </c>
      <c r="F328" s="2">
        <v>6661.82</v>
      </c>
      <c r="G328" s="2">
        <f>ROUND('CDD-CD'!$E328*'CDD-CD'!$F328,2)</f>
        <v>6661.82</v>
      </c>
      <c r="H328" s="3">
        <v>1</v>
      </c>
      <c r="I328" s="2">
        <v>6849.99</v>
      </c>
      <c r="J328" s="2">
        <f>ROUND(Tabla2[[#This Row],[CANTIDAD 2]]*Tabla2[[#This Row],[P. U. 2]],2)</f>
        <v>6849.99</v>
      </c>
    </row>
    <row r="329" spans="1:10">
      <c r="A329" s="16" t="s">
        <v>6577</v>
      </c>
      <c r="B329" s="16" t="s">
        <v>304</v>
      </c>
      <c r="C329" s="16" t="s">
        <v>3780</v>
      </c>
      <c r="D329" s="1" t="s">
        <v>62</v>
      </c>
      <c r="E329" s="3">
        <v>1</v>
      </c>
      <c r="F329" s="2">
        <v>9122.32</v>
      </c>
      <c r="G329" s="2">
        <f>ROUND('CDD-CD'!$E329*'CDD-CD'!$F329,2)</f>
        <v>9122.32</v>
      </c>
      <c r="H329" s="3">
        <v>1</v>
      </c>
      <c r="I329" s="2">
        <v>9380.01</v>
      </c>
      <c r="J329" s="2">
        <f>ROUND(Tabla2[[#This Row],[CANTIDAD 2]]*Tabla2[[#This Row],[P. U. 2]],2)</f>
        <v>9380.01</v>
      </c>
    </row>
    <row r="330" spans="1:10">
      <c r="A330" s="16" t="s">
        <v>6577</v>
      </c>
      <c r="B330" s="16" t="s">
        <v>305</v>
      </c>
      <c r="C330" s="16" t="s">
        <v>3781</v>
      </c>
      <c r="D330" s="1" t="s">
        <v>62</v>
      </c>
      <c r="E330" s="3">
        <v>1</v>
      </c>
      <c r="F330" s="2">
        <v>35463.25</v>
      </c>
      <c r="G330" s="2">
        <f>ROUND('CDD-CD'!$E330*'CDD-CD'!$F330,2)</f>
        <v>35463.25</v>
      </c>
      <c r="H330" s="3">
        <v>1</v>
      </c>
      <c r="I330" s="2">
        <v>36465</v>
      </c>
      <c r="J330" s="2">
        <f>ROUND(Tabla2[[#This Row],[CANTIDAD 2]]*Tabla2[[#This Row],[P. U. 2]],2)</f>
        <v>36465</v>
      </c>
    </row>
    <row r="331" spans="1:10">
      <c r="A331" s="16" t="s">
        <v>6577</v>
      </c>
      <c r="B331" s="16" t="s">
        <v>306</v>
      </c>
      <c r="C331" s="16" t="s">
        <v>3782</v>
      </c>
      <c r="D331" s="1" t="s">
        <v>62</v>
      </c>
      <c r="E331" s="3">
        <v>1</v>
      </c>
      <c r="F331" s="2">
        <v>22805.79</v>
      </c>
      <c r="G331" s="2">
        <f>ROUND('CDD-CD'!$E331*'CDD-CD'!$F331,2)</f>
        <v>22805.79</v>
      </c>
      <c r="H331" s="3">
        <v>1</v>
      </c>
      <c r="I331" s="2">
        <v>23450</v>
      </c>
      <c r="J331" s="2">
        <f>ROUND(Tabla2[[#This Row],[CANTIDAD 2]]*Tabla2[[#This Row],[P. U. 2]],2)</f>
        <v>23450</v>
      </c>
    </row>
    <row r="332" spans="1:10">
      <c r="A332" s="16" t="s">
        <v>6577</v>
      </c>
      <c r="B332" s="16" t="s">
        <v>307</v>
      </c>
      <c r="C332" s="16" t="s">
        <v>3783</v>
      </c>
      <c r="D332" s="1" t="s">
        <v>62</v>
      </c>
      <c r="E332" s="3">
        <v>1</v>
      </c>
      <c r="F332" s="2">
        <v>35463.25</v>
      </c>
      <c r="G332" s="2">
        <f>ROUND('CDD-CD'!$E332*'CDD-CD'!$F332,2)</f>
        <v>35463.25</v>
      </c>
      <c r="H332" s="3">
        <v>1</v>
      </c>
      <c r="I332" s="2">
        <v>36465</v>
      </c>
      <c r="J332" s="2">
        <f>ROUND(Tabla2[[#This Row],[CANTIDAD 2]]*Tabla2[[#This Row],[P. U. 2]],2)</f>
        <v>36465</v>
      </c>
    </row>
    <row r="333" spans="1:10">
      <c r="A333" s="16" t="s">
        <v>6577</v>
      </c>
      <c r="B333" s="16" t="s">
        <v>308</v>
      </c>
      <c r="C333" s="16" t="s">
        <v>3784</v>
      </c>
      <c r="D333" s="1" t="s">
        <v>62</v>
      </c>
      <c r="E333" s="3">
        <v>2</v>
      </c>
      <c r="F333" s="2">
        <v>4376.38</v>
      </c>
      <c r="G333" s="2">
        <f>ROUND('CDD-CD'!$E333*'CDD-CD'!$F333,2)</f>
        <v>8752.76</v>
      </c>
      <c r="H333" s="3">
        <v>2</v>
      </c>
      <c r="I333" s="2">
        <v>4500</v>
      </c>
      <c r="J333" s="2">
        <f>ROUND(Tabla2[[#This Row],[CANTIDAD 2]]*Tabla2[[#This Row],[P. U. 2]],2)</f>
        <v>9000</v>
      </c>
    </row>
    <row r="334" spans="1:10">
      <c r="A334" s="16" t="s">
        <v>6577</v>
      </c>
      <c r="B334" s="16" t="s">
        <v>309</v>
      </c>
      <c r="C334" s="16" t="s">
        <v>3785</v>
      </c>
      <c r="D334" s="1" t="s">
        <v>62</v>
      </c>
      <c r="E334" s="3">
        <v>1</v>
      </c>
      <c r="F334" s="2">
        <v>9988.84</v>
      </c>
      <c r="G334" s="2">
        <f>ROUND('CDD-CD'!$E334*'CDD-CD'!$F334,2)</f>
        <v>9988.84</v>
      </c>
      <c r="H334" s="3">
        <v>1</v>
      </c>
      <c r="I334" s="2">
        <v>10271</v>
      </c>
      <c r="J334" s="2">
        <f>ROUND(Tabla2[[#This Row],[CANTIDAD 2]]*Tabla2[[#This Row],[P. U. 2]],2)</f>
        <v>10271</v>
      </c>
    </row>
    <row r="335" spans="1:10">
      <c r="A335" s="16" t="s">
        <v>6577</v>
      </c>
      <c r="B335" s="16" t="s">
        <v>310</v>
      </c>
      <c r="C335" s="16" t="s">
        <v>3786</v>
      </c>
      <c r="D335" s="1" t="s">
        <v>62</v>
      </c>
      <c r="E335" s="3">
        <v>1</v>
      </c>
      <c r="F335" s="2">
        <v>9988.84</v>
      </c>
      <c r="G335" s="2">
        <f>ROUND('CDD-CD'!$E335*'CDD-CD'!$F335,2)</f>
        <v>9988.84</v>
      </c>
      <c r="H335" s="3">
        <v>1</v>
      </c>
      <c r="I335" s="2">
        <v>10271</v>
      </c>
      <c r="J335" s="2">
        <f>ROUND(Tabla2[[#This Row],[CANTIDAD 2]]*Tabla2[[#This Row],[P. U. 2]],2)</f>
        <v>10271</v>
      </c>
    </row>
    <row r="336" spans="1:10">
      <c r="A336" s="16" t="s">
        <v>6577</v>
      </c>
      <c r="B336" s="16" t="s">
        <v>311</v>
      </c>
      <c r="C336" s="16" t="s">
        <v>3787</v>
      </c>
      <c r="D336" s="1" t="s">
        <v>62</v>
      </c>
      <c r="E336" s="3">
        <v>1</v>
      </c>
      <c r="F336" s="2">
        <v>31626.63</v>
      </c>
      <c r="G336" s="2">
        <f>ROUND('CDD-CD'!$E336*'CDD-CD'!$F336,2)</f>
        <v>31626.63</v>
      </c>
      <c r="H336" s="3">
        <v>1</v>
      </c>
      <c r="I336" s="2">
        <v>32520</v>
      </c>
      <c r="J336" s="2">
        <f>ROUND(Tabla2[[#This Row],[CANTIDAD 2]]*Tabla2[[#This Row],[P. U. 2]],2)</f>
        <v>32520</v>
      </c>
    </row>
    <row r="337" spans="1:10">
      <c r="A337" s="16" t="s">
        <v>6577</v>
      </c>
      <c r="B337" s="16" t="s">
        <v>312</v>
      </c>
      <c r="C337" s="16" t="s">
        <v>3788</v>
      </c>
      <c r="D337" s="1" t="s">
        <v>62</v>
      </c>
      <c r="E337" s="3">
        <v>2</v>
      </c>
      <c r="F337" s="2">
        <v>13508.43</v>
      </c>
      <c r="G337" s="2">
        <f>ROUND('CDD-CD'!$E337*'CDD-CD'!$F337,2)</f>
        <v>27016.86</v>
      </c>
      <c r="H337" s="3">
        <v>2</v>
      </c>
      <c r="I337" s="2">
        <v>13890.01</v>
      </c>
      <c r="J337" s="2">
        <f>ROUND(Tabla2[[#This Row],[CANTIDAD 2]]*Tabla2[[#This Row],[P. U. 2]],2)</f>
        <v>27780.02</v>
      </c>
    </row>
    <row r="338" spans="1:10">
      <c r="A338" s="16" t="s">
        <v>6577</v>
      </c>
      <c r="B338" s="16" t="s">
        <v>313</v>
      </c>
      <c r="C338" s="16" t="s">
        <v>3789</v>
      </c>
      <c r="D338" s="1" t="s">
        <v>62</v>
      </c>
      <c r="E338" s="3">
        <v>1</v>
      </c>
      <c r="F338" s="2">
        <v>31626.63</v>
      </c>
      <c r="G338" s="2">
        <f>ROUND('CDD-CD'!$E338*'CDD-CD'!$F338,2)</f>
        <v>31626.63</v>
      </c>
      <c r="H338" s="3">
        <v>1</v>
      </c>
      <c r="I338" s="2">
        <v>32520</v>
      </c>
      <c r="J338" s="2">
        <f>ROUND(Tabla2[[#This Row],[CANTIDAD 2]]*Tabla2[[#This Row],[P. U. 2]],2)</f>
        <v>32520</v>
      </c>
    </row>
    <row r="339" spans="1:10">
      <c r="A339" s="16" t="s">
        <v>6577</v>
      </c>
      <c r="B339" s="16" t="s">
        <v>314</v>
      </c>
      <c r="C339" s="16" t="s">
        <v>3790</v>
      </c>
      <c r="D339" s="1" t="s">
        <v>62</v>
      </c>
      <c r="E339" s="3">
        <v>1</v>
      </c>
      <c r="F339" s="2">
        <v>14004.41</v>
      </c>
      <c r="G339" s="2">
        <f>ROUND('CDD-CD'!$E339*'CDD-CD'!$F339,2)</f>
        <v>14004.41</v>
      </c>
      <c r="H339" s="3">
        <v>1</v>
      </c>
      <c r="I339" s="2">
        <v>14400</v>
      </c>
      <c r="J339" s="2">
        <f>ROUND(Tabla2[[#This Row],[CANTIDAD 2]]*Tabla2[[#This Row],[P. U. 2]],2)</f>
        <v>14400</v>
      </c>
    </row>
    <row r="340" spans="1:10">
      <c r="A340" s="16" t="s">
        <v>6577</v>
      </c>
      <c r="B340" s="16" t="s">
        <v>315</v>
      </c>
      <c r="C340" s="16" t="s">
        <v>3791</v>
      </c>
      <c r="D340" s="1" t="s">
        <v>62</v>
      </c>
      <c r="E340" s="3">
        <v>1</v>
      </c>
      <c r="F340" s="2">
        <v>14004.41</v>
      </c>
      <c r="G340" s="2">
        <f>ROUND('CDD-CD'!$E340*'CDD-CD'!$F340,2)</f>
        <v>14004.41</v>
      </c>
      <c r="H340" s="3">
        <v>1</v>
      </c>
      <c r="I340" s="2">
        <v>14400</v>
      </c>
      <c r="J340" s="2">
        <f>ROUND(Tabla2[[#This Row],[CANTIDAD 2]]*Tabla2[[#This Row],[P. U. 2]],2)</f>
        <v>14400</v>
      </c>
    </row>
    <row r="341" spans="1:10">
      <c r="A341" s="16" t="s">
        <v>6577</v>
      </c>
      <c r="B341" s="16" t="s">
        <v>316</v>
      </c>
      <c r="C341" s="16" t="s">
        <v>3792</v>
      </c>
      <c r="D341" s="1" t="s">
        <v>62</v>
      </c>
      <c r="E341" s="3">
        <v>1</v>
      </c>
      <c r="F341" s="2">
        <v>7779.25</v>
      </c>
      <c r="G341" s="2">
        <f>ROUND('CDD-CD'!$E341*'CDD-CD'!$F341,2)</f>
        <v>7779.25</v>
      </c>
      <c r="H341" s="3">
        <v>1</v>
      </c>
      <c r="I341" s="2">
        <v>7998.99</v>
      </c>
      <c r="J341" s="2">
        <f>ROUND(Tabla2[[#This Row],[CANTIDAD 2]]*Tabla2[[#This Row],[P. U. 2]],2)</f>
        <v>7998.99</v>
      </c>
    </row>
    <row r="342" spans="1:10">
      <c r="A342" s="16" t="s">
        <v>6577</v>
      </c>
      <c r="B342" s="16" t="s">
        <v>317</v>
      </c>
      <c r="C342" s="16" t="s">
        <v>3793</v>
      </c>
      <c r="D342" s="1" t="s">
        <v>62</v>
      </c>
      <c r="E342" s="3">
        <v>1</v>
      </c>
      <c r="F342" s="2">
        <v>3646.98</v>
      </c>
      <c r="G342" s="2">
        <f>ROUND('CDD-CD'!$E342*'CDD-CD'!$F342,2)</f>
        <v>3646.98</v>
      </c>
      <c r="H342" s="3">
        <v>1</v>
      </c>
      <c r="I342" s="2">
        <v>3750</v>
      </c>
      <c r="J342" s="2">
        <f>ROUND(Tabla2[[#This Row],[CANTIDAD 2]]*Tabla2[[#This Row],[P. U. 2]],2)</f>
        <v>3750</v>
      </c>
    </row>
    <row r="343" spans="1:10">
      <c r="A343" s="16" t="s">
        <v>6577</v>
      </c>
      <c r="B343" s="16" t="s">
        <v>318</v>
      </c>
      <c r="C343" s="16" t="s">
        <v>3794</v>
      </c>
      <c r="D343" s="1" t="s">
        <v>62</v>
      </c>
      <c r="E343" s="3">
        <v>1</v>
      </c>
      <c r="F343" s="2">
        <v>16280.13</v>
      </c>
      <c r="G343" s="2">
        <f>ROUND('CDD-CD'!$E343*'CDD-CD'!$F343,2)</f>
        <v>16280.13</v>
      </c>
      <c r="H343" s="3">
        <v>1</v>
      </c>
      <c r="I343" s="2">
        <v>16740.009999999998</v>
      </c>
      <c r="J343" s="2">
        <f>ROUND(Tabla2[[#This Row],[CANTIDAD 2]]*Tabla2[[#This Row],[P. U. 2]],2)</f>
        <v>16740.009999999998</v>
      </c>
    </row>
    <row r="344" spans="1:10">
      <c r="A344" s="16" t="s">
        <v>6577</v>
      </c>
      <c r="B344" s="16" t="s">
        <v>319</v>
      </c>
      <c r="C344" s="16" t="s">
        <v>3795</v>
      </c>
      <c r="D344" s="1" t="s">
        <v>62</v>
      </c>
      <c r="E344" s="3">
        <v>1</v>
      </c>
      <c r="F344" s="2">
        <v>4434.7299999999996</v>
      </c>
      <c r="G344" s="2">
        <f>ROUND('CDD-CD'!$E344*'CDD-CD'!$F344,2)</f>
        <v>4434.7299999999996</v>
      </c>
      <c r="H344" s="3">
        <v>1</v>
      </c>
      <c r="I344" s="2">
        <v>4560</v>
      </c>
      <c r="J344" s="2">
        <f>ROUND(Tabla2[[#This Row],[CANTIDAD 2]]*Tabla2[[#This Row],[P. U. 2]],2)</f>
        <v>4560</v>
      </c>
    </row>
    <row r="345" spans="1:10">
      <c r="A345" s="16" t="s">
        <v>6577</v>
      </c>
      <c r="B345" s="16" t="s">
        <v>320</v>
      </c>
      <c r="C345" s="16" t="s">
        <v>3796</v>
      </c>
      <c r="D345" s="1" t="s">
        <v>62</v>
      </c>
      <c r="E345" s="3">
        <v>1</v>
      </c>
      <c r="F345" s="2">
        <v>13809.91</v>
      </c>
      <c r="G345" s="2">
        <f>ROUND('CDD-CD'!$E345*'CDD-CD'!$F345,2)</f>
        <v>13809.91</v>
      </c>
      <c r="H345" s="3">
        <v>1</v>
      </c>
      <c r="I345" s="2">
        <v>14200</v>
      </c>
      <c r="J345" s="2">
        <f>ROUND(Tabla2[[#This Row],[CANTIDAD 2]]*Tabla2[[#This Row],[P. U. 2]],2)</f>
        <v>14200</v>
      </c>
    </row>
    <row r="346" spans="1:10">
      <c r="A346" s="16" t="s">
        <v>6577</v>
      </c>
      <c r="B346" s="16" t="s">
        <v>321</v>
      </c>
      <c r="C346" s="16" t="s">
        <v>3797</v>
      </c>
      <c r="D346" s="1" t="s">
        <v>62</v>
      </c>
      <c r="E346" s="3">
        <v>1</v>
      </c>
      <c r="F346" s="2">
        <v>16105.07</v>
      </c>
      <c r="G346" s="2">
        <f>ROUND('CDD-CD'!$E346*'CDD-CD'!$F346,2)</f>
        <v>16105.07</v>
      </c>
      <c r="H346" s="3">
        <v>1</v>
      </c>
      <c r="I346" s="2">
        <v>16560</v>
      </c>
      <c r="J346" s="2">
        <f>ROUND(Tabla2[[#This Row],[CANTIDAD 2]]*Tabla2[[#This Row],[P. U. 2]],2)</f>
        <v>16560</v>
      </c>
    </row>
    <row r="347" spans="1:10">
      <c r="A347" s="16" t="s">
        <v>6577</v>
      </c>
      <c r="B347" s="16" t="s">
        <v>322</v>
      </c>
      <c r="C347" s="16" t="s">
        <v>3798</v>
      </c>
      <c r="D347" s="1" t="s">
        <v>62</v>
      </c>
      <c r="E347" s="3">
        <v>1</v>
      </c>
      <c r="F347" s="2">
        <v>10887.45</v>
      </c>
      <c r="G347" s="2">
        <f>ROUND('CDD-CD'!$E347*'CDD-CD'!$F347,2)</f>
        <v>10887.45</v>
      </c>
      <c r="H347" s="3">
        <v>1</v>
      </c>
      <c r="I347" s="2">
        <v>11195</v>
      </c>
      <c r="J347" s="2">
        <f>ROUND(Tabla2[[#This Row],[CANTIDAD 2]]*Tabla2[[#This Row],[P. U. 2]],2)</f>
        <v>11195</v>
      </c>
    </row>
    <row r="348" spans="1:10">
      <c r="A348" s="16" t="s">
        <v>6577</v>
      </c>
      <c r="B348" s="16" t="s">
        <v>323</v>
      </c>
      <c r="C348" s="16" t="s">
        <v>3799</v>
      </c>
      <c r="D348" s="1" t="s">
        <v>62</v>
      </c>
      <c r="E348" s="3">
        <v>1</v>
      </c>
      <c r="F348" s="2">
        <v>13304.19</v>
      </c>
      <c r="G348" s="2">
        <f>ROUND('CDD-CD'!$E348*'CDD-CD'!$F348,2)</f>
        <v>13304.19</v>
      </c>
      <c r="H348" s="3">
        <v>1</v>
      </c>
      <c r="I348" s="2">
        <v>13680</v>
      </c>
      <c r="J348" s="2">
        <f>ROUND(Tabla2[[#This Row],[CANTIDAD 2]]*Tabla2[[#This Row],[P. U. 2]],2)</f>
        <v>13680</v>
      </c>
    </row>
    <row r="349" spans="1:10">
      <c r="A349" s="16" t="s">
        <v>6577</v>
      </c>
      <c r="B349" s="16" t="s">
        <v>324</v>
      </c>
      <c r="C349" s="16" t="s">
        <v>3800</v>
      </c>
      <c r="D349" s="1" t="s">
        <v>62</v>
      </c>
      <c r="E349" s="3">
        <v>1</v>
      </c>
      <c r="F349" s="2">
        <v>3501.1</v>
      </c>
      <c r="G349" s="2">
        <f>ROUND('CDD-CD'!$E349*'CDD-CD'!$F349,2)</f>
        <v>3501.1</v>
      </c>
      <c r="H349" s="3">
        <v>1</v>
      </c>
      <c r="I349" s="2">
        <v>3600</v>
      </c>
      <c r="J349" s="2">
        <f>ROUND(Tabla2[[#This Row],[CANTIDAD 2]]*Tabla2[[#This Row],[P. U. 2]],2)</f>
        <v>3600</v>
      </c>
    </row>
    <row r="350" spans="1:10">
      <c r="A350" s="16" t="s">
        <v>6577</v>
      </c>
      <c r="B350" s="16" t="s">
        <v>325</v>
      </c>
      <c r="C350" s="16" t="s">
        <v>3801</v>
      </c>
      <c r="D350" s="1" t="s">
        <v>62</v>
      </c>
      <c r="E350" s="3">
        <v>1</v>
      </c>
      <c r="F350" s="2">
        <v>3501.1</v>
      </c>
      <c r="G350" s="2">
        <f>ROUND('CDD-CD'!$E350*'CDD-CD'!$F350,2)</f>
        <v>3501.1</v>
      </c>
      <c r="H350" s="3">
        <v>1</v>
      </c>
      <c r="I350" s="2">
        <v>3600</v>
      </c>
      <c r="J350" s="2">
        <f>ROUND(Tabla2[[#This Row],[CANTIDAD 2]]*Tabla2[[#This Row],[P. U. 2]],2)</f>
        <v>3600</v>
      </c>
    </row>
    <row r="351" spans="1:10">
      <c r="A351" s="16" t="s">
        <v>6577</v>
      </c>
      <c r="B351" s="16" t="s">
        <v>326</v>
      </c>
      <c r="C351" s="16" t="s">
        <v>3802</v>
      </c>
      <c r="D351" s="1" t="s">
        <v>62</v>
      </c>
      <c r="E351" s="3">
        <v>1</v>
      </c>
      <c r="F351" s="2">
        <v>3501.1</v>
      </c>
      <c r="G351" s="2">
        <f>ROUND('CDD-CD'!$E351*'CDD-CD'!$F351,2)</f>
        <v>3501.1</v>
      </c>
      <c r="H351" s="3">
        <v>1</v>
      </c>
      <c r="I351" s="2">
        <v>3600</v>
      </c>
      <c r="J351" s="2">
        <f>ROUND(Tabla2[[#This Row],[CANTIDAD 2]]*Tabla2[[#This Row],[P. U. 2]],2)</f>
        <v>3600</v>
      </c>
    </row>
    <row r="352" spans="1:10">
      <c r="A352" s="16" t="s">
        <v>6577</v>
      </c>
      <c r="B352" s="16" t="s">
        <v>327</v>
      </c>
      <c r="C352" s="16" t="s">
        <v>3803</v>
      </c>
      <c r="D352" s="1" t="s">
        <v>62</v>
      </c>
      <c r="E352" s="3">
        <v>1</v>
      </c>
      <c r="F352" s="2">
        <v>3501.1</v>
      </c>
      <c r="G352" s="2">
        <f>ROUND('CDD-CD'!$E352*'CDD-CD'!$F352,2)</f>
        <v>3501.1</v>
      </c>
      <c r="H352" s="3">
        <v>1</v>
      </c>
      <c r="I352" s="2">
        <v>3600</v>
      </c>
      <c r="J352" s="2">
        <f>ROUND(Tabla2[[#This Row],[CANTIDAD 2]]*Tabla2[[#This Row],[P. U. 2]],2)</f>
        <v>3600</v>
      </c>
    </row>
    <row r="353" spans="1:10">
      <c r="A353" s="16" t="s">
        <v>6577</v>
      </c>
      <c r="B353" s="16" t="s">
        <v>328</v>
      </c>
      <c r="C353" s="16" t="s">
        <v>3804</v>
      </c>
      <c r="D353" s="1" t="s">
        <v>62</v>
      </c>
      <c r="E353" s="3">
        <v>1</v>
      </c>
      <c r="F353" s="2">
        <v>42480.05</v>
      </c>
      <c r="G353" s="2">
        <f>ROUND('CDD-CD'!$E353*'CDD-CD'!$F353,2)</f>
        <v>42480.05</v>
      </c>
      <c r="H353" s="3">
        <v>1</v>
      </c>
      <c r="I353" s="2">
        <v>43680</v>
      </c>
      <c r="J353" s="2">
        <f>ROUND(Tabla2[[#This Row],[CANTIDAD 2]]*Tabla2[[#This Row],[P. U. 2]],2)</f>
        <v>43680</v>
      </c>
    </row>
    <row r="354" spans="1:10">
      <c r="A354" s="16" t="s">
        <v>6577</v>
      </c>
      <c r="B354" s="16" t="s">
        <v>329</v>
      </c>
      <c r="C354" s="16" t="s">
        <v>3805</v>
      </c>
      <c r="D354" s="1" t="s">
        <v>62</v>
      </c>
      <c r="E354" s="3">
        <v>1</v>
      </c>
      <c r="F354" s="2">
        <v>7371.77</v>
      </c>
      <c r="G354" s="2">
        <f>ROUND('CDD-CD'!$E354*'CDD-CD'!$F354,2)</f>
        <v>7371.77</v>
      </c>
      <c r="H354" s="3">
        <v>1</v>
      </c>
      <c r="I354" s="2">
        <v>7580</v>
      </c>
      <c r="J354" s="2">
        <f>ROUND(Tabla2[[#This Row],[CANTIDAD 2]]*Tabla2[[#This Row],[P. U. 2]],2)</f>
        <v>7580</v>
      </c>
    </row>
    <row r="355" spans="1:10">
      <c r="A355" s="16" t="s">
        <v>6577</v>
      </c>
      <c r="B355" s="16" t="s">
        <v>330</v>
      </c>
      <c r="C355" s="16" t="s">
        <v>3806</v>
      </c>
      <c r="D355" s="1" t="s">
        <v>62</v>
      </c>
      <c r="E355" s="3">
        <v>1</v>
      </c>
      <c r="F355" s="2">
        <v>7371.77</v>
      </c>
      <c r="G355" s="2">
        <f>ROUND('CDD-CD'!$E355*'CDD-CD'!$F355,2)</f>
        <v>7371.77</v>
      </c>
      <c r="H355" s="3">
        <v>1</v>
      </c>
      <c r="I355" s="2">
        <v>7580</v>
      </c>
      <c r="J355" s="2">
        <f>ROUND(Tabla2[[#This Row],[CANTIDAD 2]]*Tabla2[[#This Row],[P. U. 2]],2)</f>
        <v>7580</v>
      </c>
    </row>
    <row r="356" spans="1:10">
      <c r="A356" s="16" t="s">
        <v>6577</v>
      </c>
      <c r="B356" s="16" t="s">
        <v>331</v>
      </c>
      <c r="C356" s="16" t="s">
        <v>3807</v>
      </c>
      <c r="D356" s="1" t="s">
        <v>62</v>
      </c>
      <c r="E356" s="3">
        <v>1</v>
      </c>
      <c r="F356" s="2">
        <v>15113.09</v>
      </c>
      <c r="G356" s="2">
        <f>ROUND('CDD-CD'!$E356*'CDD-CD'!$F356,2)</f>
        <v>15113.09</v>
      </c>
      <c r="H356" s="3">
        <v>1</v>
      </c>
      <c r="I356" s="2">
        <v>15540</v>
      </c>
      <c r="J356" s="2">
        <f>ROUND(Tabla2[[#This Row],[CANTIDAD 2]]*Tabla2[[#This Row],[P. U. 2]],2)</f>
        <v>15540</v>
      </c>
    </row>
    <row r="357" spans="1:10">
      <c r="A357" s="16" t="s">
        <v>6577</v>
      </c>
      <c r="B357" s="16" t="s">
        <v>332</v>
      </c>
      <c r="C357" s="16" t="s">
        <v>3808</v>
      </c>
      <c r="D357" s="1" t="s">
        <v>62</v>
      </c>
      <c r="E357" s="3">
        <v>1</v>
      </c>
      <c r="F357" s="2">
        <v>12244.13</v>
      </c>
      <c r="G357" s="2">
        <f>ROUND('CDD-CD'!$E357*'CDD-CD'!$F357,2)</f>
        <v>12244.13</v>
      </c>
      <c r="H357" s="3">
        <v>1</v>
      </c>
      <c r="I357" s="2">
        <v>12590</v>
      </c>
      <c r="J357" s="2">
        <f>ROUND(Tabla2[[#This Row],[CANTIDAD 2]]*Tabla2[[#This Row],[P. U. 2]],2)</f>
        <v>12590</v>
      </c>
    </row>
    <row r="358" spans="1:10">
      <c r="A358" s="16" t="s">
        <v>6577</v>
      </c>
      <c r="B358" s="16" t="s">
        <v>333</v>
      </c>
      <c r="C358" s="16" t="s">
        <v>3809</v>
      </c>
      <c r="D358" s="1" t="s">
        <v>62</v>
      </c>
      <c r="E358" s="3">
        <v>1</v>
      </c>
      <c r="F358" s="2">
        <v>18380.79</v>
      </c>
      <c r="G358" s="2">
        <f>ROUND('CDD-CD'!$E358*'CDD-CD'!$F358,2)</f>
        <v>18380.79</v>
      </c>
      <c r="H358" s="3">
        <v>1</v>
      </c>
      <c r="I358" s="2">
        <v>18900</v>
      </c>
      <c r="J358" s="2">
        <f>ROUND(Tabla2[[#This Row],[CANTIDAD 2]]*Tabla2[[#This Row],[P. U. 2]],2)</f>
        <v>18900</v>
      </c>
    </row>
    <row r="359" spans="1:10">
      <c r="A359" s="16" t="s">
        <v>6577</v>
      </c>
      <c r="B359" s="16" t="s">
        <v>334</v>
      </c>
      <c r="C359" s="16" t="s">
        <v>3810</v>
      </c>
      <c r="D359" s="1" t="s">
        <v>62</v>
      </c>
      <c r="E359" s="3">
        <v>1</v>
      </c>
      <c r="F359" s="2">
        <v>7371.77</v>
      </c>
      <c r="G359" s="2">
        <f>ROUND('CDD-CD'!$E359*'CDD-CD'!$F359,2)</f>
        <v>7371.77</v>
      </c>
      <c r="H359" s="3">
        <v>1</v>
      </c>
      <c r="I359" s="2">
        <v>7580</v>
      </c>
      <c r="J359" s="2">
        <f>ROUND(Tabla2[[#This Row],[CANTIDAD 2]]*Tabla2[[#This Row],[P. U. 2]],2)</f>
        <v>7580</v>
      </c>
    </row>
    <row r="360" spans="1:10">
      <c r="A360" s="16" t="s">
        <v>6577</v>
      </c>
      <c r="B360" s="16" t="s">
        <v>335</v>
      </c>
      <c r="C360" s="16" t="s">
        <v>3811</v>
      </c>
      <c r="D360" s="1" t="s">
        <v>62</v>
      </c>
      <c r="E360" s="3">
        <v>1</v>
      </c>
      <c r="F360" s="2">
        <v>12535.89</v>
      </c>
      <c r="G360" s="2">
        <f>ROUND('CDD-CD'!$E360*'CDD-CD'!$F360,2)</f>
        <v>12535.89</v>
      </c>
      <c r="H360" s="3">
        <v>1</v>
      </c>
      <c r="I360" s="2">
        <v>12890</v>
      </c>
      <c r="J360" s="2">
        <f>ROUND(Tabla2[[#This Row],[CANTIDAD 2]]*Tabla2[[#This Row],[P. U. 2]],2)</f>
        <v>12890</v>
      </c>
    </row>
    <row r="361" spans="1:10">
      <c r="A361" s="16" t="s">
        <v>6577</v>
      </c>
      <c r="B361" s="16" t="s">
        <v>336</v>
      </c>
      <c r="C361" s="16" t="s">
        <v>3812</v>
      </c>
      <c r="D361" s="1" t="s">
        <v>62</v>
      </c>
      <c r="E361" s="3">
        <v>1</v>
      </c>
      <c r="F361" s="2">
        <v>11349.41</v>
      </c>
      <c r="G361" s="2">
        <f>ROUND('CDD-CD'!$E361*'CDD-CD'!$F361,2)</f>
        <v>11349.41</v>
      </c>
      <c r="H361" s="3">
        <v>1</v>
      </c>
      <c r="I361" s="2">
        <v>11670</v>
      </c>
      <c r="J361" s="2">
        <f>ROUND(Tabla2[[#This Row],[CANTIDAD 2]]*Tabla2[[#This Row],[P. U. 2]],2)</f>
        <v>11670</v>
      </c>
    </row>
    <row r="362" spans="1:10">
      <c r="A362" s="16" t="s">
        <v>6577</v>
      </c>
      <c r="B362" s="16" t="s">
        <v>337</v>
      </c>
      <c r="C362" s="16" t="s">
        <v>3813</v>
      </c>
      <c r="D362" s="1" t="s">
        <v>62</v>
      </c>
      <c r="E362" s="3">
        <v>1</v>
      </c>
      <c r="F362" s="2">
        <v>6613.19</v>
      </c>
      <c r="G362" s="2">
        <f>ROUND('CDD-CD'!$E362*'CDD-CD'!$F362,2)</f>
        <v>6613.19</v>
      </c>
      <c r="H362" s="3">
        <v>1</v>
      </c>
      <c r="I362" s="2">
        <v>6800</v>
      </c>
      <c r="J362" s="2">
        <f>ROUND(Tabla2[[#This Row],[CANTIDAD 2]]*Tabla2[[#This Row],[P. U. 2]],2)</f>
        <v>6800</v>
      </c>
    </row>
    <row r="363" spans="1:10">
      <c r="A363" s="16" t="s">
        <v>6577</v>
      </c>
      <c r="B363" s="16" t="s">
        <v>338</v>
      </c>
      <c r="C363" s="16" t="s">
        <v>3814</v>
      </c>
      <c r="D363" s="1" t="s">
        <v>62</v>
      </c>
      <c r="E363" s="3">
        <v>1</v>
      </c>
      <c r="F363" s="2">
        <v>3734.51</v>
      </c>
      <c r="G363" s="2">
        <f>ROUND('CDD-CD'!$E363*'CDD-CD'!$F363,2)</f>
        <v>3734.51</v>
      </c>
      <c r="H363" s="3">
        <v>1</v>
      </c>
      <c r="I363" s="2">
        <v>3840</v>
      </c>
      <c r="J363" s="2">
        <f>ROUND(Tabla2[[#This Row],[CANTIDAD 2]]*Tabla2[[#This Row],[P. U. 2]],2)</f>
        <v>3840</v>
      </c>
    </row>
    <row r="364" spans="1:10">
      <c r="A364" s="16" t="s">
        <v>6577</v>
      </c>
      <c r="B364" s="16" t="s">
        <v>339</v>
      </c>
      <c r="C364" s="16" t="s">
        <v>3815</v>
      </c>
      <c r="D364" s="1" t="s">
        <v>62</v>
      </c>
      <c r="E364" s="3">
        <v>1</v>
      </c>
      <c r="F364" s="2">
        <v>42480.05</v>
      </c>
      <c r="G364" s="2">
        <f>ROUND('CDD-CD'!$E364*'CDD-CD'!$F364,2)</f>
        <v>42480.05</v>
      </c>
      <c r="H364" s="3">
        <v>1</v>
      </c>
      <c r="I364" s="2">
        <v>43680</v>
      </c>
      <c r="J364" s="2">
        <f>ROUND(Tabla2[[#This Row],[CANTIDAD 2]]*Tabla2[[#This Row],[P. U. 2]],2)</f>
        <v>43680</v>
      </c>
    </row>
    <row r="365" spans="1:10">
      <c r="A365" s="16" t="s">
        <v>6577</v>
      </c>
      <c r="B365" s="16" t="s">
        <v>340</v>
      </c>
      <c r="C365" s="16" t="s">
        <v>3816</v>
      </c>
      <c r="D365" s="1" t="s">
        <v>62</v>
      </c>
      <c r="E365" s="3">
        <v>1</v>
      </c>
      <c r="F365" s="2">
        <v>11261.88</v>
      </c>
      <c r="G365" s="2">
        <f>ROUND('CDD-CD'!$E365*'CDD-CD'!$F365,2)</f>
        <v>11261.88</v>
      </c>
      <c r="H365" s="3">
        <v>1</v>
      </c>
      <c r="I365" s="2">
        <v>11580</v>
      </c>
      <c r="J365" s="2">
        <f>ROUND(Tabla2[[#This Row],[CANTIDAD 2]]*Tabla2[[#This Row],[P. U. 2]],2)</f>
        <v>11580</v>
      </c>
    </row>
    <row r="366" spans="1:10">
      <c r="A366" s="16" t="s">
        <v>6577</v>
      </c>
      <c r="B366" s="16" t="s">
        <v>341</v>
      </c>
      <c r="C366" s="16" t="s">
        <v>3817</v>
      </c>
      <c r="D366" s="1" t="s">
        <v>62</v>
      </c>
      <c r="E366" s="3">
        <v>1</v>
      </c>
      <c r="F366" s="2">
        <v>35463.25</v>
      </c>
      <c r="G366" s="2">
        <f>ROUND('CDD-CD'!$E366*'CDD-CD'!$F366,2)</f>
        <v>35463.25</v>
      </c>
      <c r="H366" s="3">
        <v>1</v>
      </c>
      <c r="I366" s="2">
        <v>36465</v>
      </c>
      <c r="J366" s="2">
        <f>ROUND(Tabla2[[#This Row],[CANTIDAD 2]]*Tabla2[[#This Row],[P. U. 2]],2)</f>
        <v>36465</v>
      </c>
    </row>
    <row r="367" spans="1:10">
      <c r="A367" s="16" t="s">
        <v>6577</v>
      </c>
      <c r="B367" s="16" t="s">
        <v>342</v>
      </c>
      <c r="C367" s="16" t="s">
        <v>3818</v>
      </c>
      <c r="D367" s="1" t="s">
        <v>62</v>
      </c>
      <c r="E367" s="3">
        <v>1</v>
      </c>
      <c r="F367" s="2">
        <v>42480.05</v>
      </c>
      <c r="G367" s="2">
        <f>ROUND('CDD-CD'!$E367*'CDD-CD'!$F367,2)</f>
        <v>42480.05</v>
      </c>
      <c r="H367" s="3">
        <v>1</v>
      </c>
      <c r="I367" s="2">
        <v>43680</v>
      </c>
      <c r="J367" s="2">
        <f>ROUND(Tabla2[[#This Row],[CANTIDAD 2]]*Tabla2[[#This Row],[P. U. 2]],2)</f>
        <v>43680</v>
      </c>
    </row>
    <row r="368" spans="1:10">
      <c r="A368" s="16" t="s">
        <v>6577</v>
      </c>
      <c r="B368" s="16" t="s">
        <v>343</v>
      </c>
      <c r="C368" s="16" t="s">
        <v>3819</v>
      </c>
      <c r="D368" s="1" t="s">
        <v>62</v>
      </c>
      <c r="E368" s="3">
        <v>1</v>
      </c>
      <c r="F368" s="2">
        <v>18964.310000000001</v>
      </c>
      <c r="G368" s="2">
        <f>ROUND('CDD-CD'!$E368*'CDD-CD'!$F368,2)</f>
        <v>18964.310000000001</v>
      </c>
      <c r="H368" s="3">
        <v>1</v>
      </c>
      <c r="I368" s="2">
        <v>19500</v>
      </c>
      <c r="J368" s="2">
        <f>ROUND(Tabla2[[#This Row],[CANTIDAD 2]]*Tabla2[[#This Row],[P. U. 2]],2)</f>
        <v>19500</v>
      </c>
    </row>
    <row r="369" spans="1:10">
      <c r="A369" s="16" t="s">
        <v>6577</v>
      </c>
      <c r="B369" s="16" t="s">
        <v>344</v>
      </c>
      <c r="C369" s="16" t="s">
        <v>3820</v>
      </c>
      <c r="D369" s="1" t="s">
        <v>62</v>
      </c>
      <c r="E369" s="3">
        <v>1</v>
      </c>
      <c r="F369" s="2">
        <v>12623.42</v>
      </c>
      <c r="G369" s="2">
        <f>ROUND('CDD-CD'!$E369*'CDD-CD'!$F369,2)</f>
        <v>12623.42</v>
      </c>
      <c r="H369" s="3">
        <v>1</v>
      </c>
      <c r="I369" s="2">
        <v>12980</v>
      </c>
      <c r="J369" s="2">
        <f>ROUND(Tabla2[[#This Row],[CANTIDAD 2]]*Tabla2[[#This Row],[P. U. 2]],2)</f>
        <v>12980</v>
      </c>
    </row>
    <row r="370" spans="1:10">
      <c r="A370" s="16" t="s">
        <v>6577</v>
      </c>
      <c r="B370" s="16" t="s">
        <v>345</v>
      </c>
      <c r="C370" s="16" t="s">
        <v>3821</v>
      </c>
      <c r="D370" s="1" t="s">
        <v>62</v>
      </c>
      <c r="E370" s="3">
        <v>1</v>
      </c>
      <c r="F370" s="2">
        <v>20889.919999999998</v>
      </c>
      <c r="G370" s="2">
        <f>ROUND('CDD-CD'!$E370*'CDD-CD'!$F370,2)</f>
        <v>20889.919999999998</v>
      </c>
      <c r="H370" s="3">
        <v>1</v>
      </c>
      <c r="I370" s="2">
        <v>21480</v>
      </c>
      <c r="J370" s="2">
        <f>ROUND(Tabla2[[#This Row],[CANTIDAD 2]]*Tabla2[[#This Row],[P. U. 2]],2)</f>
        <v>21480</v>
      </c>
    </row>
    <row r="371" spans="1:10">
      <c r="A371" s="16" t="s">
        <v>6577</v>
      </c>
      <c r="B371" s="16" t="s">
        <v>346</v>
      </c>
      <c r="C371" s="16" t="s">
        <v>3822</v>
      </c>
      <c r="D371" s="1" t="s">
        <v>62</v>
      </c>
      <c r="E371" s="3">
        <v>1</v>
      </c>
      <c r="F371" s="2">
        <v>12541.73</v>
      </c>
      <c r="G371" s="2">
        <f>ROUND('CDD-CD'!$E371*'CDD-CD'!$F371,2)</f>
        <v>12541.73</v>
      </c>
      <c r="H371" s="3">
        <v>1</v>
      </c>
      <c r="I371" s="2">
        <v>12896</v>
      </c>
      <c r="J371" s="2">
        <f>ROUND(Tabla2[[#This Row],[CANTIDAD 2]]*Tabla2[[#This Row],[P. U. 2]],2)</f>
        <v>12896</v>
      </c>
    </row>
    <row r="372" spans="1:10">
      <c r="A372" s="16" t="s">
        <v>6577</v>
      </c>
      <c r="B372" s="16" t="s">
        <v>347</v>
      </c>
      <c r="C372" s="16" t="s">
        <v>3823</v>
      </c>
      <c r="D372" s="1" t="s">
        <v>62</v>
      </c>
      <c r="E372" s="3">
        <v>1</v>
      </c>
      <c r="F372" s="2">
        <v>42480.05</v>
      </c>
      <c r="G372" s="2">
        <f>ROUND('CDD-CD'!$E372*'CDD-CD'!$F372,2)</f>
        <v>42480.05</v>
      </c>
      <c r="H372" s="3">
        <v>1</v>
      </c>
      <c r="I372" s="2">
        <v>43680</v>
      </c>
      <c r="J372" s="2">
        <f>ROUND(Tabla2[[#This Row],[CANTIDAD 2]]*Tabla2[[#This Row],[P. U. 2]],2)</f>
        <v>43680</v>
      </c>
    </row>
    <row r="373" spans="1:10">
      <c r="A373" s="16" t="s">
        <v>6577</v>
      </c>
      <c r="B373" s="16" t="s">
        <v>348</v>
      </c>
      <c r="C373" s="16" t="s">
        <v>3824</v>
      </c>
      <c r="D373" s="1" t="s">
        <v>62</v>
      </c>
      <c r="E373" s="3">
        <v>1</v>
      </c>
      <c r="F373" s="2">
        <v>23146.18</v>
      </c>
      <c r="G373" s="2">
        <f>ROUND('CDD-CD'!$E373*'CDD-CD'!$F373,2)</f>
        <v>23146.18</v>
      </c>
      <c r="H373" s="3">
        <v>1</v>
      </c>
      <c r="I373" s="2">
        <v>23800</v>
      </c>
      <c r="J373" s="2">
        <f>ROUND(Tabla2[[#This Row],[CANTIDAD 2]]*Tabla2[[#This Row],[P. U. 2]],2)</f>
        <v>23800</v>
      </c>
    </row>
    <row r="374" spans="1:10">
      <c r="A374" s="16" t="s">
        <v>6577</v>
      </c>
      <c r="B374" s="16" t="s">
        <v>349</v>
      </c>
      <c r="C374" s="16" t="s">
        <v>3825</v>
      </c>
      <c r="D374" s="1" t="s">
        <v>62</v>
      </c>
      <c r="E374" s="3">
        <v>1</v>
      </c>
      <c r="F374" s="2">
        <v>35463.25</v>
      </c>
      <c r="G374" s="2">
        <f>ROUND('CDD-CD'!$E374*'CDD-CD'!$F374,2)</f>
        <v>35463.25</v>
      </c>
      <c r="H374" s="3">
        <v>1</v>
      </c>
      <c r="I374" s="2">
        <v>36465</v>
      </c>
      <c r="J374" s="2">
        <f>ROUND(Tabla2[[#This Row],[CANTIDAD 2]]*Tabla2[[#This Row],[P. U. 2]],2)</f>
        <v>36465</v>
      </c>
    </row>
    <row r="375" spans="1:10">
      <c r="A375" s="16" t="s">
        <v>6577</v>
      </c>
      <c r="B375" s="16" t="s">
        <v>350</v>
      </c>
      <c r="C375" s="16" t="s">
        <v>3826</v>
      </c>
      <c r="D375" s="1" t="s">
        <v>62</v>
      </c>
      <c r="E375" s="3">
        <v>1</v>
      </c>
      <c r="F375" s="2">
        <v>35463.25</v>
      </c>
      <c r="G375" s="2">
        <f>ROUND('CDD-CD'!$E375*'CDD-CD'!$F375,2)</f>
        <v>35463.25</v>
      </c>
      <c r="H375" s="3">
        <v>1</v>
      </c>
      <c r="I375" s="2">
        <v>36465</v>
      </c>
      <c r="J375" s="2">
        <f>ROUND(Tabla2[[#This Row],[CANTIDAD 2]]*Tabla2[[#This Row],[P. U. 2]],2)</f>
        <v>36465</v>
      </c>
    </row>
    <row r="376" spans="1:10">
      <c r="A376" s="16" t="s">
        <v>6577</v>
      </c>
      <c r="B376" s="16" t="s">
        <v>351</v>
      </c>
      <c r="C376" s="16" t="s">
        <v>3827</v>
      </c>
      <c r="D376" s="1" t="s">
        <v>62</v>
      </c>
      <c r="E376" s="3">
        <v>1</v>
      </c>
      <c r="F376" s="2">
        <v>4843.1899999999996</v>
      </c>
      <c r="G376" s="2">
        <f>ROUND('CDD-CD'!$E376*'CDD-CD'!$F376,2)</f>
        <v>4843.1899999999996</v>
      </c>
      <c r="H376" s="3">
        <v>1</v>
      </c>
      <c r="I376" s="2">
        <v>4980</v>
      </c>
      <c r="J376" s="2">
        <f>ROUND(Tabla2[[#This Row],[CANTIDAD 2]]*Tabla2[[#This Row],[P. U. 2]],2)</f>
        <v>4980</v>
      </c>
    </row>
    <row r="377" spans="1:10">
      <c r="A377" s="16" t="s">
        <v>6577</v>
      </c>
      <c r="B377" s="16" t="s">
        <v>352</v>
      </c>
      <c r="C377" s="16" t="s">
        <v>3828</v>
      </c>
      <c r="D377" s="1" t="s">
        <v>62</v>
      </c>
      <c r="E377" s="3">
        <v>1</v>
      </c>
      <c r="F377" s="2">
        <v>7371.77</v>
      </c>
      <c r="G377" s="2">
        <f>ROUND('CDD-CD'!$E377*'CDD-CD'!$F377,2)</f>
        <v>7371.77</v>
      </c>
      <c r="H377" s="3">
        <v>1</v>
      </c>
      <c r="I377" s="2">
        <v>7580</v>
      </c>
      <c r="J377" s="2">
        <f>ROUND(Tabla2[[#This Row],[CANTIDAD 2]]*Tabla2[[#This Row],[P. U. 2]],2)</f>
        <v>7580</v>
      </c>
    </row>
    <row r="378" spans="1:10">
      <c r="A378" s="16" t="s">
        <v>6577</v>
      </c>
      <c r="B378" s="16" t="s">
        <v>353</v>
      </c>
      <c r="C378" s="16" t="s">
        <v>3829</v>
      </c>
      <c r="D378" s="1" t="s">
        <v>62</v>
      </c>
      <c r="E378" s="3">
        <v>1</v>
      </c>
      <c r="F378" s="2">
        <v>5728.2</v>
      </c>
      <c r="G378" s="2">
        <f>ROUND('CDD-CD'!$E378*'CDD-CD'!$F378,2)</f>
        <v>5728.2</v>
      </c>
      <c r="H378" s="3">
        <v>1</v>
      </c>
      <c r="I378" s="2">
        <v>5890</v>
      </c>
      <c r="J378" s="2">
        <f>ROUND(Tabla2[[#This Row],[CANTIDAD 2]]*Tabla2[[#This Row],[P. U. 2]],2)</f>
        <v>5890</v>
      </c>
    </row>
    <row r="379" spans="1:10">
      <c r="A379" s="16" t="s">
        <v>6577</v>
      </c>
      <c r="B379" s="16" t="s">
        <v>354</v>
      </c>
      <c r="C379" s="16" t="s">
        <v>3830</v>
      </c>
      <c r="D379" s="1" t="s">
        <v>62</v>
      </c>
      <c r="E379" s="3">
        <v>1</v>
      </c>
      <c r="F379" s="2">
        <v>8733.2999999999993</v>
      </c>
      <c r="G379" s="2">
        <f>ROUND('CDD-CD'!$E379*'CDD-CD'!$F379,2)</f>
        <v>8733.2999999999993</v>
      </c>
      <c r="H379" s="3">
        <v>1</v>
      </c>
      <c r="I379" s="2">
        <v>8980</v>
      </c>
      <c r="J379" s="2">
        <f>ROUND(Tabla2[[#This Row],[CANTIDAD 2]]*Tabla2[[#This Row],[P. U. 2]],2)</f>
        <v>8980</v>
      </c>
    </row>
    <row r="380" spans="1:10">
      <c r="A380" s="16" t="s">
        <v>6577</v>
      </c>
      <c r="B380" s="16" t="s">
        <v>355</v>
      </c>
      <c r="C380" s="16" t="s">
        <v>3831</v>
      </c>
      <c r="D380" s="1" t="s">
        <v>62</v>
      </c>
      <c r="E380" s="3">
        <v>1</v>
      </c>
      <c r="F380" s="2">
        <v>7606.15</v>
      </c>
      <c r="G380" s="2">
        <f>ROUND('CDD-CD'!$E380*'CDD-CD'!$F380,2)</f>
        <v>7606.15</v>
      </c>
      <c r="H380" s="3">
        <v>1</v>
      </c>
      <c r="I380" s="2">
        <v>7821</v>
      </c>
      <c r="J380" s="2">
        <f>ROUND(Tabla2[[#This Row],[CANTIDAD 2]]*Tabla2[[#This Row],[P. U. 2]],2)</f>
        <v>7821</v>
      </c>
    </row>
    <row r="381" spans="1:10">
      <c r="A381" s="16" t="s">
        <v>6577</v>
      </c>
      <c r="B381" s="16" t="s">
        <v>356</v>
      </c>
      <c r="C381" s="16" t="s">
        <v>3832</v>
      </c>
      <c r="D381" s="1" t="s">
        <v>62</v>
      </c>
      <c r="E381" s="3">
        <v>1</v>
      </c>
      <c r="F381" s="2">
        <v>17487.04</v>
      </c>
      <c r="G381" s="2">
        <f>ROUND('CDD-CD'!$E381*'CDD-CD'!$F381,2)</f>
        <v>17487.04</v>
      </c>
      <c r="H381" s="3">
        <v>1</v>
      </c>
      <c r="I381" s="2">
        <v>17981</v>
      </c>
      <c r="J381" s="2">
        <f>ROUND(Tabla2[[#This Row],[CANTIDAD 2]]*Tabla2[[#This Row],[P. U. 2]],2)</f>
        <v>17981</v>
      </c>
    </row>
    <row r="382" spans="1:10">
      <c r="A382" s="16" t="s">
        <v>6577</v>
      </c>
      <c r="B382" s="16" t="s">
        <v>357</v>
      </c>
      <c r="C382" s="16" t="s">
        <v>3833</v>
      </c>
      <c r="D382" s="1" t="s">
        <v>62</v>
      </c>
      <c r="E382" s="3">
        <v>1</v>
      </c>
      <c r="F382" s="2">
        <v>10192.1</v>
      </c>
      <c r="G382" s="2">
        <f>ROUND('CDD-CD'!$E382*'CDD-CD'!$F382,2)</f>
        <v>10192.1</v>
      </c>
      <c r="H382" s="3">
        <v>1</v>
      </c>
      <c r="I382" s="2">
        <v>10480</v>
      </c>
      <c r="J382" s="2">
        <f>ROUND(Tabla2[[#This Row],[CANTIDAD 2]]*Tabla2[[#This Row],[P. U. 2]],2)</f>
        <v>10480</v>
      </c>
    </row>
    <row r="383" spans="1:10">
      <c r="A383" s="16" t="s">
        <v>6577</v>
      </c>
      <c r="B383" s="16" t="s">
        <v>358</v>
      </c>
      <c r="C383" s="16" t="s">
        <v>3834</v>
      </c>
      <c r="D383" s="1" t="s">
        <v>62</v>
      </c>
      <c r="E383" s="3">
        <v>1</v>
      </c>
      <c r="F383" s="2">
        <v>35857.129999999997</v>
      </c>
      <c r="G383" s="2">
        <f>ROUND('CDD-CD'!$E383*'CDD-CD'!$F383,2)</f>
        <v>35857.129999999997</v>
      </c>
      <c r="H383" s="3">
        <v>1</v>
      </c>
      <c r="I383" s="2">
        <v>36870</v>
      </c>
      <c r="J383" s="2">
        <f>ROUND(Tabla2[[#This Row],[CANTIDAD 2]]*Tabla2[[#This Row],[P. U. 2]],2)</f>
        <v>36870</v>
      </c>
    </row>
    <row r="384" spans="1:10">
      <c r="A384" s="16" t="s">
        <v>6577</v>
      </c>
      <c r="B384" s="16" t="s">
        <v>359</v>
      </c>
      <c r="C384" s="16" t="s">
        <v>3835</v>
      </c>
      <c r="D384" s="1" t="s">
        <v>62</v>
      </c>
      <c r="E384" s="3">
        <v>1</v>
      </c>
      <c r="F384" s="2">
        <v>19820.13</v>
      </c>
      <c r="G384" s="2">
        <f>ROUND('CDD-CD'!$E384*'CDD-CD'!$F384,2)</f>
        <v>19820.13</v>
      </c>
      <c r="H384" s="3">
        <v>1</v>
      </c>
      <c r="I384" s="2">
        <v>20380</v>
      </c>
      <c r="J384" s="2">
        <f>ROUND(Tabla2[[#This Row],[CANTIDAD 2]]*Tabla2[[#This Row],[P. U. 2]],2)</f>
        <v>20380</v>
      </c>
    </row>
    <row r="385" spans="1:10">
      <c r="A385" s="16" t="s">
        <v>6577</v>
      </c>
      <c r="B385" s="16" t="s">
        <v>360</v>
      </c>
      <c r="C385" s="16" t="s">
        <v>3836</v>
      </c>
      <c r="D385" s="1" t="s">
        <v>62</v>
      </c>
      <c r="E385" s="3">
        <v>1</v>
      </c>
      <c r="F385" s="2">
        <v>12278.17</v>
      </c>
      <c r="G385" s="2">
        <f>ROUND('CDD-CD'!$E385*'CDD-CD'!$F385,2)</f>
        <v>12278.17</v>
      </c>
      <c r="H385" s="3">
        <v>1</v>
      </c>
      <c r="I385" s="2">
        <v>12625</v>
      </c>
      <c r="J385" s="2">
        <f>ROUND(Tabla2[[#This Row],[CANTIDAD 2]]*Tabla2[[#This Row],[P. U. 2]],2)</f>
        <v>12625</v>
      </c>
    </row>
    <row r="386" spans="1:10">
      <c r="A386" s="16" t="s">
        <v>6577</v>
      </c>
      <c r="B386" s="16" t="s">
        <v>361</v>
      </c>
      <c r="C386" s="16" t="s">
        <v>3837</v>
      </c>
      <c r="D386" s="1" t="s">
        <v>62</v>
      </c>
      <c r="E386" s="3">
        <v>1</v>
      </c>
      <c r="F386" s="2">
        <v>18112.37</v>
      </c>
      <c r="G386" s="2">
        <f>ROUND('CDD-CD'!$E386*'CDD-CD'!$F386,2)</f>
        <v>18112.37</v>
      </c>
      <c r="H386" s="3">
        <v>1</v>
      </c>
      <c r="I386" s="2">
        <v>18624</v>
      </c>
      <c r="J386" s="2">
        <f>ROUND(Tabla2[[#This Row],[CANTIDAD 2]]*Tabla2[[#This Row],[P. U. 2]],2)</f>
        <v>18624</v>
      </c>
    </row>
    <row r="387" spans="1:10">
      <c r="A387" s="16" t="s">
        <v>6577</v>
      </c>
      <c r="B387" s="16" t="s">
        <v>362</v>
      </c>
      <c r="C387" s="16" t="s">
        <v>3838</v>
      </c>
      <c r="D387" s="1" t="s">
        <v>62</v>
      </c>
      <c r="E387" s="3">
        <v>1</v>
      </c>
      <c r="F387" s="2">
        <v>14782.43</v>
      </c>
      <c r="G387" s="2">
        <f>ROUND('CDD-CD'!$E387*'CDD-CD'!$F387,2)</f>
        <v>14782.43</v>
      </c>
      <c r="H387" s="3">
        <v>1</v>
      </c>
      <c r="I387" s="2">
        <v>15200</v>
      </c>
      <c r="J387" s="2">
        <f>ROUND(Tabla2[[#This Row],[CANTIDAD 2]]*Tabla2[[#This Row],[P. U. 2]],2)</f>
        <v>15200</v>
      </c>
    </row>
    <row r="388" spans="1:10">
      <c r="A388" s="16" t="s">
        <v>6577</v>
      </c>
      <c r="B388" s="16" t="s">
        <v>363</v>
      </c>
      <c r="C388" s="16" t="s">
        <v>3839</v>
      </c>
      <c r="D388" s="1" t="s">
        <v>62</v>
      </c>
      <c r="E388" s="3">
        <v>1</v>
      </c>
      <c r="F388" s="2">
        <v>15453.48</v>
      </c>
      <c r="G388" s="2">
        <f>ROUND('CDD-CD'!$E388*'CDD-CD'!$F388,2)</f>
        <v>15453.48</v>
      </c>
      <c r="H388" s="3">
        <v>1</v>
      </c>
      <c r="I388" s="2">
        <v>15890</v>
      </c>
      <c r="J388" s="2">
        <f>ROUND(Tabla2[[#This Row],[CANTIDAD 2]]*Tabla2[[#This Row],[P. U. 2]],2)</f>
        <v>15890</v>
      </c>
    </row>
    <row r="389" spans="1:10">
      <c r="A389" s="16" t="s">
        <v>6577</v>
      </c>
      <c r="B389" s="16" t="s">
        <v>364</v>
      </c>
      <c r="C389" s="16" t="s">
        <v>3840</v>
      </c>
      <c r="D389" s="1" t="s">
        <v>62</v>
      </c>
      <c r="E389" s="3">
        <v>1</v>
      </c>
      <c r="F389" s="2">
        <v>4843.1899999999996</v>
      </c>
      <c r="G389" s="2">
        <f>ROUND('CDD-CD'!$E389*'CDD-CD'!$F389,2)</f>
        <v>4843.1899999999996</v>
      </c>
      <c r="H389" s="3">
        <v>1</v>
      </c>
      <c r="I389" s="2">
        <v>4980</v>
      </c>
      <c r="J389" s="2">
        <f>ROUND(Tabla2[[#This Row],[CANTIDAD 2]]*Tabla2[[#This Row],[P. U. 2]],2)</f>
        <v>4980</v>
      </c>
    </row>
    <row r="390" spans="1:10">
      <c r="A390" s="16" t="s">
        <v>6577</v>
      </c>
      <c r="B390" s="16" t="s">
        <v>365</v>
      </c>
      <c r="C390" s="16" t="s">
        <v>3841</v>
      </c>
      <c r="D390" s="1" t="s">
        <v>62</v>
      </c>
      <c r="E390" s="3">
        <v>1</v>
      </c>
      <c r="F390" s="2">
        <v>6661.82</v>
      </c>
      <c r="G390" s="2">
        <f>ROUND('CDD-CD'!$E390*'CDD-CD'!$F390,2)</f>
        <v>6661.82</v>
      </c>
      <c r="H390" s="3">
        <v>1</v>
      </c>
      <c r="I390" s="2">
        <v>6849.99</v>
      </c>
      <c r="J390" s="2">
        <f>ROUND(Tabla2[[#This Row],[CANTIDAD 2]]*Tabla2[[#This Row],[P. U. 2]],2)</f>
        <v>6849.99</v>
      </c>
    </row>
    <row r="391" spans="1:10">
      <c r="A391" s="16" t="s">
        <v>6577</v>
      </c>
      <c r="B391" s="16" t="s">
        <v>366</v>
      </c>
      <c r="C391" s="16" t="s">
        <v>3842</v>
      </c>
      <c r="D391" s="1" t="s">
        <v>62</v>
      </c>
      <c r="E391" s="3">
        <v>1</v>
      </c>
      <c r="F391" s="2">
        <v>9122.32</v>
      </c>
      <c r="G391" s="2">
        <f>ROUND('CDD-CD'!$E391*'CDD-CD'!$F391,2)</f>
        <v>9122.32</v>
      </c>
      <c r="H391" s="3">
        <v>1</v>
      </c>
      <c r="I391" s="2">
        <v>9380.01</v>
      </c>
      <c r="J391" s="2">
        <f>ROUND(Tabla2[[#This Row],[CANTIDAD 2]]*Tabla2[[#This Row],[P. U. 2]],2)</f>
        <v>9380.01</v>
      </c>
    </row>
    <row r="392" spans="1:10">
      <c r="A392" s="16" t="s">
        <v>6577</v>
      </c>
      <c r="B392" s="16" t="s">
        <v>367</v>
      </c>
      <c r="C392" s="16" t="s">
        <v>3843</v>
      </c>
      <c r="D392" s="1" t="s">
        <v>62</v>
      </c>
      <c r="E392" s="3">
        <v>1</v>
      </c>
      <c r="F392" s="2">
        <v>35463.25</v>
      </c>
      <c r="G392" s="2">
        <f>ROUND('CDD-CD'!$E392*'CDD-CD'!$F392,2)</f>
        <v>35463.25</v>
      </c>
      <c r="H392" s="3">
        <v>1</v>
      </c>
      <c r="I392" s="2">
        <v>36465</v>
      </c>
      <c r="J392" s="2">
        <f>ROUND(Tabla2[[#This Row],[CANTIDAD 2]]*Tabla2[[#This Row],[P. U. 2]],2)</f>
        <v>36465</v>
      </c>
    </row>
    <row r="393" spans="1:10">
      <c r="A393" s="16" t="s">
        <v>6577</v>
      </c>
      <c r="B393" s="16" t="s">
        <v>368</v>
      </c>
      <c r="C393" s="16" t="s">
        <v>3844</v>
      </c>
      <c r="D393" s="1" t="s">
        <v>62</v>
      </c>
      <c r="E393" s="3">
        <v>1</v>
      </c>
      <c r="F393" s="2">
        <v>22805.79</v>
      </c>
      <c r="G393" s="2">
        <f>ROUND('CDD-CD'!$E393*'CDD-CD'!$F393,2)</f>
        <v>22805.79</v>
      </c>
      <c r="H393" s="3">
        <v>1</v>
      </c>
      <c r="I393" s="2">
        <v>23450</v>
      </c>
      <c r="J393" s="2">
        <f>ROUND(Tabla2[[#This Row],[CANTIDAD 2]]*Tabla2[[#This Row],[P. U. 2]],2)</f>
        <v>23450</v>
      </c>
    </row>
    <row r="394" spans="1:10">
      <c r="A394" s="16" t="s">
        <v>6577</v>
      </c>
      <c r="B394" s="16" t="s">
        <v>369</v>
      </c>
      <c r="C394" s="16" t="s">
        <v>3845</v>
      </c>
      <c r="D394" s="1" t="s">
        <v>62</v>
      </c>
      <c r="E394" s="3">
        <v>1</v>
      </c>
      <c r="F394" s="2">
        <v>35463.25</v>
      </c>
      <c r="G394" s="2">
        <f>ROUND('CDD-CD'!$E394*'CDD-CD'!$F394,2)</f>
        <v>35463.25</v>
      </c>
      <c r="H394" s="3">
        <v>1</v>
      </c>
      <c r="I394" s="2">
        <v>36465</v>
      </c>
      <c r="J394" s="2">
        <f>ROUND(Tabla2[[#This Row],[CANTIDAD 2]]*Tabla2[[#This Row],[P. U. 2]],2)</f>
        <v>36465</v>
      </c>
    </row>
    <row r="395" spans="1:10">
      <c r="A395" s="16" t="s">
        <v>6577</v>
      </c>
      <c r="B395" s="16" t="s">
        <v>370</v>
      </c>
      <c r="C395" s="16" t="s">
        <v>3846</v>
      </c>
      <c r="D395" s="1" t="s">
        <v>62</v>
      </c>
      <c r="E395" s="3">
        <v>2</v>
      </c>
      <c r="F395" s="2">
        <v>4376.38</v>
      </c>
      <c r="G395" s="2">
        <f>ROUND('CDD-CD'!$E395*'CDD-CD'!$F395,2)</f>
        <v>8752.76</v>
      </c>
      <c r="H395" s="3">
        <v>2</v>
      </c>
      <c r="I395" s="2">
        <v>4500</v>
      </c>
      <c r="J395" s="2">
        <f>ROUND(Tabla2[[#This Row],[CANTIDAD 2]]*Tabla2[[#This Row],[P. U. 2]],2)</f>
        <v>9000</v>
      </c>
    </row>
    <row r="396" spans="1:10">
      <c r="A396" s="16" t="s">
        <v>6577</v>
      </c>
      <c r="B396" s="16" t="s">
        <v>371</v>
      </c>
      <c r="C396" s="16" t="s">
        <v>3847</v>
      </c>
      <c r="D396" s="1" t="s">
        <v>62</v>
      </c>
      <c r="E396" s="3">
        <v>1</v>
      </c>
      <c r="F396" s="2">
        <v>9988.84</v>
      </c>
      <c r="G396" s="2">
        <f>ROUND('CDD-CD'!$E396*'CDD-CD'!$F396,2)</f>
        <v>9988.84</v>
      </c>
      <c r="H396" s="3">
        <v>1</v>
      </c>
      <c r="I396" s="2">
        <v>10271</v>
      </c>
      <c r="J396" s="2">
        <f>ROUND(Tabla2[[#This Row],[CANTIDAD 2]]*Tabla2[[#This Row],[P. U. 2]],2)</f>
        <v>10271</v>
      </c>
    </row>
    <row r="397" spans="1:10">
      <c r="A397" s="16" t="s">
        <v>6577</v>
      </c>
      <c r="B397" s="16" t="s">
        <v>372</v>
      </c>
      <c r="C397" s="16" t="s">
        <v>3848</v>
      </c>
      <c r="D397" s="1" t="s">
        <v>62</v>
      </c>
      <c r="E397" s="3">
        <v>1</v>
      </c>
      <c r="F397" s="2">
        <v>9988.84</v>
      </c>
      <c r="G397" s="2">
        <f>ROUND('CDD-CD'!$E397*'CDD-CD'!$F397,2)</f>
        <v>9988.84</v>
      </c>
      <c r="H397" s="3">
        <v>1</v>
      </c>
      <c r="I397" s="2">
        <v>10271</v>
      </c>
      <c r="J397" s="2">
        <f>ROUND(Tabla2[[#This Row],[CANTIDAD 2]]*Tabla2[[#This Row],[P. U. 2]],2)</f>
        <v>10271</v>
      </c>
    </row>
    <row r="398" spans="1:10">
      <c r="A398" s="16" t="s">
        <v>6577</v>
      </c>
      <c r="B398" s="16" t="s">
        <v>373</v>
      </c>
      <c r="C398" s="16" t="s">
        <v>3849</v>
      </c>
      <c r="D398" s="1" t="s">
        <v>62</v>
      </c>
      <c r="E398" s="3">
        <v>1</v>
      </c>
      <c r="F398" s="2">
        <v>10887.45</v>
      </c>
      <c r="G398" s="2">
        <f>ROUND('CDD-CD'!$E398*'CDD-CD'!$F398,2)</f>
        <v>10887.45</v>
      </c>
      <c r="H398" s="3">
        <v>1</v>
      </c>
      <c r="I398" s="2">
        <v>11195</v>
      </c>
      <c r="J398" s="2">
        <f>ROUND(Tabla2[[#This Row],[CANTIDAD 2]]*Tabla2[[#This Row],[P. U. 2]],2)</f>
        <v>11195</v>
      </c>
    </row>
    <row r="399" spans="1:10">
      <c r="A399" s="16" t="s">
        <v>6577</v>
      </c>
      <c r="B399" s="16" t="s">
        <v>374</v>
      </c>
      <c r="C399" s="16" t="s">
        <v>3850</v>
      </c>
      <c r="D399" s="1" t="s">
        <v>62</v>
      </c>
      <c r="E399" s="3">
        <v>2</v>
      </c>
      <c r="F399" s="2">
        <v>4533.93</v>
      </c>
      <c r="G399" s="2">
        <f>ROUND('CDD-CD'!$E399*'CDD-CD'!$F399,2)</f>
        <v>9067.86</v>
      </c>
      <c r="H399" s="3">
        <v>2</v>
      </c>
      <c r="I399" s="2">
        <v>4662</v>
      </c>
      <c r="J399" s="2">
        <f>ROUND(Tabla2[[#This Row],[CANTIDAD 2]]*Tabla2[[#This Row],[P. U. 2]],2)</f>
        <v>9324</v>
      </c>
    </row>
    <row r="400" spans="1:10">
      <c r="A400" s="16" t="s">
        <v>6577</v>
      </c>
      <c r="B400" s="16" t="s">
        <v>375</v>
      </c>
      <c r="C400" s="16" t="s">
        <v>3851</v>
      </c>
      <c r="D400" s="1" t="s">
        <v>62</v>
      </c>
      <c r="E400" s="3">
        <v>1</v>
      </c>
      <c r="F400" s="2">
        <v>16338.48</v>
      </c>
      <c r="G400" s="2">
        <f>ROUND('CDD-CD'!$E400*'CDD-CD'!$F400,2)</f>
        <v>16338.48</v>
      </c>
      <c r="H400" s="3">
        <v>1</v>
      </c>
      <c r="I400" s="2">
        <v>16800</v>
      </c>
      <c r="J400" s="2">
        <f>ROUND(Tabla2[[#This Row],[CANTIDAD 2]]*Tabla2[[#This Row],[P. U. 2]],2)</f>
        <v>16800</v>
      </c>
    </row>
    <row r="401" spans="1:10">
      <c r="A401" s="16" t="s">
        <v>6577</v>
      </c>
      <c r="B401" s="16" t="s">
        <v>376</v>
      </c>
      <c r="C401" s="16" t="s">
        <v>3852</v>
      </c>
      <c r="D401" s="1" t="s">
        <v>62</v>
      </c>
      <c r="E401" s="3">
        <v>1</v>
      </c>
      <c r="F401" s="2">
        <v>13858.53</v>
      </c>
      <c r="G401" s="2">
        <f>ROUND('CDD-CD'!$E401*'CDD-CD'!$F401,2)</f>
        <v>13858.53</v>
      </c>
      <c r="H401" s="3">
        <v>1</v>
      </c>
      <c r="I401" s="2">
        <v>14250</v>
      </c>
      <c r="J401" s="2">
        <f>ROUND(Tabla2[[#This Row],[CANTIDAD 2]]*Tabla2[[#This Row],[P. U. 2]],2)</f>
        <v>14250</v>
      </c>
    </row>
    <row r="402" spans="1:10">
      <c r="A402" s="16" t="s">
        <v>6577</v>
      </c>
      <c r="B402" s="16" t="s">
        <v>377</v>
      </c>
      <c r="C402" s="16" t="s">
        <v>3853</v>
      </c>
      <c r="D402" s="1" t="s">
        <v>62</v>
      </c>
      <c r="E402" s="3">
        <v>1</v>
      </c>
      <c r="F402" s="2">
        <v>10250.450000000001</v>
      </c>
      <c r="G402" s="2">
        <f>ROUND('CDD-CD'!$E402*'CDD-CD'!$F402,2)</f>
        <v>10250.450000000001</v>
      </c>
      <c r="H402" s="3">
        <v>1</v>
      </c>
      <c r="I402" s="2">
        <v>10540</v>
      </c>
      <c r="J402" s="2">
        <f>ROUND(Tabla2[[#This Row],[CANTIDAD 2]]*Tabla2[[#This Row],[P. U. 2]],2)</f>
        <v>10540</v>
      </c>
    </row>
    <row r="403" spans="1:10">
      <c r="A403" s="16" t="s">
        <v>6577</v>
      </c>
      <c r="B403" s="16" t="s">
        <v>378</v>
      </c>
      <c r="C403" s="16" t="s">
        <v>3854</v>
      </c>
      <c r="D403" s="1" t="s">
        <v>62</v>
      </c>
      <c r="E403" s="3">
        <v>1</v>
      </c>
      <c r="F403" s="2">
        <v>23262.880000000001</v>
      </c>
      <c r="G403" s="2">
        <f>ROUND('CDD-CD'!$E403*'CDD-CD'!$F403,2)</f>
        <v>23262.880000000001</v>
      </c>
      <c r="H403" s="3">
        <v>1</v>
      </c>
      <c r="I403" s="2">
        <v>23920</v>
      </c>
      <c r="J403" s="2">
        <f>ROUND(Tabla2[[#This Row],[CANTIDAD 2]]*Tabla2[[#This Row],[P. U. 2]],2)</f>
        <v>23920</v>
      </c>
    </row>
    <row r="404" spans="1:10">
      <c r="A404" s="16" t="s">
        <v>6577</v>
      </c>
      <c r="B404" s="16" t="s">
        <v>379</v>
      </c>
      <c r="C404" s="16" t="s">
        <v>3855</v>
      </c>
      <c r="D404" s="1" t="s">
        <v>62</v>
      </c>
      <c r="E404" s="3">
        <v>1</v>
      </c>
      <c r="F404" s="2">
        <v>35463.25</v>
      </c>
      <c r="G404" s="2">
        <f>ROUND('CDD-CD'!$E404*'CDD-CD'!$F404,2)</f>
        <v>35463.25</v>
      </c>
      <c r="H404" s="3">
        <v>1</v>
      </c>
      <c r="I404" s="2">
        <v>36465</v>
      </c>
      <c r="J404" s="2">
        <f>ROUND(Tabla2[[#This Row],[CANTIDAD 2]]*Tabla2[[#This Row],[P. U. 2]],2)</f>
        <v>36465</v>
      </c>
    </row>
    <row r="405" spans="1:10">
      <c r="A405" s="16" t="s">
        <v>6577</v>
      </c>
      <c r="B405" s="16" t="s">
        <v>380</v>
      </c>
      <c r="C405" s="16" t="s">
        <v>3856</v>
      </c>
      <c r="D405" s="1" t="s">
        <v>62</v>
      </c>
      <c r="E405" s="3">
        <v>1</v>
      </c>
      <c r="F405" s="2">
        <v>6389.51</v>
      </c>
      <c r="G405" s="2">
        <f>ROUND('CDD-CD'!$E405*'CDD-CD'!$F405,2)</f>
        <v>6389.51</v>
      </c>
      <c r="H405" s="3">
        <v>1</v>
      </c>
      <c r="I405" s="2">
        <v>6570</v>
      </c>
      <c r="J405" s="2">
        <f>ROUND(Tabla2[[#This Row],[CANTIDAD 2]]*Tabla2[[#This Row],[P. U. 2]],2)</f>
        <v>6570</v>
      </c>
    </row>
    <row r="406" spans="1:10">
      <c r="A406" s="16" t="s">
        <v>6577</v>
      </c>
      <c r="B406" s="16" t="s">
        <v>381</v>
      </c>
      <c r="C406" s="16" t="s">
        <v>3857</v>
      </c>
      <c r="D406" s="1" t="s">
        <v>62</v>
      </c>
      <c r="E406" s="3">
        <v>1</v>
      </c>
      <c r="F406" s="2">
        <v>9720.42</v>
      </c>
      <c r="G406" s="2">
        <f>ROUND('CDD-CD'!$E406*'CDD-CD'!$F406,2)</f>
        <v>9720.42</v>
      </c>
      <c r="H406" s="3">
        <v>1</v>
      </c>
      <c r="I406" s="2">
        <v>9995</v>
      </c>
      <c r="J406" s="2">
        <f>ROUND(Tabla2[[#This Row],[CANTIDAD 2]]*Tabla2[[#This Row],[P. U. 2]],2)</f>
        <v>9995</v>
      </c>
    </row>
    <row r="407" spans="1:10">
      <c r="A407" s="16" t="s">
        <v>6577</v>
      </c>
      <c r="B407" s="16" t="s">
        <v>382</v>
      </c>
      <c r="C407" s="16" t="s">
        <v>3858</v>
      </c>
      <c r="D407" s="1" t="s">
        <v>62</v>
      </c>
      <c r="E407" s="3">
        <v>1</v>
      </c>
      <c r="F407" s="2">
        <v>19324.14</v>
      </c>
      <c r="G407" s="2">
        <f>ROUND('CDD-CD'!$E407*'CDD-CD'!$F407,2)</f>
        <v>19324.14</v>
      </c>
      <c r="H407" s="3">
        <v>1</v>
      </c>
      <c r="I407" s="2">
        <v>19870</v>
      </c>
      <c r="J407" s="2">
        <f>ROUND(Tabla2[[#This Row],[CANTIDAD 2]]*Tabla2[[#This Row],[P. U. 2]],2)</f>
        <v>19870</v>
      </c>
    </row>
    <row r="408" spans="1:10">
      <c r="A408" s="16" t="s">
        <v>6577</v>
      </c>
      <c r="B408" s="16" t="s">
        <v>383</v>
      </c>
      <c r="C408" s="16" t="s">
        <v>3859</v>
      </c>
      <c r="D408" s="1" t="s">
        <v>62</v>
      </c>
      <c r="E408" s="3">
        <v>1</v>
      </c>
      <c r="F408" s="2">
        <v>16873.37</v>
      </c>
      <c r="G408" s="2">
        <f>ROUND('CDD-CD'!$E408*'CDD-CD'!$F408,2)</f>
        <v>16873.37</v>
      </c>
      <c r="H408" s="3">
        <v>1</v>
      </c>
      <c r="I408" s="2">
        <v>17350</v>
      </c>
      <c r="J408" s="2">
        <f>ROUND(Tabla2[[#This Row],[CANTIDAD 2]]*Tabla2[[#This Row],[P. U. 2]],2)</f>
        <v>17350</v>
      </c>
    </row>
    <row r="409" spans="1:10">
      <c r="A409" s="16" t="s">
        <v>6577</v>
      </c>
      <c r="B409" s="16" t="s">
        <v>384</v>
      </c>
      <c r="C409" s="16" t="s">
        <v>3860</v>
      </c>
      <c r="D409" s="1" t="s">
        <v>62</v>
      </c>
      <c r="E409" s="3">
        <v>1</v>
      </c>
      <c r="F409" s="2">
        <v>18448.86</v>
      </c>
      <c r="G409" s="2">
        <f>ROUND('CDD-CD'!$E409*'CDD-CD'!$F409,2)</f>
        <v>18448.86</v>
      </c>
      <c r="H409" s="3">
        <v>1</v>
      </c>
      <c r="I409" s="2">
        <v>18969.990000000002</v>
      </c>
      <c r="J409" s="2">
        <f>ROUND(Tabla2[[#This Row],[CANTIDAD 2]]*Tabla2[[#This Row],[P. U. 2]],2)</f>
        <v>18969.990000000002</v>
      </c>
    </row>
    <row r="410" spans="1:10">
      <c r="A410" s="16" t="s">
        <v>6577</v>
      </c>
      <c r="B410" s="16" t="s">
        <v>385</v>
      </c>
      <c r="C410" s="16" t="s">
        <v>3861</v>
      </c>
      <c r="D410" s="1" t="s">
        <v>62</v>
      </c>
      <c r="E410" s="3">
        <v>1</v>
      </c>
      <c r="F410" s="2">
        <v>17398.54</v>
      </c>
      <c r="G410" s="2">
        <f>ROUND('CDD-CD'!$E410*'CDD-CD'!$F410,2)</f>
        <v>17398.54</v>
      </c>
      <c r="H410" s="3">
        <v>1</v>
      </c>
      <c r="I410" s="2">
        <v>17890</v>
      </c>
      <c r="J410" s="2">
        <f>ROUND(Tabla2[[#This Row],[CANTIDAD 2]]*Tabla2[[#This Row],[P. U. 2]],2)</f>
        <v>17890</v>
      </c>
    </row>
    <row r="411" spans="1:10">
      <c r="A411" s="16" t="s">
        <v>6577</v>
      </c>
      <c r="B411" s="16" t="s">
        <v>386</v>
      </c>
      <c r="C411" s="16" t="s">
        <v>3862</v>
      </c>
      <c r="D411" s="1" t="s">
        <v>62</v>
      </c>
      <c r="E411" s="3">
        <v>1</v>
      </c>
      <c r="F411" s="2">
        <v>8622.44</v>
      </c>
      <c r="G411" s="2">
        <f>ROUND('CDD-CD'!$E411*'CDD-CD'!$F411,2)</f>
        <v>8622.44</v>
      </c>
      <c r="H411" s="3">
        <v>1</v>
      </c>
      <c r="I411" s="2">
        <v>8866.01</v>
      </c>
      <c r="J411" s="2">
        <f>ROUND(Tabla2[[#This Row],[CANTIDAD 2]]*Tabla2[[#This Row],[P. U. 2]],2)</f>
        <v>8866.01</v>
      </c>
    </row>
    <row r="412" spans="1:10">
      <c r="A412" s="16" t="s">
        <v>6577</v>
      </c>
      <c r="B412" s="16" t="s">
        <v>387</v>
      </c>
      <c r="C412" s="16" t="s">
        <v>3863</v>
      </c>
      <c r="D412" s="1" t="s">
        <v>62</v>
      </c>
      <c r="E412" s="3">
        <v>1</v>
      </c>
      <c r="F412" s="2">
        <v>8622.44</v>
      </c>
      <c r="G412" s="2">
        <f>ROUND('CDD-CD'!$E412*'CDD-CD'!$F412,2)</f>
        <v>8622.44</v>
      </c>
      <c r="H412" s="3">
        <v>1</v>
      </c>
      <c r="I412" s="2">
        <v>8866.01</v>
      </c>
      <c r="J412" s="2">
        <f>ROUND(Tabla2[[#This Row],[CANTIDAD 2]]*Tabla2[[#This Row],[P. U. 2]],2)</f>
        <v>8866.01</v>
      </c>
    </row>
    <row r="413" spans="1:10">
      <c r="A413" s="16" t="s">
        <v>6577</v>
      </c>
      <c r="B413" s="16" t="s">
        <v>388</v>
      </c>
      <c r="C413" s="16" t="s">
        <v>3864</v>
      </c>
      <c r="D413" s="1" t="s">
        <v>62</v>
      </c>
      <c r="E413" s="3">
        <v>1</v>
      </c>
      <c r="F413" s="2">
        <v>42480.05</v>
      </c>
      <c r="G413" s="2">
        <f>ROUND('CDD-CD'!$E413*'CDD-CD'!$F413,2)</f>
        <v>42480.05</v>
      </c>
      <c r="H413" s="3">
        <v>1</v>
      </c>
      <c r="I413" s="2">
        <v>43680</v>
      </c>
      <c r="J413" s="2">
        <f>ROUND(Tabla2[[#This Row],[CANTIDAD 2]]*Tabla2[[#This Row],[P. U. 2]],2)</f>
        <v>43680</v>
      </c>
    </row>
    <row r="414" spans="1:10">
      <c r="A414" s="16" t="s">
        <v>6577</v>
      </c>
      <c r="B414" s="16" t="s">
        <v>389</v>
      </c>
      <c r="C414" s="16" t="s">
        <v>3865</v>
      </c>
      <c r="D414" s="1" t="s">
        <v>62</v>
      </c>
      <c r="E414" s="3">
        <v>1</v>
      </c>
      <c r="F414" s="2">
        <v>42480.05</v>
      </c>
      <c r="G414" s="2">
        <f>ROUND('CDD-CD'!$E414*'CDD-CD'!$F414,2)</f>
        <v>42480.05</v>
      </c>
      <c r="H414" s="3">
        <v>1</v>
      </c>
      <c r="I414" s="2">
        <v>43680</v>
      </c>
      <c r="J414" s="2">
        <f>ROUND(Tabla2[[#This Row],[CANTIDAD 2]]*Tabla2[[#This Row],[P. U. 2]],2)</f>
        <v>43680</v>
      </c>
    </row>
    <row r="415" spans="1:10">
      <c r="A415" s="16" t="s">
        <v>6577</v>
      </c>
      <c r="B415" s="16" t="s">
        <v>390</v>
      </c>
      <c r="C415" s="16" t="s">
        <v>3866</v>
      </c>
      <c r="D415" s="1" t="s">
        <v>62</v>
      </c>
      <c r="E415" s="3">
        <v>1</v>
      </c>
      <c r="F415" s="2">
        <v>9064.93</v>
      </c>
      <c r="G415" s="2">
        <f>ROUND('CDD-CD'!$E415*'CDD-CD'!$F415,2)</f>
        <v>9064.93</v>
      </c>
      <c r="H415" s="3">
        <v>1</v>
      </c>
      <c r="I415" s="2">
        <v>9320.99</v>
      </c>
      <c r="J415" s="2">
        <f>ROUND(Tabla2[[#This Row],[CANTIDAD 2]]*Tabla2[[#This Row],[P. U. 2]],2)</f>
        <v>9320.99</v>
      </c>
    </row>
    <row r="416" spans="1:10">
      <c r="A416" s="16" t="s">
        <v>6577</v>
      </c>
      <c r="B416" s="16" t="s">
        <v>391</v>
      </c>
      <c r="C416" s="16" t="s">
        <v>3867</v>
      </c>
      <c r="D416" s="1" t="s">
        <v>62</v>
      </c>
      <c r="E416" s="3">
        <v>1</v>
      </c>
      <c r="F416" s="2">
        <v>14004.41</v>
      </c>
      <c r="G416" s="2">
        <f>ROUND('CDD-CD'!$E416*'CDD-CD'!$F416,2)</f>
        <v>14004.41</v>
      </c>
      <c r="H416" s="3">
        <v>1</v>
      </c>
      <c r="I416" s="2">
        <v>14400</v>
      </c>
      <c r="J416" s="2">
        <f>ROUND(Tabla2[[#This Row],[CANTIDAD 2]]*Tabla2[[#This Row],[P. U. 2]],2)</f>
        <v>14400</v>
      </c>
    </row>
    <row r="417" spans="1:10">
      <c r="A417" s="16" t="s">
        <v>6577</v>
      </c>
      <c r="B417" s="16" t="s">
        <v>392</v>
      </c>
      <c r="C417" s="16" t="s">
        <v>3868</v>
      </c>
      <c r="D417" s="1" t="s">
        <v>62</v>
      </c>
      <c r="E417" s="3">
        <v>1</v>
      </c>
      <c r="F417" s="2">
        <v>35463.25</v>
      </c>
      <c r="G417" s="2">
        <f>ROUND('CDD-CD'!$E417*'CDD-CD'!$F417,2)</f>
        <v>35463.25</v>
      </c>
      <c r="H417" s="3">
        <v>1</v>
      </c>
      <c r="I417" s="2">
        <v>36465</v>
      </c>
      <c r="J417" s="2">
        <f>ROUND(Tabla2[[#This Row],[CANTIDAD 2]]*Tabla2[[#This Row],[P. U. 2]],2)</f>
        <v>36465</v>
      </c>
    </row>
    <row r="418" spans="1:10">
      <c r="A418" s="16" t="s">
        <v>6577</v>
      </c>
      <c r="B418" s="16" t="s">
        <v>393</v>
      </c>
      <c r="C418" s="16" t="s">
        <v>3869</v>
      </c>
      <c r="D418" s="1" t="s">
        <v>62</v>
      </c>
      <c r="E418" s="3">
        <v>1</v>
      </c>
      <c r="F418" s="2">
        <v>12146.88</v>
      </c>
      <c r="G418" s="2">
        <f>ROUND('CDD-CD'!$E418*'CDD-CD'!$F418,2)</f>
        <v>12146.88</v>
      </c>
      <c r="H418" s="3">
        <v>1</v>
      </c>
      <c r="I418" s="2">
        <v>12490</v>
      </c>
      <c r="J418" s="2">
        <f>ROUND(Tabla2[[#This Row],[CANTIDAD 2]]*Tabla2[[#This Row],[P. U. 2]],2)</f>
        <v>12490</v>
      </c>
    </row>
    <row r="419" spans="1:10">
      <c r="A419" s="16" t="s">
        <v>6577</v>
      </c>
      <c r="B419" s="16" t="s">
        <v>394</v>
      </c>
      <c r="C419" s="16" t="s">
        <v>3870</v>
      </c>
      <c r="D419" s="1" t="s">
        <v>62</v>
      </c>
      <c r="E419" s="3">
        <v>1</v>
      </c>
      <c r="F419" s="2">
        <v>35463.25</v>
      </c>
      <c r="G419" s="2">
        <f>ROUND('CDD-CD'!$E419*'CDD-CD'!$F419,2)</f>
        <v>35463.25</v>
      </c>
      <c r="H419" s="3">
        <v>1</v>
      </c>
      <c r="I419" s="2">
        <v>36465</v>
      </c>
      <c r="J419" s="2">
        <f>ROUND(Tabla2[[#This Row],[CANTIDAD 2]]*Tabla2[[#This Row],[P. U. 2]],2)</f>
        <v>36465</v>
      </c>
    </row>
    <row r="420" spans="1:10">
      <c r="A420" s="16" t="s">
        <v>6577</v>
      </c>
      <c r="B420" s="16" t="s">
        <v>395</v>
      </c>
      <c r="C420" s="16" t="s">
        <v>3871</v>
      </c>
      <c r="D420" s="1" t="s">
        <v>62</v>
      </c>
      <c r="E420" s="3">
        <v>1</v>
      </c>
      <c r="F420" s="2">
        <v>20909.37</v>
      </c>
      <c r="G420" s="2">
        <f>ROUND('CDD-CD'!$E420*'CDD-CD'!$F420,2)</f>
        <v>20909.37</v>
      </c>
      <c r="H420" s="3">
        <v>1</v>
      </c>
      <c r="I420" s="2">
        <v>21500</v>
      </c>
      <c r="J420" s="2">
        <f>ROUND(Tabla2[[#This Row],[CANTIDAD 2]]*Tabla2[[#This Row],[P. U. 2]],2)</f>
        <v>21500</v>
      </c>
    </row>
    <row r="421" spans="1:10">
      <c r="A421" s="16" t="s">
        <v>6577</v>
      </c>
      <c r="B421" s="16" t="s">
        <v>396</v>
      </c>
      <c r="C421" s="16" t="s">
        <v>3872</v>
      </c>
      <c r="D421" s="1" t="s">
        <v>62</v>
      </c>
      <c r="E421" s="3">
        <v>1</v>
      </c>
      <c r="F421" s="2">
        <v>42480.05</v>
      </c>
      <c r="G421" s="2">
        <f>ROUND('CDD-CD'!$E421*'CDD-CD'!$F421,2)</f>
        <v>42480.05</v>
      </c>
      <c r="H421" s="3">
        <v>1</v>
      </c>
      <c r="I421" s="2">
        <v>43680</v>
      </c>
      <c r="J421" s="2">
        <f>ROUND(Tabla2[[#This Row],[CANTIDAD 2]]*Tabla2[[#This Row],[P. U. 2]],2)</f>
        <v>43680</v>
      </c>
    </row>
    <row r="422" spans="1:10">
      <c r="A422" s="16" t="s">
        <v>6577</v>
      </c>
      <c r="B422" s="16" t="s">
        <v>397</v>
      </c>
      <c r="C422" s="16" t="s">
        <v>3873</v>
      </c>
      <c r="D422" s="1" t="s">
        <v>62</v>
      </c>
      <c r="E422" s="3">
        <v>1</v>
      </c>
      <c r="F422" s="2">
        <v>24293.759999999998</v>
      </c>
      <c r="G422" s="2">
        <f>ROUND('CDD-CD'!$E422*'CDD-CD'!$F422,2)</f>
        <v>24293.759999999998</v>
      </c>
      <c r="H422" s="3">
        <v>1</v>
      </c>
      <c r="I422" s="2">
        <v>24980</v>
      </c>
      <c r="J422" s="2">
        <f>ROUND(Tabla2[[#This Row],[CANTIDAD 2]]*Tabla2[[#This Row],[P. U. 2]],2)</f>
        <v>24980</v>
      </c>
    </row>
    <row r="423" spans="1:10">
      <c r="A423" s="16" t="s">
        <v>6577</v>
      </c>
      <c r="B423" s="16" t="s">
        <v>398</v>
      </c>
      <c r="C423" s="16" t="s">
        <v>3874</v>
      </c>
      <c r="D423" s="1" t="s">
        <v>62</v>
      </c>
      <c r="E423" s="3">
        <v>1</v>
      </c>
      <c r="F423" s="2">
        <v>42480.05</v>
      </c>
      <c r="G423" s="2">
        <f>ROUND('CDD-CD'!$E423*'CDD-CD'!$F423,2)</f>
        <v>42480.05</v>
      </c>
      <c r="H423" s="3">
        <v>1</v>
      </c>
      <c r="I423" s="2">
        <v>43680</v>
      </c>
      <c r="J423" s="2">
        <f>ROUND(Tabla2[[#This Row],[CANTIDAD 2]]*Tabla2[[#This Row],[P. U. 2]],2)</f>
        <v>43680</v>
      </c>
    </row>
    <row r="424" spans="1:10">
      <c r="A424" s="16" t="s">
        <v>6577</v>
      </c>
      <c r="B424" s="16" t="s">
        <v>399</v>
      </c>
      <c r="C424" s="16" t="s">
        <v>3875</v>
      </c>
      <c r="D424" s="1" t="s">
        <v>62</v>
      </c>
      <c r="E424" s="3">
        <v>1</v>
      </c>
      <c r="F424" s="2">
        <v>35463.25</v>
      </c>
      <c r="G424" s="2">
        <f>ROUND('CDD-CD'!$E424*'CDD-CD'!$F424,2)</f>
        <v>35463.25</v>
      </c>
      <c r="H424" s="3">
        <v>1</v>
      </c>
      <c r="I424" s="2">
        <v>36465</v>
      </c>
      <c r="J424" s="2">
        <f>ROUND(Tabla2[[#This Row],[CANTIDAD 2]]*Tabla2[[#This Row],[P. U. 2]],2)</f>
        <v>36465</v>
      </c>
    </row>
    <row r="425" spans="1:10">
      <c r="A425" s="16" t="s">
        <v>6577</v>
      </c>
      <c r="B425" s="16" t="s">
        <v>400</v>
      </c>
      <c r="C425" s="16" t="s">
        <v>3876</v>
      </c>
      <c r="D425" s="1" t="s">
        <v>62</v>
      </c>
      <c r="E425" s="3">
        <v>1</v>
      </c>
      <c r="F425" s="2">
        <v>16581.61</v>
      </c>
      <c r="G425" s="2">
        <f>ROUND('CDD-CD'!$E425*'CDD-CD'!$F425,2)</f>
        <v>16581.61</v>
      </c>
      <c r="H425" s="3">
        <v>1</v>
      </c>
      <c r="I425" s="2">
        <v>17050</v>
      </c>
      <c r="J425" s="2">
        <f>ROUND(Tabla2[[#This Row],[CANTIDAD 2]]*Tabla2[[#This Row],[P. U. 2]],2)</f>
        <v>17050</v>
      </c>
    </row>
    <row r="426" spans="1:10">
      <c r="A426" s="16" t="s">
        <v>6577</v>
      </c>
      <c r="B426" s="16" t="s">
        <v>401</v>
      </c>
      <c r="C426" s="16" t="s">
        <v>3877</v>
      </c>
      <c r="D426" s="1" t="s">
        <v>62</v>
      </c>
      <c r="E426" s="3">
        <v>1</v>
      </c>
      <c r="F426" s="2">
        <v>8650.64</v>
      </c>
      <c r="G426" s="2">
        <f>ROUND('CDD-CD'!$E426*'CDD-CD'!$F426,2)</f>
        <v>8650.64</v>
      </c>
      <c r="H426" s="3">
        <v>1</v>
      </c>
      <c r="I426" s="2">
        <v>8894.99</v>
      </c>
      <c r="J426" s="2">
        <f>ROUND(Tabla2[[#This Row],[CANTIDAD 2]]*Tabla2[[#This Row],[P. U. 2]],2)</f>
        <v>8894.99</v>
      </c>
    </row>
    <row r="427" spans="1:10" s="51" customFormat="1">
      <c r="A427" s="47" t="s">
        <v>6579</v>
      </c>
      <c r="B427" s="47" t="s">
        <v>6598</v>
      </c>
      <c r="C427" s="47" t="s">
        <v>3878</v>
      </c>
      <c r="D427" s="48" t="s">
        <v>3472</v>
      </c>
      <c r="E427" s="49"/>
      <c r="F427" s="50"/>
      <c r="G427" s="50">
        <f>SUM(G428:G438)</f>
        <v>189477.05</v>
      </c>
      <c r="H427" s="49"/>
      <c r="I427" s="64"/>
      <c r="J427" s="50">
        <f>SUM(J428:J438)</f>
        <v>192545.77000000002</v>
      </c>
    </row>
    <row r="428" spans="1:10">
      <c r="A428" s="16" t="s">
        <v>6577</v>
      </c>
      <c r="B428" s="16" t="s">
        <v>402</v>
      </c>
      <c r="C428" s="16" t="s">
        <v>3879</v>
      </c>
      <c r="D428" s="1" t="s">
        <v>5</v>
      </c>
      <c r="E428" s="3">
        <v>4.71</v>
      </c>
      <c r="F428" s="2">
        <v>335.66</v>
      </c>
      <c r="G428" s="2">
        <f>ROUND('CDD-CD'!$E428*'CDD-CD'!$F428,2)</f>
        <v>1580.96</v>
      </c>
      <c r="H428" s="3">
        <v>4.71</v>
      </c>
      <c r="I428" s="2">
        <v>359.06</v>
      </c>
      <c r="J428" s="2">
        <f>ROUND(Tabla2[[#This Row],[CANTIDAD 2]]*Tabla2[[#This Row],[P. U. 2]],2)</f>
        <v>1691.17</v>
      </c>
    </row>
    <row r="429" spans="1:10">
      <c r="A429" s="16" t="s">
        <v>6577</v>
      </c>
      <c r="B429" s="16" t="s">
        <v>403</v>
      </c>
      <c r="C429" s="16" t="s">
        <v>3880</v>
      </c>
      <c r="D429" s="1" t="s">
        <v>5</v>
      </c>
      <c r="E429" s="3">
        <v>1.1499999999999999</v>
      </c>
      <c r="F429" s="2">
        <v>424.17</v>
      </c>
      <c r="G429" s="2">
        <f>ROUND('CDD-CD'!$E429*'CDD-CD'!$F429,2)</f>
        <v>487.8</v>
      </c>
      <c r="H429" s="3">
        <v>1.1499999999999999</v>
      </c>
      <c r="I429" s="2">
        <v>480.33</v>
      </c>
      <c r="J429" s="2">
        <f>ROUND(Tabla2[[#This Row],[CANTIDAD 2]]*Tabla2[[#This Row],[P. U. 2]],2)</f>
        <v>552.38</v>
      </c>
    </row>
    <row r="430" spans="1:10">
      <c r="A430" s="16" t="s">
        <v>6577</v>
      </c>
      <c r="B430" s="16" t="s">
        <v>404</v>
      </c>
      <c r="C430" s="16" t="s">
        <v>3881</v>
      </c>
      <c r="D430" s="1" t="s">
        <v>2</v>
      </c>
      <c r="E430" s="3">
        <v>36.619999999999997</v>
      </c>
      <c r="F430" s="2">
        <v>156.54</v>
      </c>
      <c r="G430" s="2">
        <f>ROUND('CDD-CD'!$E430*'CDD-CD'!$F430,2)</f>
        <v>5732.49</v>
      </c>
      <c r="H430" s="3">
        <v>36.619999999999997</v>
      </c>
      <c r="I430" s="2">
        <v>170.58</v>
      </c>
      <c r="J430" s="2">
        <f>ROUND(Tabla2[[#This Row],[CANTIDAD 2]]*Tabla2[[#This Row],[P. U. 2]],2)</f>
        <v>6246.64</v>
      </c>
    </row>
    <row r="431" spans="1:10">
      <c r="A431" s="16" t="s">
        <v>6577</v>
      </c>
      <c r="B431" s="16" t="s">
        <v>405</v>
      </c>
      <c r="C431" s="16" t="s">
        <v>3882</v>
      </c>
      <c r="D431" s="1" t="s">
        <v>62</v>
      </c>
      <c r="E431" s="3">
        <v>38</v>
      </c>
      <c r="F431" s="2">
        <v>272.2</v>
      </c>
      <c r="G431" s="2">
        <f>ROUND('CDD-CD'!$E431*'CDD-CD'!$F431,2)</f>
        <v>10343.6</v>
      </c>
      <c r="H431" s="3">
        <v>38</v>
      </c>
      <c r="I431" s="2">
        <v>279.22000000000003</v>
      </c>
      <c r="J431" s="2">
        <f>ROUND(Tabla2[[#This Row],[CANTIDAD 2]]*Tabla2[[#This Row],[P. U. 2]],2)</f>
        <v>10610.36</v>
      </c>
    </row>
    <row r="432" spans="1:10">
      <c r="A432" s="16" t="s">
        <v>6577</v>
      </c>
      <c r="B432" s="16" t="s">
        <v>406</v>
      </c>
      <c r="C432" s="16" t="s">
        <v>3883</v>
      </c>
      <c r="D432" s="1" t="s">
        <v>153</v>
      </c>
      <c r="E432" s="3">
        <v>3</v>
      </c>
      <c r="F432" s="2">
        <v>272.2</v>
      </c>
      <c r="G432" s="2">
        <f>ROUND('CDD-CD'!$E432*'CDD-CD'!$F432,2)</f>
        <v>816.6</v>
      </c>
      <c r="H432" s="3">
        <v>3</v>
      </c>
      <c r="I432" s="2">
        <v>279.22000000000003</v>
      </c>
      <c r="J432" s="2">
        <f>ROUND(Tabla2[[#This Row],[CANTIDAD 2]]*Tabla2[[#This Row],[P. U. 2]],2)</f>
        <v>837.66</v>
      </c>
    </row>
    <row r="433" spans="1:10">
      <c r="A433" s="16" t="s">
        <v>6577</v>
      </c>
      <c r="B433" s="16" t="s">
        <v>407</v>
      </c>
      <c r="C433" s="16" t="s">
        <v>3884</v>
      </c>
      <c r="D433" s="1" t="s">
        <v>153</v>
      </c>
      <c r="E433" s="3">
        <v>22</v>
      </c>
      <c r="F433" s="2">
        <v>272.2</v>
      </c>
      <c r="G433" s="2">
        <f>ROUND('CDD-CD'!$E433*'CDD-CD'!$F433,2)</f>
        <v>5988.4</v>
      </c>
      <c r="H433" s="3">
        <v>22</v>
      </c>
      <c r="I433" s="2">
        <v>279.22000000000003</v>
      </c>
      <c r="J433" s="2">
        <f>ROUND(Tabla2[[#This Row],[CANTIDAD 2]]*Tabla2[[#This Row],[P. U. 2]],2)</f>
        <v>6142.84</v>
      </c>
    </row>
    <row r="434" spans="1:10">
      <c r="A434" s="16" t="s">
        <v>6577</v>
      </c>
      <c r="B434" s="16" t="s">
        <v>408</v>
      </c>
      <c r="C434" s="16" t="s">
        <v>3885</v>
      </c>
      <c r="D434" s="1" t="s">
        <v>153</v>
      </c>
      <c r="E434" s="3">
        <v>25</v>
      </c>
      <c r="F434" s="2">
        <v>272.2</v>
      </c>
      <c r="G434" s="2">
        <f>ROUND('CDD-CD'!$E434*'CDD-CD'!$F434,2)</f>
        <v>6805</v>
      </c>
      <c r="H434" s="3">
        <v>25</v>
      </c>
      <c r="I434" s="2">
        <v>279.22000000000003</v>
      </c>
      <c r="J434" s="2">
        <f>ROUND(Tabla2[[#This Row],[CANTIDAD 2]]*Tabla2[[#This Row],[P. U. 2]],2)</f>
        <v>6980.5</v>
      </c>
    </row>
    <row r="435" spans="1:10">
      <c r="A435" s="16" t="s">
        <v>6577</v>
      </c>
      <c r="B435" s="16" t="s">
        <v>409</v>
      </c>
      <c r="C435" s="16" t="s">
        <v>3886</v>
      </c>
      <c r="D435" s="1" t="s">
        <v>153</v>
      </c>
      <c r="E435" s="3">
        <v>40</v>
      </c>
      <c r="F435" s="2">
        <v>272.2</v>
      </c>
      <c r="G435" s="2">
        <f>ROUND('CDD-CD'!$E435*'CDD-CD'!$F435,2)</f>
        <v>10888</v>
      </c>
      <c r="H435" s="3">
        <v>40</v>
      </c>
      <c r="I435" s="2">
        <v>279.22000000000003</v>
      </c>
      <c r="J435" s="2">
        <f>ROUND(Tabla2[[#This Row],[CANTIDAD 2]]*Tabla2[[#This Row],[P. U. 2]],2)</f>
        <v>11168.8</v>
      </c>
    </row>
    <row r="436" spans="1:10">
      <c r="A436" s="16" t="s">
        <v>6577</v>
      </c>
      <c r="B436" s="16" t="s">
        <v>410</v>
      </c>
      <c r="C436" s="16" t="s">
        <v>3887</v>
      </c>
      <c r="D436" s="1" t="s">
        <v>153</v>
      </c>
      <c r="E436" s="3">
        <v>41</v>
      </c>
      <c r="F436" s="2">
        <v>272.2</v>
      </c>
      <c r="G436" s="2">
        <f>ROUND('CDD-CD'!$E436*'CDD-CD'!$F436,2)</f>
        <v>11160.2</v>
      </c>
      <c r="H436" s="3">
        <v>41</v>
      </c>
      <c r="I436" s="2">
        <v>279.22000000000003</v>
      </c>
      <c r="J436" s="2">
        <f>ROUND(Tabla2[[#This Row],[CANTIDAD 2]]*Tabla2[[#This Row],[P. U. 2]],2)</f>
        <v>11448.02</v>
      </c>
    </row>
    <row r="437" spans="1:10">
      <c r="A437" s="16" t="s">
        <v>6577</v>
      </c>
      <c r="B437" s="16" t="s">
        <v>411</v>
      </c>
      <c r="C437" s="16" t="s">
        <v>3888</v>
      </c>
      <c r="D437" s="1" t="s">
        <v>153</v>
      </c>
      <c r="E437" s="3">
        <v>63</v>
      </c>
      <c r="F437" s="2">
        <v>672.2</v>
      </c>
      <c r="G437" s="2">
        <f>ROUND('CDD-CD'!$E437*'CDD-CD'!$F437,2)</f>
        <v>42348.6</v>
      </c>
      <c r="H437" s="3">
        <v>63</v>
      </c>
      <c r="I437" s="2">
        <v>679.22</v>
      </c>
      <c r="J437" s="2">
        <f>ROUND(Tabla2[[#This Row],[CANTIDAD 2]]*Tabla2[[#This Row],[P. U. 2]],2)</f>
        <v>42790.86</v>
      </c>
    </row>
    <row r="438" spans="1:10">
      <c r="A438" s="16" t="s">
        <v>6577</v>
      </c>
      <c r="B438" s="16" t="s">
        <v>412</v>
      </c>
      <c r="C438" s="16" t="s">
        <v>3889</v>
      </c>
      <c r="D438" s="1" t="s">
        <v>153</v>
      </c>
      <c r="E438" s="3">
        <v>107</v>
      </c>
      <c r="F438" s="2">
        <v>872.2</v>
      </c>
      <c r="G438" s="2">
        <f>ROUND('CDD-CD'!$E438*'CDD-CD'!$F438,2)</f>
        <v>93325.4</v>
      </c>
      <c r="H438" s="3">
        <v>107</v>
      </c>
      <c r="I438" s="2">
        <v>879.22</v>
      </c>
      <c r="J438" s="2">
        <f>ROUND(Tabla2[[#This Row],[CANTIDAD 2]]*Tabla2[[#This Row],[P. U. 2]],2)</f>
        <v>94076.54</v>
      </c>
    </row>
    <row r="439" spans="1:10" s="51" customFormat="1">
      <c r="A439" s="47" t="s">
        <v>6579</v>
      </c>
      <c r="B439" s="47" t="s">
        <v>6674</v>
      </c>
      <c r="C439" s="47" t="s">
        <v>3890</v>
      </c>
      <c r="D439" s="48" t="s">
        <v>3472</v>
      </c>
      <c r="E439" s="49"/>
      <c r="F439" s="50"/>
      <c r="G439" s="50">
        <f>G440+G461+G468+G478+G510+G537+G557+G634+G684+G704+G744</f>
        <v>17016740.739999998</v>
      </c>
      <c r="H439" s="49"/>
      <c r="I439" s="64"/>
      <c r="J439" s="50">
        <f>J440+J461+J468+J478+J510+J537+J557+J634+J684+J704+J744</f>
        <v>18249438.77</v>
      </c>
    </row>
    <row r="440" spans="1:10" s="56" customFormat="1">
      <c r="A440" s="52" t="s">
        <v>6580</v>
      </c>
      <c r="B440" s="52" t="s">
        <v>413</v>
      </c>
      <c r="C440" s="52" t="s">
        <v>3891</v>
      </c>
      <c r="D440" s="53" t="s">
        <v>3472</v>
      </c>
      <c r="E440" s="54"/>
      <c r="F440" s="55"/>
      <c r="G440" s="55">
        <f>G441</f>
        <v>3220159.0500000003</v>
      </c>
      <c r="H440" s="54"/>
      <c r="I440" s="65"/>
      <c r="J440" s="55">
        <f>J441</f>
        <v>3412640.8</v>
      </c>
    </row>
    <row r="441" spans="1:10" s="61" customFormat="1">
      <c r="A441" s="57" t="s">
        <v>6581</v>
      </c>
      <c r="B441" s="57" t="s">
        <v>3472</v>
      </c>
      <c r="C441" s="57" t="s">
        <v>3891</v>
      </c>
      <c r="D441" s="58" t="s">
        <v>3472</v>
      </c>
      <c r="E441" s="59"/>
      <c r="F441" s="60"/>
      <c r="G441" s="60">
        <f>SUM(G442:G460)</f>
        <v>3220159.0500000003</v>
      </c>
      <c r="H441" s="59"/>
      <c r="I441" s="21"/>
      <c r="J441" s="60">
        <f>SUM(J442:J460)</f>
        <v>3412640.8</v>
      </c>
    </row>
    <row r="442" spans="1:10">
      <c r="A442" s="16" t="s">
        <v>6577</v>
      </c>
      <c r="B442" s="16" t="s">
        <v>6675</v>
      </c>
      <c r="C442" s="16" t="s">
        <v>3487</v>
      </c>
      <c r="D442" s="1" t="s">
        <v>5</v>
      </c>
      <c r="E442" s="3">
        <v>469.46</v>
      </c>
      <c r="F442" s="2">
        <v>25.57</v>
      </c>
      <c r="G442" s="2">
        <f>ROUND('CDD-CD'!$E442*'CDD-CD'!$F442,2)</f>
        <v>12004.09</v>
      </c>
      <c r="H442" s="3">
        <v>469.46</v>
      </c>
      <c r="I442" s="2">
        <v>28.25</v>
      </c>
      <c r="J442" s="2">
        <f>ROUND(Tabla2[[#This Row],[CANTIDAD 2]]*Tabla2[[#This Row],[P. U. 2]],2)</f>
        <v>13262.25</v>
      </c>
    </row>
    <row r="443" spans="1:10">
      <c r="A443" s="16" t="s">
        <v>6577</v>
      </c>
      <c r="B443" s="16" t="s">
        <v>6676</v>
      </c>
      <c r="C443" s="16" t="s">
        <v>3505</v>
      </c>
      <c r="D443" s="1" t="s">
        <v>2</v>
      </c>
      <c r="E443" s="3">
        <v>134.13</v>
      </c>
      <c r="F443" s="2">
        <v>80.88</v>
      </c>
      <c r="G443" s="2">
        <f>ROUND('CDD-CD'!$E443*'CDD-CD'!$F443,2)</f>
        <v>10848.43</v>
      </c>
      <c r="H443" s="3">
        <v>134.13</v>
      </c>
      <c r="I443" s="2">
        <v>93.2</v>
      </c>
      <c r="J443" s="2">
        <f>ROUND(Tabla2[[#This Row],[CANTIDAD 2]]*Tabla2[[#This Row],[P. U. 2]],2)</f>
        <v>12500.92</v>
      </c>
    </row>
    <row r="444" spans="1:10">
      <c r="A444" s="16" t="s">
        <v>6577</v>
      </c>
      <c r="B444" s="16" t="s">
        <v>414</v>
      </c>
      <c r="C444" s="16" t="s">
        <v>3892</v>
      </c>
      <c r="D444" s="1" t="s">
        <v>5</v>
      </c>
      <c r="E444" s="3">
        <v>469.46</v>
      </c>
      <c r="F444" s="2">
        <v>182.65</v>
      </c>
      <c r="G444" s="2">
        <f>ROUND('CDD-CD'!$E444*'CDD-CD'!$F444,2)</f>
        <v>85746.87</v>
      </c>
      <c r="H444" s="3">
        <v>469.46</v>
      </c>
      <c r="I444" s="2">
        <v>190.75</v>
      </c>
      <c r="J444" s="2">
        <f>ROUND(Tabla2[[#This Row],[CANTIDAD 2]]*Tabla2[[#This Row],[P. U. 2]],2)</f>
        <v>89549.5</v>
      </c>
    </row>
    <row r="445" spans="1:10">
      <c r="A445" s="16" t="s">
        <v>6577</v>
      </c>
      <c r="B445" s="16" t="s">
        <v>415</v>
      </c>
      <c r="C445" s="16" t="s">
        <v>3488</v>
      </c>
      <c r="D445" s="1" t="s">
        <v>5</v>
      </c>
      <c r="E445" s="3">
        <v>78.349999999999994</v>
      </c>
      <c r="F445" s="2">
        <v>222.92</v>
      </c>
      <c r="G445" s="2">
        <f>ROUND('CDD-CD'!$E445*'CDD-CD'!$F445,2)</f>
        <v>17465.78</v>
      </c>
      <c r="H445" s="3">
        <v>78.349999999999994</v>
      </c>
      <c r="I445" s="2">
        <v>252.92</v>
      </c>
      <c r="J445" s="2">
        <f>ROUND(Tabla2[[#This Row],[CANTIDAD 2]]*Tabla2[[#This Row],[P. U. 2]],2)</f>
        <v>19816.28</v>
      </c>
    </row>
    <row r="446" spans="1:10">
      <c r="A446" s="16" t="s">
        <v>6577</v>
      </c>
      <c r="B446" s="16" t="s">
        <v>416</v>
      </c>
      <c r="C446" s="16" t="s">
        <v>3893</v>
      </c>
      <c r="D446" s="1" t="s">
        <v>2</v>
      </c>
      <c r="E446" s="3">
        <v>24.58</v>
      </c>
      <c r="F446" s="2">
        <v>1655.52</v>
      </c>
      <c r="G446" s="2">
        <f>ROUND('CDD-CD'!$E446*'CDD-CD'!$F446,2)</f>
        <v>40692.68</v>
      </c>
      <c r="H446" s="3">
        <v>24.58</v>
      </c>
      <c r="I446" s="2">
        <v>1996.34</v>
      </c>
      <c r="J446" s="2">
        <f>ROUND(Tabla2[[#This Row],[CANTIDAD 2]]*Tabla2[[#This Row],[P. U. 2]],2)</f>
        <v>49070.04</v>
      </c>
    </row>
    <row r="447" spans="1:10">
      <c r="A447" s="16" t="s">
        <v>6577</v>
      </c>
      <c r="B447" s="16" t="s">
        <v>417</v>
      </c>
      <c r="C447" s="16" t="s">
        <v>3894</v>
      </c>
      <c r="D447" s="1" t="s">
        <v>31</v>
      </c>
      <c r="E447" s="3">
        <v>1.33</v>
      </c>
      <c r="F447" s="2">
        <v>13561.64</v>
      </c>
      <c r="G447" s="2">
        <f>ROUND('CDD-CD'!$E447*'CDD-CD'!$F447,2)</f>
        <v>18036.98</v>
      </c>
      <c r="H447" s="3">
        <v>1.33</v>
      </c>
      <c r="I447" s="2">
        <v>14923.73</v>
      </c>
      <c r="J447" s="2">
        <f>ROUND(Tabla2[[#This Row],[CANTIDAD 2]]*Tabla2[[#This Row],[P. U. 2]],2)</f>
        <v>19848.560000000001</v>
      </c>
    </row>
    <row r="448" spans="1:10">
      <c r="A448" s="16" t="s">
        <v>6577</v>
      </c>
      <c r="B448" s="16" t="s">
        <v>418</v>
      </c>
      <c r="C448" s="16" t="s">
        <v>3895</v>
      </c>
      <c r="D448" s="1" t="s">
        <v>31</v>
      </c>
      <c r="E448" s="3">
        <v>4.91</v>
      </c>
      <c r="F448" s="2">
        <v>13561.64</v>
      </c>
      <c r="G448" s="2">
        <f>ROUND('CDD-CD'!$E448*'CDD-CD'!$F448,2)</f>
        <v>66587.649999999994</v>
      </c>
      <c r="H448" s="3">
        <v>4.91</v>
      </c>
      <c r="I448" s="2">
        <v>14923.73</v>
      </c>
      <c r="J448" s="2">
        <f>ROUND(Tabla2[[#This Row],[CANTIDAD 2]]*Tabla2[[#This Row],[P. U. 2]],2)</f>
        <v>73275.509999999995</v>
      </c>
    </row>
    <row r="449" spans="1:10">
      <c r="A449" s="16" t="s">
        <v>6577</v>
      </c>
      <c r="B449" s="16" t="s">
        <v>419</v>
      </c>
      <c r="C449" s="16" t="s">
        <v>3896</v>
      </c>
      <c r="D449" s="1" t="s">
        <v>31</v>
      </c>
      <c r="E449" s="3">
        <v>7.5</v>
      </c>
      <c r="F449" s="2">
        <v>13561.64</v>
      </c>
      <c r="G449" s="2">
        <f>ROUND('CDD-CD'!$E449*'CDD-CD'!$F449,2)</f>
        <v>101712.3</v>
      </c>
      <c r="H449" s="3">
        <v>7.5</v>
      </c>
      <c r="I449" s="2">
        <v>14923.73</v>
      </c>
      <c r="J449" s="2">
        <f>ROUND(Tabla2[[#This Row],[CANTIDAD 2]]*Tabla2[[#This Row],[P. U. 2]],2)</f>
        <v>111927.98</v>
      </c>
    </row>
    <row r="450" spans="1:10">
      <c r="A450" s="16" t="s">
        <v>6577</v>
      </c>
      <c r="B450" s="16" t="s">
        <v>420</v>
      </c>
      <c r="C450" s="16" t="s">
        <v>3897</v>
      </c>
      <c r="D450" s="1" t="s">
        <v>31</v>
      </c>
      <c r="E450" s="3">
        <v>0.93</v>
      </c>
      <c r="F450" s="2">
        <v>13561.64</v>
      </c>
      <c r="G450" s="2">
        <f>ROUND('CDD-CD'!$E450*'CDD-CD'!$F450,2)</f>
        <v>12612.33</v>
      </c>
      <c r="H450" s="3">
        <v>0.93</v>
      </c>
      <c r="I450" s="2">
        <v>14923.73</v>
      </c>
      <c r="J450" s="2">
        <f>ROUND(Tabla2[[#This Row],[CANTIDAD 2]]*Tabla2[[#This Row],[P. U. 2]],2)</f>
        <v>13879.07</v>
      </c>
    </row>
    <row r="451" spans="1:10">
      <c r="A451" s="16" t="s">
        <v>6577</v>
      </c>
      <c r="B451" s="16" t="s">
        <v>421</v>
      </c>
      <c r="C451" s="16" t="s">
        <v>3898</v>
      </c>
      <c r="D451" s="1" t="s">
        <v>8</v>
      </c>
      <c r="E451" s="3">
        <v>10.58</v>
      </c>
      <c r="F451" s="2">
        <v>148.12</v>
      </c>
      <c r="G451" s="2">
        <f>ROUND('CDD-CD'!$E451*'CDD-CD'!$F451,2)</f>
        <v>1567.11</v>
      </c>
      <c r="H451" s="3">
        <v>10.58</v>
      </c>
      <c r="I451" s="2">
        <v>185.76</v>
      </c>
      <c r="J451" s="2">
        <f>ROUND(Tabla2[[#This Row],[CANTIDAD 2]]*Tabla2[[#This Row],[P. U. 2]],2)</f>
        <v>1965.34</v>
      </c>
    </row>
    <row r="452" spans="1:10">
      <c r="A452" s="16" t="s">
        <v>6577</v>
      </c>
      <c r="B452" s="16" t="s">
        <v>422</v>
      </c>
      <c r="C452" s="16" t="s">
        <v>3899</v>
      </c>
      <c r="D452" s="1" t="s">
        <v>38</v>
      </c>
      <c r="E452" s="3">
        <v>44.91</v>
      </c>
      <c r="F452" s="2">
        <v>1412.94</v>
      </c>
      <c r="G452" s="2">
        <f>ROUND('CDD-CD'!$E452*'CDD-CD'!$F452,2)</f>
        <v>63455.14</v>
      </c>
      <c r="H452" s="3">
        <v>44.91</v>
      </c>
      <c r="I452" s="2">
        <v>1474.11</v>
      </c>
      <c r="J452" s="2">
        <f>ROUND(Tabla2[[#This Row],[CANTIDAD 2]]*Tabla2[[#This Row],[P. U. 2]],2)</f>
        <v>66202.28</v>
      </c>
    </row>
    <row r="453" spans="1:10">
      <c r="A453" s="16" t="s">
        <v>6577</v>
      </c>
      <c r="B453" s="16" t="s">
        <v>423</v>
      </c>
      <c r="C453" s="16" t="s">
        <v>3900</v>
      </c>
      <c r="D453" s="1" t="s">
        <v>8</v>
      </c>
      <c r="E453" s="3">
        <v>508.06</v>
      </c>
      <c r="F453" s="2">
        <v>148.12</v>
      </c>
      <c r="G453" s="2">
        <f>ROUND('CDD-CD'!$E453*'CDD-CD'!$F453,2)</f>
        <v>75253.850000000006</v>
      </c>
      <c r="H453" s="3">
        <v>508.06</v>
      </c>
      <c r="I453" s="2">
        <v>185.76</v>
      </c>
      <c r="J453" s="2">
        <f>ROUND(Tabla2[[#This Row],[CANTIDAD 2]]*Tabla2[[#This Row],[P. U. 2]],2)</f>
        <v>94377.23</v>
      </c>
    </row>
    <row r="454" spans="1:10">
      <c r="A454" s="16" t="s">
        <v>6577</v>
      </c>
      <c r="B454" s="16" t="s">
        <v>424</v>
      </c>
      <c r="C454" s="16" t="s">
        <v>3901</v>
      </c>
      <c r="D454" s="1" t="s">
        <v>38</v>
      </c>
      <c r="E454" s="3">
        <v>88.26</v>
      </c>
      <c r="F454" s="2">
        <v>1412.94</v>
      </c>
      <c r="G454" s="2">
        <f>ROUND('CDD-CD'!$E454*'CDD-CD'!$F454,2)</f>
        <v>124706.08</v>
      </c>
      <c r="H454" s="3">
        <v>88.26</v>
      </c>
      <c r="I454" s="2">
        <v>1474.11</v>
      </c>
      <c r="J454" s="2">
        <f>ROUND(Tabla2[[#This Row],[CANTIDAD 2]]*Tabla2[[#This Row],[P. U. 2]],2)</f>
        <v>130104.95</v>
      </c>
    </row>
    <row r="455" spans="1:10">
      <c r="A455" s="16" t="s">
        <v>6577</v>
      </c>
      <c r="B455" s="16" t="s">
        <v>425</v>
      </c>
      <c r="C455" s="16" t="s">
        <v>3902</v>
      </c>
      <c r="D455" s="1" t="s">
        <v>8</v>
      </c>
      <c r="E455" s="3">
        <v>129.97</v>
      </c>
      <c r="F455" s="2">
        <v>148.12</v>
      </c>
      <c r="G455" s="2">
        <f>ROUND('CDD-CD'!$E455*'CDD-CD'!$F455,2)</f>
        <v>19251.16</v>
      </c>
      <c r="H455" s="3">
        <v>129.97</v>
      </c>
      <c r="I455" s="2">
        <v>185.76</v>
      </c>
      <c r="J455" s="2">
        <f>ROUND(Tabla2[[#This Row],[CANTIDAD 2]]*Tabla2[[#This Row],[P. U. 2]],2)</f>
        <v>24143.23</v>
      </c>
    </row>
    <row r="456" spans="1:10">
      <c r="A456" s="16" t="s">
        <v>6577</v>
      </c>
      <c r="B456" s="16" t="s">
        <v>426</v>
      </c>
      <c r="C456" s="16" t="s">
        <v>3903</v>
      </c>
      <c r="D456" s="1" t="s">
        <v>38</v>
      </c>
      <c r="E456" s="3">
        <v>24.33</v>
      </c>
      <c r="F456" s="2">
        <v>1412.94</v>
      </c>
      <c r="G456" s="2">
        <f>ROUND('CDD-CD'!$E456*'CDD-CD'!$F456,2)</f>
        <v>34376.83</v>
      </c>
      <c r="H456" s="3">
        <v>24.33</v>
      </c>
      <c r="I456" s="2">
        <v>1474.11</v>
      </c>
      <c r="J456" s="2">
        <f>ROUND(Tabla2[[#This Row],[CANTIDAD 2]]*Tabla2[[#This Row],[P. U. 2]],2)</f>
        <v>35865.1</v>
      </c>
    </row>
    <row r="457" spans="1:10">
      <c r="A457" s="16" t="s">
        <v>6577</v>
      </c>
      <c r="B457" s="16" t="s">
        <v>427</v>
      </c>
      <c r="C457" s="16" t="s">
        <v>3904</v>
      </c>
      <c r="D457" s="1" t="s">
        <v>428</v>
      </c>
      <c r="E457" s="3">
        <v>29.67</v>
      </c>
      <c r="F457" s="2">
        <v>214.28</v>
      </c>
      <c r="G457" s="2">
        <f>ROUND('CDD-CD'!$E457*'CDD-CD'!$F457,2)</f>
        <v>6357.69</v>
      </c>
      <c r="H457" s="3">
        <v>29.67</v>
      </c>
      <c r="I457" s="2">
        <v>228.32</v>
      </c>
      <c r="J457" s="2">
        <f>ROUND(Tabla2[[#This Row],[CANTIDAD 2]]*Tabla2[[#This Row],[P. U. 2]],2)</f>
        <v>6774.25</v>
      </c>
    </row>
    <row r="458" spans="1:10">
      <c r="A458" s="16" t="s">
        <v>6577</v>
      </c>
      <c r="B458" s="16" t="s">
        <v>429</v>
      </c>
      <c r="C458" s="16" t="s">
        <v>3905</v>
      </c>
      <c r="D458" s="1" t="s">
        <v>430</v>
      </c>
      <c r="E458" s="3">
        <v>1</v>
      </c>
      <c r="F458" s="2">
        <v>2201021.77</v>
      </c>
      <c r="G458" s="2">
        <f>ROUND('CDD-CD'!$E458*'CDD-CD'!$F458,2)</f>
        <v>2201021.77</v>
      </c>
      <c r="H458" s="3">
        <v>1</v>
      </c>
      <c r="I458" s="2">
        <v>2321616</v>
      </c>
      <c r="J458" s="2">
        <f>ROUND(Tabla2[[#This Row],[CANTIDAD 2]]*Tabla2[[#This Row],[P. U. 2]],2)</f>
        <v>2321616</v>
      </c>
    </row>
    <row r="459" spans="1:10">
      <c r="A459" s="16" t="s">
        <v>6577</v>
      </c>
      <c r="B459" s="16" t="s">
        <v>431</v>
      </c>
      <c r="C459" s="16" t="s">
        <v>3906</v>
      </c>
      <c r="D459" s="1" t="s">
        <v>62</v>
      </c>
      <c r="E459" s="3">
        <v>1</v>
      </c>
      <c r="F459" s="2">
        <v>214506</v>
      </c>
      <c r="G459" s="2">
        <f>ROUND('CDD-CD'!$E459*'CDD-CD'!$F459,2)</f>
        <v>214506</v>
      </c>
      <c r="H459" s="3">
        <v>1</v>
      </c>
      <c r="I459" s="2">
        <v>214506</v>
      </c>
      <c r="J459" s="2">
        <f>ROUND(Tabla2[[#This Row],[CANTIDAD 2]]*Tabla2[[#This Row],[P. U. 2]],2)</f>
        <v>214506</v>
      </c>
    </row>
    <row r="460" spans="1:10">
      <c r="A460" s="16" t="s">
        <v>6577</v>
      </c>
      <c r="B460" s="16" t="s">
        <v>432</v>
      </c>
      <c r="C460" s="16" t="s">
        <v>3907</v>
      </c>
      <c r="D460" s="1" t="s">
        <v>433</v>
      </c>
      <c r="E460" s="3">
        <v>1</v>
      </c>
      <c r="F460" s="2">
        <v>113956.31</v>
      </c>
      <c r="G460" s="2">
        <f>ROUND('CDD-CD'!$E460*'CDD-CD'!$F460,2)</f>
        <v>113956.31</v>
      </c>
      <c r="H460" s="3">
        <v>1</v>
      </c>
      <c r="I460" s="2">
        <v>113956.31</v>
      </c>
      <c r="J460" s="2">
        <f>ROUND(Tabla2[[#This Row],[CANTIDAD 2]]*Tabla2[[#This Row],[P. U. 2]],2)</f>
        <v>113956.31</v>
      </c>
    </row>
    <row r="461" spans="1:10" s="56" customFormat="1">
      <c r="A461" s="52" t="s">
        <v>6580</v>
      </c>
      <c r="B461" s="52" t="s">
        <v>434</v>
      </c>
      <c r="C461" s="52" t="s">
        <v>3908</v>
      </c>
      <c r="D461" s="53" t="s">
        <v>3472</v>
      </c>
      <c r="E461" s="54"/>
      <c r="F461" s="55"/>
      <c r="G461" s="55">
        <f>SUM(G462:G467)</f>
        <v>419158.01</v>
      </c>
      <c r="H461" s="54"/>
      <c r="I461" s="65"/>
      <c r="J461" s="55">
        <f>SUM(J462:J467)</f>
        <v>452285.30000000005</v>
      </c>
    </row>
    <row r="462" spans="1:10">
      <c r="A462" s="16" t="s">
        <v>6577</v>
      </c>
      <c r="B462" s="16" t="s">
        <v>435</v>
      </c>
      <c r="C462" s="16" t="s">
        <v>3909</v>
      </c>
      <c r="D462" s="1" t="s">
        <v>15</v>
      </c>
      <c r="E462" s="3">
        <v>46.08</v>
      </c>
      <c r="F462" s="2">
        <v>100.43</v>
      </c>
      <c r="G462" s="2">
        <f>ROUND('CDD-CD'!$E462*'CDD-CD'!$F462,2)</f>
        <v>4627.8100000000004</v>
      </c>
      <c r="H462" s="3">
        <v>46.08</v>
      </c>
      <c r="I462" s="2">
        <v>116.66</v>
      </c>
      <c r="J462" s="2">
        <f>ROUND(Tabla2[[#This Row],[CANTIDAD 2]]*Tabla2[[#This Row],[P. U. 2]],2)</f>
        <v>5375.69</v>
      </c>
    </row>
    <row r="463" spans="1:10">
      <c r="A463" s="16" t="s">
        <v>6577</v>
      </c>
      <c r="B463" s="16" t="s">
        <v>436</v>
      </c>
      <c r="C463" s="16" t="s">
        <v>3910</v>
      </c>
      <c r="D463" s="1" t="s">
        <v>62</v>
      </c>
      <c r="E463" s="3">
        <v>986</v>
      </c>
      <c r="F463" s="2">
        <v>117.2</v>
      </c>
      <c r="G463" s="2">
        <f>ROUND('CDD-CD'!$E463*'CDD-CD'!$F463,2)</f>
        <v>115559.2</v>
      </c>
      <c r="H463" s="3">
        <v>986</v>
      </c>
      <c r="I463" s="2">
        <v>124.22</v>
      </c>
      <c r="J463" s="2">
        <f>ROUND(Tabla2[[#This Row],[CANTIDAD 2]]*Tabla2[[#This Row],[P. U. 2]],2)</f>
        <v>122480.92</v>
      </c>
    </row>
    <row r="464" spans="1:10">
      <c r="A464" s="16" t="s">
        <v>6577</v>
      </c>
      <c r="B464" s="16" t="s">
        <v>437</v>
      </c>
      <c r="C464" s="16" t="s">
        <v>3911</v>
      </c>
      <c r="D464" s="1" t="s">
        <v>15</v>
      </c>
      <c r="E464" s="3">
        <v>46.46</v>
      </c>
      <c r="F464" s="2">
        <v>42.44</v>
      </c>
      <c r="G464" s="2">
        <f>ROUND('CDD-CD'!$E464*'CDD-CD'!$F464,2)</f>
        <v>1971.76</v>
      </c>
      <c r="H464" s="3">
        <v>46.46</v>
      </c>
      <c r="I464" s="2">
        <v>51.8</v>
      </c>
      <c r="J464" s="2">
        <f>ROUND(Tabla2[[#This Row],[CANTIDAD 2]]*Tabla2[[#This Row],[P. U. 2]],2)</f>
        <v>2406.63</v>
      </c>
    </row>
    <row r="465" spans="1:10">
      <c r="A465" s="16" t="s">
        <v>6577</v>
      </c>
      <c r="B465" s="16" t="s">
        <v>438</v>
      </c>
      <c r="C465" s="16" t="s">
        <v>3912</v>
      </c>
      <c r="D465" s="1" t="s">
        <v>15</v>
      </c>
      <c r="E465" s="3">
        <v>831.34</v>
      </c>
      <c r="F465" s="2">
        <v>36.380000000000003</v>
      </c>
      <c r="G465" s="2">
        <f>ROUND('CDD-CD'!$E465*'CDD-CD'!$F465,2)</f>
        <v>30244.15</v>
      </c>
      <c r="H465" s="3">
        <v>831.34</v>
      </c>
      <c r="I465" s="2">
        <v>43.68</v>
      </c>
      <c r="J465" s="2">
        <f>ROUND(Tabla2[[#This Row],[CANTIDAD 2]]*Tabla2[[#This Row],[P. U. 2]],2)</f>
        <v>36312.93</v>
      </c>
    </row>
    <row r="466" spans="1:10">
      <c r="A466" s="16" t="s">
        <v>6577</v>
      </c>
      <c r="B466" s="16" t="s">
        <v>439</v>
      </c>
      <c r="C466" s="16" t="s">
        <v>3913</v>
      </c>
      <c r="D466" s="1" t="s">
        <v>15</v>
      </c>
      <c r="E466" s="3">
        <v>216.19</v>
      </c>
      <c r="F466" s="2">
        <v>36.380000000000003</v>
      </c>
      <c r="G466" s="2">
        <f>ROUND('CDD-CD'!$E466*'CDD-CD'!$F466,2)</f>
        <v>7864.99</v>
      </c>
      <c r="H466" s="3">
        <v>216.19</v>
      </c>
      <c r="I466" s="2">
        <v>43.68</v>
      </c>
      <c r="J466" s="2">
        <f>ROUND(Tabla2[[#This Row],[CANTIDAD 2]]*Tabla2[[#This Row],[P. U. 2]],2)</f>
        <v>9443.18</v>
      </c>
    </row>
    <row r="467" spans="1:10">
      <c r="A467" s="16" t="s">
        <v>6577</v>
      </c>
      <c r="B467" s="16" t="s">
        <v>440</v>
      </c>
      <c r="C467" s="16" t="s">
        <v>3914</v>
      </c>
      <c r="D467" s="1" t="s">
        <v>2</v>
      </c>
      <c r="E467" s="3">
        <v>915</v>
      </c>
      <c r="F467" s="2">
        <v>282.94</v>
      </c>
      <c r="G467" s="2">
        <f>ROUND('CDD-CD'!$E467*'CDD-CD'!$F467,2)</f>
        <v>258890.1</v>
      </c>
      <c r="H467" s="3">
        <v>915</v>
      </c>
      <c r="I467" s="2">
        <v>301.93</v>
      </c>
      <c r="J467" s="2">
        <f>ROUND(Tabla2[[#This Row],[CANTIDAD 2]]*Tabla2[[#This Row],[P. U. 2]],2)</f>
        <v>276265.95</v>
      </c>
    </row>
    <row r="468" spans="1:10" s="56" customFormat="1">
      <c r="A468" s="52" t="s">
        <v>6580</v>
      </c>
      <c r="B468" s="52" t="s">
        <v>441</v>
      </c>
      <c r="C468" s="52" t="s">
        <v>3915</v>
      </c>
      <c r="D468" s="53" t="s">
        <v>3472</v>
      </c>
      <c r="E468" s="54"/>
      <c r="F468" s="55"/>
      <c r="G468" s="55">
        <f>SUM(G469:G477)</f>
        <v>3606117.16</v>
      </c>
      <c r="H468" s="54"/>
      <c r="I468" s="65"/>
      <c r="J468" s="55">
        <f>SUM(J469:J477)</f>
        <v>3857640.29</v>
      </c>
    </row>
    <row r="469" spans="1:10">
      <c r="A469" s="16" t="s">
        <v>6577</v>
      </c>
      <c r="B469" s="16" t="s">
        <v>442</v>
      </c>
      <c r="C469" s="16" t="s">
        <v>3916</v>
      </c>
      <c r="D469" s="1" t="s">
        <v>62</v>
      </c>
      <c r="E469" s="3">
        <v>1</v>
      </c>
      <c r="F469" s="2">
        <v>74594.460000000006</v>
      </c>
      <c r="G469" s="2">
        <f>ROUND('CDD-CD'!$E469*'CDD-CD'!$F469,2)</f>
        <v>74594.460000000006</v>
      </c>
      <c r="H469" s="3">
        <v>1</v>
      </c>
      <c r="I469" s="2">
        <v>74594.460000000006</v>
      </c>
      <c r="J469" s="2">
        <f>ROUND(Tabla2[[#This Row],[CANTIDAD 2]]*Tabla2[[#This Row],[P. U. 2]],2)</f>
        <v>74594.460000000006</v>
      </c>
    </row>
    <row r="470" spans="1:10">
      <c r="A470" s="16" t="s">
        <v>6577</v>
      </c>
      <c r="B470" s="16" t="s">
        <v>443</v>
      </c>
      <c r="C470" s="16" t="s">
        <v>3917</v>
      </c>
      <c r="D470" s="1" t="s">
        <v>5</v>
      </c>
      <c r="E470" s="3">
        <v>1175.5999999999999</v>
      </c>
      <c r="F470" s="2">
        <v>239.95</v>
      </c>
      <c r="G470" s="2">
        <f>ROUND('CDD-CD'!$E470*'CDD-CD'!$F470,2)</f>
        <v>282085.21999999997</v>
      </c>
      <c r="H470" s="3">
        <v>1175.5999999999999</v>
      </c>
      <c r="I470" s="2">
        <v>244.06</v>
      </c>
      <c r="J470" s="2">
        <f>ROUND(Tabla2[[#This Row],[CANTIDAD 2]]*Tabla2[[#This Row],[P. U. 2]],2)</f>
        <v>286916.94</v>
      </c>
    </row>
    <row r="471" spans="1:10">
      <c r="A471" s="16" t="s">
        <v>6577</v>
      </c>
      <c r="B471" s="16" t="s">
        <v>444</v>
      </c>
      <c r="C471" s="16" t="s">
        <v>3918</v>
      </c>
      <c r="D471" s="1" t="s">
        <v>5</v>
      </c>
      <c r="E471" s="3">
        <v>1763.4</v>
      </c>
      <c r="F471" s="2">
        <v>188.36</v>
      </c>
      <c r="G471" s="2">
        <f>ROUND('CDD-CD'!$E471*'CDD-CD'!$F471,2)</f>
        <v>332154.02</v>
      </c>
      <c r="H471" s="3">
        <v>1763.4</v>
      </c>
      <c r="I471" s="2">
        <v>196.94</v>
      </c>
      <c r="J471" s="2">
        <f>ROUND(Tabla2[[#This Row],[CANTIDAD 2]]*Tabla2[[#This Row],[P. U. 2]],2)</f>
        <v>347284</v>
      </c>
    </row>
    <row r="472" spans="1:10">
      <c r="A472" s="16" t="s">
        <v>6577</v>
      </c>
      <c r="B472" s="16" t="s">
        <v>445</v>
      </c>
      <c r="C472" s="16" t="s">
        <v>3919</v>
      </c>
      <c r="D472" s="1" t="s">
        <v>5</v>
      </c>
      <c r="E472" s="3">
        <v>1928.78</v>
      </c>
      <c r="F472" s="2">
        <v>72.599999999999994</v>
      </c>
      <c r="G472" s="2">
        <f>ROUND('CDD-CD'!$E472*'CDD-CD'!$F472,2)</f>
        <v>140029.43</v>
      </c>
      <c r="H472" s="3">
        <v>1928.78</v>
      </c>
      <c r="I472" s="2">
        <v>76.94</v>
      </c>
      <c r="J472" s="2">
        <f>ROUND(Tabla2[[#This Row],[CANTIDAD 2]]*Tabla2[[#This Row],[P. U. 2]],2)</f>
        <v>148400.32999999999</v>
      </c>
    </row>
    <row r="473" spans="1:10">
      <c r="A473" s="16" t="s">
        <v>6577</v>
      </c>
      <c r="B473" s="16" t="s">
        <v>446</v>
      </c>
      <c r="C473" s="16" t="s">
        <v>3920</v>
      </c>
      <c r="D473" s="1" t="s">
        <v>8</v>
      </c>
      <c r="E473" s="3">
        <v>5877.81</v>
      </c>
      <c r="F473" s="2">
        <v>242.83</v>
      </c>
      <c r="G473" s="2">
        <f>ROUND('CDD-CD'!$E473*'CDD-CD'!$F473,2)</f>
        <v>1427308.6</v>
      </c>
      <c r="H473" s="3">
        <v>5877.81</v>
      </c>
      <c r="I473" s="2">
        <v>264.86</v>
      </c>
      <c r="J473" s="2">
        <f>ROUND(Tabla2[[#This Row],[CANTIDAD 2]]*Tabla2[[#This Row],[P. U. 2]],2)</f>
        <v>1556796.76</v>
      </c>
    </row>
    <row r="474" spans="1:10">
      <c r="A474" s="16" t="s">
        <v>6577</v>
      </c>
      <c r="B474" s="16" t="s">
        <v>447</v>
      </c>
      <c r="C474" s="16" t="s">
        <v>3921</v>
      </c>
      <c r="D474" s="1" t="s">
        <v>428</v>
      </c>
      <c r="E474" s="3">
        <v>4271.0200000000004</v>
      </c>
      <c r="F474" s="2">
        <v>13.84</v>
      </c>
      <c r="G474" s="2">
        <f>ROUND('CDD-CD'!$E474*'CDD-CD'!$F474,2)</f>
        <v>59110.92</v>
      </c>
      <c r="H474" s="3">
        <v>4271.0200000000004</v>
      </c>
      <c r="I474" s="2">
        <v>16.45</v>
      </c>
      <c r="J474" s="2">
        <f>ROUND(Tabla2[[#This Row],[CANTIDAD 2]]*Tabla2[[#This Row],[P. U. 2]],2)</f>
        <v>70258.28</v>
      </c>
    </row>
    <row r="475" spans="1:10">
      <c r="A475" s="16" t="s">
        <v>6577</v>
      </c>
      <c r="B475" s="16" t="s">
        <v>448</v>
      </c>
      <c r="C475" s="16" t="s">
        <v>3922</v>
      </c>
      <c r="D475" s="1" t="s">
        <v>428</v>
      </c>
      <c r="E475" s="3">
        <v>4271.0200000000004</v>
      </c>
      <c r="F475" s="2">
        <v>105.87</v>
      </c>
      <c r="G475" s="2">
        <f>ROUND('CDD-CD'!$E475*'CDD-CD'!$F475,2)</f>
        <v>452172.89</v>
      </c>
      <c r="H475" s="3">
        <v>4271.0200000000004</v>
      </c>
      <c r="I475" s="2">
        <v>109.99</v>
      </c>
      <c r="J475" s="2">
        <f>ROUND(Tabla2[[#This Row],[CANTIDAD 2]]*Tabla2[[#This Row],[P. U. 2]],2)</f>
        <v>469769.49</v>
      </c>
    </row>
    <row r="476" spans="1:10">
      <c r="A476" s="16" t="s">
        <v>6577</v>
      </c>
      <c r="B476" s="16" t="s">
        <v>449</v>
      </c>
      <c r="C476" s="16" t="s">
        <v>3923</v>
      </c>
      <c r="D476" s="1" t="s">
        <v>2</v>
      </c>
      <c r="E476" s="3">
        <v>1482</v>
      </c>
      <c r="F476" s="2">
        <v>476</v>
      </c>
      <c r="G476" s="2">
        <f>ROUND('CDD-CD'!$E476*'CDD-CD'!$F476,2)</f>
        <v>705432</v>
      </c>
      <c r="H476" s="3">
        <v>1482</v>
      </c>
      <c r="I476" s="2">
        <v>513.97</v>
      </c>
      <c r="J476" s="2">
        <f>ROUND(Tabla2[[#This Row],[CANTIDAD 2]]*Tabla2[[#This Row],[P. U. 2]],2)</f>
        <v>761703.54</v>
      </c>
    </row>
    <row r="477" spans="1:10">
      <c r="A477" s="16" t="s">
        <v>6577</v>
      </c>
      <c r="B477" s="16" t="s">
        <v>106</v>
      </c>
      <c r="C477" s="16" t="s">
        <v>3587</v>
      </c>
      <c r="D477" s="1" t="s">
        <v>2</v>
      </c>
      <c r="E477" s="3">
        <v>211</v>
      </c>
      <c r="F477" s="2">
        <v>631.41999999999996</v>
      </c>
      <c r="G477" s="2">
        <f>ROUND('CDD-CD'!$E477*'CDD-CD'!$F477,2)</f>
        <v>133229.62</v>
      </c>
      <c r="H477" s="3">
        <v>211</v>
      </c>
      <c r="I477" s="2">
        <v>672.59</v>
      </c>
      <c r="J477" s="2">
        <f>ROUND(Tabla2[[#This Row],[CANTIDAD 2]]*Tabla2[[#This Row],[P. U. 2]],2)</f>
        <v>141916.49</v>
      </c>
    </row>
    <row r="478" spans="1:10" s="56" customFormat="1">
      <c r="A478" s="52" t="s">
        <v>6580</v>
      </c>
      <c r="B478" s="52" t="s">
        <v>450</v>
      </c>
      <c r="C478" s="52" t="s">
        <v>3924</v>
      </c>
      <c r="D478" s="53" t="s">
        <v>3472</v>
      </c>
      <c r="E478" s="54"/>
      <c r="F478" s="55"/>
      <c r="G478" s="55">
        <f>G479+G490</f>
        <v>2704841.67</v>
      </c>
      <c r="H478" s="54"/>
      <c r="I478" s="65"/>
      <c r="J478" s="55">
        <f>J479+J490</f>
        <v>3016254.65</v>
      </c>
    </row>
    <row r="479" spans="1:10" s="61" customFormat="1">
      <c r="A479" s="57" t="s">
        <v>6581</v>
      </c>
      <c r="B479" s="57" t="s">
        <v>451</v>
      </c>
      <c r="C479" s="57" t="s">
        <v>3924</v>
      </c>
      <c r="D479" s="58" t="s">
        <v>3472</v>
      </c>
      <c r="E479" s="59"/>
      <c r="F479" s="60"/>
      <c r="G479" s="60">
        <f>SUM(G480:G489)</f>
        <v>854742.41000000015</v>
      </c>
      <c r="H479" s="59"/>
      <c r="I479" s="21"/>
      <c r="J479" s="60">
        <f>SUM(J480:J489)</f>
        <v>1012955.6899999998</v>
      </c>
    </row>
    <row r="480" spans="1:10">
      <c r="A480" s="16" t="s">
        <v>6577</v>
      </c>
      <c r="B480" s="16" t="s">
        <v>452</v>
      </c>
      <c r="C480" s="16" t="s">
        <v>3618</v>
      </c>
      <c r="D480" s="1" t="s">
        <v>2</v>
      </c>
      <c r="E480" s="3">
        <v>508.61</v>
      </c>
      <c r="F480" s="2">
        <v>62.88</v>
      </c>
      <c r="G480" s="2">
        <f>ROUND('CDD-CD'!$E480*'CDD-CD'!$F480,2)</f>
        <v>31981.4</v>
      </c>
      <c r="H480" s="3">
        <v>508.61</v>
      </c>
      <c r="I480" s="2">
        <v>77.88</v>
      </c>
      <c r="J480" s="2">
        <f>ROUND(Tabla2[[#This Row],[CANTIDAD 2]]*Tabla2[[#This Row],[P. U. 2]],2)</f>
        <v>39610.550000000003</v>
      </c>
    </row>
    <row r="481" spans="1:10">
      <c r="A481" s="16" t="s">
        <v>6577</v>
      </c>
      <c r="B481" s="16" t="s">
        <v>453</v>
      </c>
      <c r="C481" s="16" t="s">
        <v>3925</v>
      </c>
      <c r="D481" s="1" t="s">
        <v>2</v>
      </c>
      <c r="E481" s="3">
        <v>1930.5</v>
      </c>
      <c r="F481" s="2">
        <v>306.26</v>
      </c>
      <c r="G481" s="2">
        <f>ROUND('CDD-CD'!$E481*'CDD-CD'!$F481,2)</f>
        <v>591234.93000000005</v>
      </c>
      <c r="H481" s="3">
        <v>1930.5</v>
      </c>
      <c r="I481" s="2">
        <v>364.22</v>
      </c>
      <c r="J481" s="2">
        <f>ROUND(Tabla2[[#This Row],[CANTIDAD 2]]*Tabla2[[#This Row],[P. U. 2]],2)</f>
        <v>703126.71</v>
      </c>
    </row>
    <row r="482" spans="1:10">
      <c r="A482" s="16" t="s">
        <v>6577</v>
      </c>
      <c r="B482" s="16" t="s">
        <v>435</v>
      </c>
      <c r="C482" s="16" t="s">
        <v>3909</v>
      </c>
      <c r="D482" s="1" t="s">
        <v>15</v>
      </c>
      <c r="E482" s="3">
        <v>1914.54</v>
      </c>
      <c r="F482" s="2">
        <v>100.43</v>
      </c>
      <c r="G482" s="2">
        <f>ROUND('CDD-CD'!$E482*'CDD-CD'!$F482,2)</f>
        <v>192277.25</v>
      </c>
      <c r="H482" s="3">
        <v>1914.54</v>
      </c>
      <c r="I482" s="2">
        <v>116.66</v>
      </c>
      <c r="J482" s="2">
        <f>ROUND(Tabla2[[#This Row],[CANTIDAD 2]]*Tabla2[[#This Row],[P. U. 2]],2)</f>
        <v>223350.24</v>
      </c>
    </row>
    <row r="483" spans="1:10">
      <c r="A483" s="16" t="s">
        <v>6577</v>
      </c>
      <c r="B483" s="16" t="s">
        <v>454</v>
      </c>
      <c r="C483" s="16" t="s">
        <v>3926</v>
      </c>
      <c r="D483" s="1" t="s">
        <v>62</v>
      </c>
      <c r="E483" s="3">
        <v>35</v>
      </c>
      <c r="F483" s="2">
        <v>206.63</v>
      </c>
      <c r="G483" s="2">
        <f>ROUND('CDD-CD'!$E483*'CDD-CD'!$F483,2)</f>
        <v>7232.05</v>
      </c>
      <c r="H483" s="3">
        <v>35</v>
      </c>
      <c r="I483" s="2">
        <v>254.37</v>
      </c>
      <c r="J483" s="2">
        <f>ROUND(Tabla2[[#This Row],[CANTIDAD 2]]*Tabla2[[#This Row],[P. U. 2]],2)</f>
        <v>8902.9500000000007</v>
      </c>
    </row>
    <row r="484" spans="1:10">
      <c r="A484" s="16" t="s">
        <v>6577</v>
      </c>
      <c r="B484" s="16" t="s">
        <v>455</v>
      </c>
      <c r="C484" s="16" t="s">
        <v>3927</v>
      </c>
      <c r="D484" s="1" t="s">
        <v>456</v>
      </c>
      <c r="E484" s="3">
        <v>11</v>
      </c>
      <c r="F484" s="2">
        <v>206.63</v>
      </c>
      <c r="G484" s="2">
        <f>ROUND('CDD-CD'!$E484*'CDD-CD'!$F484,2)</f>
        <v>2272.9299999999998</v>
      </c>
      <c r="H484" s="3">
        <v>11</v>
      </c>
      <c r="I484" s="2">
        <v>254.37</v>
      </c>
      <c r="J484" s="2">
        <f>ROUND(Tabla2[[#This Row],[CANTIDAD 2]]*Tabla2[[#This Row],[P. U. 2]],2)</f>
        <v>2798.07</v>
      </c>
    </row>
    <row r="485" spans="1:10">
      <c r="A485" s="16" t="s">
        <v>6577</v>
      </c>
      <c r="B485" s="16" t="s">
        <v>457</v>
      </c>
      <c r="C485" s="16" t="s">
        <v>3928</v>
      </c>
      <c r="D485" s="1" t="s">
        <v>456</v>
      </c>
      <c r="E485" s="3">
        <v>5</v>
      </c>
      <c r="F485" s="2">
        <v>206.63</v>
      </c>
      <c r="G485" s="2">
        <f>ROUND('CDD-CD'!$E485*'CDD-CD'!$F485,2)</f>
        <v>1033.1500000000001</v>
      </c>
      <c r="H485" s="3">
        <v>5</v>
      </c>
      <c r="I485" s="2">
        <v>254.37</v>
      </c>
      <c r="J485" s="2">
        <f>ROUND(Tabla2[[#This Row],[CANTIDAD 2]]*Tabla2[[#This Row],[P. U. 2]],2)</f>
        <v>1271.8499999999999</v>
      </c>
    </row>
    <row r="486" spans="1:10">
      <c r="A486" s="16" t="s">
        <v>6577</v>
      </c>
      <c r="B486" s="16" t="s">
        <v>166</v>
      </c>
      <c r="C486" s="16" t="s">
        <v>3650</v>
      </c>
      <c r="D486" s="1" t="s">
        <v>15</v>
      </c>
      <c r="E486" s="3">
        <v>171.4</v>
      </c>
      <c r="F486" s="2">
        <v>34.53</v>
      </c>
      <c r="G486" s="2">
        <f>ROUND('CDD-CD'!$E486*'CDD-CD'!$F486,2)</f>
        <v>5918.44</v>
      </c>
      <c r="H486" s="3">
        <v>171.4</v>
      </c>
      <c r="I486" s="2">
        <v>46.33</v>
      </c>
      <c r="J486" s="2">
        <f>ROUND(Tabla2[[#This Row],[CANTIDAD 2]]*Tabla2[[#This Row],[P. U. 2]],2)</f>
        <v>7940.96</v>
      </c>
    </row>
    <row r="487" spans="1:10">
      <c r="A487" s="16" t="s">
        <v>6577</v>
      </c>
      <c r="B487" s="16" t="s">
        <v>168</v>
      </c>
      <c r="C487" s="16" t="s">
        <v>3652</v>
      </c>
      <c r="D487" s="1" t="s">
        <v>2</v>
      </c>
      <c r="E487" s="3">
        <v>156.51</v>
      </c>
      <c r="F487" s="2">
        <v>35.479999999999997</v>
      </c>
      <c r="G487" s="2">
        <f>ROUND('CDD-CD'!$E487*'CDD-CD'!$F487,2)</f>
        <v>5552.97</v>
      </c>
      <c r="H487" s="3">
        <v>156.51</v>
      </c>
      <c r="I487" s="2">
        <v>47.28</v>
      </c>
      <c r="J487" s="2">
        <f>ROUND(Tabla2[[#This Row],[CANTIDAD 2]]*Tabla2[[#This Row],[P. U. 2]],2)</f>
        <v>7399.79</v>
      </c>
    </row>
    <row r="488" spans="1:10">
      <c r="A488" s="16" t="s">
        <v>6577</v>
      </c>
      <c r="B488" s="16" t="s">
        <v>458</v>
      </c>
      <c r="C488" s="16" t="s">
        <v>3929</v>
      </c>
      <c r="D488" s="1" t="s">
        <v>2</v>
      </c>
      <c r="E488" s="3">
        <v>2.1800000000000002</v>
      </c>
      <c r="F488" s="2">
        <v>497.67</v>
      </c>
      <c r="G488" s="2">
        <f>ROUND('CDD-CD'!$E488*'CDD-CD'!$F488,2)</f>
        <v>1084.92</v>
      </c>
      <c r="H488" s="3">
        <v>2.1800000000000002</v>
      </c>
      <c r="I488" s="2">
        <v>535.64</v>
      </c>
      <c r="J488" s="2">
        <f>ROUND(Tabla2[[#This Row],[CANTIDAD 2]]*Tabla2[[#This Row],[P. U. 2]],2)</f>
        <v>1167.7</v>
      </c>
    </row>
    <row r="489" spans="1:10">
      <c r="A489" s="16" t="s">
        <v>6577</v>
      </c>
      <c r="B489" s="16" t="s">
        <v>459</v>
      </c>
      <c r="C489" s="16" t="s">
        <v>3930</v>
      </c>
      <c r="D489" s="1" t="s">
        <v>2</v>
      </c>
      <c r="E489" s="3">
        <v>32.46</v>
      </c>
      <c r="F489" s="2">
        <v>497.67</v>
      </c>
      <c r="G489" s="2">
        <f>ROUND('CDD-CD'!$E489*'CDD-CD'!$F489,2)</f>
        <v>16154.37</v>
      </c>
      <c r="H489" s="3">
        <v>32.46</v>
      </c>
      <c r="I489" s="2">
        <v>535.64</v>
      </c>
      <c r="J489" s="2">
        <f>ROUND(Tabla2[[#This Row],[CANTIDAD 2]]*Tabla2[[#This Row],[P. U. 2]],2)</f>
        <v>17386.87</v>
      </c>
    </row>
    <row r="490" spans="1:10" s="61" customFormat="1">
      <c r="A490" s="57" t="s">
        <v>6581</v>
      </c>
      <c r="B490" s="57" t="s">
        <v>460</v>
      </c>
      <c r="C490" s="57" t="s">
        <v>3931</v>
      </c>
      <c r="D490" s="58" t="s">
        <v>3472</v>
      </c>
      <c r="E490" s="59"/>
      <c r="F490" s="60"/>
      <c r="G490" s="60">
        <f>SUM(G491:G509)</f>
        <v>1850099.2599999998</v>
      </c>
      <c r="H490" s="59"/>
      <c r="I490" s="21"/>
      <c r="J490" s="60">
        <f>SUM(J491:J509)</f>
        <v>2003298.96</v>
      </c>
    </row>
    <row r="491" spans="1:10">
      <c r="A491" s="16" t="s">
        <v>6577</v>
      </c>
      <c r="B491" s="16" t="s">
        <v>461</v>
      </c>
      <c r="C491" s="16" t="s">
        <v>3932</v>
      </c>
      <c r="D491" s="1" t="s">
        <v>38</v>
      </c>
      <c r="E491" s="3">
        <v>1008.97</v>
      </c>
      <c r="F491" s="2">
        <v>232.4</v>
      </c>
      <c r="G491" s="2">
        <f>ROUND('CDD-CD'!$E491*'CDD-CD'!$F491,2)</f>
        <v>234484.63</v>
      </c>
      <c r="H491" s="3">
        <v>1008.97</v>
      </c>
      <c r="I491" s="2">
        <v>233.3</v>
      </c>
      <c r="J491" s="2">
        <f>ROUND(Tabla2[[#This Row],[CANTIDAD 2]]*Tabla2[[#This Row],[P. U. 2]],2)</f>
        <v>235392.7</v>
      </c>
    </row>
    <row r="492" spans="1:10">
      <c r="A492" s="16" t="s">
        <v>6577</v>
      </c>
      <c r="B492" s="16" t="s">
        <v>462</v>
      </c>
      <c r="C492" s="16" t="s">
        <v>3489</v>
      </c>
      <c r="D492" s="1" t="s">
        <v>8</v>
      </c>
      <c r="E492" s="3">
        <v>960.92</v>
      </c>
      <c r="F492" s="2">
        <v>39.99</v>
      </c>
      <c r="G492" s="2">
        <f>ROUND('CDD-CD'!$E492*'CDD-CD'!$F492,2)</f>
        <v>38427.19</v>
      </c>
      <c r="H492" s="3">
        <v>960.92</v>
      </c>
      <c r="I492" s="2">
        <v>49.03</v>
      </c>
      <c r="J492" s="2">
        <f>ROUND(Tabla2[[#This Row],[CANTIDAD 2]]*Tabla2[[#This Row],[P. U. 2]],2)</f>
        <v>47113.91</v>
      </c>
    </row>
    <row r="493" spans="1:10">
      <c r="A493" s="16" t="s">
        <v>6577</v>
      </c>
      <c r="B493" s="16" t="s">
        <v>463</v>
      </c>
      <c r="C493" s="16" t="s">
        <v>3933</v>
      </c>
      <c r="D493" s="1" t="s">
        <v>38</v>
      </c>
      <c r="E493" s="3">
        <v>834.54</v>
      </c>
      <c r="F493" s="2">
        <v>222.92</v>
      </c>
      <c r="G493" s="2">
        <f>ROUND('CDD-CD'!$E493*'CDD-CD'!$F493,2)</f>
        <v>186035.66</v>
      </c>
      <c r="H493" s="3">
        <v>834.54</v>
      </c>
      <c r="I493" s="2">
        <v>252.92</v>
      </c>
      <c r="J493" s="2">
        <f>ROUND(Tabla2[[#This Row],[CANTIDAD 2]]*Tabla2[[#This Row],[P. U. 2]],2)</f>
        <v>211071.86</v>
      </c>
    </row>
    <row r="494" spans="1:10">
      <c r="A494" s="16" t="s">
        <v>6577</v>
      </c>
      <c r="B494" s="16" t="s">
        <v>464</v>
      </c>
      <c r="C494" s="16" t="s">
        <v>3934</v>
      </c>
      <c r="D494" s="1" t="s">
        <v>38</v>
      </c>
      <c r="E494" s="3">
        <v>174.43</v>
      </c>
      <c r="F494" s="2">
        <v>182.65</v>
      </c>
      <c r="G494" s="2">
        <f>ROUND('CDD-CD'!$E494*'CDD-CD'!$F494,2)</f>
        <v>31859.64</v>
      </c>
      <c r="H494" s="3">
        <v>174.43</v>
      </c>
      <c r="I494" s="2">
        <v>190.75</v>
      </c>
      <c r="J494" s="2">
        <f>ROUND(Tabla2[[#This Row],[CANTIDAD 2]]*Tabla2[[#This Row],[P. U. 2]],2)</f>
        <v>33272.519999999997</v>
      </c>
    </row>
    <row r="495" spans="1:10">
      <c r="A495" s="16" t="s">
        <v>6577</v>
      </c>
      <c r="B495" s="16" t="s">
        <v>465</v>
      </c>
      <c r="C495" s="16" t="s">
        <v>3935</v>
      </c>
      <c r="D495" s="1" t="s">
        <v>8</v>
      </c>
      <c r="E495" s="3">
        <v>459.57</v>
      </c>
      <c r="F495" s="2">
        <v>80.88</v>
      </c>
      <c r="G495" s="2">
        <f>ROUND('CDD-CD'!$E495*'CDD-CD'!$F495,2)</f>
        <v>37170.019999999997</v>
      </c>
      <c r="H495" s="3">
        <v>459.57</v>
      </c>
      <c r="I495" s="2">
        <v>93.2</v>
      </c>
      <c r="J495" s="2">
        <f>ROUND(Tabla2[[#This Row],[CANTIDAD 2]]*Tabla2[[#This Row],[P. U. 2]],2)</f>
        <v>42831.92</v>
      </c>
    </row>
    <row r="496" spans="1:10">
      <c r="A496" s="16" t="s">
        <v>6577</v>
      </c>
      <c r="B496" s="16" t="s">
        <v>417</v>
      </c>
      <c r="C496" s="16" t="s">
        <v>3894</v>
      </c>
      <c r="D496" s="1" t="s">
        <v>31</v>
      </c>
      <c r="E496" s="3">
        <v>3.78</v>
      </c>
      <c r="F496" s="2">
        <v>13561.64</v>
      </c>
      <c r="G496" s="2">
        <f>ROUND('CDD-CD'!$E496*'CDD-CD'!$F496,2)</f>
        <v>51263</v>
      </c>
      <c r="H496" s="3">
        <v>3.78</v>
      </c>
      <c r="I496" s="2">
        <v>14923.73</v>
      </c>
      <c r="J496" s="2">
        <f>ROUND(Tabla2[[#This Row],[CANTIDAD 2]]*Tabla2[[#This Row],[P. U. 2]],2)</f>
        <v>56411.7</v>
      </c>
    </row>
    <row r="497" spans="1:10">
      <c r="A497" s="16" t="s">
        <v>6577</v>
      </c>
      <c r="B497" s="16" t="s">
        <v>466</v>
      </c>
      <c r="C497" s="16" t="s">
        <v>3936</v>
      </c>
      <c r="D497" s="1" t="s">
        <v>8</v>
      </c>
      <c r="E497" s="3">
        <v>167.12</v>
      </c>
      <c r="F497" s="2">
        <v>148.12</v>
      </c>
      <c r="G497" s="2">
        <f>ROUND('CDD-CD'!$E497*'CDD-CD'!$F497,2)</f>
        <v>24753.81</v>
      </c>
      <c r="H497" s="3">
        <v>167.12</v>
      </c>
      <c r="I497" s="2">
        <v>185.76</v>
      </c>
      <c r="J497" s="2">
        <f>ROUND(Tabla2[[#This Row],[CANTIDAD 2]]*Tabla2[[#This Row],[P. U. 2]],2)</f>
        <v>31044.21</v>
      </c>
    </row>
    <row r="498" spans="1:10">
      <c r="A498" s="16" t="s">
        <v>6577</v>
      </c>
      <c r="B498" s="16" t="s">
        <v>467</v>
      </c>
      <c r="C498" s="16" t="s">
        <v>3937</v>
      </c>
      <c r="D498" s="1" t="s">
        <v>38</v>
      </c>
      <c r="E498" s="3">
        <v>91.92</v>
      </c>
      <c r="F498" s="2">
        <v>1519.99</v>
      </c>
      <c r="G498" s="2">
        <f>ROUND('CDD-CD'!$E498*'CDD-CD'!$F498,2)</f>
        <v>139717.48000000001</v>
      </c>
      <c r="H498" s="3">
        <v>91.92</v>
      </c>
      <c r="I498" s="2">
        <v>1581.16</v>
      </c>
      <c r="J498" s="2">
        <f>ROUND(Tabla2[[#This Row],[CANTIDAD 2]]*Tabla2[[#This Row],[P. U. 2]],2)</f>
        <v>145340.23000000001</v>
      </c>
    </row>
    <row r="499" spans="1:10">
      <c r="A499" s="16" t="s">
        <v>6577</v>
      </c>
      <c r="B499" s="16" t="s">
        <v>468</v>
      </c>
      <c r="C499" s="16" t="s">
        <v>3894</v>
      </c>
      <c r="D499" s="1" t="s">
        <v>31</v>
      </c>
      <c r="E499" s="3">
        <v>4.62</v>
      </c>
      <c r="F499" s="2">
        <v>13561.64</v>
      </c>
      <c r="G499" s="2">
        <f>ROUND('CDD-CD'!$E499*'CDD-CD'!$F499,2)</f>
        <v>62654.78</v>
      </c>
      <c r="H499" s="3">
        <v>4.62</v>
      </c>
      <c r="I499" s="2">
        <v>14923.73</v>
      </c>
      <c r="J499" s="2">
        <f>ROUND(Tabla2[[#This Row],[CANTIDAD 2]]*Tabla2[[#This Row],[P. U. 2]],2)</f>
        <v>68947.63</v>
      </c>
    </row>
    <row r="500" spans="1:10">
      <c r="A500" s="16" t="s">
        <v>6577</v>
      </c>
      <c r="B500" s="16" t="s">
        <v>419</v>
      </c>
      <c r="C500" s="16" t="s">
        <v>3896</v>
      </c>
      <c r="D500" s="1" t="s">
        <v>31</v>
      </c>
      <c r="E500" s="3">
        <v>2.62</v>
      </c>
      <c r="F500" s="2">
        <v>13561.64</v>
      </c>
      <c r="G500" s="2">
        <f>ROUND('CDD-CD'!$E500*'CDD-CD'!$F500,2)</f>
        <v>35531.5</v>
      </c>
      <c r="H500" s="3">
        <v>2.62</v>
      </c>
      <c r="I500" s="2">
        <v>14923.73</v>
      </c>
      <c r="J500" s="2">
        <f>ROUND(Tabla2[[#This Row],[CANTIDAD 2]]*Tabla2[[#This Row],[P. U. 2]],2)</f>
        <v>39100.17</v>
      </c>
    </row>
    <row r="501" spans="1:10">
      <c r="A501" s="16" t="s">
        <v>6577</v>
      </c>
      <c r="B501" s="16" t="s">
        <v>469</v>
      </c>
      <c r="C501" s="16" t="s">
        <v>3938</v>
      </c>
      <c r="D501" s="1" t="s">
        <v>8</v>
      </c>
      <c r="E501" s="3">
        <v>786.06</v>
      </c>
      <c r="F501" s="2">
        <v>148.12</v>
      </c>
      <c r="G501" s="2">
        <f>ROUND('CDD-CD'!$E501*'CDD-CD'!$F501,2)</f>
        <v>116431.21</v>
      </c>
      <c r="H501" s="3">
        <v>786.06</v>
      </c>
      <c r="I501" s="2">
        <v>185.76</v>
      </c>
      <c r="J501" s="2">
        <f>ROUND(Tabla2[[#This Row],[CANTIDAD 2]]*Tabla2[[#This Row],[P. U. 2]],2)</f>
        <v>146018.51</v>
      </c>
    </row>
    <row r="502" spans="1:10">
      <c r="A502" s="16" t="s">
        <v>6577</v>
      </c>
      <c r="B502" s="16" t="s">
        <v>470</v>
      </c>
      <c r="C502" s="16" t="s">
        <v>3939</v>
      </c>
      <c r="D502" s="1" t="s">
        <v>38</v>
      </c>
      <c r="E502" s="3">
        <v>59.53</v>
      </c>
      <c r="F502" s="2">
        <v>1519.99</v>
      </c>
      <c r="G502" s="2">
        <f>ROUND('CDD-CD'!$E502*'CDD-CD'!$F502,2)</f>
        <v>90485</v>
      </c>
      <c r="H502" s="3">
        <v>59.53</v>
      </c>
      <c r="I502" s="2">
        <v>1581.16</v>
      </c>
      <c r="J502" s="2">
        <f>ROUND(Tabla2[[#This Row],[CANTIDAD 2]]*Tabla2[[#This Row],[P. U. 2]],2)</f>
        <v>94126.45</v>
      </c>
    </row>
    <row r="503" spans="1:10">
      <c r="A503" s="16" t="s">
        <v>6577</v>
      </c>
      <c r="B503" s="16" t="s">
        <v>471</v>
      </c>
      <c r="C503" s="16" t="s">
        <v>3940</v>
      </c>
      <c r="D503" s="1" t="s">
        <v>8</v>
      </c>
      <c r="E503" s="3">
        <v>1044.48</v>
      </c>
      <c r="F503" s="2">
        <v>286.25</v>
      </c>
      <c r="G503" s="2">
        <f>ROUND('CDD-CD'!$E503*'CDD-CD'!$F503,2)</f>
        <v>298982.40000000002</v>
      </c>
      <c r="H503" s="3">
        <v>1044.48</v>
      </c>
      <c r="I503" s="2">
        <v>316.17</v>
      </c>
      <c r="J503" s="2">
        <f>ROUND(Tabla2[[#This Row],[CANTIDAD 2]]*Tabla2[[#This Row],[P. U. 2]],2)</f>
        <v>330233.24</v>
      </c>
    </row>
    <row r="504" spans="1:10">
      <c r="A504" s="16" t="s">
        <v>6577</v>
      </c>
      <c r="B504" s="16" t="s">
        <v>472</v>
      </c>
      <c r="C504" s="16" t="s">
        <v>3941</v>
      </c>
      <c r="D504" s="1" t="s">
        <v>428</v>
      </c>
      <c r="E504" s="3">
        <v>417.79</v>
      </c>
      <c r="F504" s="2">
        <v>84.12</v>
      </c>
      <c r="G504" s="2">
        <f>ROUND('CDD-CD'!$E504*'CDD-CD'!$F504,2)</f>
        <v>35144.49</v>
      </c>
      <c r="H504" s="3">
        <v>417.79</v>
      </c>
      <c r="I504" s="2">
        <v>95.35</v>
      </c>
      <c r="J504" s="2">
        <f>ROUND(Tabla2[[#This Row],[CANTIDAD 2]]*Tabla2[[#This Row],[P. U. 2]],2)</f>
        <v>39836.28</v>
      </c>
    </row>
    <row r="505" spans="1:10">
      <c r="A505" s="16" t="s">
        <v>6577</v>
      </c>
      <c r="B505" s="16" t="s">
        <v>473</v>
      </c>
      <c r="C505" s="16" t="s">
        <v>3942</v>
      </c>
      <c r="D505" s="1" t="s">
        <v>62</v>
      </c>
      <c r="E505" s="3">
        <v>96</v>
      </c>
      <c r="F505" s="2">
        <v>2873.02</v>
      </c>
      <c r="G505" s="2">
        <f>ROUND('CDD-CD'!$E505*'CDD-CD'!$F505,2)</f>
        <v>275809.91999999998</v>
      </c>
      <c r="H505" s="3">
        <v>96</v>
      </c>
      <c r="I505" s="2">
        <v>2930.41</v>
      </c>
      <c r="J505" s="2">
        <f>ROUND(Tabla2[[#This Row],[CANTIDAD 2]]*Tabla2[[#This Row],[P. U. 2]],2)</f>
        <v>281319.36</v>
      </c>
    </row>
    <row r="506" spans="1:10">
      <c r="A506" s="16" t="s">
        <v>6577</v>
      </c>
      <c r="B506" s="16" t="s">
        <v>474</v>
      </c>
      <c r="C506" s="16" t="s">
        <v>3943</v>
      </c>
      <c r="D506" s="1" t="s">
        <v>62</v>
      </c>
      <c r="E506" s="3">
        <v>96</v>
      </c>
      <c r="F506" s="2">
        <v>86.65</v>
      </c>
      <c r="G506" s="2">
        <f>ROUND('CDD-CD'!$E506*'CDD-CD'!$F506,2)</f>
        <v>8318.4</v>
      </c>
      <c r="H506" s="3">
        <v>96</v>
      </c>
      <c r="I506" s="2">
        <v>100.42</v>
      </c>
      <c r="J506" s="2">
        <f>ROUND(Tabla2[[#This Row],[CANTIDAD 2]]*Tabla2[[#This Row],[P. U. 2]],2)</f>
        <v>9640.32</v>
      </c>
    </row>
    <row r="507" spans="1:10">
      <c r="A507" s="16" t="s">
        <v>6577</v>
      </c>
      <c r="B507" s="16" t="s">
        <v>475</v>
      </c>
      <c r="C507" s="16" t="s">
        <v>3944</v>
      </c>
      <c r="D507" s="1" t="s">
        <v>476</v>
      </c>
      <c r="E507" s="3">
        <v>96</v>
      </c>
      <c r="F507" s="2">
        <v>69.599999999999994</v>
      </c>
      <c r="G507" s="2">
        <f>ROUND('CDD-CD'!$E507*'CDD-CD'!$F507,2)</f>
        <v>6681.6</v>
      </c>
      <c r="H507" s="3">
        <v>96</v>
      </c>
      <c r="I507" s="2">
        <v>79.930000000000007</v>
      </c>
      <c r="J507" s="2">
        <f>ROUND(Tabla2[[#This Row],[CANTIDAD 2]]*Tabla2[[#This Row],[P. U. 2]],2)</f>
        <v>7673.28</v>
      </c>
    </row>
    <row r="508" spans="1:10">
      <c r="A508" s="16" t="s">
        <v>6577</v>
      </c>
      <c r="B508" s="16" t="s">
        <v>477</v>
      </c>
      <c r="C508" s="16" t="s">
        <v>3945</v>
      </c>
      <c r="D508" s="1" t="s">
        <v>62</v>
      </c>
      <c r="E508" s="3">
        <v>1</v>
      </c>
      <c r="F508" s="2">
        <v>67385.279999999999</v>
      </c>
      <c r="G508" s="2">
        <f>ROUND('CDD-CD'!$E508*'CDD-CD'!$F508,2)</f>
        <v>67385.279999999999</v>
      </c>
      <c r="H508" s="3">
        <v>1</v>
      </c>
      <c r="I508" s="2">
        <v>70140.240000000005</v>
      </c>
      <c r="J508" s="2">
        <f>ROUND(Tabla2[[#This Row],[CANTIDAD 2]]*Tabla2[[#This Row],[P. U. 2]],2)</f>
        <v>70140.240000000005</v>
      </c>
    </row>
    <row r="509" spans="1:10">
      <c r="A509" s="16" t="s">
        <v>6577</v>
      </c>
      <c r="B509" s="16" t="s">
        <v>478</v>
      </c>
      <c r="C509" s="16" t="s">
        <v>3946</v>
      </c>
      <c r="D509" s="1" t="s">
        <v>62</v>
      </c>
      <c r="E509" s="3">
        <v>1</v>
      </c>
      <c r="F509" s="2">
        <v>108963.25</v>
      </c>
      <c r="G509" s="2">
        <f>ROUND('CDD-CD'!$E509*'CDD-CD'!$F509,2)</f>
        <v>108963.25</v>
      </c>
      <c r="H509" s="3">
        <v>1</v>
      </c>
      <c r="I509" s="2">
        <v>113784.43</v>
      </c>
      <c r="J509" s="2">
        <f>ROUND(Tabla2[[#This Row],[CANTIDAD 2]]*Tabla2[[#This Row],[P. U. 2]],2)</f>
        <v>113784.43</v>
      </c>
    </row>
    <row r="510" spans="1:10" s="56" customFormat="1">
      <c r="A510" s="52" t="s">
        <v>6580</v>
      </c>
      <c r="B510" s="52" t="s">
        <v>479</v>
      </c>
      <c r="C510" s="52" t="s">
        <v>3947</v>
      </c>
      <c r="D510" s="53" t="s">
        <v>3472</v>
      </c>
      <c r="E510" s="54"/>
      <c r="F510" s="55"/>
      <c r="G510" s="55">
        <f>SUM(G511:G536)</f>
        <v>2702516.07</v>
      </c>
      <c r="H510" s="54"/>
      <c r="I510" s="65"/>
      <c r="J510" s="55">
        <f>SUM(J511:J536)</f>
        <v>2790611.6999999997</v>
      </c>
    </row>
    <row r="511" spans="1:10">
      <c r="A511" s="16" t="s">
        <v>6577</v>
      </c>
      <c r="B511" s="16" t="s">
        <v>480</v>
      </c>
      <c r="C511" s="16" t="s">
        <v>3948</v>
      </c>
      <c r="D511" s="1" t="s">
        <v>38</v>
      </c>
      <c r="E511" s="3">
        <v>1276.74</v>
      </c>
      <c r="F511" s="2">
        <v>513.24</v>
      </c>
      <c r="G511" s="2">
        <f>ROUND('CDD-CD'!$E511*'CDD-CD'!$F511,2)</f>
        <v>655274.04</v>
      </c>
      <c r="H511" s="3">
        <v>1276.74</v>
      </c>
      <c r="I511" s="2">
        <v>535.70000000000005</v>
      </c>
      <c r="J511" s="2">
        <f>ROUND(Tabla2[[#This Row],[CANTIDAD 2]]*Tabla2[[#This Row],[P. U. 2]],2)</f>
        <v>683949.62</v>
      </c>
    </row>
    <row r="512" spans="1:10">
      <c r="A512" s="16" t="s">
        <v>6577</v>
      </c>
      <c r="B512" s="16" t="s">
        <v>481</v>
      </c>
      <c r="C512" s="16" t="s">
        <v>3949</v>
      </c>
      <c r="D512" s="1" t="s">
        <v>8</v>
      </c>
      <c r="E512" s="3">
        <v>450.96</v>
      </c>
      <c r="F512" s="2">
        <v>147.19999999999999</v>
      </c>
      <c r="G512" s="2">
        <f>ROUND('CDD-CD'!$E512*'CDD-CD'!$F512,2)</f>
        <v>66381.31</v>
      </c>
      <c r="H512" s="3">
        <v>450.96</v>
      </c>
      <c r="I512" s="2">
        <v>154.22</v>
      </c>
      <c r="J512" s="2">
        <f>ROUND(Tabla2[[#This Row],[CANTIDAD 2]]*Tabla2[[#This Row],[P. U. 2]],2)</f>
        <v>69547.05</v>
      </c>
    </row>
    <row r="513" spans="1:10">
      <c r="A513" s="16" t="s">
        <v>6577</v>
      </c>
      <c r="B513" s="16" t="s">
        <v>482</v>
      </c>
      <c r="C513" s="16" t="s">
        <v>3950</v>
      </c>
      <c r="D513" s="1" t="s">
        <v>8</v>
      </c>
      <c r="E513" s="3">
        <v>506.22</v>
      </c>
      <c r="F513" s="2">
        <v>147.19999999999999</v>
      </c>
      <c r="G513" s="2">
        <f>ROUND('CDD-CD'!$E513*'CDD-CD'!$F513,2)</f>
        <v>74515.58</v>
      </c>
      <c r="H513" s="3">
        <v>506.22</v>
      </c>
      <c r="I513" s="2">
        <v>154.22</v>
      </c>
      <c r="J513" s="2">
        <f>ROUND(Tabla2[[#This Row],[CANTIDAD 2]]*Tabla2[[#This Row],[P. U. 2]],2)</f>
        <v>78069.25</v>
      </c>
    </row>
    <row r="514" spans="1:10">
      <c r="A514" s="16" t="s">
        <v>6577</v>
      </c>
      <c r="B514" s="16" t="s">
        <v>483</v>
      </c>
      <c r="C514" s="16" t="s">
        <v>3951</v>
      </c>
      <c r="D514" s="1" t="s">
        <v>8</v>
      </c>
      <c r="E514" s="3">
        <v>485.94</v>
      </c>
      <c r="F514" s="2">
        <v>167.2</v>
      </c>
      <c r="G514" s="2">
        <f>ROUND('CDD-CD'!$E514*'CDD-CD'!$F514,2)</f>
        <v>81249.17</v>
      </c>
      <c r="H514" s="3">
        <v>485.94</v>
      </c>
      <c r="I514" s="2">
        <v>174.22</v>
      </c>
      <c r="J514" s="2">
        <f>ROUND(Tabla2[[#This Row],[CANTIDAD 2]]*Tabla2[[#This Row],[P. U. 2]],2)</f>
        <v>84660.47</v>
      </c>
    </row>
    <row r="515" spans="1:10">
      <c r="A515" s="16" t="s">
        <v>6577</v>
      </c>
      <c r="B515" s="16" t="s">
        <v>484</v>
      </c>
      <c r="C515" s="16" t="s">
        <v>3952</v>
      </c>
      <c r="D515" s="1" t="s">
        <v>8</v>
      </c>
      <c r="E515" s="3">
        <v>505.23</v>
      </c>
      <c r="F515" s="2">
        <v>147.19999999999999</v>
      </c>
      <c r="G515" s="2">
        <f>ROUND('CDD-CD'!$E515*'CDD-CD'!$F515,2)</f>
        <v>74369.86</v>
      </c>
      <c r="H515" s="3">
        <v>505.23</v>
      </c>
      <c r="I515" s="2">
        <v>154.22</v>
      </c>
      <c r="J515" s="2">
        <f>ROUND(Tabla2[[#This Row],[CANTIDAD 2]]*Tabla2[[#This Row],[P. U. 2]],2)</f>
        <v>77916.570000000007</v>
      </c>
    </row>
    <row r="516" spans="1:10">
      <c r="A516" s="16" t="s">
        <v>6577</v>
      </c>
      <c r="B516" s="16" t="s">
        <v>485</v>
      </c>
      <c r="C516" s="16" t="s">
        <v>3953</v>
      </c>
      <c r="D516" s="1" t="s">
        <v>8</v>
      </c>
      <c r="E516" s="3">
        <v>482.57</v>
      </c>
      <c r="F516" s="2">
        <v>157.19999999999999</v>
      </c>
      <c r="G516" s="2">
        <f>ROUND('CDD-CD'!$E516*'CDD-CD'!$F516,2)</f>
        <v>75860</v>
      </c>
      <c r="H516" s="3">
        <v>482.57</v>
      </c>
      <c r="I516" s="2">
        <v>164.22</v>
      </c>
      <c r="J516" s="2">
        <f>ROUND(Tabla2[[#This Row],[CANTIDAD 2]]*Tabla2[[#This Row],[P. U. 2]],2)</f>
        <v>79247.649999999994</v>
      </c>
    </row>
    <row r="517" spans="1:10">
      <c r="A517" s="16" t="s">
        <v>6577</v>
      </c>
      <c r="B517" s="16" t="s">
        <v>486</v>
      </c>
      <c r="C517" s="16" t="s">
        <v>3954</v>
      </c>
      <c r="D517" s="1" t="s">
        <v>8</v>
      </c>
      <c r="E517" s="3">
        <v>2480.2800000000002</v>
      </c>
      <c r="F517" s="2">
        <v>62.2</v>
      </c>
      <c r="G517" s="2">
        <f>ROUND('CDD-CD'!$E517*'CDD-CD'!$F517,2)</f>
        <v>154273.42000000001</v>
      </c>
      <c r="H517" s="3">
        <v>2480.2800000000002</v>
      </c>
      <c r="I517" s="2">
        <v>69.22</v>
      </c>
      <c r="J517" s="2">
        <f>ROUND(Tabla2[[#This Row],[CANTIDAD 2]]*Tabla2[[#This Row],[P. U. 2]],2)</f>
        <v>171684.98</v>
      </c>
    </row>
    <row r="518" spans="1:10">
      <c r="A518" s="16" t="s">
        <v>6577</v>
      </c>
      <c r="B518" s="16" t="s">
        <v>487</v>
      </c>
      <c r="C518" s="16" t="s">
        <v>3955</v>
      </c>
      <c r="D518" s="1" t="s">
        <v>153</v>
      </c>
      <c r="E518" s="3">
        <v>27</v>
      </c>
      <c r="F518" s="2">
        <v>672.2</v>
      </c>
      <c r="G518" s="2">
        <f>ROUND('CDD-CD'!$E518*'CDD-CD'!$F518,2)</f>
        <v>18149.400000000001</v>
      </c>
      <c r="H518" s="3">
        <v>27</v>
      </c>
      <c r="I518" s="2">
        <v>679.22</v>
      </c>
      <c r="J518" s="2">
        <f>ROUND(Tabla2[[#This Row],[CANTIDAD 2]]*Tabla2[[#This Row],[P. U. 2]],2)</f>
        <v>18338.939999999999</v>
      </c>
    </row>
    <row r="519" spans="1:10">
      <c r="A519" s="16" t="s">
        <v>6577</v>
      </c>
      <c r="B519" s="16" t="s">
        <v>488</v>
      </c>
      <c r="C519" s="16" t="s">
        <v>3956</v>
      </c>
      <c r="D519" s="1" t="s">
        <v>153</v>
      </c>
      <c r="E519" s="3">
        <v>5</v>
      </c>
      <c r="F519" s="2">
        <v>872.2</v>
      </c>
      <c r="G519" s="2">
        <f>ROUND('CDD-CD'!$E519*'CDD-CD'!$F519,2)</f>
        <v>4361</v>
      </c>
      <c r="H519" s="3">
        <v>5</v>
      </c>
      <c r="I519" s="2">
        <v>879.22</v>
      </c>
      <c r="J519" s="2">
        <f>ROUND(Tabla2[[#This Row],[CANTIDAD 2]]*Tabla2[[#This Row],[P. U. 2]],2)</f>
        <v>4396.1000000000004</v>
      </c>
    </row>
    <row r="520" spans="1:10">
      <c r="A520" s="16" t="s">
        <v>6577</v>
      </c>
      <c r="B520" s="16" t="s">
        <v>489</v>
      </c>
      <c r="C520" s="16" t="s">
        <v>3957</v>
      </c>
      <c r="D520" s="1" t="s">
        <v>153</v>
      </c>
      <c r="E520" s="3">
        <v>3</v>
      </c>
      <c r="F520" s="2">
        <v>872.2</v>
      </c>
      <c r="G520" s="2">
        <f>ROUND('CDD-CD'!$E520*'CDD-CD'!$F520,2)</f>
        <v>2616.6</v>
      </c>
      <c r="H520" s="3">
        <v>3</v>
      </c>
      <c r="I520" s="2">
        <v>879.22</v>
      </c>
      <c r="J520" s="2">
        <f>ROUND(Tabla2[[#This Row],[CANTIDAD 2]]*Tabla2[[#This Row],[P. U. 2]],2)</f>
        <v>2637.66</v>
      </c>
    </row>
    <row r="521" spans="1:10">
      <c r="A521" s="16" t="s">
        <v>6577</v>
      </c>
      <c r="B521" s="16" t="s">
        <v>490</v>
      </c>
      <c r="C521" s="16" t="s">
        <v>3958</v>
      </c>
      <c r="D521" s="1" t="s">
        <v>153</v>
      </c>
      <c r="E521" s="3">
        <v>20</v>
      </c>
      <c r="F521" s="2">
        <v>572.20000000000005</v>
      </c>
      <c r="G521" s="2">
        <f>ROUND('CDD-CD'!$E521*'CDD-CD'!$F521,2)</f>
        <v>11444</v>
      </c>
      <c r="H521" s="3">
        <v>20</v>
      </c>
      <c r="I521" s="2">
        <v>579.22</v>
      </c>
      <c r="J521" s="2">
        <f>ROUND(Tabla2[[#This Row],[CANTIDAD 2]]*Tabla2[[#This Row],[P. U. 2]],2)</f>
        <v>11584.4</v>
      </c>
    </row>
    <row r="522" spans="1:10">
      <c r="A522" s="16" t="s">
        <v>6577</v>
      </c>
      <c r="B522" s="16" t="s">
        <v>491</v>
      </c>
      <c r="C522" s="16" t="s">
        <v>3959</v>
      </c>
      <c r="D522" s="1" t="s">
        <v>153</v>
      </c>
      <c r="E522" s="3">
        <v>34</v>
      </c>
      <c r="F522" s="2">
        <v>572.20000000000005</v>
      </c>
      <c r="G522" s="2">
        <f>ROUND('CDD-CD'!$E522*'CDD-CD'!$F522,2)</f>
        <v>19454.8</v>
      </c>
      <c r="H522" s="3">
        <v>34</v>
      </c>
      <c r="I522" s="2">
        <v>579.22</v>
      </c>
      <c r="J522" s="2">
        <f>ROUND(Tabla2[[#This Row],[CANTIDAD 2]]*Tabla2[[#This Row],[P. U. 2]],2)</f>
        <v>19693.48</v>
      </c>
    </row>
    <row r="523" spans="1:10">
      <c r="A523" s="16" t="s">
        <v>6577</v>
      </c>
      <c r="B523" s="16" t="s">
        <v>492</v>
      </c>
      <c r="C523" s="16" t="s">
        <v>3960</v>
      </c>
      <c r="D523" s="1" t="s">
        <v>153</v>
      </c>
      <c r="E523" s="3">
        <v>37</v>
      </c>
      <c r="F523" s="2">
        <v>672.2</v>
      </c>
      <c r="G523" s="2">
        <f>ROUND('CDD-CD'!$E523*'CDD-CD'!$F523,2)</f>
        <v>24871.4</v>
      </c>
      <c r="H523" s="3">
        <v>37</v>
      </c>
      <c r="I523" s="2">
        <v>679.22</v>
      </c>
      <c r="J523" s="2">
        <f>ROUND(Tabla2[[#This Row],[CANTIDAD 2]]*Tabla2[[#This Row],[P. U. 2]],2)</f>
        <v>25131.14</v>
      </c>
    </row>
    <row r="524" spans="1:10">
      <c r="A524" s="16" t="s">
        <v>6577</v>
      </c>
      <c r="B524" s="16" t="s">
        <v>493</v>
      </c>
      <c r="C524" s="16" t="s">
        <v>3961</v>
      </c>
      <c r="D524" s="1" t="s">
        <v>153</v>
      </c>
      <c r="E524" s="3">
        <v>66</v>
      </c>
      <c r="F524" s="2">
        <v>67.2</v>
      </c>
      <c r="G524" s="2">
        <f>ROUND('CDD-CD'!$E524*'CDD-CD'!$F524,2)</f>
        <v>4435.2</v>
      </c>
      <c r="H524" s="3">
        <v>66</v>
      </c>
      <c r="I524" s="2">
        <v>74.22</v>
      </c>
      <c r="J524" s="2">
        <f>ROUND(Tabla2[[#This Row],[CANTIDAD 2]]*Tabla2[[#This Row],[P. U. 2]],2)</f>
        <v>4898.5200000000004</v>
      </c>
    </row>
    <row r="525" spans="1:10">
      <c r="A525" s="16" t="s">
        <v>6577</v>
      </c>
      <c r="B525" s="16" t="s">
        <v>494</v>
      </c>
      <c r="C525" s="16" t="s">
        <v>3962</v>
      </c>
      <c r="D525" s="1" t="s">
        <v>153</v>
      </c>
      <c r="E525" s="3">
        <v>55</v>
      </c>
      <c r="F525" s="2">
        <v>67.2</v>
      </c>
      <c r="G525" s="2">
        <f>ROUND('CDD-CD'!$E525*'CDD-CD'!$F525,2)</f>
        <v>3696</v>
      </c>
      <c r="H525" s="3">
        <v>55</v>
      </c>
      <c r="I525" s="2">
        <v>74.22</v>
      </c>
      <c r="J525" s="2">
        <f>ROUND(Tabla2[[#This Row],[CANTIDAD 2]]*Tabla2[[#This Row],[P. U. 2]],2)</f>
        <v>4082.1</v>
      </c>
    </row>
    <row r="526" spans="1:10">
      <c r="A526" s="16" t="s">
        <v>6577</v>
      </c>
      <c r="B526" s="16" t="s">
        <v>495</v>
      </c>
      <c r="C526" s="16" t="s">
        <v>3963</v>
      </c>
      <c r="D526" s="1" t="s">
        <v>153</v>
      </c>
      <c r="E526" s="3">
        <v>44</v>
      </c>
      <c r="F526" s="2">
        <v>67.2</v>
      </c>
      <c r="G526" s="2">
        <f>ROUND('CDD-CD'!$E526*'CDD-CD'!$F526,2)</f>
        <v>2956.8</v>
      </c>
      <c r="H526" s="3">
        <v>44</v>
      </c>
      <c r="I526" s="2">
        <v>74.22</v>
      </c>
      <c r="J526" s="2">
        <f>ROUND(Tabla2[[#This Row],[CANTIDAD 2]]*Tabla2[[#This Row],[P. U. 2]],2)</f>
        <v>3265.68</v>
      </c>
    </row>
    <row r="527" spans="1:10">
      <c r="A527" s="16" t="s">
        <v>6577</v>
      </c>
      <c r="B527" s="16" t="s">
        <v>496</v>
      </c>
      <c r="C527" s="16" t="s">
        <v>3964</v>
      </c>
      <c r="D527" s="1" t="s">
        <v>153</v>
      </c>
      <c r="E527" s="3">
        <v>73</v>
      </c>
      <c r="F527" s="2">
        <v>14165.22</v>
      </c>
      <c r="G527" s="2">
        <f>ROUND('CDD-CD'!$E527*'CDD-CD'!$F527,2)</f>
        <v>1034061.06</v>
      </c>
      <c r="H527" s="3">
        <v>73</v>
      </c>
      <c r="I527" s="2">
        <v>14324.42</v>
      </c>
      <c r="J527" s="2">
        <f>ROUND(Tabla2[[#This Row],[CANTIDAD 2]]*Tabla2[[#This Row],[P. U. 2]],2)</f>
        <v>1045682.66</v>
      </c>
    </row>
    <row r="528" spans="1:10">
      <c r="A528" s="16" t="s">
        <v>6577</v>
      </c>
      <c r="B528" s="16" t="s">
        <v>497</v>
      </c>
      <c r="C528" s="16" t="s">
        <v>3965</v>
      </c>
      <c r="D528" s="1" t="s">
        <v>153</v>
      </c>
      <c r="E528" s="3">
        <v>2</v>
      </c>
      <c r="F528" s="2">
        <v>16368.93</v>
      </c>
      <c r="G528" s="2">
        <f>ROUND('CDD-CD'!$E528*'CDD-CD'!$F528,2)</f>
        <v>32737.86</v>
      </c>
      <c r="H528" s="3">
        <v>2</v>
      </c>
      <c r="I528" s="2">
        <v>16552.89</v>
      </c>
      <c r="J528" s="2">
        <f>ROUND(Tabla2[[#This Row],[CANTIDAD 2]]*Tabla2[[#This Row],[P. U. 2]],2)</f>
        <v>33105.78</v>
      </c>
    </row>
    <row r="529" spans="1:10">
      <c r="A529" s="16" t="s">
        <v>6577</v>
      </c>
      <c r="B529" s="16" t="s">
        <v>498</v>
      </c>
      <c r="C529" s="16" t="s">
        <v>3966</v>
      </c>
      <c r="D529" s="1" t="s">
        <v>153</v>
      </c>
      <c r="E529" s="3">
        <v>1</v>
      </c>
      <c r="F529" s="2">
        <v>18101.060000000001</v>
      </c>
      <c r="G529" s="2">
        <f>ROUND('CDD-CD'!$E529*'CDD-CD'!$F529,2)</f>
        <v>18101.060000000001</v>
      </c>
      <c r="H529" s="3">
        <v>1</v>
      </c>
      <c r="I529" s="2">
        <v>18304.48</v>
      </c>
      <c r="J529" s="2">
        <f>ROUND(Tabla2[[#This Row],[CANTIDAD 2]]*Tabla2[[#This Row],[P. U. 2]],2)</f>
        <v>18304.48</v>
      </c>
    </row>
    <row r="530" spans="1:10">
      <c r="A530" s="16" t="s">
        <v>6577</v>
      </c>
      <c r="B530" s="16" t="s">
        <v>499</v>
      </c>
      <c r="C530" s="16" t="s">
        <v>3967</v>
      </c>
      <c r="D530" s="1" t="s">
        <v>153</v>
      </c>
      <c r="E530" s="3">
        <v>2</v>
      </c>
      <c r="F530" s="2">
        <v>24237.69</v>
      </c>
      <c r="G530" s="2">
        <f>ROUND('CDD-CD'!$E530*'CDD-CD'!$F530,2)</f>
        <v>48475.38</v>
      </c>
      <c r="H530" s="3">
        <v>2</v>
      </c>
      <c r="I530" s="2">
        <v>24510.09</v>
      </c>
      <c r="J530" s="2">
        <f>ROUND(Tabla2[[#This Row],[CANTIDAD 2]]*Tabla2[[#This Row],[P. U. 2]],2)</f>
        <v>49020.18</v>
      </c>
    </row>
    <row r="531" spans="1:10">
      <c r="A531" s="16" t="s">
        <v>6577</v>
      </c>
      <c r="B531" s="16" t="s">
        <v>500</v>
      </c>
      <c r="C531" s="16" t="s">
        <v>3968</v>
      </c>
      <c r="D531" s="1" t="s">
        <v>153</v>
      </c>
      <c r="E531" s="3">
        <v>7</v>
      </c>
      <c r="F531" s="2">
        <v>15739.36</v>
      </c>
      <c r="G531" s="2">
        <f>ROUND('CDD-CD'!$E531*'CDD-CD'!$F531,2)</f>
        <v>110175.52</v>
      </c>
      <c r="H531" s="3">
        <v>7</v>
      </c>
      <c r="I531" s="2">
        <v>15916.24</v>
      </c>
      <c r="J531" s="2">
        <f>ROUND(Tabla2[[#This Row],[CANTIDAD 2]]*Tabla2[[#This Row],[P. U. 2]],2)</f>
        <v>111413.68</v>
      </c>
    </row>
    <row r="532" spans="1:10">
      <c r="A532" s="16" t="s">
        <v>6577</v>
      </c>
      <c r="B532" s="16" t="s">
        <v>501</v>
      </c>
      <c r="C532" s="16" t="s">
        <v>3969</v>
      </c>
      <c r="D532" s="1" t="s">
        <v>153</v>
      </c>
      <c r="E532" s="3">
        <v>1</v>
      </c>
      <c r="F532" s="2">
        <v>15783.93</v>
      </c>
      <c r="G532" s="2">
        <f>ROUND('CDD-CD'!$E532*'CDD-CD'!$F532,2)</f>
        <v>15783.93</v>
      </c>
      <c r="H532" s="3">
        <v>1</v>
      </c>
      <c r="I532" s="2">
        <v>15969.65</v>
      </c>
      <c r="J532" s="2">
        <f>ROUND(Tabla2[[#This Row],[CANTIDAD 2]]*Tabla2[[#This Row],[P. U. 2]],2)</f>
        <v>15969.65</v>
      </c>
    </row>
    <row r="533" spans="1:10">
      <c r="A533" s="16" t="s">
        <v>6577</v>
      </c>
      <c r="B533" s="16" t="s">
        <v>502</v>
      </c>
      <c r="C533" s="16" t="s">
        <v>3970</v>
      </c>
      <c r="D533" s="1" t="s">
        <v>153</v>
      </c>
      <c r="E533" s="3">
        <v>1</v>
      </c>
      <c r="F533" s="2">
        <v>30101.73</v>
      </c>
      <c r="G533" s="2">
        <f>ROUND('CDD-CD'!$E533*'CDD-CD'!$F533,2)</f>
        <v>30101.73</v>
      </c>
      <c r="H533" s="3">
        <v>1</v>
      </c>
      <c r="I533" s="2">
        <v>30440.01</v>
      </c>
      <c r="J533" s="2">
        <f>ROUND(Tabla2[[#This Row],[CANTIDAD 2]]*Tabla2[[#This Row],[P. U. 2]],2)</f>
        <v>30440.01</v>
      </c>
    </row>
    <row r="534" spans="1:10">
      <c r="A534" s="16" t="s">
        <v>6577</v>
      </c>
      <c r="B534" s="16" t="s">
        <v>503</v>
      </c>
      <c r="C534" s="16" t="s">
        <v>3971</v>
      </c>
      <c r="D534" s="1" t="s">
        <v>5</v>
      </c>
      <c r="E534" s="3">
        <v>72.239999999999995</v>
      </c>
      <c r="F534" s="2">
        <v>373.53</v>
      </c>
      <c r="G534" s="2">
        <f>ROUND('CDD-CD'!$E534*'CDD-CD'!$F534,2)</f>
        <v>26983.81</v>
      </c>
      <c r="H534" s="3">
        <v>72.239999999999995</v>
      </c>
      <c r="I534" s="2">
        <v>392.25</v>
      </c>
      <c r="J534" s="2">
        <f>ROUND(Tabla2[[#This Row],[CANTIDAD 2]]*Tabla2[[#This Row],[P. U. 2]],2)</f>
        <v>28336.14</v>
      </c>
    </row>
    <row r="535" spans="1:10">
      <c r="A535" s="16" t="s">
        <v>6577</v>
      </c>
      <c r="B535" s="16" t="s">
        <v>504</v>
      </c>
      <c r="C535" s="16" t="s">
        <v>3972</v>
      </c>
      <c r="D535" s="1" t="s">
        <v>2</v>
      </c>
      <c r="E535" s="3">
        <v>1635.79</v>
      </c>
      <c r="F535" s="2">
        <v>58.28</v>
      </c>
      <c r="G535" s="2">
        <f>ROUND('CDD-CD'!$E535*'CDD-CD'!$F535,2)</f>
        <v>95333.84</v>
      </c>
      <c r="H535" s="3">
        <v>1635.79</v>
      </c>
      <c r="I535" s="2">
        <v>61.65</v>
      </c>
      <c r="J535" s="2">
        <f>ROUND(Tabla2[[#This Row],[CANTIDAD 2]]*Tabla2[[#This Row],[P. U. 2]],2)</f>
        <v>100846.45</v>
      </c>
    </row>
    <row r="536" spans="1:10">
      <c r="A536" s="16" t="s">
        <v>6577</v>
      </c>
      <c r="B536" s="16" t="s">
        <v>505</v>
      </c>
      <c r="C536" s="16" t="s">
        <v>3973</v>
      </c>
      <c r="D536" s="1" t="s">
        <v>2</v>
      </c>
      <c r="E536" s="3">
        <v>364.79</v>
      </c>
      <c r="F536" s="2">
        <v>46.2</v>
      </c>
      <c r="G536" s="2">
        <f>ROUND('CDD-CD'!$E536*'CDD-CD'!$F536,2)</f>
        <v>16853.3</v>
      </c>
      <c r="H536" s="3">
        <v>364.79</v>
      </c>
      <c r="I536" s="2">
        <v>50.41</v>
      </c>
      <c r="J536" s="2">
        <f>ROUND(Tabla2[[#This Row],[CANTIDAD 2]]*Tabla2[[#This Row],[P. U. 2]],2)</f>
        <v>18389.060000000001</v>
      </c>
    </row>
    <row r="537" spans="1:10" s="56" customFormat="1">
      <c r="A537" s="52" t="s">
        <v>6580</v>
      </c>
      <c r="B537" s="52" t="s">
        <v>506</v>
      </c>
      <c r="C537" s="52" t="s">
        <v>3974</v>
      </c>
      <c r="D537" s="53" t="s">
        <v>3472</v>
      </c>
      <c r="E537" s="54"/>
      <c r="F537" s="55"/>
      <c r="G537" s="55">
        <f>G538</f>
        <v>13936.659999999996</v>
      </c>
      <c r="H537" s="54"/>
      <c r="I537" s="65"/>
      <c r="J537" s="55">
        <f>J538</f>
        <v>16599.650000000001</v>
      </c>
    </row>
    <row r="538" spans="1:10" s="61" customFormat="1">
      <c r="A538" s="57" t="s">
        <v>6581</v>
      </c>
      <c r="B538" s="57" t="s">
        <v>3472</v>
      </c>
      <c r="C538" s="57" t="s">
        <v>3974</v>
      </c>
      <c r="D538" s="58" t="s">
        <v>3472</v>
      </c>
      <c r="E538" s="59"/>
      <c r="F538" s="60"/>
      <c r="G538" s="60">
        <f>SUM(G539:G556)</f>
        <v>13936.659999999996</v>
      </c>
      <c r="H538" s="59"/>
      <c r="I538" s="21"/>
      <c r="J538" s="60">
        <f>SUM(J539:J556)</f>
        <v>16599.650000000001</v>
      </c>
    </row>
    <row r="539" spans="1:10">
      <c r="A539" s="16" t="s">
        <v>6577</v>
      </c>
      <c r="B539" s="16" t="s">
        <v>507</v>
      </c>
      <c r="C539" s="16" t="s">
        <v>3975</v>
      </c>
      <c r="D539" s="1" t="s">
        <v>8</v>
      </c>
      <c r="E539" s="3">
        <v>8.06</v>
      </c>
      <c r="F539" s="2">
        <v>190.55</v>
      </c>
      <c r="G539" s="2">
        <f>ROUND('CDD-CD'!$E539*'CDD-CD'!$F539,2)</f>
        <v>1535.83</v>
      </c>
      <c r="H539" s="3">
        <v>8.06</v>
      </c>
      <c r="I539" s="2">
        <v>220.31</v>
      </c>
      <c r="J539" s="2">
        <f>ROUND(Tabla2[[#This Row],[CANTIDAD 2]]*Tabla2[[#This Row],[P. U. 2]],2)</f>
        <v>1775.7</v>
      </c>
    </row>
    <row r="540" spans="1:10">
      <c r="A540" s="16" t="s">
        <v>6577</v>
      </c>
      <c r="B540" s="16" t="s">
        <v>508</v>
      </c>
      <c r="C540" s="16" t="s">
        <v>3976</v>
      </c>
      <c r="D540" s="1" t="s">
        <v>428</v>
      </c>
      <c r="E540" s="3">
        <v>5.76</v>
      </c>
      <c r="F540" s="2">
        <v>181.66</v>
      </c>
      <c r="G540" s="2">
        <f>ROUND('CDD-CD'!$E540*'CDD-CD'!$F540,2)</f>
        <v>1046.3599999999999</v>
      </c>
      <c r="H540" s="3">
        <v>5.76</v>
      </c>
      <c r="I540" s="2">
        <v>220.41</v>
      </c>
      <c r="J540" s="2">
        <f>ROUND(Tabla2[[#This Row],[CANTIDAD 2]]*Tabla2[[#This Row],[P. U. 2]],2)</f>
        <v>1269.56</v>
      </c>
    </row>
    <row r="541" spans="1:10">
      <c r="A541" s="16" t="s">
        <v>6577</v>
      </c>
      <c r="B541" s="16" t="s">
        <v>509</v>
      </c>
      <c r="C541" s="16" t="s">
        <v>3977</v>
      </c>
      <c r="D541" s="1" t="s">
        <v>428</v>
      </c>
      <c r="E541" s="3">
        <v>9.6</v>
      </c>
      <c r="F541" s="2">
        <v>154.71</v>
      </c>
      <c r="G541" s="2">
        <f>ROUND('CDD-CD'!$E541*'CDD-CD'!$F541,2)</f>
        <v>1485.22</v>
      </c>
      <c r="H541" s="3">
        <v>9.6</v>
      </c>
      <c r="I541" s="2">
        <v>188.04</v>
      </c>
      <c r="J541" s="2">
        <f>ROUND(Tabla2[[#This Row],[CANTIDAD 2]]*Tabla2[[#This Row],[P. U. 2]],2)</f>
        <v>1805.18</v>
      </c>
    </row>
    <row r="542" spans="1:10">
      <c r="A542" s="16" t="s">
        <v>6577</v>
      </c>
      <c r="B542" s="16" t="s">
        <v>510</v>
      </c>
      <c r="C542" s="16" t="s">
        <v>3978</v>
      </c>
      <c r="D542" s="1" t="s">
        <v>428</v>
      </c>
      <c r="E542" s="3">
        <v>1.1499999999999999</v>
      </c>
      <c r="F542" s="2">
        <v>320.70999999999998</v>
      </c>
      <c r="G542" s="2">
        <f>ROUND('CDD-CD'!$E542*'CDD-CD'!$F542,2)</f>
        <v>368.82</v>
      </c>
      <c r="H542" s="3">
        <v>1.1499999999999999</v>
      </c>
      <c r="I542" s="2">
        <v>391.72</v>
      </c>
      <c r="J542" s="2">
        <f>ROUND(Tabla2[[#This Row],[CANTIDAD 2]]*Tabla2[[#This Row],[P. U. 2]],2)</f>
        <v>450.48</v>
      </c>
    </row>
    <row r="543" spans="1:10">
      <c r="A543" s="16" t="s">
        <v>6577</v>
      </c>
      <c r="B543" s="16" t="s">
        <v>511</v>
      </c>
      <c r="C543" s="16" t="s">
        <v>3979</v>
      </c>
      <c r="D543" s="1" t="s">
        <v>2</v>
      </c>
      <c r="E543" s="3">
        <v>2.75</v>
      </c>
      <c r="F543" s="2">
        <v>214.72</v>
      </c>
      <c r="G543" s="2">
        <f>ROUND('CDD-CD'!$E543*'CDD-CD'!$F543,2)</f>
        <v>590.48</v>
      </c>
      <c r="H543" s="3">
        <v>2.75</v>
      </c>
      <c r="I543" s="2">
        <v>263.32</v>
      </c>
      <c r="J543" s="2">
        <f>ROUND(Tabla2[[#This Row],[CANTIDAD 2]]*Tabla2[[#This Row],[P. U. 2]],2)</f>
        <v>724.13</v>
      </c>
    </row>
    <row r="544" spans="1:10">
      <c r="A544" s="16" t="s">
        <v>6577</v>
      </c>
      <c r="B544" s="16" t="s">
        <v>512</v>
      </c>
      <c r="C544" s="16" t="s">
        <v>3980</v>
      </c>
      <c r="D544" s="1" t="s">
        <v>8</v>
      </c>
      <c r="E544" s="3">
        <v>26.55</v>
      </c>
      <c r="F544" s="2">
        <v>95.44</v>
      </c>
      <c r="G544" s="2">
        <f>ROUND('CDD-CD'!$E544*'CDD-CD'!$F544,2)</f>
        <v>2533.9299999999998</v>
      </c>
      <c r="H544" s="3">
        <v>26.55</v>
      </c>
      <c r="I544" s="2">
        <v>123.92</v>
      </c>
      <c r="J544" s="2">
        <f>ROUND(Tabla2[[#This Row],[CANTIDAD 2]]*Tabla2[[#This Row],[P. U. 2]],2)</f>
        <v>3290.08</v>
      </c>
    </row>
    <row r="545" spans="1:10">
      <c r="A545" s="16" t="s">
        <v>6577</v>
      </c>
      <c r="B545" s="16" t="s">
        <v>513</v>
      </c>
      <c r="C545" s="16" t="s">
        <v>3981</v>
      </c>
      <c r="D545" s="1" t="s">
        <v>428</v>
      </c>
      <c r="E545" s="3">
        <v>12.67</v>
      </c>
      <c r="F545" s="2">
        <v>35.520000000000003</v>
      </c>
      <c r="G545" s="2">
        <f>ROUND('CDD-CD'!$E545*'CDD-CD'!$F545,2)</f>
        <v>450.04</v>
      </c>
      <c r="H545" s="3">
        <v>12.67</v>
      </c>
      <c r="I545" s="2">
        <v>42.54</v>
      </c>
      <c r="J545" s="2">
        <f>ROUND(Tabla2[[#This Row],[CANTIDAD 2]]*Tabla2[[#This Row],[P. U. 2]],2)</f>
        <v>538.98</v>
      </c>
    </row>
    <row r="546" spans="1:10">
      <c r="A546" s="16" t="s">
        <v>6577</v>
      </c>
      <c r="B546" s="16" t="s">
        <v>514</v>
      </c>
      <c r="C546" s="16" t="s">
        <v>3982</v>
      </c>
      <c r="D546" s="1" t="s">
        <v>8</v>
      </c>
      <c r="E546" s="3">
        <v>4.99</v>
      </c>
      <c r="F546" s="2">
        <v>112.46</v>
      </c>
      <c r="G546" s="2">
        <f>ROUND('CDD-CD'!$E546*'CDD-CD'!$F546,2)</f>
        <v>561.17999999999995</v>
      </c>
      <c r="H546" s="3">
        <v>4.99</v>
      </c>
      <c r="I546" s="2">
        <v>125.64</v>
      </c>
      <c r="J546" s="2">
        <f>ROUND(Tabla2[[#This Row],[CANTIDAD 2]]*Tabla2[[#This Row],[P. U. 2]],2)</f>
        <v>626.94000000000005</v>
      </c>
    </row>
    <row r="547" spans="1:10">
      <c r="A547" s="16" t="s">
        <v>6577</v>
      </c>
      <c r="B547" s="16" t="s">
        <v>515</v>
      </c>
      <c r="C547" s="16" t="s">
        <v>3983</v>
      </c>
      <c r="D547" s="1" t="s">
        <v>8</v>
      </c>
      <c r="E547" s="3">
        <v>2.71</v>
      </c>
      <c r="F547" s="2">
        <v>77.63</v>
      </c>
      <c r="G547" s="2">
        <f>ROUND('CDD-CD'!$E547*'CDD-CD'!$F547,2)</f>
        <v>210.38</v>
      </c>
      <c r="H547" s="3">
        <v>2.71</v>
      </c>
      <c r="I547" s="2">
        <v>91.67</v>
      </c>
      <c r="J547" s="2">
        <f>ROUND(Tabla2[[#This Row],[CANTIDAD 2]]*Tabla2[[#This Row],[P. U. 2]],2)</f>
        <v>248.43</v>
      </c>
    </row>
    <row r="548" spans="1:10">
      <c r="A548" s="16" t="s">
        <v>6577</v>
      </c>
      <c r="B548" s="16" t="s">
        <v>516</v>
      </c>
      <c r="C548" s="16" t="s">
        <v>3984</v>
      </c>
      <c r="D548" s="1" t="s">
        <v>38</v>
      </c>
      <c r="E548" s="3">
        <v>0.39</v>
      </c>
      <c r="F548" s="2">
        <v>1018.29</v>
      </c>
      <c r="G548" s="2">
        <f>ROUND('CDD-CD'!$E548*'CDD-CD'!$F548,2)</f>
        <v>397.13</v>
      </c>
      <c r="H548" s="3">
        <v>0.39</v>
      </c>
      <c r="I548" s="2">
        <v>1130.5999999999999</v>
      </c>
      <c r="J548" s="2">
        <f>ROUND(Tabla2[[#This Row],[CANTIDAD 2]]*Tabla2[[#This Row],[P. U. 2]],2)</f>
        <v>440.93</v>
      </c>
    </row>
    <row r="549" spans="1:10">
      <c r="A549" s="16" t="s">
        <v>6577</v>
      </c>
      <c r="B549" s="16" t="s">
        <v>517</v>
      </c>
      <c r="C549" s="16" t="s">
        <v>3985</v>
      </c>
      <c r="D549" s="1" t="s">
        <v>428</v>
      </c>
      <c r="E549" s="3">
        <v>4.42</v>
      </c>
      <c r="F549" s="2">
        <v>95.62</v>
      </c>
      <c r="G549" s="2">
        <f>ROUND('CDD-CD'!$E549*'CDD-CD'!$F549,2)</f>
        <v>422.64</v>
      </c>
      <c r="H549" s="3">
        <v>4.42</v>
      </c>
      <c r="I549" s="2">
        <v>112.13</v>
      </c>
      <c r="J549" s="2">
        <f>ROUND(Tabla2[[#This Row],[CANTIDAD 2]]*Tabla2[[#This Row],[P. U. 2]],2)</f>
        <v>495.61</v>
      </c>
    </row>
    <row r="550" spans="1:10">
      <c r="A550" s="16" t="s">
        <v>6577</v>
      </c>
      <c r="B550" s="16" t="s">
        <v>95</v>
      </c>
      <c r="C550" s="16" t="s">
        <v>3576</v>
      </c>
      <c r="D550" s="1" t="s">
        <v>2</v>
      </c>
      <c r="E550" s="3">
        <v>1.54</v>
      </c>
      <c r="F550" s="2">
        <v>71.28</v>
      </c>
      <c r="G550" s="2">
        <f>ROUND('CDD-CD'!$E550*'CDD-CD'!$F550,2)</f>
        <v>109.77</v>
      </c>
      <c r="H550" s="3">
        <v>1.54</v>
      </c>
      <c r="I550" s="2">
        <v>84.07</v>
      </c>
      <c r="J550" s="2">
        <f>ROUND(Tabla2[[#This Row],[CANTIDAD 2]]*Tabla2[[#This Row],[P. U. 2]],2)</f>
        <v>129.47</v>
      </c>
    </row>
    <row r="551" spans="1:10">
      <c r="A551" s="16" t="s">
        <v>6577</v>
      </c>
      <c r="B551" s="16" t="s">
        <v>518</v>
      </c>
      <c r="C551" s="16" t="s">
        <v>3986</v>
      </c>
      <c r="D551" s="1" t="s">
        <v>8</v>
      </c>
      <c r="E551" s="3">
        <v>1.1499999999999999</v>
      </c>
      <c r="F551" s="2">
        <v>194.38</v>
      </c>
      <c r="G551" s="2">
        <f>ROUND('CDD-CD'!$E551*'CDD-CD'!$F551,2)</f>
        <v>223.54</v>
      </c>
      <c r="H551" s="3">
        <v>1.1499999999999999</v>
      </c>
      <c r="I551" s="2">
        <v>224.76</v>
      </c>
      <c r="J551" s="2">
        <f>ROUND(Tabla2[[#This Row],[CANTIDAD 2]]*Tabla2[[#This Row],[P. U. 2]],2)</f>
        <v>258.47000000000003</v>
      </c>
    </row>
    <row r="552" spans="1:10">
      <c r="A552" s="16" t="s">
        <v>6577</v>
      </c>
      <c r="B552" s="16" t="s">
        <v>519</v>
      </c>
      <c r="C552" s="16" t="s">
        <v>3987</v>
      </c>
      <c r="D552" s="1" t="s">
        <v>428</v>
      </c>
      <c r="E552" s="3">
        <v>4.6100000000000003</v>
      </c>
      <c r="F552" s="2">
        <v>35.049999999999997</v>
      </c>
      <c r="G552" s="2">
        <f>ROUND('CDD-CD'!$E552*'CDD-CD'!$F552,2)</f>
        <v>161.58000000000001</v>
      </c>
      <c r="H552" s="3">
        <v>4.6100000000000003</v>
      </c>
      <c r="I552" s="2">
        <v>46.28</v>
      </c>
      <c r="J552" s="2">
        <f>ROUND(Tabla2[[#This Row],[CANTIDAD 2]]*Tabla2[[#This Row],[P. U. 2]],2)</f>
        <v>213.35</v>
      </c>
    </row>
    <row r="553" spans="1:10">
      <c r="A553" s="16" t="s">
        <v>6577</v>
      </c>
      <c r="B553" s="16" t="s">
        <v>520</v>
      </c>
      <c r="C553" s="16" t="s">
        <v>3988</v>
      </c>
      <c r="D553" s="1" t="s">
        <v>428</v>
      </c>
      <c r="E553" s="3">
        <v>2.2999999999999998</v>
      </c>
      <c r="F553" s="2">
        <v>119.59</v>
      </c>
      <c r="G553" s="2">
        <f>ROUND('CDD-CD'!$E553*'CDD-CD'!$F553,2)</f>
        <v>275.06</v>
      </c>
      <c r="H553" s="3">
        <v>2.2999999999999998</v>
      </c>
      <c r="I553" s="2">
        <v>125.91</v>
      </c>
      <c r="J553" s="2">
        <f>ROUND(Tabla2[[#This Row],[CANTIDAD 2]]*Tabla2[[#This Row],[P. U. 2]],2)</f>
        <v>289.58999999999997</v>
      </c>
    </row>
    <row r="554" spans="1:10">
      <c r="A554" s="16" t="s">
        <v>6577</v>
      </c>
      <c r="B554" s="16" t="s">
        <v>521</v>
      </c>
      <c r="C554" s="16" t="s">
        <v>3606</v>
      </c>
      <c r="D554" s="1" t="s">
        <v>2</v>
      </c>
      <c r="E554" s="3">
        <v>13.16</v>
      </c>
      <c r="F554" s="2">
        <v>45.42</v>
      </c>
      <c r="G554" s="2">
        <f>ROUND('CDD-CD'!$E554*'CDD-CD'!$F554,2)</f>
        <v>597.73</v>
      </c>
      <c r="H554" s="3">
        <v>13.16</v>
      </c>
      <c r="I554" s="2">
        <v>52.5</v>
      </c>
      <c r="J554" s="2">
        <f>ROUND(Tabla2[[#This Row],[CANTIDAD 2]]*Tabla2[[#This Row],[P. U. 2]],2)</f>
        <v>690.9</v>
      </c>
    </row>
    <row r="555" spans="1:10">
      <c r="A555" s="16" t="s">
        <v>6577</v>
      </c>
      <c r="B555" s="16" t="s">
        <v>522</v>
      </c>
      <c r="C555" s="16" t="s">
        <v>3989</v>
      </c>
      <c r="D555" s="1" t="s">
        <v>8</v>
      </c>
      <c r="E555" s="3">
        <v>9.77</v>
      </c>
      <c r="F555" s="2">
        <v>276.77999999999997</v>
      </c>
      <c r="G555" s="2">
        <f>ROUND('CDD-CD'!$E555*'CDD-CD'!$F555,2)</f>
        <v>2704.14</v>
      </c>
      <c r="H555" s="3">
        <v>9.77</v>
      </c>
      <c r="I555" s="2">
        <v>310.52999999999997</v>
      </c>
      <c r="J555" s="2">
        <f>ROUND(Tabla2[[#This Row],[CANTIDAD 2]]*Tabla2[[#This Row],[P. U. 2]],2)</f>
        <v>3033.88</v>
      </c>
    </row>
    <row r="556" spans="1:10">
      <c r="A556" s="16" t="s">
        <v>6577</v>
      </c>
      <c r="B556" s="16" t="s">
        <v>523</v>
      </c>
      <c r="C556" s="16" t="s">
        <v>3607</v>
      </c>
      <c r="D556" s="1" t="s">
        <v>2</v>
      </c>
      <c r="E556" s="3">
        <v>5.61</v>
      </c>
      <c r="F556" s="2">
        <v>46.85</v>
      </c>
      <c r="G556" s="2">
        <f>ROUND('CDD-CD'!$E556*'CDD-CD'!$F556,2)</f>
        <v>262.83</v>
      </c>
      <c r="H556" s="3">
        <v>5.61</v>
      </c>
      <c r="I556" s="2">
        <v>56.68</v>
      </c>
      <c r="J556" s="2">
        <f>ROUND(Tabla2[[#This Row],[CANTIDAD 2]]*Tabla2[[#This Row],[P. U. 2]],2)</f>
        <v>317.97000000000003</v>
      </c>
    </row>
    <row r="557" spans="1:10" s="56" customFormat="1">
      <c r="A557" s="52" t="s">
        <v>6580</v>
      </c>
      <c r="B557" s="52" t="s">
        <v>524</v>
      </c>
      <c r="C557" s="52" t="s">
        <v>3990</v>
      </c>
      <c r="D557" s="53" t="s">
        <v>3472</v>
      </c>
      <c r="E557" s="54"/>
      <c r="F557" s="55"/>
      <c r="G557" s="55">
        <f>G558+G569+G587+G605+G623</f>
        <v>418530.61</v>
      </c>
      <c r="H557" s="54"/>
      <c r="I557" s="65"/>
      <c r="J557" s="55">
        <f>J558+J569+J587+J605+J623</f>
        <v>474884.56000000006</v>
      </c>
    </row>
    <row r="558" spans="1:10" s="61" customFormat="1">
      <c r="A558" s="57" t="s">
        <v>6581</v>
      </c>
      <c r="B558" s="57" t="s">
        <v>3472</v>
      </c>
      <c r="C558" s="57" t="s">
        <v>3991</v>
      </c>
      <c r="D558" s="58" t="s">
        <v>3472</v>
      </c>
      <c r="E558" s="59"/>
      <c r="F558" s="60"/>
      <c r="G558" s="60">
        <f>SUM(G559:G568)</f>
        <v>77779.97</v>
      </c>
      <c r="H558" s="59"/>
      <c r="I558" s="21"/>
      <c r="J558" s="60">
        <f>SUM(J559:J568)</f>
        <v>91847.700000000012</v>
      </c>
    </row>
    <row r="559" spans="1:10">
      <c r="A559" s="16" t="s">
        <v>6577</v>
      </c>
      <c r="B559" s="16" t="s">
        <v>507</v>
      </c>
      <c r="C559" s="16" t="s">
        <v>3975</v>
      </c>
      <c r="D559" s="1" t="s">
        <v>8</v>
      </c>
      <c r="E559" s="3">
        <v>79.87</v>
      </c>
      <c r="F559" s="2">
        <v>190.55</v>
      </c>
      <c r="G559" s="2">
        <f>ROUND('CDD-CD'!$E559*'CDD-CD'!$F559,2)</f>
        <v>15219.23</v>
      </c>
      <c r="H559" s="3">
        <v>79.87</v>
      </c>
      <c r="I559" s="2">
        <v>220.31</v>
      </c>
      <c r="J559" s="2">
        <f>ROUND(Tabla2[[#This Row],[CANTIDAD 2]]*Tabla2[[#This Row],[P. U. 2]],2)</f>
        <v>17596.16</v>
      </c>
    </row>
    <row r="560" spans="1:10">
      <c r="A560" s="16" t="s">
        <v>6577</v>
      </c>
      <c r="B560" s="16" t="s">
        <v>508</v>
      </c>
      <c r="C560" s="16" t="s">
        <v>3976</v>
      </c>
      <c r="D560" s="1" t="s">
        <v>428</v>
      </c>
      <c r="E560" s="3">
        <v>37.21</v>
      </c>
      <c r="F560" s="2">
        <v>181.66</v>
      </c>
      <c r="G560" s="2">
        <f>ROUND('CDD-CD'!$E560*'CDD-CD'!$F560,2)</f>
        <v>6759.57</v>
      </c>
      <c r="H560" s="3">
        <v>37.21</v>
      </c>
      <c r="I560" s="2">
        <v>220.41</v>
      </c>
      <c r="J560" s="2">
        <f>ROUND(Tabla2[[#This Row],[CANTIDAD 2]]*Tabla2[[#This Row],[P. U. 2]],2)</f>
        <v>8201.4599999999991</v>
      </c>
    </row>
    <row r="561" spans="1:10">
      <c r="A561" s="16" t="s">
        <v>6577</v>
      </c>
      <c r="B561" s="16" t="s">
        <v>525</v>
      </c>
      <c r="C561" s="16" t="s">
        <v>3992</v>
      </c>
      <c r="D561" s="1" t="s">
        <v>15</v>
      </c>
      <c r="E561" s="3">
        <v>31.68</v>
      </c>
      <c r="F561" s="2">
        <v>181.66</v>
      </c>
      <c r="G561" s="2">
        <f>ROUND('CDD-CD'!$E561*'CDD-CD'!$F561,2)</f>
        <v>5754.99</v>
      </c>
      <c r="H561" s="3">
        <v>31.68</v>
      </c>
      <c r="I561" s="2">
        <v>220.41</v>
      </c>
      <c r="J561" s="2">
        <f>ROUND(Tabla2[[#This Row],[CANTIDAD 2]]*Tabla2[[#This Row],[P. U. 2]],2)</f>
        <v>6982.59</v>
      </c>
    </row>
    <row r="562" spans="1:10">
      <c r="A562" s="16" t="s">
        <v>6577</v>
      </c>
      <c r="B562" s="16" t="s">
        <v>526</v>
      </c>
      <c r="C562" s="16" t="s">
        <v>3977</v>
      </c>
      <c r="D562" s="1" t="s">
        <v>428</v>
      </c>
      <c r="E562" s="3">
        <v>48.26</v>
      </c>
      <c r="F562" s="2">
        <v>154.71</v>
      </c>
      <c r="G562" s="2">
        <f>ROUND('CDD-CD'!$E562*'CDD-CD'!$F562,2)</f>
        <v>7466.3</v>
      </c>
      <c r="H562" s="3">
        <v>48.26</v>
      </c>
      <c r="I562" s="2">
        <v>188.04</v>
      </c>
      <c r="J562" s="2">
        <f>ROUND(Tabla2[[#This Row],[CANTIDAD 2]]*Tabla2[[#This Row],[P. U. 2]],2)</f>
        <v>9074.81</v>
      </c>
    </row>
    <row r="563" spans="1:10">
      <c r="A563" s="16" t="s">
        <v>6577</v>
      </c>
      <c r="B563" s="16" t="s">
        <v>527</v>
      </c>
      <c r="C563" s="16" t="s">
        <v>3993</v>
      </c>
      <c r="D563" s="1" t="s">
        <v>428</v>
      </c>
      <c r="E563" s="3">
        <v>3.76</v>
      </c>
      <c r="F563" s="2">
        <v>291.94</v>
      </c>
      <c r="G563" s="2">
        <f>ROUND('CDD-CD'!$E563*'CDD-CD'!$F563,2)</f>
        <v>1097.69</v>
      </c>
      <c r="H563" s="3">
        <v>3.76</v>
      </c>
      <c r="I563" s="2">
        <v>355.57</v>
      </c>
      <c r="J563" s="2">
        <f>ROUND(Tabla2[[#This Row],[CANTIDAD 2]]*Tabla2[[#This Row],[P. U. 2]],2)</f>
        <v>1336.94</v>
      </c>
    </row>
    <row r="564" spans="1:10">
      <c r="A564" s="16" t="s">
        <v>6577</v>
      </c>
      <c r="B564" s="16" t="s">
        <v>528</v>
      </c>
      <c r="C564" s="16" t="s">
        <v>3994</v>
      </c>
      <c r="D564" s="1" t="s">
        <v>428</v>
      </c>
      <c r="E564" s="3">
        <v>36.79</v>
      </c>
      <c r="F564" s="2">
        <v>77.22</v>
      </c>
      <c r="G564" s="2">
        <f>ROUND('CDD-CD'!$E564*'CDD-CD'!$F564,2)</f>
        <v>2840.92</v>
      </c>
      <c r="H564" s="3">
        <v>36.79</v>
      </c>
      <c r="I564" s="2">
        <v>82.28</v>
      </c>
      <c r="J564" s="2">
        <f>ROUND(Tabla2[[#This Row],[CANTIDAD 2]]*Tabla2[[#This Row],[P. U. 2]],2)</f>
        <v>3027.08</v>
      </c>
    </row>
    <row r="565" spans="1:10">
      <c r="A565" s="16" t="s">
        <v>6577</v>
      </c>
      <c r="B565" s="16" t="s">
        <v>512</v>
      </c>
      <c r="C565" s="16" t="s">
        <v>3980</v>
      </c>
      <c r="D565" s="1" t="s">
        <v>8</v>
      </c>
      <c r="E565" s="3">
        <v>101.22</v>
      </c>
      <c r="F565" s="2">
        <v>95.44</v>
      </c>
      <c r="G565" s="2">
        <f>ROUND('CDD-CD'!$E565*'CDD-CD'!$F565,2)</f>
        <v>9660.44</v>
      </c>
      <c r="H565" s="3">
        <v>101.22</v>
      </c>
      <c r="I565" s="2">
        <v>123.92</v>
      </c>
      <c r="J565" s="2">
        <f>ROUND(Tabla2[[#This Row],[CANTIDAD 2]]*Tabla2[[#This Row],[P. U. 2]],2)</f>
        <v>12543.18</v>
      </c>
    </row>
    <row r="566" spans="1:10">
      <c r="A566" s="16" t="s">
        <v>6577</v>
      </c>
      <c r="B566" s="16" t="s">
        <v>529</v>
      </c>
      <c r="C566" s="16" t="s">
        <v>3995</v>
      </c>
      <c r="D566" s="1" t="s">
        <v>8</v>
      </c>
      <c r="E566" s="3">
        <v>48.72</v>
      </c>
      <c r="F566" s="2">
        <v>255.08</v>
      </c>
      <c r="G566" s="2">
        <f>ROUND('CDD-CD'!$E566*'CDD-CD'!$F566,2)</f>
        <v>12427.5</v>
      </c>
      <c r="H566" s="3">
        <v>48.72</v>
      </c>
      <c r="I566" s="2">
        <v>281.58</v>
      </c>
      <c r="J566" s="2">
        <f>ROUND(Tabla2[[#This Row],[CANTIDAD 2]]*Tabla2[[#This Row],[P. U. 2]],2)</f>
        <v>13718.58</v>
      </c>
    </row>
    <row r="567" spans="1:10">
      <c r="A567" s="16" t="s">
        <v>6577</v>
      </c>
      <c r="B567" s="16" t="s">
        <v>95</v>
      </c>
      <c r="C567" s="16" t="s">
        <v>3576</v>
      </c>
      <c r="D567" s="1" t="s">
        <v>2</v>
      </c>
      <c r="E567" s="3">
        <v>138.93</v>
      </c>
      <c r="F567" s="2">
        <v>71.28</v>
      </c>
      <c r="G567" s="2">
        <f>ROUND('CDD-CD'!$E567*'CDD-CD'!$F567,2)</f>
        <v>9902.93</v>
      </c>
      <c r="H567" s="3">
        <v>138.93</v>
      </c>
      <c r="I567" s="2">
        <v>84.07</v>
      </c>
      <c r="J567" s="2">
        <f>ROUND(Tabla2[[#This Row],[CANTIDAD 2]]*Tabla2[[#This Row],[P. U. 2]],2)</f>
        <v>11679.85</v>
      </c>
    </row>
    <row r="568" spans="1:10">
      <c r="A568" s="16" t="s">
        <v>6577</v>
      </c>
      <c r="B568" s="16" t="s">
        <v>521</v>
      </c>
      <c r="C568" s="16" t="s">
        <v>3606</v>
      </c>
      <c r="D568" s="1" t="s">
        <v>2</v>
      </c>
      <c r="E568" s="3">
        <v>146.41999999999999</v>
      </c>
      <c r="F568" s="2">
        <v>45.42</v>
      </c>
      <c r="G568" s="2">
        <f>ROUND('CDD-CD'!$E568*'CDD-CD'!$F568,2)</f>
        <v>6650.4</v>
      </c>
      <c r="H568" s="3">
        <v>146.41999999999999</v>
      </c>
      <c r="I568" s="2">
        <v>52.5</v>
      </c>
      <c r="J568" s="2">
        <f>ROUND(Tabla2[[#This Row],[CANTIDAD 2]]*Tabla2[[#This Row],[P. U. 2]],2)</f>
        <v>7687.05</v>
      </c>
    </row>
    <row r="569" spans="1:10" s="61" customFormat="1">
      <c r="A569" s="57" t="s">
        <v>6581</v>
      </c>
      <c r="B569" s="57" t="s">
        <v>3472</v>
      </c>
      <c r="C569" s="57" t="s">
        <v>3996</v>
      </c>
      <c r="D569" s="58" t="s">
        <v>3472</v>
      </c>
      <c r="E569" s="59"/>
      <c r="F569" s="60"/>
      <c r="G569" s="60">
        <f>SUM(G570:G586)</f>
        <v>32920.129999999997</v>
      </c>
      <c r="H569" s="59"/>
      <c r="I569" s="21"/>
      <c r="J569" s="60">
        <f>SUM(J570:J586)</f>
        <v>39417.899999999994</v>
      </c>
    </row>
    <row r="570" spans="1:10">
      <c r="A570" s="16" t="s">
        <v>6577</v>
      </c>
      <c r="B570" s="16" t="s">
        <v>507</v>
      </c>
      <c r="C570" s="16" t="s">
        <v>3975</v>
      </c>
      <c r="D570" s="1" t="s">
        <v>8</v>
      </c>
      <c r="E570" s="3">
        <v>24.11</v>
      </c>
      <c r="F570" s="2">
        <v>190.55</v>
      </c>
      <c r="G570" s="2">
        <f>ROUND('CDD-CD'!$E570*'CDD-CD'!$F570,2)</f>
        <v>4594.16</v>
      </c>
      <c r="H570" s="3">
        <v>24.11</v>
      </c>
      <c r="I570" s="2">
        <v>220.31</v>
      </c>
      <c r="J570" s="2">
        <f>ROUND(Tabla2[[#This Row],[CANTIDAD 2]]*Tabla2[[#This Row],[P. U. 2]],2)</f>
        <v>5311.67</v>
      </c>
    </row>
    <row r="571" spans="1:10">
      <c r="A571" s="16" t="s">
        <v>6577</v>
      </c>
      <c r="B571" s="16" t="s">
        <v>525</v>
      </c>
      <c r="C571" s="16" t="s">
        <v>3992</v>
      </c>
      <c r="D571" s="1" t="s">
        <v>15</v>
      </c>
      <c r="E571" s="3">
        <v>13.01</v>
      </c>
      <c r="F571" s="2">
        <v>181.66</v>
      </c>
      <c r="G571" s="2">
        <f>ROUND('CDD-CD'!$E571*'CDD-CD'!$F571,2)</f>
        <v>2363.4</v>
      </c>
      <c r="H571" s="3">
        <v>13.01</v>
      </c>
      <c r="I571" s="2">
        <v>220.41</v>
      </c>
      <c r="J571" s="2">
        <f>ROUND(Tabla2[[#This Row],[CANTIDAD 2]]*Tabla2[[#This Row],[P. U. 2]],2)</f>
        <v>2867.53</v>
      </c>
    </row>
    <row r="572" spans="1:10">
      <c r="A572" s="16" t="s">
        <v>6577</v>
      </c>
      <c r="B572" s="16" t="s">
        <v>526</v>
      </c>
      <c r="C572" s="16" t="s">
        <v>3977</v>
      </c>
      <c r="D572" s="1" t="s">
        <v>428</v>
      </c>
      <c r="E572" s="3">
        <v>19.89</v>
      </c>
      <c r="F572" s="2">
        <v>154.71</v>
      </c>
      <c r="G572" s="2">
        <f>ROUND('CDD-CD'!$E572*'CDD-CD'!$F572,2)</f>
        <v>3077.18</v>
      </c>
      <c r="H572" s="3">
        <v>19.89</v>
      </c>
      <c r="I572" s="2">
        <v>188.04</v>
      </c>
      <c r="J572" s="2">
        <f>ROUND(Tabla2[[#This Row],[CANTIDAD 2]]*Tabla2[[#This Row],[P. U. 2]],2)</f>
        <v>3740.12</v>
      </c>
    </row>
    <row r="573" spans="1:10">
      <c r="A573" s="16" t="s">
        <v>6577</v>
      </c>
      <c r="B573" s="16" t="s">
        <v>511</v>
      </c>
      <c r="C573" s="16" t="s">
        <v>3979</v>
      </c>
      <c r="D573" s="1" t="s">
        <v>2</v>
      </c>
      <c r="E573" s="3">
        <v>13.75</v>
      </c>
      <c r="F573" s="2">
        <v>214.72</v>
      </c>
      <c r="G573" s="2">
        <f>ROUND('CDD-CD'!$E573*'CDD-CD'!$F573,2)</f>
        <v>2952.4</v>
      </c>
      <c r="H573" s="3">
        <v>13.75</v>
      </c>
      <c r="I573" s="2">
        <v>263.32</v>
      </c>
      <c r="J573" s="2">
        <f>ROUND(Tabla2[[#This Row],[CANTIDAD 2]]*Tabla2[[#This Row],[P. U. 2]],2)</f>
        <v>3620.65</v>
      </c>
    </row>
    <row r="574" spans="1:10">
      <c r="A574" s="16" t="s">
        <v>6577</v>
      </c>
      <c r="B574" s="16" t="s">
        <v>512</v>
      </c>
      <c r="C574" s="16" t="s">
        <v>3980</v>
      </c>
      <c r="D574" s="1" t="s">
        <v>8</v>
      </c>
      <c r="E574" s="3">
        <v>68.23</v>
      </c>
      <c r="F574" s="2">
        <v>95.44</v>
      </c>
      <c r="G574" s="2">
        <f>ROUND('CDD-CD'!$E574*'CDD-CD'!$F574,2)</f>
        <v>6511.87</v>
      </c>
      <c r="H574" s="3">
        <v>68.23</v>
      </c>
      <c r="I574" s="2">
        <v>123.92</v>
      </c>
      <c r="J574" s="2">
        <f>ROUND(Tabla2[[#This Row],[CANTIDAD 2]]*Tabla2[[#This Row],[P. U. 2]],2)</f>
        <v>8455.06</v>
      </c>
    </row>
    <row r="575" spans="1:10">
      <c r="A575" s="16" t="s">
        <v>6577</v>
      </c>
      <c r="B575" s="16" t="s">
        <v>513</v>
      </c>
      <c r="C575" s="16" t="s">
        <v>3981</v>
      </c>
      <c r="D575" s="1" t="s">
        <v>428</v>
      </c>
      <c r="E575" s="3">
        <v>14.98</v>
      </c>
      <c r="F575" s="2">
        <v>35.520000000000003</v>
      </c>
      <c r="G575" s="2">
        <f>ROUND('CDD-CD'!$E575*'CDD-CD'!$F575,2)</f>
        <v>532.09</v>
      </c>
      <c r="H575" s="3">
        <v>14.98</v>
      </c>
      <c r="I575" s="2">
        <v>42.54</v>
      </c>
      <c r="J575" s="2">
        <f>ROUND(Tabla2[[#This Row],[CANTIDAD 2]]*Tabla2[[#This Row],[P. U. 2]],2)</f>
        <v>637.25</v>
      </c>
    </row>
    <row r="576" spans="1:10">
      <c r="A576" s="16" t="s">
        <v>6577</v>
      </c>
      <c r="B576" s="16" t="s">
        <v>514</v>
      </c>
      <c r="C576" s="16" t="s">
        <v>3982</v>
      </c>
      <c r="D576" s="1" t="s">
        <v>8</v>
      </c>
      <c r="E576" s="3">
        <v>15.28</v>
      </c>
      <c r="F576" s="2">
        <v>112.46</v>
      </c>
      <c r="G576" s="2">
        <f>ROUND('CDD-CD'!$E576*'CDD-CD'!$F576,2)</f>
        <v>1718.39</v>
      </c>
      <c r="H576" s="3">
        <v>15.28</v>
      </c>
      <c r="I576" s="2">
        <v>125.64</v>
      </c>
      <c r="J576" s="2">
        <f>ROUND(Tabla2[[#This Row],[CANTIDAD 2]]*Tabla2[[#This Row],[P. U. 2]],2)</f>
        <v>1919.78</v>
      </c>
    </row>
    <row r="577" spans="1:10">
      <c r="A577" s="16" t="s">
        <v>6577</v>
      </c>
      <c r="B577" s="16" t="s">
        <v>515</v>
      </c>
      <c r="C577" s="16" t="s">
        <v>3983</v>
      </c>
      <c r="D577" s="1" t="s">
        <v>8</v>
      </c>
      <c r="E577" s="3">
        <v>15.28</v>
      </c>
      <c r="F577" s="2">
        <v>77.63</v>
      </c>
      <c r="G577" s="2">
        <f>ROUND('CDD-CD'!$E577*'CDD-CD'!$F577,2)</f>
        <v>1186.19</v>
      </c>
      <c r="H577" s="3">
        <v>15.28</v>
      </c>
      <c r="I577" s="2">
        <v>91.67</v>
      </c>
      <c r="J577" s="2">
        <f>ROUND(Tabla2[[#This Row],[CANTIDAD 2]]*Tabla2[[#This Row],[P. U. 2]],2)</f>
        <v>1400.72</v>
      </c>
    </row>
    <row r="578" spans="1:10">
      <c r="A578" s="16" t="s">
        <v>6577</v>
      </c>
      <c r="B578" s="16" t="s">
        <v>516</v>
      </c>
      <c r="C578" s="16" t="s">
        <v>3984</v>
      </c>
      <c r="D578" s="1" t="s">
        <v>38</v>
      </c>
      <c r="E578" s="3">
        <v>1.97</v>
      </c>
      <c r="F578" s="2">
        <v>1018.29</v>
      </c>
      <c r="G578" s="2">
        <f>ROUND('CDD-CD'!$E578*'CDD-CD'!$F578,2)</f>
        <v>2006.03</v>
      </c>
      <c r="H578" s="3">
        <v>1.97</v>
      </c>
      <c r="I578" s="2">
        <v>1130.5999999999999</v>
      </c>
      <c r="J578" s="2">
        <f>ROUND(Tabla2[[#This Row],[CANTIDAD 2]]*Tabla2[[#This Row],[P. U. 2]],2)</f>
        <v>2227.2800000000002</v>
      </c>
    </row>
    <row r="579" spans="1:10">
      <c r="A579" s="16" t="s">
        <v>6577</v>
      </c>
      <c r="B579" s="16" t="s">
        <v>517</v>
      </c>
      <c r="C579" s="16" t="s">
        <v>3985</v>
      </c>
      <c r="D579" s="1" t="s">
        <v>428</v>
      </c>
      <c r="E579" s="3">
        <v>10.28</v>
      </c>
      <c r="F579" s="2">
        <v>95.62</v>
      </c>
      <c r="G579" s="2">
        <f>ROUND('CDD-CD'!$E579*'CDD-CD'!$F579,2)</f>
        <v>982.97</v>
      </c>
      <c r="H579" s="3">
        <v>10.28</v>
      </c>
      <c r="I579" s="2">
        <v>112.13</v>
      </c>
      <c r="J579" s="2">
        <f>ROUND(Tabla2[[#This Row],[CANTIDAD 2]]*Tabla2[[#This Row],[P. U. 2]],2)</f>
        <v>1152.7</v>
      </c>
    </row>
    <row r="580" spans="1:10">
      <c r="A580" s="16" t="s">
        <v>6577</v>
      </c>
      <c r="B580" s="16" t="s">
        <v>95</v>
      </c>
      <c r="C580" s="16" t="s">
        <v>3576</v>
      </c>
      <c r="D580" s="1" t="s">
        <v>2</v>
      </c>
      <c r="E580" s="3">
        <v>10.28</v>
      </c>
      <c r="F580" s="2">
        <v>71.28</v>
      </c>
      <c r="G580" s="2">
        <f>ROUND('CDD-CD'!$E580*'CDD-CD'!$F580,2)</f>
        <v>732.76</v>
      </c>
      <c r="H580" s="3">
        <v>10.28</v>
      </c>
      <c r="I580" s="2">
        <v>84.07</v>
      </c>
      <c r="J580" s="2">
        <f>ROUND(Tabla2[[#This Row],[CANTIDAD 2]]*Tabla2[[#This Row],[P. U. 2]],2)</f>
        <v>864.24</v>
      </c>
    </row>
    <row r="581" spans="1:10">
      <c r="A581" s="16" t="s">
        <v>6577</v>
      </c>
      <c r="B581" s="16" t="s">
        <v>518</v>
      </c>
      <c r="C581" s="16" t="s">
        <v>3986</v>
      </c>
      <c r="D581" s="1" t="s">
        <v>8</v>
      </c>
      <c r="E581" s="3">
        <v>1.1499999999999999</v>
      </c>
      <c r="F581" s="2">
        <v>194.38</v>
      </c>
      <c r="G581" s="2">
        <f>ROUND('CDD-CD'!$E581*'CDD-CD'!$F581,2)</f>
        <v>223.54</v>
      </c>
      <c r="H581" s="3">
        <v>1.1499999999999999</v>
      </c>
      <c r="I581" s="2">
        <v>224.76</v>
      </c>
      <c r="J581" s="2">
        <f>ROUND(Tabla2[[#This Row],[CANTIDAD 2]]*Tabla2[[#This Row],[P. U. 2]],2)</f>
        <v>258.47000000000003</v>
      </c>
    </row>
    <row r="582" spans="1:10">
      <c r="A582" s="16" t="s">
        <v>6577</v>
      </c>
      <c r="B582" s="16" t="s">
        <v>519</v>
      </c>
      <c r="C582" s="16" t="s">
        <v>3987</v>
      </c>
      <c r="D582" s="1" t="s">
        <v>428</v>
      </c>
      <c r="E582" s="3">
        <v>9.2200000000000006</v>
      </c>
      <c r="F582" s="2">
        <v>35.049999999999997</v>
      </c>
      <c r="G582" s="2">
        <f>ROUND('CDD-CD'!$E582*'CDD-CD'!$F582,2)</f>
        <v>323.16000000000003</v>
      </c>
      <c r="H582" s="3">
        <v>9.2200000000000006</v>
      </c>
      <c r="I582" s="2">
        <v>46.28</v>
      </c>
      <c r="J582" s="2">
        <f>ROUND(Tabla2[[#This Row],[CANTIDAD 2]]*Tabla2[[#This Row],[P. U. 2]],2)</f>
        <v>426.7</v>
      </c>
    </row>
    <row r="583" spans="1:10">
      <c r="A583" s="16" t="s">
        <v>6577</v>
      </c>
      <c r="B583" s="16" t="s">
        <v>520</v>
      </c>
      <c r="C583" s="16" t="s">
        <v>3988</v>
      </c>
      <c r="D583" s="1" t="s">
        <v>428</v>
      </c>
      <c r="E583" s="3">
        <v>10.75</v>
      </c>
      <c r="F583" s="2">
        <v>119.59</v>
      </c>
      <c r="G583" s="2">
        <f>ROUND('CDD-CD'!$E583*'CDD-CD'!$F583,2)</f>
        <v>1285.5899999999999</v>
      </c>
      <c r="H583" s="3">
        <v>10.75</v>
      </c>
      <c r="I583" s="2">
        <v>125.91</v>
      </c>
      <c r="J583" s="2">
        <f>ROUND(Tabla2[[#This Row],[CANTIDAD 2]]*Tabla2[[#This Row],[P. U. 2]],2)</f>
        <v>1353.53</v>
      </c>
    </row>
    <row r="584" spans="1:10">
      <c r="A584" s="16" t="s">
        <v>6577</v>
      </c>
      <c r="B584" s="16" t="s">
        <v>521</v>
      </c>
      <c r="C584" s="16" t="s">
        <v>3606</v>
      </c>
      <c r="D584" s="1" t="s">
        <v>2</v>
      </c>
      <c r="E584" s="3">
        <v>20.74</v>
      </c>
      <c r="F584" s="2">
        <v>45.42</v>
      </c>
      <c r="G584" s="2">
        <f>ROUND('CDD-CD'!$E584*'CDD-CD'!$F584,2)</f>
        <v>942.01</v>
      </c>
      <c r="H584" s="3">
        <v>20.74</v>
      </c>
      <c r="I584" s="2">
        <v>52.5</v>
      </c>
      <c r="J584" s="2">
        <f>ROUND(Tabla2[[#This Row],[CANTIDAD 2]]*Tabla2[[#This Row],[P. U. 2]],2)</f>
        <v>1088.8499999999999</v>
      </c>
    </row>
    <row r="585" spans="1:10">
      <c r="A585" s="16" t="s">
        <v>6577</v>
      </c>
      <c r="B585" s="16" t="s">
        <v>522</v>
      </c>
      <c r="C585" s="16" t="s">
        <v>3989</v>
      </c>
      <c r="D585" s="1" t="s">
        <v>8</v>
      </c>
      <c r="E585" s="3">
        <v>5.22</v>
      </c>
      <c r="F585" s="2">
        <v>276.77999999999997</v>
      </c>
      <c r="G585" s="2">
        <f>ROUND('CDD-CD'!$E585*'CDD-CD'!$F585,2)</f>
        <v>1444.79</v>
      </c>
      <c r="H585" s="3">
        <v>5.22</v>
      </c>
      <c r="I585" s="2">
        <v>310.52999999999997</v>
      </c>
      <c r="J585" s="2">
        <f>ROUND(Tabla2[[#This Row],[CANTIDAD 2]]*Tabla2[[#This Row],[P. U. 2]],2)</f>
        <v>1620.97</v>
      </c>
    </row>
    <row r="586" spans="1:10">
      <c r="A586" s="16" t="s">
        <v>6577</v>
      </c>
      <c r="B586" s="16" t="s">
        <v>523</v>
      </c>
      <c r="C586" s="16" t="s">
        <v>3607</v>
      </c>
      <c r="D586" s="1" t="s">
        <v>2</v>
      </c>
      <c r="E586" s="3">
        <v>43.62</v>
      </c>
      <c r="F586" s="2">
        <v>46.85</v>
      </c>
      <c r="G586" s="2">
        <f>ROUND('CDD-CD'!$E586*'CDD-CD'!$F586,2)</f>
        <v>2043.6</v>
      </c>
      <c r="H586" s="3">
        <v>43.62</v>
      </c>
      <c r="I586" s="2">
        <v>56.68</v>
      </c>
      <c r="J586" s="2">
        <f>ROUND(Tabla2[[#This Row],[CANTIDAD 2]]*Tabla2[[#This Row],[P. U. 2]],2)</f>
        <v>2472.38</v>
      </c>
    </row>
    <row r="587" spans="1:10" s="61" customFormat="1">
      <c r="A587" s="57" t="s">
        <v>6581</v>
      </c>
      <c r="B587" s="57" t="s">
        <v>3472</v>
      </c>
      <c r="C587" s="57" t="s">
        <v>3997</v>
      </c>
      <c r="D587" s="58" t="s">
        <v>3472</v>
      </c>
      <c r="E587" s="59"/>
      <c r="F587" s="60"/>
      <c r="G587" s="60">
        <f>SUM(G588:G604)</f>
        <v>36195.480000000003</v>
      </c>
      <c r="H587" s="59"/>
      <c r="I587" s="21"/>
      <c r="J587" s="60">
        <f>SUM(J588:J604)</f>
        <v>39644.609999999993</v>
      </c>
    </row>
    <row r="588" spans="1:10">
      <c r="A588" s="16" t="s">
        <v>6577</v>
      </c>
      <c r="B588" s="16" t="s">
        <v>530</v>
      </c>
      <c r="C588" s="16" t="s">
        <v>3489</v>
      </c>
      <c r="D588" s="1" t="s">
        <v>8</v>
      </c>
      <c r="E588" s="3">
        <v>8.2200000000000006</v>
      </c>
      <c r="F588" s="2">
        <v>39.99</v>
      </c>
      <c r="G588" s="2">
        <f>ROUND('CDD-CD'!$E588*'CDD-CD'!$F588,2)</f>
        <v>328.72</v>
      </c>
      <c r="H588" s="3">
        <v>8.2200000000000006</v>
      </c>
      <c r="I588" s="2">
        <v>49.03</v>
      </c>
      <c r="J588" s="2">
        <f>ROUND(Tabla2[[#This Row],[CANTIDAD 2]]*Tabla2[[#This Row],[P. U. 2]],2)</f>
        <v>403.03</v>
      </c>
    </row>
    <row r="589" spans="1:10">
      <c r="A589" s="16" t="s">
        <v>6577</v>
      </c>
      <c r="B589" s="16" t="s">
        <v>461</v>
      </c>
      <c r="C589" s="16" t="s">
        <v>3932</v>
      </c>
      <c r="D589" s="1" t="s">
        <v>38</v>
      </c>
      <c r="E589" s="3">
        <v>20.97</v>
      </c>
      <c r="F589" s="2">
        <v>232.4</v>
      </c>
      <c r="G589" s="2">
        <f>ROUND('CDD-CD'!$E589*'CDD-CD'!$F589,2)</f>
        <v>4873.43</v>
      </c>
      <c r="H589" s="3">
        <v>20.97</v>
      </c>
      <c r="I589" s="2">
        <v>233.3</v>
      </c>
      <c r="J589" s="2">
        <f>ROUND(Tabla2[[#This Row],[CANTIDAD 2]]*Tabla2[[#This Row],[P. U. 2]],2)</f>
        <v>4892.3</v>
      </c>
    </row>
    <row r="590" spans="1:10">
      <c r="A590" s="16" t="s">
        <v>6577</v>
      </c>
      <c r="B590" s="16" t="s">
        <v>531</v>
      </c>
      <c r="C590" s="16" t="s">
        <v>3998</v>
      </c>
      <c r="D590" s="1" t="s">
        <v>8</v>
      </c>
      <c r="E590" s="3">
        <v>8.2200000000000006</v>
      </c>
      <c r="F590" s="2">
        <v>48.86</v>
      </c>
      <c r="G590" s="2">
        <f>ROUND('CDD-CD'!$E590*'CDD-CD'!$F590,2)</f>
        <v>401.63</v>
      </c>
      <c r="H590" s="3">
        <v>8.2200000000000006</v>
      </c>
      <c r="I590" s="2">
        <v>68.209999999999994</v>
      </c>
      <c r="J590" s="2">
        <f>ROUND(Tabla2[[#This Row],[CANTIDAD 2]]*Tabla2[[#This Row],[P. U. 2]],2)</f>
        <v>560.69000000000005</v>
      </c>
    </row>
    <row r="591" spans="1:10">
      <c r="A591" s="16" t="s">
        <v>6577</v>
      </c>
      <c r="B591" s="16" t="s">
        <v>463</v>
      </c>
      <c r="C591" s="16" t="s">
        <v>3933</v>
      </c>
      <c r="D591" s="1" t="s">
        <v>38</v>
      </c>
      <c r="E591" s="3">
        <v>17.420000000000002</v>
      </c>
      <c r="F591" s="2">
        <v>222.92</v>
      </c>
      <c r="G591" s="2">
        <f>ROUND('CDD-CD'!$E591*'CDD-CD'!$F591,2)</f>
        <v>3883.27</v>
      </c>
      <c r="H591" s="3">
        <v>17.420000000000002</v>
      </c>
      <c r="I591" s="2">
        <v>252.92</v>
      </c>
      <c r="J591" s="2">
        <f>ROUND(Tabla2[[#This Row],[CANTIDAD 2]]*Tabla2[[#This Row],[P. U. 2]],2)</f>
        <v>4405.87</v>
      </c>
    </row>
    <row r="592" spans="1:10">
      <c r="A592" s="16" t="s">
        <v>6577</v>
      </c>
      <c r="B592" s="16" t="s">
        <v>464</v>
      </c>
      <c r="C592" s="16" t="s">
        <v>3934</v>
      </c>
      <c r="D592" s="1" t="s">
        <v>38</v>
      </c>
      <c r="E592" s="3">
        <v>20.97</v>
      </c>
      <c r="F592" s="2">
        <v>182.65</v>
      </c>
      <c r="G592" s="2">
        <f>ROUND('CDD-CD'!$E592*'CDD-CD'!$F592,2)</f>
        <v>3830.17</v>
      </c>
      <c r="H592" s="3">
        <v>20.97</v>
      </c>
      <c r="I592" s="2">
        <v>190.75</v>
      </c>
      <c r="J592" s="2">
        <f>ROUND(Tabla2[[#This Row],[CANTIDAD 2]]*Tabla2[[#This Row],[P. U. 2]],2)</f>
        <v>4000.03</v>
      </c>
    </row>
    <row r="593" spans="1:10">
      <c r="A593" s="16" t="s">
        <v>6577</v>
      </c>
      <c r="B593" s="16" t="s">
        <v>532</v>
      </c>
      <c r="C593" s="16" t="s">
        <v>3999</v>
      </c>
      <c r="D593" s="1" t="s">
        <v>8</v>
      </c>
      <c r="E593" s="3">
        <v>5.97</v>
      </c>
      <c r="F593" s="2">
        <v>6.57</v>
      </c>
      <c r="G593" s="2">
        <f>ROUND('CDD-CD'!$E593*'CDD-CD'!$F593,2)</f>
        <v>39.22</v>
      </c>
      <c r="H593" s="3">
        <v>5.97</v>
      </c>
      <c r="I593" s="2">
        <v>8.48</v>
      </c>
      <c r="J593" s="2">
        <f>ROUND(Tabla2[[#This Row],[CANTIDAD 2]]*Tabla2[[#This Row],[P. U. 2]],2)</f>
        <v>50.63</v>
      </c>
    </row>
    <row r="594" spans="1:10">
      <c r="A594" s="16" t="s">
        <v>6577</v>
      </c>
      <c r="B594" s="16" t="s">
        <v>465</v>
      </c>
      <c r="C594" s="16" t="s">
        <v>3935</v>
      </c>
      <c r="D594" s="1" t="s">
        <v>8</v>
      </c>
      <c r="E594" s="3">
        <v>6.39</v>
      </c>
      <c r="F594" s="2">
        <v>80.88</v>
      </c>
      <c r="G594" s="2">
        <f>ROUND('CDD-CD'!$E594*'CDD-CD'!$F594,2)</f>
        <v>516.82000000000005</v>
      </c>
      <c r="H594" s="3">
        <v>6.39</v>
      </c>
      <c r="I594" s="2">
        <v>93.2</v>
      </c>
      <c r="J594" s="2">
        <f>ROUND(Tabla2[[#This Row],[CANTIDAD 2]]*Tabla2[[#This Row],[P. U. 2]],2)</f>
        <v>595.54999999999995</v>
      </c>
    </row>
    <row r="595" spans="1:10">
      <c r="A595" s="16" t="s">
        <v>6577</v>
      </c>
      <c r="B595" s="16" t="s">
        <v>417</v>
      </c>
      <c r="C595" s="16" t="s">
        <v>3894</v>
      </c>
      <c r="D595" s="1" t="s">
        <v>31</v>
      </c>
      <c r="E595" s="3">
        <v>0.2</v>
      </c>
      <c r="F595" s="2">
        <v>13561.64</v>
      </c>
      <c r="G595" s="2">
        <f>ROUND('CDD-CD'!$E595*'CDD-CD'!$F595,2)</f>
        <v>2712.33</v>
      </c>
      <c r="H595" s="3">
        <v>0.2</v>
      </c>
      <c r="I595" s="2">
        <v>14923.73</v>
      </c>
      <c r="J595" s="2">
        <f>ROUND(Tabla2[[#This Row],[CANTIDAD 2]]*Tabla2[[#This Row],[P. U. 2]],2)</f>
        <v>2984.75</v>
      </c>
    </row>
    <row r="596" spans="1:10">
      <c r="A596" s="16" t="s">
        <v>6577</v>
      </c>
      <c r="B596" s="16" t="s">
        <v>418</v>
      </c>
      <c r="C596" s="16" t="s">
        <v>3895</v>
      </c>
      <c r="D596" s="1" t="s">
        <v>31</v>
      </c>
      <c r="E596" s="3">
        <v>0.12</v>
      </c>
      <c r="F596" s="2">
        <v>13561.64</v>
      </c>
      <c r="G596" s="2">
        <f>ROUND('CDD-CD'!$E596*'CDD-CD'!$F596,2)</f>
        <v>1627.4</v>
      </c>
      <c r="H596" s="3">
        <v>0.12</v>
      </c>
      <c r="I596" s="2">
        <v>14923.73</v>
      </c>
      <c r="J596" s="2">
        <f>ROUND(Tabla2[[#This Row],[CANTIDAD 2]]*Tabla2[[#This Row],[P. U. 2]],2)</f>
        <v>1790.85</v>
      </c>
    </row>
    <row r="597" spans="1:10">
      <c r="A597" s="16" t="s">
        <v>6577</v>
      </c>
      <c r="B597" s="16" t="s">
        <v>419</v>
      </c>
      <c r="C597" s="16" t="s">
        <v>3896</v>
      </c>
      <c r="D597" s="1" t="s">
        <v>31</v>
      </c>
      <c r="E597" s="3">
        <v>0.11</v>
      </c>
      <c r="F597" s="2">
        <v>13561.64</v>
      </c>
      <c r="G597" s="2">
        <f>ROUND('CDD-CD'!$E597*'CDD-CD'!$F597,2)</f>
        <v>1491.78</v>
      </c>
      <c r="H597" s="3">
        <v>0.11</v>
      </c>
      <c r="I597" s="2">
        <v>14923.73</v>
      </c>
      <c r="J597" s="2">
        <f>ROUND(Tabla2[[#This Row],[CANTIDAD 2]]*Tabla2[[#This Row],[P. U. 2]],2)</f>
        <v>1641.61</v>
      </c>
    </row>
    <row r="598" spans="1:10">
      <c r="A598" s="16" t="s">
        <v>6577</v>
      </c>
      <c r="B598" s="16" t="s">
        <v>420</v>
      </c>
      <c r="C598" s="16" t="s">
        <v>3897</v>
      </c>
      <c r="D598" s="1" t="s">
        <v>31</v>
      </c>
      <c r="E598" s="3">
        <v>0.16</v>
      </c>
      <c r="F598" s="2">
        <v>13561.64</v>
      </c>
      <c r="G598" s="2">
        <f>ROUND('CDD-CD'!$E598*'CDD-CD'!$F598,2)</f>
        <v>2169.86</v>
      </c>
      <c r="H598" s="3">
        <v>0.16</v>
      </c>
      <c r="I598" s="2">
        <v>14923.73</v>
      </c>
      <c r="J598" s="2">
        <f>ROUND(Tabla2[[#This Row],[CANTIDAD 2]]*Tabla2[[#This Row],[P. U. 2]],2)</f>
        <v>2387.8000000000002</v>
      </c>
    </row>
    <row r="599" spans="1:10">
      <c r="A599" s="16" t="s">
        <v>6577</v>
      </c>
      <c r="B599" s="16" t="s">
        <v>533</v>
      </c>
      <c r="C599" s="16" t="s">
        <v>4000</v>
      </c>
      <c r="D599" s="1" t="s">
        <v>8</v>
      </c>
      <c r="E599" s="3">
        <v>16.84</v>
      </c>
      <c r="F599" s="2">
        <v>148.12</v>
      </c>
      <c r="G599" s="2">
        <f>ROUND('CDD-CD'!$E599*'CDD-CD'!$F599,2)</f>
        <v>2494.34</v>
      </c>
      <c r="H599" s="3">
        <v>16.84</v>
      </c>
      <c r="I599" s="2">
        <v>185.76</v>
      </c>
      <c r="J599" s="2">
        <f>ROUND(Tabla2[[#This Row],[CANTIDAD 2]]*Tabla2[[#This Row],[P. U. 2]],2)</f>
        <v>3128.2</v>
      </c>
    </row>
    <row r="600" spans="1:10">
      <c r="A600" s="16" t="s">
        <v>6577</v>
      </c>
      <c r="B600" s="16" t="s">
        <v>534</v>
      </c>
      <c r="C600" s="16" t="s">
        <v>4001</v>
      </c>
      <c r="D600" s="1" t="s">
        <v>38</v>
      </c>
      <c r="E600" s="3">
        <v>2.74</v>
      </c>
      <c r="F600" s="2">
        <v>1519.99</v>
      </c>
      <c r="G600" s="2">
        <f>ROUND('CDD-CD'!$E600*'CDD-CD'!$F600,2)</f>
        <v>4164.7700000000004</v>
      </c>
      <c r="H600" s="3">
        <v>2.74</v>
      </c>
      <c r="I600" s="2">
        <v>1581.16</v>
      </c>
      <c r="J600" s="2">
        <f>ROUND(Tabla2[[#This Row],[CANTIDAD 2]]*Tabla2[[#This Row],[P. U. 2]],2)</f>
        <v>4332.38</v>
      </c>
    </row>
    <row r="601" spans="1:10">
      <c r="A601" s="16" t="s">
        <v>6577</v>
      </c>
      <c r="B601" s="16" t="s">
        <v>466</v>
      </c>
      <c r="C601" s="16" t="s">
        <v>3936</v>
      </c>
      <c r="D601" s="1" t="s">
        <v>8</v>
      </c>
      <c r="E601" s="3">
        <v>1.83</v>
      </c>
      <c r="F601" s="2">
        <v>148.12</v>
      </c>
      <c r="G601" s="2">
        <f>ROUND('CDD-CD'!$E601*'CDD-CD'!$F601,2)</f>
        <v>271.06</v>
      </c>
      <c r="H601" s="3">
        <v>1.83</v>
      </c>
      <c r="I601" s="2">
        <v>185.76</v>
      </c>
      <c r="J601" s="2">
        <f>ROUND(Tabla2[[#This Row],[CANTIDAD 2]]*Tabla2[[#This Row],[P. U. 2]],2)</f>
        <v>339.94</v>
      </c>
    </row>
    <row r="602" spans="1:10">
      <c r="A602" s="16" t="s">
        <v>6577</v>
      </c>
      <c r="B602" s="16" t="s">
        <v>535</v>
      </c>
      <c r="C602" s="16" t="s">
        <v>4002</v>
      </c>
      <c r="D602" s="1" t="s">
        <v>38</v>
      </c>
      <c r="E602" s="3">
        <v>1.75</v>
      </c>
      <c r="F602" s="2">
        <v>1519.99</v>
      </c>
      <c r="G602" s="2">
        <f>ROUND('CDD-CD'!$E602*'CDD-CD'!$F602,2)</f>
        <v>2659.98</v>
      </c>
      <c r="H602" s="3">
        <v>1.75</v>
      </c>
      <c r="I602" s="2">
        <v>1581.16</v>
      </c>
      <c r="J602" s="2">
        <f>ROUND(Tabla2[[#This Row],[CANTIDAD 2]]*Tabla2[[#This Row],[P. U. 2]],2)</f>
        <v>2767.03</v>
      </c>
    </row>
    <row r="603" spans="1:10">
      <c r="A603" s="16" t="s">
        <v>6577</v>
      </c>
      <c r="B603" s="16" t="s">
        <v>536</v>
      </c>
      <c r="C603" s="16" t="s">
        <v>3938</v>
      </c>
      <c r="D603" s="1" t="s">
        <v>8</v>
      </c>
      <c r="E603" s="3">
        <v>13.98</v>
      </c>
      <c r="F603" s="2">
        <v>148.12</v>
      </c>
      <c r="G603" s="2">
        <f>ROUND('CDD-CD'!$E603*'CDD-CD'!$F603,2)</f>
        <v>2070.7199999999998</v>
      </c>
      <c r="H603" s="3">
        <v>13.98</v>
      </c>
      <c r="I603" s="2">
        <v>185.76</v>
      </c>
      <c r="J603" s="2">
        <f>ROUND(Tabla2[[#This Row],[CANTIDAD 2]]*Tabla2[[#This Row],[P. U. 2]],2)</f>
        <v>2596.92</v>
      </c>
    </row>
    <row r="604" spans="1:10">
      <c r="A604" s="16" t="s">
        <v>6577</v>
      </c>
      <c r="B604" s="16" t="s">
        <v>537</v>
      </c>
      <c r="C604" s="16" t="s">
        <v>3939</v>
      </c>
      <c r="D604" s="1" t="s">
        <v>38</v>
      </c>
      <c r="E604" s="3">
        <v>1.75</v>
      </c>
      <c r="F604" s="2">
        <v>1519.99</v>
      </c>
      <c r="G604" s="2">
        <f>ROUND('CDD-CD'!$E604*'CDD-CD'!$F604,2)</f>
        <v>2659.98</v>
      </c>
      <c r="H604" s="3">
        <v>1.75</v>
      </c>
      <c r="I604" s="2">
        <v>1581.16</v>
      </c>
      <c r="J604" s="2">
        <f>ROUND(Tabla2[[#This Row],[CANTIDAD 2]]*Tabla2[[#This Row],[P. U. 2]],2)</f>
        <v>2767.03</v>
      </c>
    </row>
    <row r="605" spans="1:10" s="61" customFormat="1">
      <c r="A605" s="57" t="s">
        <v>6581</v>
      </c>
      <c r="B605" s="57" t="s">
        <v>3472</v>
      </c>
      <c r="C605" s="57" t="s">
        <v>4003</v>
      </c>
      <c r="D605" s="58" t="s">
        <v>3472</v>
      </c>
      <c r="E605" s="59"/>
      <c r="F605" s="60"/>
      <c r="G605" s="60">
        <f>SUM(G606:G622)</f>
        <v>226217.61</v>
      </c>
      <c r="H605" s="59"/>
      <c r="I605" s="21"/>
      <c r="J605" s="60">
        <f>SUM(J606:J622)</f>
        <v>251057.84000000003</v>
      </c>
    </row>
    <row r="606" spans="1:10">
      <c r="A606" s="16" t="s">
        <v>6577</v>
      </c>
      <c r="B606" s="16" t="s">
        <v>417</v>
      </c>
      <c r="C606" s="16" t="s">
        <v>3894</v>
      </c>
      <c r="D606" s="1" t="s">
        <v>31</v>
      </c>
      <c r="E606" s="3">
        <v>1.57</v>
      </c>
      <c r="F606" s="2">
        <v>13561.64</v>
      </c>
      <c r="G606" s="2">
        <f>ROUND('CDD-CD'!$E606*'CDD-CD'!$F606,2)</f>
        <v>21291.77</v>
      </c>
      <c r="H606" s="3">
        <v>1.57</v>
      </c>
      <c r="I606" s="2">
        <v>14923.73</v>
      </c>
      <c r="J606" s="2">
        <f>ROUND(Tabla2[[#This Row],[CANTIDAD 2]]*Tabla2[[#This Row],[P. U. 2]],2)</f>
        <v>23430.26</v>
      </c>
    </row>
    <row r="607" spans="1:10">
      <c r="A607" s="16" t="s">
        <v>6577</v>
      </c>
      <c r="B607" s="16" t="s">
        <v>418</v>
      </c>
      <c r="C607" s="16" t="s">
        <v>3895</v>
      </c>
      <c r="D607" s="1" t="s">
        <v>31</v>
      </c>
      <c r="E607" s="3">
        <v>3.26</v>
      </c>
      <c r="F607" s="2">
        <v>13561.64</v>
      </c>
      <c r="G607" s="2">
        <f>ROUND('CDD-CD'!$E607*'CDD-CD'!$F607,2)</f>
        <v>44210.95</v>
      </c>
      <c r="H607" s="3">
        <v>3.26</v>
      </c>
      <c r="I607" s="2">
        <v>14923.73</v>
      </c>
      <c r="J607" s="2">
        <f>ROUND(Tabla2[[#This Row],[CANTIDAD 2]]*Tabla2[[#This Row],[P. U. 2]],2)</f>
        <v>48651.360000000001</v>
      </c>
    </row>
    <row r="608" spans="1:10">
      <c r="A608" s="16" t="s">
        <v>6577</v>
      </c>
      <c r="B608" s="16" t="s">
        <v>419</v>
      </c>
      <c r="C608" s="16" t="s">
        <v>3896</v>
      </c>
      <c r="D608" s="1" t="s">
        <v>31</v>
      </c>
      <c r="E608" s="3">
        <v>0.31</v>
      </c>
      <c r="F608" s="2">
        <v>13561.64</v>
      </c>
      <c r="G608" s="2">
        <f>ROUND('CDD-CD'!$E608*'CDD-CD'!$F608,2)</f>
        <v>4204.1099999999997</v>
      </c>
      <c r="H608" s="3">
        <v>0.31</v>
      </c>
      <c r="I608" s="2">
        <v>14923.73</v>
      </c>
      <c r="J608" s="2">
        <f>ROUND(Tabla2[[#This Row],[CANTIDAD 2]]*Tabla2[[#This Row],[P. U. 2]],2)</f>
        <v>4626.3599999999997</v>
      </c>
    </row>
    <row r="609" spans="1:10">
      <c r="A609" s="16" t="s">
        <v>6577</v>
      </c>
      <c r="B609" s="16" t="s">
        <v>420</v>
      </c>
      <c r="C609" s="16" t="s">
        <v>3897</v>
      </c>
      <c r="D609" s="1" t="s">
        <v>31</v>
      </c>
      <c r="E609" s="3">
        <v>0.4</v>
      </c>
      <c r="F609" s="2">
        <v>13561.64</v>
      </c>
      <c r="G609" s="2">
        <f>ROUND('CDD-CD'!$E609*'CDD-CD'!$F609,2)</f>
        <v>5424.66</v>
      </c>
      <c r="H609" s="3">
        <v>0.4</v>
      </c>
      <c r="I609" s="2">
        <v>14923.73</v>
      </c>
      <c r="J609" s="2">
        <f>ROUND(Tabla2[[#This Row],[CANTIDAD 2]]*Tabla2[[#This Row],[P. U. 2]],2)</f>
        <v>5969.49</v>
      </c>
    </row>
    <row r="610" spans="1:10">
      <c r="A610" s="16" t="s">
        <v>6577</v>
      </c>
      <c r="B610" s="16" t="s">
        <v>538</v>
      </c>
      <c r="C610" s="16" t="s">
        <v>4004</v>
      </c>
      <c r="D610" s="1" t="s">
        <v>31</v>
      </c>
      <c r="E610" s="3">
        <v>0.68</v>
      </c>
      <c r="F610" s="2">
        <v>13561.64</v>
      </c>
      <c r="G610" s="2">
        <f>ROUND('CDD-CD'!$E610*'CDD-CD'!$F610,2)</f>
        <v>9221.92</v>
      </c>
      <c r="H610" s="3">
        <v>0.68</v>
      </c>
      <c r="I610" s="2">
        <v>14923.73</v>
      </c>
      <c r="J610" s="2">
        <f>ROUND(Tabla2[[#This Row],[CANTIDAD 2]]*Tabla2[[#This Row],[P. U. 2]],2)</f>
        <v>10148.14</v>
      </c>
    </row>
    <row r="611" spans="1:10">
      <c r="A611" s="16" t="s">
        <v>6577</v>
      </c>
      <c r="B611" s="16" t="s">
        <v>539</v>
      </c>
      <c r="C611" s="16" t="s">
        <v>4005</v>
      </c>
      <c r="D611" s="1" t="s">
        <v>8</v>
      </c>
      <c r="E611" s="3">
        <v>7.54</v>
      </c>
      <c r="F611" s="2">
        <v>148.12</v>
      </c>
      <c r="G611" s="2">
        <f>ROUND('CDD-CD'!$E611*'CDD-CD'!$F611,2)</f>
        <v>1116.82</v>
      </c>
      <c r="H611" s="3">
        <v>7.54</v>
      </c>
      <c r="I611" s="2">
        <v>185.76</v>
      </c>
      <c r="J611" s="2">
        <f>ROUND(Tabla2[[#This Row],[CANTIDAD 2]]*Tabla2[[#This Row],[P. U. 2]],2)</f>
        <v>1400.63</v>
      </c>
    </row>
    <row r="612" spans="1:10">
      <c r="A612" s="16" t="s">
        <v>6577</v>
      </c>
      <c r="B612" s="16" t="s">
        <v>540</v>
      </c>
      <c r="C612" s="16" t="s">
        <v>4006</v>
      </c>
      <c r="D612" s="1" t="s">
        <v>38</v>
      </c>
      <c r="E612" s="3">
        <v>22.59</v>
      </c>
      <c r="F612" s="2">
        <v>1412.94</v>
      </c>
      <c r="G612" s="2">
        <f>ROUND('CDD-CD'!$E612*'CDD-CD'!$F612,2)</f>
        <v>31918.31</v>
      </c>
      <c r="H612" s="3">
        <v>22.59</v>
      </c>
      <c r="I612" s="2">
        <v>1474.11</v>
      </c>
      <c r="J612" s="2">
        <f>ROUND(Tabla2[[#This Row],[CANTIDAD 2]]*Tabla2[[#This Row],[P. U. 2]],2)</f>
        <v>33300.14</v>
      </c>
    </row>
    <row r="613" spans="1:10">
      <c r="A613" s="16" t="s">
        <v>6577</v>
      </c>
      <c r="B613" s="16" t="s">
        <v>541</v>
      </c>
      <c r="C613" s="16" t="s">
        <v>4007</v>
      </c>
      <c r="D613" s="1" t="s">
        <v>8</v>
      </c>
      <c r="E613" s="3">
        <v>27.65</v>
      </c>
      <c r="F613" s="2">
        <v>148.12</v>
      </c>
      <c r="G613" s="2">
        <f>ROUND('CDD-CD'!$E613*'CDD-CD'!$F613,2)</f>
        <v>4095.52</v>
      </c>
      <c r="H613" s="3">
        <v>27.65</v>
      </c>
      <c r="I613" s="2">
        <v>185.76</v>
      </c>
      <c r="J613" s="2">
        <f>ROUND(Tabla2[[#This Row],[CANTIDAD 2]]*Tabla2[[#This Row],[P. U. 2]],2)</f>
        <v>5136.26</v>
      </c>
    </row>
    <row r="614" spans="1:10">
      <c r="A614" s="16" t="s">
        <v>6577</v>
      </c>
      <c r="B614" s="16" t="s">
        <v>542</v>
      </c>
      <c r="C614" s="16" t="s">
        <v>4008</v>
      </c>
      <c r="D614" s="1" t="s">
        <v>38</v>
      </c>
      <c r="E614" s="3">
        <v>4.83</v>
      </c>
      <c r="F614" s="2">
        <v>1412.94</v>
      </c>
      <c r="G614" s="2">
        <f>ROUND('CDD-CD'!$E614*'CDD-CD'!$F614,2)</f>
        <v>6824.5</v>
      </c>
      <c r="H614" s="3">
        <v>4.83</v>
      </c>
      <c r="I614" s="2">
        <v>1474.11</v>
      </c>
      <c r="J614" s="2">
        <f>ROUND(Tabla2[[#This Row],[CANTIDAD 2]]*Tabla2[[#This Row],[P. U. 2]],2)</f>
        <v>7119.95</v>
      </c>
    </row>
    <row r="615" spans="1:10">
      <c r="A615" s="16" t="s">
        <v>6577</v>
      </c>
      <c r="B615" s="16" t="s">
        <v>543</v>
      </c>
      <c r="C615" s="16" t="s">
        <v>4009</v>
      </c>
      <c r="D615" s="1" t="s">
        <v>8</v>
      </c>
      <c r="E615" s="3">
        <v>168.81</v>
      </c>
      <c r="F615" s="2">
        <v>148.12</v>
      </c>
      <c r="G615" s="2">
        <f>ROUND('CDD-CD'!$E615*'CDD-CD'!$F615,2)</f>
        <v>25004.14</v>
      </c>
      <c r="H615" s="3">
        <v>168.81</v>
      </c>
      <c r="I615" s="2">
        <v>185.76</v>
      </c>
      <c r="J615" s="2">
        <f>ROUND(Tabla2[[#This Row],[CANTIDAD 2]]*Tabla2[[#This Row],[P. U. 2]],2)</f>
        <v>31358.15</v>
      </c>
    </row>
    <row r="616" spans="1:10">
      <c r="A616" s="16" t="s">
        <v>6577</v>
      </c>
      <c r="B616" s="16" t="s">
        <v>544</v>
      </c>
      <c r="C616" s="16" t="s">
        <v>4010</v>
      </c>
      <c r="D616" s="1" t="s">
        <v>38</v>
      </c>
      <c r="E616" s="3">
        <v>21.1</v>
      </c>
      <c r="F616" s="2">
        <v>1412.94</v>
      </c>
      <c r="G616" s="2">
        <f>ROUND('CDD-CD'!$E616*'CDD-CD'!$F616,2)</f>
        <v>29813.03</v>
      </c>
      <c r="H616" s="3">
        <v>21.1</v>
      </c>
      <c r="I616" s="2">
        <v>1474.11</v>
      </c>
      <c r="J616" s="2">
        <f>ROUND(Tabla2[[#This Row],[CANTIDAD 2]]*Tabla2[[#This Row],[P. U. 2]],2)</f>
        <v>31103.72</v>
      </c>
    </row>
    <row r="617" spans="1:10">
      <c r="A617" s="16" t="s">
        <v>6577</v>
      </c>
      <c r="B617" s="16" t="s">
        <v>545</v>
      </c>
      <c r="C617" s="16" t="s">
        <v>4011</v>
      </c>
      <c r="D617" s="1" t="s">
        <v>8</v>
      </c>
      <c r="E617" s="3">
        <v>91.51</v>
      </c>
      <c r="F617" s="2">
        <v>148.12</v>
      </c>
      <c r="G617" s="2">
        <f>ROUND('CDD-CD'!$E617*'CDD-CD'!$F617,2)</f>
        <v>13554.46</v>
      </c>
      <c r="H617" s="3">
        <v>91.51</v>
      </c>
      <c r="I617" s="2">
        <v>185.76</v>
      </c>
      <c r="J617" s="2">
        <f>ROUND(Tabla2[[#This Row],[CANTIDAD 2]]*Tabla2[[#This Row],[P. U. 2]],2)</f>
        <v>16998.900000000001</v>
      </c>
    </row>
    <row r="618" spans="1:10">
      <c r="A618" s="16" t="s">
        <v>6577</v>
      </c>
      <c r="B618" s="16" t="s">
        <v>546</v>
      </c>
      <c r="C618" s="16" t="s">
        <v>4012</v>
      </c>
      <c r="D618" s="1" t="s">
        <v>38</v>
      </c>
      <c r="E618" s="3">
        <v>10.64</v>
      </c>
      <c r="F618" s="2">
        <v>1412.94</v>
      </c>
      <c r="G618" s="2">
        <f>ROUND('CDD-CD'!$E618*'CDD-CD'!$F618,2)</f>
        <v>15033.68</v>
      </c>
      <c r="H618" s="3">
        <v>10.64</v>
      </c>
      <c r="I618" s="2">
        <v>1474.11</v>
      </c>
      <c r="J618" s="2">
        <f>ROUND(Tabla2[[#This Row],[CANTIDAD 2]]*Tabla2[[#This Row],[P. U. 2]],2)</f>
        <v>15684.53</v>
      </c>
    </row>
    <row r="619" spans="1:10">
      <c r="A619" s="16" t="s">
        <v>6577</v>
      </c>
      <c r="B619" s="16" t="s">
        <v>547</v>
      </c>
      <c r="C619" s="16" t="s">
        <v>4013</v>
      </c>
      <c r="D619" s="1" t="s">
        <v>8</v>
      </c>
      <c r="E619" s="3">
        <v>23.63</v>
      </c>
      <c r="F619" s="2">
        <v>148.12</v>
      </c>
      <c r="G619" s="2">
        <f>ROUND('CDD-CD'!$E619*'CDD-CD'!$F619,2)</f>
        <v>3500.08</v>
      </c>
      <c r="H619" s="3">
        <v>23.63</v>
      </c>
      <c r="I619" s="2">
        <v>185.76</v>
      </c>
      <c r="J619" s="2">
        <f>ROUND(Tabla2[[#This Row],[CANTIDAD 2]]*Tabla2[[#This Row],[P. U. 2]],2)</f>
        <v>4389.51</v>
      </c>
    </row>
    <row r="620" spans="1:10">
      <c r="A620" s="16" t="s">
        <v>6577</v>
      </c>
      <c r="B620" s="16" t="s">
        <v>548</v>
      </c>
      <c r="C620" s="16" t="s">
        <v>4014</v>
      </c>
      <c r="D620" s="1" t="s">
        <v>38</v>
      </c>
      <c r="E620" s="3">
        <v>3.54</v>
      </c>
      <c r="F620" s="2">
        <v>1412.94</v>
      </c>
      <c r="G620" s="2">
        <f>ROUND('CDD-CD'!$E620*'CDD-CD'!$F620,2)</f>
        <v>5001.8100000000004</v>
      </c>
      <c r="H620" s="3">
        <v>3.54</v>
      </c>
      <c r="I620" s="2">
        <v>1474.11</v>
      </c>
      <c r="J620" s="2">
        <f>ROUND(Tabla2[[#This Row],[CANTIDAD 2]]*Tabla2[[#This Row],[P. U. 2]],2)</f>
        <v>5218.3500000000004</v>
      </c>
    </row>
    <row r="621" spans="1:10">
      <c r="A621" s="16" t="s">
        <v>6577</v>
      </c>
      <c r="B621" s="16" t="s">
        <v>549</v>
      </c>
      <c r="C621" s="16" t="s">
        <v>4015</v>
      </c>
      <c r="D621" s="1" t="s">
        <v>428</v>
      </c>
      <c r="E621" s="3">
        <v>3.36</v>
      </c>
      <c r="F621" s="2">
        <v>245.49</v>
      </c>
      <c r="G621" s="2">
        <f>ROUND('CDD-CD'!$E621*'CDD-CD'!$F621,2)</f>
        <v>824.85</v>
      </c>
      <c r="H621" s="3">
        <v>3.36</v>
      </c>
      <c r="I621" s="2">
        <v>299.37</v>
      </c>
      <c r="J621" s="2">
        <f>ROUND(Tabla2[[#This Row],[CANTIDAD 2]]*Tabla2[[#This Row],[P. U. 2]],2)</f>
        <v>1005.88</v>
      </c>
    </row>
    <row r="622" spans="1:10">
      <c r="A622" s="16" t="s">
        <v>6577</v>
      </c>
      <c r="B622" s="16" t="s">
        <v>427</v>
      </c>
      <c r="C622" s="16" t="s">
        <v>3904</v>
      </c>
      <c r="D622" s="1" t="s">
        <v>428</v>
      </c>
      <c r="E622" s="3">
        <v>24.16</v>
      </c>
      <c r="F622" s="2">
        <v>214.28</v>
      </c>
      <c r="G622" s="2">
        <f>ROUND('CDD-CD'!$E622*'CDD-CD'!$F622,2)</f>
        <v>5177</v>
      </c>
      <c r="H622" s="3">
        <v>24.16</v>
      </c>
      <c r="I622" s="2">
        <v>228.32</v>
      </c>
      <c r="J622" s="2">
        <f>ROUND(Tabla2[[#This Row],[CANTIDAD 2]]*Tabla2[[#This Row],[P. U. 2]],2)</f>
        <v>5516.21</v>
      </c>
    </row>
    <row r="623" spans="1:10" s="61" customFormat="1">
      <c r="A623" s="57" t="s">
        <v>6581</v>
      </c>
      <c r="B623" s="57" t="s">
        <v>3472</v>
      </c>
      <c r="C623" s="57" t="s">
        <v>3990</v>
      </c>
      <c r="D623" s="58" t="s">
        <v>3472</v>
      </c>
      <c r="E623" s="59"/>
      <c r="F623" s="60"/>
      <c r="G623" s="60">
        <f>SUM(G624:G633)</f>
        <v>45417.42</v>
      </c>
      <c r="H623" s="59"/>
      <c r="I623" s="21"/>
      <c r="J623" s="60">
        <f>SUM(J624:J633)</f>
        <v>52916.509999999995</v>
      </c>
    </row>
    <row r="624" spans="1:10">
      <c r="A624" s="16" t="s">
        <v>6577</v>
      </c>
      <c r="B624" s="16" t="s">
        <v>507</v>
      </c>
      <c r="C624" s="16" t="s">
        <v>3975</v>
      </c>
      <c r="D624" s="1" t="s">
        <v>8</v>
      </c>
      <c r="E624" s="3">
        <v>49.95</v>
      </c>
      <c r="F624" s="2">
        <v>190.55</v>
      </c>
      <c r="G624" s="2">
        <f>ROUND('CDD-CD'!$E624*'CDD-CD'!$F624,2)</f>
        <v>9517.9699999999993</v>
      </c>
      <c r="H624" s="3">
        <v>49.95</v>
      </c>
      <c r="I624" s="2">
        <v>220.31</v>
      </c>
      <c r="J624" s="2">
        <f>ROUND(Tabla2[[#This Row],[CANTIDAD 2]]*Tabla2[[#This Row],[P. U. 2]],2)</f>
        <v>11004.48</v>
      </c>
    </row>
    <row r="625" spans="1:10">
      <c r="A625" s="16" t="s">
        <v>6577</v>
      </c>
      <c r="B625" s="16" t="s">
        <v>508</v>
      </c>
      <c r="C625" s="16" t="s">
        <v>3976</v>
      </c>
      <c r="D625" s="1" t="s">
        <v>428</v>
      </c>
      <c r="E625" s="3">
        <v>23.58</v>
      </c>
      <c r="F625" s="2">
        <v>181.66</v>
      </c>
      <c r="G625" s="2">
        <f>ROUND('CDD-CD'!$E625*'CDD-CD'!$F625,2)</f>
        <v>4283.54</v>
      </c>
      <c r="H625" s="3">
        <v>23.58</v>
      </c>
      <c r="I625" s="2">
        <v>220.41</v>
      </c>
      <c r="J625" s="2">
        <f>ROUND(Tabla2[[#This Row],[CANTIDAD 2]]*Tabla2[[#This Row],[P. U. 2]],2)</f>
        <v>5197.2700000000004</v>
      </c>
    </row>
    <row r="626" spans="1:10">
      <c r="A626" s="16" t="s">
        <v>6577</v>
      </c>
      <c r="B626" s="16" t="s">
        <v>525</v>
      </c>
      <c r="C626" s="16" t="s">
        <v>3992</v>
      </c>
      <c r="D626" s="1" t="s">
        <v>15</v>
      </c>
      <c r="E626" s="3">
        <v>23.58</v>
      </c>
      <c r="F626" s="2">
        <v>181.66</v>
      </c>
      <c r="G626" s="2">
        <f>ROUND('CDD-CD'!$E626*'CDD-CD'!$F626,2)</f>
        <v>4283.54</v>
      </c>
      <c r="H626" s="3">
        <v>23.58</v>
      </c>
      <c r="I626" s="2">
        <v>220.41</v>
      </c>
      <c r="J626" s="2">
        <f>ROUND(Tabla2[[#This Row],[CANTIDAD 2]]*Tabla2[[#This Row],[P. U. 2]],2)</f>
        <v>5197.2700000000004</v>
      </c>
    </row>
    <row r="627" spans="1:10">
      <c r="A627" s="16" t="s">
        <v>6577</v>
      </c>
      <c r="B627" s="16" t="s">
        <v>509</v>
      </c>
      <c r="C627" s="16" t="s">
        <v>3977</v>
      </c>
      <c r="D627" s="1" t="s">
        <v>428</v>
      </c>
      <c r="E627" s="3">
        <v>41.09</v>
      </c>
      <c r="F627" s="2">
        <v>154.71</v>
      </c>
      <c r="G627" s="2">
        <f>ROUND('CDD-CD'!$E627*'CDD-CD'!$F627,2)</f>
        <v>6357.03</v>
      </c>
      <c r="H627" s="3">
        <v>41.09</v>
      </c>
      <c r="I627" s="2">
        <v>188.04</v>
      </c>
      <c r="J627" s="2">
        <f>ROUND(Tabla2[[#This Row],[CANTIDAD 2]]*Tabla2[[#This Row],[P. U. 2]],2)</f>
        <v>7726.56</v>
      </c>
    </row>
    <row r="628" spans="1:10">
      <c r="A628" s="16" t="s">
        <v>6577</v>
      </c>
      <c r="B628" s="16" t="s">
        <v>550</v>
      </c>
      <c r="C628" s="16" t="s">
        <v>4016</v>
      </c>
      <c r="D628" s="1" t="s">
        <v>2</v>
      </c>
      <c r="E628" s="3">
        <v>7</v>
      </c>
      <c r="F628" s="2">
        <v>255.09</v>
      </c>
      <c r="G628" s="2">
        <f>ROUND('CDD-CD'!$E628*'CDD-CD'!$F628,2)</f>
        <v>1785.63</v>
      </c>
      <c r="H628" s="3">
        <v>7</v>
      </c>
      <c r="I628" s="2">
        <v>285.47000000000003</v>
      </c>
      <c r="J628" s="2">
        <f>ROUND(Tabla2[[#This Row],[CANTIDAD 2]]*Tabla2[[#This Row],[P. U. 2]],2)</f>
        <v>1998.29</v>
      </c>
    </row>
    <row r="629" spans="1:10">
      <c r="A629" s="16" t="s">
        <v>6577</v>
      </c>
      <c r="B629" s="16" t="s">
        <v>95</v>
      </c>
      <c r="C629" s="16" t="s">
        <v>3576</v>
      </c>
      <c r="D629" s="1" t="s">
        <v>2</v>
      </c>
      <c r="E629" s="3">
        <v>12.29</v>
      </c>
      <c r="F629" s="2">
        <v>71.28</v>
      </c>
      <c r="G629" s="2">
        <f>ROUND('CDD-CD'!$E629*'CDD-CD'!$F629,2)</f>
        <v>876.03</v>
      </c>
      <c r="H629" s="3">
        <v>12.29</v>
      </c>
      <c r="I629" s="2">
        <v>84.07</v>
      </c>
      <c r="J629" s="2">
        <f>ROUND(Tabla2[[#This Row],[CANTIDAD 2]]*Tabla2[[#This Row],[P. U. 2]],2)</f>
        <v>1033.22</v>
      </c>
    </row>
    <row r="630" spans="1:10">
      <c r="A630" s="16" t="s">
        <v>6577</v>
      </c>
      <c r="B630" s="16" t="s">
        <v>551</v>
      </c>
      <c r="C630" s="16" t="s">
        <v>4017</v>
      </c>
      <c r="D630" s="1" t="s">
        <v>15</v>
      </c>
      <c r="E630" s="3">
        <v>11.9</v>
      </c>
      <c r="F630" s="2">
        <v>90.82</v>
      </c>
      <c r="G630" s="2">
        <f>ROUND('CDD-CD'!$E630*'CDD-CD'!$F630,2)</f>
        <v>1080.76</v>
      </c>
      <c r="H630" s="3">
        <v>11.9</v>
      </c>
      <c r="I630" s="2">
        <v>96.31</v>
      </c>
      <c r="J630" s="2">
        <f>ROUND(Tabla2[[#This Row],[CANTIDAD 2]]*Tabla2[[#This Row],[P. U. 2]],2)</f>
        <v>1146.0899999999999</v>
      </c>
    </row>
    <row r="631" spans="1:10">
      <c r="A631" s="16" t="s">
        <v>6577</v>
      </c>
      <c r="B631" s="16" t="s">
        <v>552</v>
      </c>
      <c r="C631" s="16" t="s">
        <v>4018</v>
      </c>
      <c r="D631" s="1" t="s">
        <v>2</v>
      </c>
      <c r="E631" s="3">
        <v>45.73</v>
      </c>
      <c r="F631" s="2">
        <v>263.93</v>
      </c>
      <c r="G631" s="2">
        <f>ROUND('CDD-CD'!$E631*'CDD-CD'!$F631,2)</f>
        <v>12069.52</v>
      </c>
      <c r="H631" s="3">
        <v>45.73</v>
      </c>
      <c r="I631" s="2">
        <v>297.68</v>
      </c>
      <c r="J631" s="2">
        <f>ROUND(Tabla2[[#This Row],[CANTIDAD 2]]*Tabla2[[#This Row],[P. U. 2]],2)</f>
        <v>13612.91</v>
      </c>
    </row>
    <row r="632" spans="1:10">
      <c r="A632" s="16" t="s">
        <v>6577</v>
      </c>
      <c r="B632" s="16" t="s">
        <v>521</v>
      </c>
      <c r="C632" s="16" t="s">
        <v>3606</v>
      </c>
      <c r="D632" s="1" t="s">
        <v>2</v>
      </c>
      <c r="E632" s="3">
        <v>53.85</v>
      </c>
      <c r="F632" s="2">
        <v>45.42</v>
      </c>
      <c r="G632" s="2">
        <f>ROUND('CDD-CD'!$E632*'CDD-CD'!$F632,2)</f>
        <v>2445.87</v>
      </c>
      <c r="H632" s="3">
        <v>53.85</v>
      </c>
      <c r="I632" s="2">
        <v>52.5</v>
      </c>
      <c r="J632" s="2">
        <f>ROUND(Tabla2[[#This Row],[CANTIDAD 2]]*Tabla2[[#This Row],[P. U. 2]],2)</f>
        <v>2827.13</v>
      </c>
    </row>
    <row r="633" spans="1:10">
      <c r="A633" s="16" t="s">
        <v>6577</v>
      </c>
      <c r="B633" s="16" t="s">
        <v>553</v>
      </c>
      <c r="C633" s="16" t="s">
        <v>3611</v>
      </c>
      <c r="D633" s="1" t="s">
        <v>2</v>
      </c>
      <c r="E633" s="3">
        <v>20.059999999999999</v>
      </c>
      <c r="F633" s="2">
        <v>135.47</v>
      </c>
      <c r="G633" s="2">
        <f>ROUND('CDD-CD'!$E633*'CDD-CD'!$F633,2)</f>
        <v>2717.53</v>
      </c>
      <c r="H633" s="3">
        <v>20.059999999999999</v>
      </c>
      <c r="I633" s="2">
        <v>158.19</v>
      </c>
      <c r="J633" s="2">
        <f>ROUND(Tabla2[[#This Row],[CANTIDAD 2]]*Tabla2[[#This Row],[P. U. 2]],2)</f>
        <v>3173.29</v>
      </c>
    </row>
    <row r="634" spans="1:10" s="56" customFormat="1">
      <c r="A634" s="52" t="s">
        <v>6580</v>
      </c>
      <c r="B634" s="52" t="s">
        <v>554</v>
      </c>
      <c r="C634" s="52" t="s">
        <v>4019</v>
      </c>
      <c r="D634" s="53" t="s">
        <v>3472</v>
      </c>
      <c r="E634" s="54"/>
      <c r="F634" s="55"/>
      <c r="G634" s="55">
        <f>SUM(G635:G683)</f>
        <v>176358.04</v>
      </c>
      <c r="H634" s="54"/>
      <c r="I634" s="65"/>
      <c r="J634" s="55">
        <f>SUM(J635:J683)</f>
        <v>201619.56</v>
      </c>
    </row>
    <row r="635" spans="1:10">
      <c r="A635" s="16" t="s">
        <v>6577</v>
      </c>
      <c r="B635" s="16" t="s">
        <v>555</v>
      </c>
      <c r="C635" s="16" t="s">
        <v>4020</v>
      </c>
      <c r="D635" s="1" t="s">
        <v>79</v>
      </c>
      <c r="E635" s="3">
        <v>45</v>
      </c>
      <c r="F635" s="2">
        <v>83.31</v>
      </c>
      <c r="G635" s="2">
        <f>ROUND('CDD-CD'!$E635*'CDD-CD'!$F635,2)</f>
        <v>3748.95</v>
      </c>
      <c r="H635" s="3">
        <v>45</v>
      </c>
      <c r="I635" s="2">
        <v>93.78</v>
      </c>
      <c r="J635" s="2">
        <f>ROUND(Tabla2[[#This Row],[CANTIDAD 2]]*Tabla2[[#This Row],[P. U. 2]],2)</f>
        <v>4220.1000000000004</v>
      </c>
    </row>
    <row r="636" spans="1:10">
      <c r="A636" s="16" t="s">
        <v>6577</v>
      </c>
      <c r="B636" s="16" t="s">
        <v>556</v>
      </c>
      <c r="C636" s="16" t="s">
        <v>4021</v>
      </c>
      <c r="D636" s="1" t="s">
        <v>79</v>
      </c>
      <c r="E636" s="3">
        <v>10</v>
      </c>
      <c r="F636" s="2">
        <v>226.18</v>
      </c>
      <c r="G636" s="2">
        <f>ROUND('CDD-CD'!$E636*'CDD-CD'!$F636,2)</f>
        <v>2261.8000000000002</v>
      </c>
      <c r="H636" s="3">
        <v>10</v>
      </c>
      <c r="I636" s="2">
        <v>243.63</v>
      </c>
      <c r="J636" s="2">
        <f>ROUND(Tabla2[[#This Row],[CANTIDAD 2]]*Tabla2[[#This Row],[P. U. 2]],2)</f>
        <v>2436.3000000000002</v>
      </c>
    </row>
    <row r="637" spans="1:10">
      <c r="A637" s="16" t="s">
        <v>6577</v>
      </c>
      <c r="B637" s="16" t="s">
        <v>557</v>
      </c>
      <c r="C637" s="16" t="s">
        <v>4022</v>
      </c>
      <c r="D637" s="1" t="s">
        <v>79</v>
      </c>
      <c r="E637" s="3">
        <v>220</v>
      </c>
      <c r="F637" s="2">
        <v>28.29</v>
      </c>
      <c r="G637" s="2">
        <f>ROUND('CDD-CD'!$E637*'CDD-CD'!$F637,2)</f>
        <v>6223.8</v>
      </c>
      <c r="H637" s="3">
        <v>220</v>
      </c>
      <c r="I637" s="2">
        <v>35.57</v>
      </c>
      <c r="J637" s="2">
        <f>ROUND(Tabla2[[#This Row],[CANTIDAD 2]]*Tabla2[[#This Row],[P. U. 2]],2)</f>
        <v>7825.4</v>
      </c>
    </row>
    <row r="638" spans="1:10">
      <c r="A638" s="16" t="s">
        <v>6577</v>
      </c>
      <c r="B638" s="16" t="s">
        <v>558</v>
      </c>
      <c r="C638" s="16" t="s">
        <v>4023</v>
      </c>
      <c r="D638" s="1" t="s">
        <v>79</v>
      </c>
      <c r="E638" s="3">
        <v>12</v>
      </c>
      <c r="F638" s="2">
        <v>34.200000000000003</v>
      </c>
      <c r="G638" s="2">
        <f>ROUND('CDD-CD'!$E638*'CDD-CD'!$F638,2)</f>
        <v>410.4</v>
      </c>
      <c r="H638" s="3">
        <v>12</v>
      </c>
      <c r="I638" s="2">
        <v>42.45</v>
      </c>
      <c r="J638" s="2">
        <f>ROUND(Tabla2[[#This Row],[CANTIDAD 2]]*Tabla2[[#This Row],[P. U. 2]],2)</f>
        <v>509.4</v>
      </c>
    </row>
    <row r="639" spans="1:10">
      <c r="A639" s="16" t="s">
        <v>6577</v>
      </c>
      <c r="B639" s="16" t="s">
        <v>559</v>
      </c>
      <c r="C639" s="16" t="s">
        <v>4024</v>
      </c>
      <c r="D639" s="1" t="s">
        <v>79</v>
      </c>
      <c r="E639" s="3">
        <v>125</v>
      </c>
      <c r="F639" s="2">
        <v>43.67</v>
      </c>
      <c r="G639" s="2">
        <f>ROUND('CDD-CD'!$E639*'CDD-CD'!$F639,2)</f>
        <v>5458.75</v>
      </c>
      <c r="H639" s="3">
        <v>125</v>
      </c>
      <c r="I639" s="2">
        <v>53.78</v>
      </c>
      <c r="J639" s="2">
        <f>ROUND(Tabla2[[#This Row],[CANTIDAD 2]]*Tabla2[[#This Row],[P. U. 2]],2)</f>
        <v>6722.5</v>
      </c>
    </row>
    <row r="640" spans="1:10">
      <c r="A640" s="16" t="s">
        <v>6577</v>
      </c>
      <c r="B640" s="16" t="s">
        <v>560</v>
      </c>
      <c r="C640" s="16" t="s">
        <v>4025</v>
      </c>
      <c r="D640" s="1" t="s">
        <v>79</v>
      </c>
      <c r="E640" s="3">
        <v>118</v>
      </c>
      <c r="F640" s="2">
        <v>59.71</v>
      </c>
      <c r="G640" s="2">
        <f>ROUND('CDD-CD'!$E640*'CDD-CD'!$F640,2)</f>
        <v>7045.78</v>
      </c>
      <c r="H640" s="3">
        <v>118</v>
      </c>
      <c r="I640" s="2">
        <v>72.77</v>
      </c>
      <c r="J640" s="2">
        <f>ROUND(Tabla2[[#This Row],[CANTIDAD 2]]*Tabla2[[#This Row],[P. U. 2]],2)</f>
        <v>8586.86</v>
      </c>
    </row>
    <row r="641" spans="1:10">
      <c r="A641" s="16" t="s">
        <v>6577</v>
      </c>
      <c r="B641" s="16" t="s">
        <v>561</v>
      </c>
      <c r="C641" s="16" t="s">
        <v>4026</v>
      </c>
      <c r="D641" s="1" t="s">
        <v>79</v>
      </c>
      <c r="E641" s="3">
        <v>570</v>
      </c>
      <c r="F641" s="2">
        <v>68.8</v>
      </c>
      <c r="G641" s="2">
        <f>ROUND('CDD-CD'!$E641*'CDD-CD'!$F641,2)</f>
        <v>39216</v>
      </c>
      <c r="H641" s="3">
        <v>570</v>
      </c>
      <c r="I641" s="2">
        <v>81.86</v>
      </c>
      <c r="J641" s="2">
        <f>ROUND(Tabla2[[#This Row],[CANTIDAD 2]]*Tabla2[[#This Row],[P. U. 2]],2)</f>
        <v>46660.2</v>
      </c>
    </row>
    <row r="642" spans="1:10">
      <c r="A642" s="16" t="s">
        <v>6577</v>
      </c>
      <c r="B642" s="16" t="s">
        <v>562</v>
      </c>
      <c r="C642" s="16" t="s">
        <v>4027</v>
      </c>
      <c r="D642" s="1" t="s">
        <v>62</v>
      </c>
      <c r="E642" s="3">
        <v>113</v>
      </c>
      <c r="F642" s="2">
        <v>22.53</v>
      </c>
      <c r="G642" s="2">
        <f>ROUND('CDD-CD'!$E642*'CDD-CD'!$F642,2)</f>
        <v>2545.89</v>
      </c>
      <c r="H642" s="3">
        <v>113</v>
      </c>
      <c r="I642" s="2">
        <v>30.38</v>
      </c>
      <c r="J642" s="2">
        <f>ROUND(Tabla2[[#This Row],[CANTIDAD 2]]*Tabla2[[#This Row],[P. U. 2]],2)</f>
        <v>3432.94</v>
      </c>
    </row>
    <row r="643" spans="1:10">
      <c r="A643" s="16" t="s">
        <v>6577</v>
      </c>
      <c r="B643" s="16" t="s">
        <v>563</v>
      </c>
      <c r="C643" s="16" t="s">
        <v>4028</v>
      </c>
      <c r="D643" s="1" t="s">
        <v>62</v>
      </c>
      <c r="E643" s="3">
        <v>4</v>
      </c>
      <c r="F643" s="2">
        <v>25.48</v>
      </c>
      <c r="G643" s="2">
        <f>ROUND('CDD-CD'!$E643*'CDD-CD'!$F643,2)</f>
        <v>101.92</v>
      </c>
      <c r="H643" s="3">
        <v>4</v>
      </c>
      <c r="I643" s="2">
        <v>33.97</v>
      </c>
      <c r="J643" s="2">
        <f>ROUND(Tabla2[[#This Row],[CANTIDAD 2]]*Tabla2[[#This Row],[P. U. 2]],2)</f>
        <v>135.88</v>
      </c>
    </row>
    <row r="644" spans="1:10">
      <c r="A644" s="16" t="s">
        <v>6577</v>
      </c>
      <c r="B644" s="16" t="s">
        <v>564</v>
      </c>
      <c r="C644" s="16" t="s">
        <v>4029</v>
      </c>
      <c r="D644" s="1" t="s">
        <v>62</v>
      </c>
      <c r="E644" s="3">
        <v>12</v>
      </c>
      <c r="F644" s="2">
        <v>29.12</v>
      </c>
      <c r="G644" s="2">
        <f>ROUND('CDD-CD'!$E644*'CDD-CD'!$F644,2)</f>
        <v>349.44</v>
      </c>
      <c r="H644" s="3">
        <v>12</v>
      </c>
      <c r="I644" s="2">
        <v>38.64</v>
      </c>
      <c r="J644" s="2">
        <f>ROUND(Tabla2[[#This Row],[CANTIDAD 2]]*Tabla2[[#This Row],[P. U. 2]],2)</f>
        <v>463.68</v>
      </c>
    </row>
    <row r="645" spans="1:10">
      <c r="A645" s="16" t="s">
        <v>6577</v>
      </c>
      <c r="B645" s="16" t="s">
        <v>565</v>
      </c>
      <c r="C645" s="16" t="s">
        <v>4030</v>
      </c>
      <c r="D645" s="1" t="s">
        <v>62</v>
      </c>
      <c r="E645" s="3">
        <v>4</v>
      </c>
      <c r="F645" s="2">
        <v>33.840000000000003</v>
      </c>
      <c r="G645" s="2">
        <f>ROUND('CDD-CD'!$E645*'CDD-CD'!$F645,2)</f>
        <v>135.36000000000001</v>
      </c>
      <c r="H645" s="3">
        <v>4</v>
      </c>
      <c r="I645" s="2">
        <v>44.67</v>
      </c>
      <c r="J645" s="2">
        <f>ROUND(Tabla2[[#This Row],[CANTIDAD 2]]*Tabla2[[#This Row],[P. U. 2]],2)</f>
        <v>178.68</v>
      </c>
    </row>
    <row r="646" spans="1:10">
      <c r="A646" s="16" t="s">
        <v>6577</v>
      </c>
      <c r="B646" s="16" t="s">
        <v>566</v>
      </c>
      <c r="C646" s="16" t="s">
        <v>4031</v>
      </c>
      <c r="D646" s="1" t="s">
        <v>62</v>
      </c>
      <c r="E646" s="3">
        <v>84</v>
      </c>
      <c r="F646" s="2">
        <v>43.38</v>
      </c>
      <c r="G646" s="2">
        <f>ROUND('CDD-CD'!$E646*'CDD-CD'!$F646,2)</f>
        <v>3643.92</v>
      </c>
      <c r="H646" s="3">
        <v>84</v>
      </c>
      <c r="I646" s="2">
        <v>57.65</v>
      </c>
      <c r="J646" s="2">
        <f>ROUND(Tabla2[[#This Row],[CANTIDAD 2]]*Tabla2[[#This Row],[P. U. 2]],2)</f>
        <v>4842.6000000000004</v>
      </c>
    </row>
    <row r="647" spans="1:10">
      <c r="A647" s="16" t="s">
        <v>6577</v>
      </c>
      <c r="B647" s="16" t="s">
        <v>567</v>
      </c>
      <c r="C647" s="16" t="s">
        <v>4032</v>
      </c>
      <c r="D647" s="1" t="s">
        <v>62</v>
      </c>
      <c r="E647" s="3">
        <v>5</v>
      </c>
      <c r="F647" s="2">
        <v>13.46</v>
      </c>
      <c r="G647" s="2">
        <f>ROUND('CDD-CD'!$E647*'CDD-CD'!$F647,2)</f>
        <v>67.3</v>
      </c>
      <c r="H647" s="3">
        <v>5</v>
      </c>
      <c r="I647" s="2">
        <v>17.260000000000002</v>
      </c>
      <c r="J647" s="2">
        <f>ROUND(Tabla2[[#This Row],[CANTIDAD 2]]*Tabla2[[#This Row],[P. U. 2]],2)</f>
        <v>86.3</v>
      </c>
    </row>
    <row r="648" spans="1:10">
      <c r="A648" s="16" t="s">
        <v>6577</v>
      </c>
      <c r="B648" s="16" t="s">
        <v>568</v>
      </c>
      <c r="C648" s="16" t="s">
        <v>4033</v>
      </c>
      <c r="D648" s="1" t="s">
        <v>62</v>
      </c>
      <c r="E648" s="3">
        <v>5</v>
      </c>
      <c r="F648" s="2">
        <v>19.829999999999998</v>
      </c>
      <c r="G648" s="2">
        <f>ROUND('CDD-CD'!$E648*'CDD-CD'!$F648,2)</f>
        <v>99.15</v>
      </c>
      <c r="H648" s="3">
        <v>5</v>
      </c>
      <c r="I648" s="2">
        <v>25.28</v>
      </c>
      <c r="J648" s="2">
        <f>ROUND(Tabla2[[#This Row],[CANTIDAD 2]]*Tabla2[[#This Row],[P. U. 2]],2)</f>
        <v>126.4</v>
      </c>
    </row>
    <row r="649" spans="1:10">
      <c r="A649" s="16" t="s">
        <v>6577</v>
      </c>
      <c r="B649" s="16" t="s">
        <v>569</v>
      </c>
      <c r="C649" s="16" t="s">
        <v>4034</v>
      </c>
      <c r="D649" s="1" t="s">
        <v>62</v>
      </c>
      <c r="E649" s="3">
        <v>5</v>
      </c>
      <c r="F649" s="2">
        <v>11.61</v>
      </c>
      <c r="G649" s="2">
        <f>ROUND('CDD-CD'!$E649*'CDD-CD'!$F649,2)</f>
        <v>58.05</v>
      </c>
      <c r="H649" s="3">
        <v>5</v>
      </c>
      <c r="I649" s="2">
        <v>13.51</v>
      </c>
      <c r="J649" s="2">
        <f>ROUND(Tabla2[[#This Row],[CANTIDAD 2]]*Tabla2[[#This Row],[P. U. 2]],2)</f>
        <v>67.55</v>
      </c>
    </row>
    <row r="650" spans="1:10">
      <c r="A650" s="16" t="s">
        <v>6577</v>
      </c>
      <c r="B650" s="16" t="s">
        <v>570</v>
      </c>
      <c r="C650" s="16" t="s">
        <v>4035</v>
      </c>
      <c r="D650" s="1" t="s">
        <v>62</v>
      </c>
      <c r="E650" s="3">
        <v>5</v>
      </c>
      <c r="F650" s="2">
        <v>13.68</v>
      </c>
      <c r="G650" s="2">
        <f>ROUND('CDD-CD'!$E650*'CDD-CD'!$F650,2)</f>
        <v>68.400000000000006</v>
      </c>
      <c r="H650" s="3">
        <v>5</v>
      </c>
      <c r="I650" s="2">
        <v>15.64</v>
      </c>
      <c r="J650" s="2">
        <f>ROUND(Tabla2[[#This Row],[CANTIDAD 2]]*Tabla2[[#This Row],[P. U. 2]],2)</f>
        <v>78.2</v>
      </c>
    </row>
    <row r="651" spans="1:10">
      <c r="A651" s="16" t="s">
        <v>6577</v>
      </c>
      <c r="B651" s="16" t="s">
        <v>571</v>
      </c>
      <c r="C651" s="16" t="s">
        <v>4036</v>
      </c>
      <c r="D651" s="1" t="s">
        <v>62</v>
      </c>
      <c r="E651" s="3">
        <v>5</v>
      </c>
      <c r="F651" s="2">
        <v>26.42</v>
      </c>
      <c r="G651" s="2">
        <f>ROUND('CDD-CD'!$E651*'CDD-CD'!$F651,2)</f>
        <v>132.1</v>
      </c>
      <c r="H651" s="3">
        <v>5</v>
      </c>
      <c r="I651" s="2">
        <v>32.96</v>
      </c>
      <c r="J651" s="2">
        <f>ROUND(Tabla2[[#This Row],[CANTIDAD 2]]*Tabla2[[#This Row],[P. U. 2]],2)</f>
        <v>164.8</v>
      </c>
    </row>
    <row r="652" spans="1:10">
      <c r="A652" s="16" t="s">
        <v>6577</v>
      </c>
      <c r="B652" s="16" t="s">
        <v>572</v>
      </c>
      <c r="C652" s="16" t="s">
        <v>4037</v>
      </c>
      <c r="D652" s="1" t="s">
        <v>62</v>
      </c>
      <c r="E652" s="3">
        <v>5</v>
      </c>
      <c r="F652" s="2">
        <v>34.79</v>
      </c>
      <c r="G652" s="2">
        <f>ROUND('CDD-CD'!$E652*'CDD-CD'!$F652,2)</f>
        <v>173.95</v>
      </c>
      <c r="H652" s="3">
        <v>5</v>
      </c>
      <c r="I652" s="2">
        <v>43.28</v>
      </c>
      <c r="J652" s="2">
        <f>ROUND(Tabla2[[#This Row],[CANTIDAD 2]]*Tabla2[[#This Row],[P. U. 2]],2)</f>
        <v>216.4</v>
      </c>
    </row>
    <row r="653" spans="1:10">
      <c r="A653" s="16" t="s">
        <v>6577</v>
      </c>
      <c r="B653" s="16" t="s">
        <v>573</v>
      </c>
      <c r="C653" s="16" t="s">
        <v>4038</v>
      </c>
      <c r="D653" s="1" t="s">
        <v>62</v>
      </c>
      <c r="E653" s="3">
        <v>5</v>
      </c>
      <c r="F653" s="2">
        <v>21.2</v>
      </c>
      <c r="G653" s="2">
        <f>ROUND('CDD-CD'!$E653*'CDD-CD'!$F653,2)</f>
        <v>106</v>
      </c>
      <c r="H653" s="3">
        <v>5</v>
      </c>
      <c r="I653" s="2">
        <v>23.82</v>
      </c>
      <c r="J653" s="2">
        <f>ROUND(Tabla2[[#This Row],[CANTIDAD 2]]*Tabla2[[#This Row],[P. U. 2]],2)</f>
        <v>119.1</v>
      </c>
    </row>
    <row r="654" spans="1:10">
      <c r="A654" s="16" t="s">
        <v>6577</v>
      </c>
      <c r="B654" s="16" t="s">
        <v>574</v>
      </c>
      <c r="C654" s="16" t="s">
        <v>4039</v>
      </c>
      <c r="D654" s="1" t="s">
        <v>62</v>
      </c>
      <c r="E654" s="3">
        <v>8</v>
      </c>
      <c r="F654" s="2">
        <v>47.69</v>
      </c>
      <c r="G654" s="2">
        <f>ROUND('CDD-CD'!$E654*'CDD-CD'!$F654,2)</f>
        <v>381.52</v>
      </c>
      <c r="H654" s="3">
        <v>8</v>
      </c>
      <c r="I654" s="2">
        <v>50.31</v>
      </c>
      <c r="J654" s="2">
        <f>ROUND(Tabla2[[#This Row],[CANTIDAD 2]]*Tabla2[[#This Row],[P. U. 2]],2)</f>
        <v>402.48</v>
      </c>
    </row>
    <row r="655" spans="1:10">
      <c r="A655" s="16" t="s">
        <v>6577</v>
      </c>
      <c r="B655" s="16" t="s">
        <v>575</v>
      </c>
      <c r="C655" s="16" t="s">
        <v>4040</v>
      </c>
      <c r="D655" s="1" t="s">
        <v>62</v>
      </c>
      <c r="E655" s="3">
        <v>5</v>
      </c>
      <c r="F655" s="2">
        <v>47.33</v>
      </c>
      <c r="G655" s="2">
        <f>ROUND('CDD-CD'!$E655*'CDD-CD'!$F655,2)</f>
        <v>236.65</v>
      </c>
      <c r="H655" s="3">
        <v>5</v>
      </c>
      <c r="I655" s="2">
        <v>59.89</v>
      </c>
      <c r="J655" s="2">
        <f>ROUND(Tabla2[[#This Row],[CANTIDAD 2]]*Tabla2[[#This Row],[P. U. 2]],2)</f>
        <v>299.45</v>
      </c>
    </row>
    <row r="656" spans="1:10">
      <c r="A656" s="16" t="s">
        <v>6577</v>
      </c>
      <c r="B656" s="16" t="s">
        <v>576</v>
      </c>
      <c r="C656" s="16" t="s">
        <v>4041</v>
      </c>
      <c r="D656" s="1" t="s">
        <v>62</v>
      </c>
      <c r="E656" s="3">
        <v>37</v>
      </c>
      <c r="F656" s="2">
        <v>34.1</v>
      </c>
      <c r="G656" s="2">
        <f>ROUND('CDD-CD'!$E656*'CDD-CD'!$F656,2)</f>
        <v>1261.7</v>
      </c>
      <c r="H656" s="3">
        <v>37</v>
      </c>
      <c r="I656" s="2">
        <v>45.01</v>
      </c>
      <c r="J656" s="2">
        <f>ROUND(Tabla2[[#This Row],[CANTIDAD 2]]*Tabla2[[#This Row],[P. U. 2]],2)</f>
        <v>1665.37</v>
      </c>
    </row>
    <row r="657" spans="1:10">
      <c r="A657" s="16" t="s">
        <v>6577</v>
      </c>
      <c r="B657" s="16" t="s">
        <v>577</v>
      </c>
      <c r="C657" s="16" t="s">
        <v>4042</v>
      </c>
      <c r="D657" s="1" t="s">
        <v>62</v>
      </c>
      <c r="E657" s="3">
        <v>35</v>
      </c>
      <c r="F657" s="2">
        <v>18.059999999999999</v>
      </c>
      <c r="G657" s="2">
        <f>ROUND('CDD-CD'!$E657*'CDD-CD'!$F657,2)</f>
        <v>632.1</v>
      </c>
      <c r="H657" s="3">
        <v>35</v>
      </c>
      <c r="I657" s="2">
        <v>23.51</v>
      </c>
      <c r="J657" s="2">
        <f>ROUND(Tabla2[[#This Row],[CANTIDAD 2]]*Tabla2[[#This Row],[P. U. 2]],2)</f>
        <v>822.85</v>
      </c>
    </row>
    <row r="658" spans="1:10">
      <c r="A658" s="16" t="s">
        <v>6577</v>
      </c>
      <c r="B658" s="16" t="s">
        <v>578</v>
      </c>
      <c r="C658" s="16" t="s">
        <v>4043</v>
      </c>
      <c r="D658" s="1" t="s">
        <v>62</v>
      </c>
      <c r="E658" s="3">
        <v>5</v>
      </c>
      <c r="F658" s="2">
        <v>22.8</v>
      </c>
      <c r="G658" s="2">
        <f>ROUND('CDD-CD'!$E658*'CDD-CD'!$F658,2)</f>
        <v>114</v>
      </c>
      <c r="H658" s="3">
        <v>5</v>
      </c>
      <c r="I658" s="2">
        <v>29.34</v>
      </c>
      <c r="J658" s="2">
        <f>ROUND(Tabla2[[#This Row],[CANTIDAD 2]]*Tabla2[[#This Row],[P. U. 2]],2)</f>
        <v>146.69999999999999</v>
      </c>
    </row>
    <row r="659" spans="1:10">
      <c r="A659" s="16" t="s">
        <v>6577</v>
      </c>
      <c r="B659" s="16" t="s">
        <v>579</v>
      </c>
      <c r="C659" s="16" t="s">
        <v>4044</v>
      </c>
      <c r="D659" s="1" t="s">
        <v>62</v>
      </c>
      <c r="E659" s="3">
        <v>21</v>
      </c>
      <c r="F659" s="2">
        <v>31.68</v>
      </c>
      <c r="G659" s="2">
        <f>ROUND('CDD-CD'!$E659*'CDD-CD'!$F659,2)</f>
        <v>665.28</v>
      </c>
      <c r="H659" s="3">
        <v>21</v>
      </c>
      <c r="I659" s="2">
        <v>40.17</v>
      </c>
      <c r="J659" s="2">
        <f>ROUND(Tabla2[[#This Row],[CANTIDAD 2]]*Tabla2[[#This Row],[P. U. 2]],2)</f>
        <v>843.57</v>
      </c>
    </row>
    <row r="660" spans="1:10">
      <c r="A660" s="16" t="s">
        <v>6577</v>
      </c>
      <c r="B660" s="16" t="s">
        <v>580</v>
      </c>
      <c r="C660" s="16" t="s">
        <v>4045</v>
      </c>
      <c r="D660" s="1" t="s">
        <v>62</v>
      </c>
      <c r="E660" s="3">
        <v>20</v>
      </c>
      <c r="F660" s="2">
        <v>41.64</v>
      </c>
      <c r="G660" s="2">
        <f>ROUND('CDD-CD'!$E660*'CDD-CD'!$F660,2)</f>
        <v>832.8</v>
      </c>
      <c r="H660" s="3">
        <v>20</v>
      </c>
      <c r="I660" s="2">
        <v>54.2</v>
      </c>
      <c r="J660" s="2">
        <f>ROUND(Tabla2[[#This Row],[CANTIDAD 2]]*Tabla2[[#This Row],[P. U. 2]],2)</f>
        <v>1084</v>
      </c>
    </row>
    <row r="661" spans="1:10">
      <c r="A661" s="16" t="s">
        <v>6577</v>
      </c>
      <c r="B661" s="16" t="s">
        <v>581</v>
      </c>
      <c r="C661" s="16" t="s">
        <v>4046</v>
      </c>
      <c r="D661" s="1" t="s">
        <v>62</v>
      </c>
      <c r="E661" s="3">
        <v>95</v>
      </c>
      <c r="F661" s="2">
        <v>51.33</v>
      </c>
      <c r="G661" s="2">
        <f>ROUND('CDD-CD'!$E661*'CDD-CD'!$F661,2)</f>
        <v>4876.3500000000004</v>
      </c>
      <c r="H661" s="3">
        <v>95</v>
      </c>
      <c r="I661" s="2">
        <v>63.89</v>
      </c>
      <c r="J661" s="2">
        <f>ROUND(Tabla2[[#This Row],[CANTIDAD 2]]*Tabla2[[#This Row],[P. U. 2]],2)</f>
        <v>6069.55</v>
      </c>
    </row>
    <row r="662" spans="1:10">
      <c r="A662" s="16" t="s">
        <v>6577</v>
      </c>
      <c r="B662" s="16" t="s">
        <v>582</v>
      </c>
      <c r="C662" s="16" t="s">
        <v>4047</v>
      </c>
      <c r="D662" s="1" t="s">
        <v>62</v>
      </c>
      <c r="E662" s="3">
        <v>37</v>
      </c>
      <c r="F662" s="2">
        <v>43.04</v>
      </c>
      <c r="G662" s="2">
        <f>ROUND('CDD-CD'!$E662*'CDD-CD'!$F662,2)</f>
        <v>1592.48</v>
      </c>
      <c r="H662" s="3">
        <v>37</v>
      </c>
      <c r="I662" s="2">
        <v>55.78</v>
      </c>
      <c r="J662" s="2">
        <f>ROUND(Tabla2[[#This Row],[CANTIDAD 2]]*Tabla2[[#This Row],[P. U. 2]],2)</f>
        <v>2063.86</v>
      </c>
    </row>
    <row r="663" spans="1:10">
      <c r="A663" s="16" t="s">
        <v>6577</v>
      </c>
      <c r="B663" s="16" t="s">
        <v>583</v>
      </c>
      <c r="C663" s="16" t="s">
        <v>4048</v>
      </c>
      <c r="D663" s="1" t="s">
        <v>62</v>
      </c>
      <c r="E663" s="3">
        <v>37</v>
      </c>
      <c r="F663" s="2">
        <v>11.17</v>
      </c>
      <c r="G663" s="2">
        <f>ROUND('CDD-CD'!$E663*'CDD-CD'!$F663,2)</f>
        <v>413.29</v>
      </c>
      <c r="H663" s="3">
        <v>37</v>
      </c>
      <c r="I663" s="2">
        <v>12.74</v>
      </c>
      <c r="J663" s="2">
        <f>ROUND(Tabla2[[#This Row],[CANTIDAD 2]]*Tabla2[[#This Row],[P. U. 2]],2)</f>
        <v>471.38</v>
      </c>
    </row>
    <row r="664" spans="1:10">
      <c r="A664" s="16" t="s">
        <v>6577</v>
      </c>
      <c r="B664" s="16" t="s">
        <v>584</v>
      </c>
      <c r="C664" s="16" t="s">
        <v>4049</v>
      </c>
      <c r="D664" s="1" t="s">
        <v>62</v>
      </c>
      <c r="E664" s="3">
        <v>4</v>
      </c>
      <c r="F664" s="2">
        <v>25.23</v>
      </c>
      <c r="G664" s="2">
        <f>ROUND('CDD-CD'!$E664*'CDD-CD'!$F664,2)</f>
        <v>100.92</v>
      </c>
      <c r="H664" s="3">
        <v>4</v>
      </c>
      <c r="I664" s="2">
        <v>32.21</v>
      </c>
      <c r="J664" s="2">
        <f>ROUND(Tabla2[[#This Row],[CANTIDAD 2]]*Tabla2[[#This Row],[P. U. 2]],2)</f>
        <v>128.84</v>
      </c>
    </row>
    <row r="665" spans="1:10">
      <c r="A665" s="16" t="s">
        <v>6577</v>
      </c>
      <c r="B665" s="16" t="s">
        <v>585</v>
      </c>
      <c r="C665" s="16" t="s">
        <v>4050</v>
      </c>
      <c r="D665" s="1" t="s">
        <v>62</v>
      </c>
      <c r="E665" s="3">
        <v>4</v>
      </c>
      <c r="F665" s="2">
        <v>30.31</v>
      </c>
      <c r="G665" s="2">
        <f>ROUND('CDD-CD'!$E665*'CDD-CD'!$F665,2)</f>
        <v>121.24</v>
      </c>
      <c r="H665" s="3">
        <v>4</v>
      </c>
      <c r="I665" s="2">
        <v>39.14</v>
      </c>
      <c r="J665" s="2">
        <f>ROUND(Tabla2[[#This Row],[CANTIDAD 2]]*Tabla2[[#This Row],[P. U. 2]],2)</f>
        <v>156.56</v>
      </c>
    </row>
    <row r="666" spans="1:10">
      <c r="A666" s="16" t="s">
        <v>6577</v>
      </c>
      <c r="B666" s="16" t="s">
        <v>586</v>
      </c>
      <c r="C666" s="16" t="s">
        <v>4051</v>
      </c>
      <c r="D666" s="1" t="s">
        <v>62</v>
      </c>
      <c r="E666" s="3">
        <v>7</v>
      </c>
      <c r="F666" s="2">
        <v>31.82</v>
      </c>
      <c r="G666" s="2">
        <f>ROUND('CDD-CD'!$E666*'CDD-CD'!$F666,2)</f>
        <v>222.74</v>
      </c>
      <c r="H666" s="3">
        <v>7</v>
      </c>
      <c r="I666" s="2">
        <v>41.23</v>
      </c>
      <c r="J666" s="2">
        <f>ROUND(Tabla2[[#This Row],[CANTIDAD 2]]*Tabla2[[#This Row],[P. U. 2]],2)</f>
        <v>288.61</v>
      </c>
    </row>
    <row r="667" spans="1:10">
      <c r="A667" s="16" t="s">
        <v>6577</v>
      </c>
      <c r="B667" s="16" t="s">
        <v>587</v>
      </c>
      <c r="C667" s="16" t="s">
        <v>4052</v>
      </c>
      <c r="D667" s="1" t="s">
        <v>62</v>
      </c>
      <c r="E667" s="3">
        <v>7</v>
      </c>
      <c r="F667" s="2">
        <v>29.8</v>
      </c>
      <c r="G667" s="2">
        <f>ROUND('CDD-CD'!$E667*'CDD-CD'!$F667,2)</f>
        <v>208.6</v>
      </c>
      <c r="H667" s="3">
        <v>7</v>
      </c>
      <c r="I667" s="2">
        <v>35.69</v>
      </c>
      <c r="J667" s="2">
        <f>ROUND(Tabla2[[#This Row],[CANTIDAD 2]]*Tabla2[[#This Row],[P. U. 2]],2)</f>
        <v>249.83</v>
      </c>
    </row>
    <row r="668" spans="1:10">
      <c r="A668" s="16" t="s">
        <v>6577</v>
      </c>
      <c r="B668" s="16" t="s">
        <v>588</v>
      </c>
      <c r="C668" s="16" t="s">
        <v>4053</v>
      </c>
      <c r="D668" s="1" t="s">
        <v>62</v>
      </c>
      <c r="E668" s="3">
        <v>2</v>
      </c>
      <c r="F668" s="2">
        <v>29.8</v>
      </c>
      <c r="G668" s="2">
        <f>ROUND('CDD-CD'!$E668*'CDD-CD'!$F668,2)</f>
        <v>59.6</v>
      </c>
      <c r="H668" s="3">
        <v>2</v>
      </c>
      <c r="I668" s="2">
        <v>35.69</v>
      </c>
      <c r="J668" s="2">
        <f>ROUND(Tabla2[[#This Row],[CANTIDAD 2]]*Tabla2[[#This Row],[P. U. 2]],2)</f>
        <v>71.38</v>
      </c>
    </row>
    <row r="669" spans="1:10">
      <c r="A669" s="16" t="s">
        <v>6577</v>
      </c>
      <c r="B669" s="16" t="s">
        <v>589</v>
      </c>
      <c r="C669" s="16" t="s">
        <v>4054</v>
      </c>
      <c r="D669" s="1" t="s">
        <v>62</v>
      </c>
      <c r="E669" s="3">
        <v>4</v>
      </c>
      <c r="F669" s="2">
        <v>34.770000000000003</v>
      </c>
      <c r="G669" s="2">
        <f>ROUND('CDD-CD'!$E669*'CDD-CD'!$F669,2)</f>
        <v>139.08000000000001</v>
      </c>
      <c r="H669" s="3">
        <v>4</v>
      </c>
      <c r="I669" s="2">
        <v>42.55</v>
      </c>
      <c r="J669" s="2">
        <f>ROUND(Tabla2[[#This Row],[CANTIDAD 2]]*Tabla2[[#This Row],[P. U. 2]],2)</f>
        <v>170.2</v>
      </c>
    </row>
    <row r="670" spans="1:10">
      <c r="A670" s="16" t="s">
        <v>6577</v>
      </c>
      <c r="B670" s="16" t="s">
        <v>590</v>
      </c>
      <c r="C670" s="16" t="s">
        <v>4055</v>
      </c>
      <c r="D670" s="1" t="s">
        <v>62</v>
      </c>
      <c r="E670" s="3">
        <v>3</v>
      </c>
      <c r="F670" s="2">
        <v>47.54</v>
      </c>
      <c r="G670" s="2">
        <f>ROUND('CDD-CD'!$E670*'CDD-CD'!$F670,2)</f>
        <v>142.62</v>
      </c>
      <c r="H670" s="3">
        <v>3</v>
      </c>
      <c r="I670" s="2">
        <v>58.01</v>
      </c>
      <c r="J670" s="2">
        <f>ROUND(Tabla2[[#This Row],[CANTIDAD 2]]*Tabla2[[#This Row],[P. U. 2]],2)</f>
        <v>174.03</v>
      </c>
    </row>
    <row r="671" spans="1:10">
      <c r="A671" s="16" t="s">
        <v>6577</v>
      </c>
      <c r="B671" s="16" t="s">
        <v>591</v>
      </c>
      <c r="C671" s="16" t="s">
        <v>4056</v>
      </c>
      <c r="D671" s="1" t="s">
        <v>62</v>
      </c>
      <c r="E671" s="3">
        <v>1</v>
      </c>
      <c r="F671" s="2">
        <v>47.54</v>
      </c>
      <c r="G671" s="2">
        <f>ROUND('CDD-CD'!$E671*'CDD-CD'!$F671,2)</f>
        <v>47.54</v>
      </c>
      <c r="H671" s="3">
        <v>1</v>
      </c>
      <c r="I671" s="2">
        <v>58.01</v>
      </c>
      <c r="J671" s="2">
        <f>ROUND(Tabla2[[#This Row],[CANTIDAD 2]]*Tabla2[[#This Row],[P. U. 2]],2)</f>
        <v>58.01</v>
      </c>
    </row>
    <row r="672" spans="1:10">
      <c r="A672" s="16" t="s">
        <v>6577</v>
      </c>
      <c r="B672" s="16" t="s">
        <v>592</v>
      </c>
      <c r="C672" s="16" t="s">
        <v>4057</v>
      </c>
      <c r="D672" s="1" t="s">
        <v>62</v>
      </c>
      <c r="E672" s="3">
        <v>14</v>
      </c>
      <c r="F672" s="2">
        <v>47.54</v>
      </c>
      <c r="G672" s="2">
        <f>ROUND('CDD-CD'!$E672*'CDD-CD'!$F672,2)</f>
        <v>665.56</v>
      </c>
      <c r="H672" s="3">
        <v>14</v>
      </c>
      <c r="I672" s="2">
        <v>58.01</v>
      </c>
      <c r="J672" s="2">
        <f>ROUND(Tabla2[[#This Row],[CANTIDAD 2]]*Tabla2[[#This Row],[P. U. 2]],2)</f>
        <v>812.14</v>
      </c>
    </row>
    <row r="673" spans="1:10">
      <c r="A673" s="16" t="s">
        <v>6577</v>
      </c>
      <c r="B673" s="16" t="s">
        <v>593</v>
      </c>
      <c r="C673" s="16" t="s">
        <v>4058</v>
      </c>
      <c r="D673" s="1" t="s">
        <v>62</v>
      </c>
      <c r="E673" s="3">
        <v>5</v>
      </c>
      <c r="F673" s="2">
        <v>47.54</v>
      </c>
      <c r="G673" s="2">
        <f>ROUND('CDD-CD'!$E673*'CDD-CD'!$F673,2)</f>
        <v>237.7</v>
      </c>
      <c r="H673" s="3">
        <v>5</v>
      </c>
      <c r="I673" s="2">
        <v>58.01</v>
      </c>
      <c r="J673" s="2">
        <f>ROUND(Tabla2[[#This Row],[CANTIDAD 2]]*Tabla2[[#This Row],[P. U. 2]],2)</f>
        <v>290.05</v>
      </c>
    </row>
    <row r="674" spans="1:10">
      <c r="A674" s="16" t="s">
        <v>6577</v>
      </c>
      <c r="B674" s="16" t="s">
        <v>594</v>
      </c>
      <c r="C674" s="16" t="s">
        <v>4059</v>
      </c>
      <c r="D674" s="1" t="s">
        <v>62</v>
      </c>
      <c r="E674" s="3">
        <v>10</v>
      </c>
      <c r="F674" s="2">
        <v>26.53</v>
      </c>
      <c r="G674" s="2">
        <f>ROUND('CDD-CD'!$E674*'CDD-CD'!$F674,2)</f>
        <v>265.3</v>
      </c>
      <c r="H674" s="3">
        <v>10</v>
      </c>
      <c r="I674" s="2">
        <v>33.99</v>
      </c>
      <c r="J674" s="2">
        <f>ROUND(Tabla2[[#This Row],[CANTIDAD 2]]*Tabla2[[#This Row],[P. U. 2]],2)</f>
        <v>339.9</v>
      </c>
    </row>
    <row r="675" spans="1:10">
      <c r="A675" s="16" t="s">
        <v>6577</v>
      </c>
      <c r="B675" s="16" t="s">
        <v>595</v>
      </c>
      <c r="C675" s="16" t="s">
        <v>4060</v>
      </c>
      <c r="D675" s="1" t="s">
        <v>62</v>
      </c>
      <c r="E675" s="3">
        <v>4</v>
      </c>
      <c r="F675" s="2">
        <v>36</v>
      </c>
      <c r="G675" s="2">
        <f>ROUND('CDD-CD'!$E675*'CDD-CD'!$F675,2)</f>
        <v>144</v>
      </c>
      <c r="H675" s="3">
        <v>4</v>
      </c>
      <c r="I675" s="2">
        <v>45.38</v>
      </c>
      <c r="J675" s="2">
        <f>ROUND(Tabla2[[#This Row],[CANTIDAD 2]]*Tabla2[[#This Row],[P. U. 2]],2)</f>
        <v>181.52</v>
      </c>
    </row>
    <row r="676" spans="1:10">
      <c r="A676" s="16" t="s">
        <v>6577</v>
      </c>
      <c r="B676" s="16" t="s">
        <v>596</v>
      </c>
      <c r="C676" s="16" t="s">
        <v>4061</v>
      </c>
      <c r="D676" s="1" t="s">
        <v>62</v>
      </c>
      <c r="E676" s="3">
        <v>6</v>
      </c>
      <c r="F676" s="2">
        <v>53.07</v>
      </c>
      <c r="G676" s="2">
        <f>ROUND('CDD-CD'!$E676*'CDD-CD'!$F676,2)</f>
        <v>318.42</v>
      </c>
      <c r="H676" s="3">
        <v>6</v>
      </c>
      <c r="I676" s="2">
        <v>67.349999999999994</v>
      </c>
      <c r="J676" s="2">
        <f>ROUND(Tabla2[[#This Row],[CANTIDAD 2]]*Tabla2[[#This Row],[P. U. 2]],2)</f>
        <v>404.1</v>
      </c>
    </row>
    <row r="677" spans="1:10">
      <c r="A677" s="16" t="s">
        <v>6577</v>
      </c>
      <c r="B677" s="16" t="s">
        <v>597</v>
      </c>
      <c r="C677" s="16" t="s">
        <v>4062</v>
      </c>
      <c r="D677" s="1" t="s">
        <v>62</v>
      </c>
      <c r="E677" s="3">
        <v>10</v>
      </c>
      <c r="F677" s="2">
        <v>65.760000000000005</v>
      </c>
      <c r="G677" s="2">
        <f>ROUND('CDD-CD'!$E677*'CDD-CD'!$F677,2)</f>
        <v>657.6</v>
      </c>
      <c r="H677" s="3">
        <v>10</v>
      </c>
      <c r="I677" s="2">
        <v>82.9</v>
      </c>
      <c r="J677" s="2">
        <f>ROUND(Tabla2[[#This Row],[CANTIDAD 2]]*Tabla2[[#This Row],[P. U. 2]],2)</f>
        <v>829</v>
      </c>
    </row>
    <row r="678" spans="1:10">
      <c r="A678" s="16" t="s">
        <v>6577</v>
      </c>
      <c r="B678" s="16" t="s">
        <v>598</v>
      </c>
      <c r="C678" s="16" t="s">
        <v>4063</v>
      </c>
      <c r="D678" s="1" t="s">
        <v>62</v>
      </c>
      <c r="E678" s="3">
        <v>20</v>
      </c>
      <c r="F678" s="2">
        <v>102.52</v>
      </c>
      <c r="G678" s="2">
        <f>ROUND('CDD-CD'!$E678*'CDD-CD'!$F678,2)</f>
        <v>2050.4</v>
      </c>
      <c r="H678" s="3">
        <v>20</v>
      </c>
      <c r="I678" s="2">
        <v>119.66</v>
      </c>
      <c r="J678" s="2">
        <f>ROUND(Tabla2[[#This Row],[CANTIDAD 2]]*Tabla2[[#This Row],[P. U. 2]],2)</f>
        <v>2393.1999999999998</v>
      </c>
    </row>
    <row r="679" spans="1:10">
      <c r="A679" s="16" t="s">
        <v>6577</v>
      </c>
      <c r="B679" s="16" t="s">
        <v>599</v>
      </c>
      <c r="C679" s="16" t="s">
        <v>4064</v>
      </c>
      <c r="D679" s="1" t="s">
        <v>62</v>
      </c>
      <c r="E679" s="3">
        <v>37</v>
      </c>
      <c r="F679" s="2">
        <v>655.22</v>
      </c>
      <c r="G679" s="2">
        <f>ROUND('CDD-CD'!$E679*'CDD-CD'!$F679,2)</f>
        <v>24243.14</v>
      </c>
      <c r="H679" s="3">
        <v>37</v>
      </c>
      <c r="I679" s="2">
        <v>673.52</v>
      </c>
      <c r="J679" s="2">
        <f>ROUND(Tabla2[[#This Row],[CANTIDAD 2]]*Tabla2[[#This Row],[P. U. 2]],2)</f>
        <v>24920.240000000002</v>
      </c>
    </row>
    <row r="680" spans="1:10">
      <c r="A680" s="16" t="s">
        <v>6577</v>
      </c>
      <c r="B680" s="16" t="s">
        <v>600</v>
      </c>
      <c r="C680" s="16" t="s">
        <v>4065</v>
      </c>
      <c r="D680" s="1" t="s">
        <v>62</v>
      </c>
      <c r="E680" s="3">
        <v>37</v>
      </c>
      <c r="F680" s="2">
        <v>394.75</v>
      </c>
      <c r="G680" s="2">
        <f>ROUND('CDD-CD'!$E680*'CDD-CD'!$F680,2)</f>
        <v>14605.75</v>
      </c>
      <c r="H680" s="3">
        <v>37</v>
      </c>
      <c r="I680" s="2">
        <v>413.05</v>
      </c>
      <c r="J680" s="2">
        <f>ROUND(Tabla2[[#This Row],[CANTIDAD 2]]*Tabla2[[#This Row],[P. U. 2]],2)</f>
        <v>15282.85</v>
      </c>
    </row>
    <row r="681" spans="1:10">
      <c r="A681" s="16" t="s">
        <v>6577</v>
      </c>
      <c r="B681" s="16" t="s">
        <v>601</v>
      </c>
      <c r="C681" s="16" t="s">
        <v>4066</v>
      </c>
      <c r="D681" s="1" t="s">
        <v>5</v>
      </c>
      <c r="E681" s="3">
        <v>180</v>
      </c>
      <c r="F681" s="2">
        <v>40.479999999999997</v>
      </c>
      <c r="G681" s="2">
        <f>ROUND('CDD-CD'!$E681*'CDD-CD'!$F681,2)</f>
        <v>7286.4</v>
      </c>
      <c r="H681" s="3">
        <v>180</v>
      </c>
      <c r="I681" s="2">
        <v>44.89</v>
      </c>
      <c r="J681" s="2">
        <f>ROUND(Tabla2[[#This Row],[CANTIDAD 2]]*Tabla2[[#This Row],[P. U. 2]],2)</f>
        <v>8080.2</v>
      </c>
    </row>
    <row r="682" spans="1:10">
      <c r="A682" s="16" t="s">
        <v>6577</v>
      </c>
      <c r="B682" s="16" t="s">
        <v>602</v>
      </c>
      <c r="C682" s="16" t="s">
        <v>4067</v>
      </c>
      <c r="D682" s="1" t="s">
        <v>5</v>
      </c>
      <c r="E682" s="3">
        <v>180</v>
      </c>
      <c r="F682" s="2">
        <v>197.72</v>
      </c>
      <c r="G682" s="2">
        <f>ROUND('CDD-CD'!$E682*'CDD-CD'!$F682,2)</f>
        <v>35589.599999999999</v>
      </c>
      <c r="H682" s="3">
        <v>180</v>
      </c>
      <c r="I682" s="2">
        <v>216.05</v>
      </c>
      <c r="J682" s="2">
        <f>ROUND(Tabla2[[#This Row],[CANTIDAD 2]]*Tabla2[[#This Row],[P. U. 2]],2)</f>
        <v>38889</v>
      </c>
    </row>
    <row r="683" spans="1:10">
      <c r="A683" s="16" t="s">
        <v>6577</v>
      </c>
      <c r="B683" s="16" t="s">
        <v>603</v>
      </c>
      <c r="C683" s="16" t="s">
        <v>4068</v>
      </c>
      <c r="D683" s="1" t="s">
        <v>5</v>
      </c>
      <c r="E683" s="3">
        <v>30</v>
      </c>
      <c r="F683" s="2">
        <v>213.29</v>
      </c>
      <c r="G683" s="2">
        <f>ROUND('CDD-CD'!$E683*'CDD-CD'!$F683,2)</f>
        <v>6398.7</v>
      </c>
      <c r="H683" s="3">
        <v>30</v>
      </c>
      <c r="I683" s="2">
        <v>238.58</v>
      </c>
      <c r="J683" s="2">
        <f>ROUND(Tabla2[[#This Row],[CANTIDAD 2]]*Tabla2[[#This Row],[P. U. 2]],2)</f>
        <v>7157.4</v>
      </c>
    </row>
    <row r="684" spans="1:10" s="56" customFormat="1">
      <c r="A684" s="52" t="s">
        <v>6580</v>
      </c>
      <c r="B684" s="52" t="s">
        <v>604</v>
      </c>
      <c r="C684" s="52" t="s">
        <v>4069</v>
      </c>
      <c r="D684" s="53" t="s">
        <v>3472</v>
      </c>
      <c r="E684" s="54"/>
      <c r="F684" s="55"/>
      <c r="G684" s="55">
        <f>SUM(G685:G703)</f>
        <v>1372373.6099999999</v>
      </c>
      <c r="H684" s="54"/>
      <c r="I684" s="65"/>
      <c r="J684" s="55">
        <f>SUM(J685:J703)</f>
        <v>1549371.4100000001</v>
      </c>
    </row>
    <row r="685" spans="1:10">
      <c r="A685" s="16" t="s">
        <v>6577</v>
      </c>
      <c r="B685" s="16" t="s">
        <v>605</v>
      </c>
      <c r="C685" s="16" t="s">
        <v>4070</v>
      </c>
      <c r="D685" s="1" t="s">
        <v>15</v>
      </c>
      <c r="E685" s="3">
        <v>95</v>
      </c>
      <c r="F685" s="2">
        <v>612.91999999999996</v>
      </c>
      <c r="G685" s="2">
        <f>ROUND('CDD-CD'!$E685*'CDD-CD'!$F685,2)</f>
        <v>58227.4</v>
      </c>
      <c r="H685" s="3">
        <v>95</v>
      </c>
      <c r="I685" s="2">
        <v>628.52</v>
      </c>
      <c r="J685" s="2">
        <f>ROUND(Tabla2[[#This Row],[CANTIDAD 2]]*Tabla2[[#This Row],[P. U. 2]],2)</f>
        <v>59709.4</v>
      </c>
    </row>
    <row r="686" spans="1:10">
      <c r="A686" s="16" t="s">
        <v>6577</v>
      </c>
      <c r="B686" s="16" t="s">
        <v>606</v>
      </c>
      <c r="C686" s="16" t="s">
        <v>4071</v>
      </c>
      <c r="D686" s="1" t="s">
        <v>15</v>
      </c>
      <c r="E686" s="3">
        <v>191.1</v>
      </c>
      <c r="F686" s="2">
        <v>320.5</v>
      </c>
      <c r="G686" s="2">
        <f>ROUND('CDD-CD'!$E686*'CDD-CD'!$F686,2)</f>
        <v>61247.55</v>
      </c>
      <c r="H686" s="3">
        <v>191.1</v>
      </c>
      <c r="I686" s="2">
        <v>332.2</v>
      </c>
      <c r="J686" s="2">
        <f>ROUND(Tabla2[[#This Row],[CANTIDAD 2]]*Tabla2[[#This Row],[P. U. 2]],2)</f>
        <v>63483.42</v>
      </c>
    </row>
    <row r="687" spans="1:10">
      <c r="A687" s="16" t="s">
        <v>6577</v>
      </c>
      <c r="B687" s="16" t="s">
        <v>607</v>
      </c>
      <c r="C687" s="16" t="s">
        <v>4072</v>
      </c>
      <c r="D687" s="1" t="s">
        <v>15</v>
      </c>
      <c r="E687" s="3">
        <v>364.2</v>
      </c>
      <c r="F687" s="2">
        <v>225.63</v>
      </c>
      <c r="G687" s="2">
        <f>ROUND('CDD-CD'!$E687*'CDD-CD'!$F687,2)</f>
        <v>82174.45</v>
      </c>
      <c r="H687" s="3">
        <v>364.2</v>
      </c>
      <c r="I687" s="2">
        <v>234.99</v>
      </c>
      <c r="J687" s="2">
        <f>ROUND(Tabla2[[#This Row],[CANTIDAD 2]]*Tabla2[[#This Row],[P. U. 2]],2)</f>
        <v>85583.360000000001</v>
      </c>
    </row>
    <row r="688" spans="1:10">
      <c r="A688" s="16" t="s">
        <v>6577</v>
      </c>
      <c r="B688" s="16" t="s">
        <v>608</v>
      </c>
      <c r="C688" s="16" t="s">
        <v>4073</v>
      </c>
      <c r="D688" s="1" t="s">
        <v>15</v>
      </c>
      <c r="E688" s="3">
        <v>111.78</v>
      </c>
      <c r="F688" s="2">
        <v>157.29</v>
      </c>
      <c r="G688" s="2">
        <f>ROUND('CDD-CD'!$E688*'CDD-CD'!$F688,2)</f>
        <v>17581.88</v>
      </c>
      <c r="H688" s="3">
        <v>111.78</v>
      </c>
      <c r="I688" s="2">
        <v>165.09</v>
      </c>
      <c r="J688" s="2">
        <f>ROUND(Tabla2[[#This Row],[CANTIDAD 2]]*Tabla2[[#This Row],[P. U. 2]],2)</f>
        <v>18453.759999999998</v>
      </c>
    </row>
    <row r="689" spans="1:10">
      <c r="A689" s="16" t="s">
        <v>6577</v>
      </c>
      <c r="B689" s="16" t="s">
        <v>609</v>
      </c>
      <c r="C689" s="16" t="s">
        <v>4074</v>
      </c>
      <c r="D689" s="1" t="s">
        <v>15</v>
      </c>
      <c r="E689" s="3">
        <v>690.72</v>
      </c>
      <c r="F689" s="2">
        <v>91.05</v>
      </c>
      <c r="G689" s="2">
        <f>ROUND('CDD-CD'!$E689*'CDD-CD'!$F689,2)</f>
        <v>62890.06</v>
      </c>
      <c r="H689" s="3">
        <v>690.72</v>
      </c>
      <c r="I689" s="2">
        <v>96.9</v>
      </c>
      <c r="J689" s="2">
        <f>ROUND(Tabla2[[#This Row],[CANTIDAD 2]]*Tabla2[[#This Row],[P. U. 2]],2)</f>
        <v>66930.77</v>
      </c>
    </row>
    <row r="690" spans="1:10">
      <c r="A690" s="16" t="s">
        <v>6577</v>
      </c>
      <c r="B690" s="16" t="s">
        <v>610</v>
      </c>
      <c r="C690" s="16" t="s">
        <v>4075</v>
      </c>
      <c r="D690" s="1" t="s">
        <v>5</v>
      </c>
      <c r="E690" s="3">
        <v>256.42</v>
      </c>
      <c r="F690" s="2">
        <v>217.1</v>
      </c>
      <c r="G690" s="2">
        <f>ROUND('CDD-CD'!$E690*'CDD-CD'!$F690,2)</f>
        <v>55668.78</v>
      </c>
      <c r="H690" s="3">
        <v>256.42</v>
      </c>
      <c r="I690" s="2">
        <v>231.61</v>
      </c>
      <c r="J690" s="2">
        <f>ROUND(Tabla2[[#This Row],[CANTIDAD 2]]*Tabla2[[#This Row],[P. U. 2]],2)</f>
        <v>59389.440000000002</v>
      </c>
    </row>
    <row r="691" spans="1:10">
      <c r="A691" s="16" t="s">
        <v>6577</v>
      </c>
      <c r="B691" s="16" t="s">
        <v>611</v>
      </c>
      <c r="C691" s="16" t="s">
        <v>4076</v>
      </c>
      <c r="D691" s="1" t="s">
        <v>62</v>
      </c>
      <c r="E691" s="3">
        <v>131</v>
      </c>
      <c r="F691" s="2">
        <v>1165.33</v>
      </c>
      <c r="G691" s="2">
        <f>ROUND('CDD-CD'!$E691*'CDD-CD'!$F691,2)</f>
        <v>152658.23000000001</v>
      </c>
      <c r="H691" s="3">
        <v>131</v>
      </c>
      <c r="I691" s="2">
        <v>1212.1300000000001</v>
      </c>
      <c r="J691" s="2">
        <f>ROUND(Tabla2[[#This Row],[CANTIDAD 2]]*Tabla2[[#This Row],[P. U. 2]],2)</f>
        <v>158789.03</v>
      </c>
    </row>
    <row r="692" spans="1:10">
      <c r="A692" s="16" t="s">
        <v>6577</v>
      </c>
      <c r="B692" s="16" t="s">
        <v>612</v>
      </c>
      <c r="C692" s="16" t="s">
        <v>4077</v>
      </c>
      <c r="D692" s="1" t="s">
        <v>613</v>
      </c>
      <c r="E692" s="3">
        <v>44</v>
      </c>
      <c r="F692" s="2">
        <v>4195.7700000000004</v>
      </c>
      <c r="G692" s="2">
        <f>ROUND('CDD-CD'!$E692*'CDD-CD'!$F692,2)</f>
        <v>184613.88</v>
      </c>
      <c r="H692" s="3">
        <v>44</v>
      </c>
      <c r="I692" s="2">
        <v>4897.72</v>
      </c>
      <c r="J692" s="2">
        <f>ROUND(Tabla2[[#This Row],[CANTIDAD 2]]*Tabla2[[#This Row],[P. U. 2]],2)</f>
        <v>215499.68</v>
      </c>
    </row>
    <row r="693" spans="1:10">
      <c r="A693" s="16" t="s">
        <v>6577</v>
      </c>
      <c r="B693" s="16" t="s">
        <v>614</v>
      </c>
      <c r="C693" s="16" t="s">
        <v>4078</v>
      </c>
      <c r="D693" s="1" t="s">
        <v>613</v>
      </c>
      <c r="E693" s="3">
        <v>24</v>
      </c>
      <c r="F693" s="2">
        <v>5053.74</v>
      </c>
      <c r="G693" s="2">
        <f>ROUND('CDD-CD'!$E693*'CDD-CD'!$F693,2)</f>
        <v>121289.76</v>
      </c>
      <c r="H693" s="3">
        <v>24</v>
      </c>
      <c r="I693" s="2">
        <v>6036.47</v>
      </c>
      <c r="J693" s="2">
        <f>ROUND(Tabla2[[#This Row],[CANTIDAD 2]]*Tabla2[[#This Row],[P. U. 2]],2)</f>
        <v>144875.28</v>
      </c>
    </row>
    <row r="694" spans="1:10">
      <c r="A694" s="16" t="s">
        <v>6577</v>
      </c>
      <c r="B694" s="16" t="s">
        <v>615</v>
      </c>
      <c r="C694" s="16" t="s">
        <v>4079</v>
      </c>
      <c r="D694" s="1" t="s">
        <v>613</v>
      </c>
      <c r="E694" s="3">
        <v>20</v>
      </c>
      <c r="F694" s="2">
        <v>5892</v>
      </c>
      <c r="G694" s="2">
        <f>ROUND('CDD-CD'!$E694*'CDD-CD'!$F694,2)</f>
        <v>117840</v>
      </c>
      <c r="H694" s="3">
        <v>20</v>
      </c>
      <c r="I694" s="2">
        <v>7030.03</v>
      </c>
      <c r="J694" s="2">
        <f>ROUND(Tabla2[[#This Row],[CANTIDAD 2]]*Tabla2[[#This Row],[P. U. 2]],2)</f>
        <v>140600.6</v>
      </c>
    </row>
    <row r="695" spans="1:10">
      <c r="A695" s="16" t="s">
        <v>6577</v>
      </c>
      <c r="B695" s="16" t="s">
        <v>616</v>
      </c>
      <c r="C695" s="16" t="s">
        <v>4080</v>
      </c>
      <c r="D695" s="1" t="s">
        <v>613</v>
      </c>
      <c r="E695" s="3">
        <v>12</v>
      </c>
      <c r="F695" s="2">
        <v>6990.53</v>
      </c>
      <c r="G695" s="2">
        <f>ROUND('CDD-CD'!$E695*'CDD-CD'!$F695,2)</f>
        <v>83886.36</v>
      </c>
      <c r="H695" s="3">
        <v>12</v>
      </c>
      <c r="I695" s="2">
        <v>8409.34</v>
      </c>
      <c r="J695" s="2">
        <f>ROUND(Tabla2[[#This Row],[CANTIDAD 2]]*Tabla2[[#This Row],[P. U. 2]],2)</f>
        <v>100912.08</v>
      </c>
    </row>
    <row r="696" spans="1:10">
      <c r="A696" s="16" t="s">
        <v>6577</v>
      </c>
      <c r="B696" s="16" t="s">
        <v>617</v>
      </c>
      <c r="C696" s="16" t="s">
        <v>4081</v>
      </c>
      <c r="D696" s="1" t="s">
        <v>613</v>
      </c>
      <c r="E696" s="3">
        <v>12</v>
      </c>
      <c r="F696" s="2">
        <v>7738.12</v>
      </c>
      <c r="G696" s="2">
        <f>ROUND('CDD-CD'!$E696*'CDD-CD'!$F696,2)</f>
        <v>92857.44</v>
      </c>
      <c r="H696" s="3">
        <v>12</v>
      </c>
      <c r="I696" s="2">
        <v>9297.32</v>
      </c>
      <c r="J696" s="2">
        <f>ROUND(Tabla2[[#This Row],[CANTIDAD 2]]*Tabla2[[#This Row],[P. U. 2]],2)</f>
        <v>111567.84</v>
      </c>
    </row>
    <row r="697" spans="1:10">
      <c r="A697" s="16" t="s">
        <v>6577</v>
      </c>
      <c r="B697" s="16" t="s">
        <v>618</v>
      </c>
      <c r="C697" s="16" t="s">
        <v>4082</v>
      </c>
      <c r="D697" s="1" t="s">
        <v>613</v>
      </c>
      <c r="E697" s="3">
        <v>8</v>
      </c>
      <c r="F697" s="2">
        <v>9914.7099999999991</v>
      </c>
      <c r="G697" s="2">
        <f>ROUND('CDD-CD'!$E697*'CDD-CD'!$F697,2)</f>
        <v>79317.679999999993</v>
      </c>
      <c r="H697" s="3">
        <v>8</v>
      </c>
      <c r="I697" s="2">
        <v>11638</v>
      </c>
      <c r="J697" s="2">
        <f>ROUND(Tabla2[[#This Row],[CANTIDAD 2]]*Tabla2[[#This Row],[P. U. 2]],2)</f>
        <v>93104</v>
      </c>
    </row>
    <row r="698" spans="1:10">
      <c r="A698" s="16" t="s">
        <v>6577</v>
      </c>
      <c r="B698" s="16" t="s">
        <v>619</v>
      </c>
      <c r="C698" s="16" t="s">
        <v>4083</v>
      </c>
      <c r="D698" s="1" t="s">
        <v>613</v>
      </c>
      <c r="E698" s="3">
        <v>4</v>
      </c>
      <c r="F698" s="2">
        <v>10082.09</v>
      </c>
      <c r="G698" s="2">
        <f>ROUND('CDD-CD'!$E698*'CDD-CD'!$F698,2)</f>
        <v>40328.36</v>
      </c>
      <c r="H698" s="3">
        <v>4</v>
      </c>
      <c r="I698" s="2">
        <v>11948.54</v>
      </c>
      <c r="J698" s="2">
        <f>ROUND(Tabla2[[#This Row],[CANTIDAD 2]]*Tabla2[[#This Row],[P. U. 2]],2)</f>
        <v>47794.16</v>
      </c>
    </row>
    <row r="699" spans="1:10">
      <c r="A699" s="16" t="s">
        <v>6577</v>
      </c>
      <c r="B699" s="16" t="s">
        <v>620</v>
      </c>
      <c r="C699" s="16" t="s">
        <v>4084</v>
      </c>
      <c r="D699" s="1" t="s">
        <v>613</v>
      </c>
      <c r="E699" s="3">
        <v>3</v>
      </c>
      <c r="F699" s="2">
        <v>11198.38</v>
      </c>
      <c r="G699" s="2">
        <f>ROUND('CDD-CD'!$E699*'CDD-CD'!$F699,2)</f>
        <v>33595.14</v>
      </c>
      <c r="H699" s="3">
        <v>3</v>
      </c>
      <c r="I699" s="2">
        <v>13331.57</v>
      </c>
      <c r="J699" s="2">
        <f>ROUND(Tabla2[[#This Row],[CANTIDAD 2]]*Tabla2[[#This Row],[P. U. 2]],2)</f>
        <v>39994.71</v>
      </c>
    </row>
    <row r="700" spans="1:10">
      <c r="A700" s="16" t="s">
        <v>6577</v>
      </c>
      <c r="B700" s="16" t="s">
        <v>621</v>
      </c>
      <c r="C700" s="16" t="s">
        <v>4085</v>
      </c>
      <c r="D700" s="1" t="s">
        <v>613</v>
      </c>
      <c r="E700" s="3">
        <v>2</v>
      </c>
      <c r="F700" s="2">
        <v>12058.01</v>
      </c>
      <c r="G700" s="2">
        <f>ROUND('CDD-CD'!$E700*'CDD-CD'!$F700,2)</f>
        <v>24116.02</v>
      </c>
      <c r="H700" s="3">
        <v>2</v>
      </c>
      <c r="I700" s="2">
        <v>14359.67</v>
      </c>
      <c r="J700" s="2">
        <f>ROUND(Tabla2[[#This Row],[CANTIDAD 2]]*Tabla2[[#This Row],[P. U. 2]],2)</f>
        <v>28719.34</v>
      </c>
    </row>
    <row r="701" spans="1:10">
      <c r="A701" s="16" t="s">
        <v>6577</v>
      </c>
      <c r="B701" s="16" t="s">
        <v>622</v>
      </c>
      <c r="C701" s="16" t="s">
        <v>4066</v>
      </c>
      <c r="D701" s="1" t="s">
        <v>5</v>
      </c>
      <c r="E701" s="3">
        <v>418</v>
      </c>
      <c r="F701" s="2">
        <v>40.479999999999997</v>
      </c>
      <c r="G701" s="2">
        <f>ROUND('CDD-CD'!$E701*'CDD-CD'!$F701,2)</f>
        <v>16920.64</v>
      </c>
      <c r="H701" s="3">
        <v>418</v>
      </c>
      <c r="I701" s="2">
        <v>44.89</v>
      </c>
      <c r="J701" s="2">
        <f>ROUND(Tabla2[[#This Row],[CANTIDAD 2]]*Tabla2[[#This Row],[P. U. 2]],2)</f>
        <v>18764.02</v>
      </c>
    </row>
    <row r="702" spans="1:10">
      <c r="A702" s="16" t="s">
        <v>6577</v>
      </c>
      <c r="B702" s="16" t="s">
        <v>623</v>
      </c>
      <c r="C702" s="16" t="s">
        <v>4067</v>
      </c>
      <c r="D702" s="1" t="s">
        <v>5</v>
      </c>
      <c r="E702" s="3">
        <v>400</v>
      </c>
      <c r="F702" s="2">
        <v>197.72</v>
      </c>
      <c r="G702" s="2">
        <f>ROUND('CDD-CD'!$E702*'CDD-CD'!$F702,2)</f>
        <v>79088</v>
      </c>
      <c r="H702" s="3">
        <v>400</v>
      </c>
      <c r="I702" s="2">
        <v>216.05</v>
      </c>
      <c r="J702" s="2">
        <f>ROUND(Tabla2[[#This Row],[CANTIDAD 2]]*Tabla2[[#This Row],[P. U. 2]],2)</f>
        <v>86420</v>
      </c>
    </row>
    <row r="703" spans="1:10">
      <c r="A703" s="16" t="s">
        <v>6577</v>
      </c>
      <c r="B703" s="16" t="s">
        <v>624</v>
      </c>
      <c r="C703" s="16" t="s">
        <v>4086</v>
      </c>
      <c r="D703" s="1" t="s">
        <v>5</v>
      </c>
      <c r="E703" s="3">
        <v>42</v>
      </c>
      <c r="F703" s="2">
        <v>192.19</v>
      </c>
      <c r="G703" s="2">
        <f>ROUND('CDD-CD'!$E703*'CDD-CD'!$F703,2)</f>
        <v>8071.98</v>
      </c>
      <c r="H703" s="3">
        <v>42</v>
      </c>
      <c r="I703" s="2">
        <v>209.06</v>
      </c>
      <c r="J703" s="2">
        <f>ROUND(Tabla2[[#This Row],[CANTIDAD 2]]*Tabla2[[#This Row],[P. U. 2]],2)</f>
        <v>8780.52</v>
      </c>
    </row>
    <row r="704" spans="1:10" s="56" customFormat="1">
      <c r="A704" s="52" t="s">
        <v>6580</v>
      </c>
      <c r="B704" s="52" t="s">
        <v>625</v>
      </c>
      <c r="C704" s="52" t="s">
        <v>4087</v>
      </c>
      <c r="D704" s="53" t="s">
        <v>3472</v>
      </c>
      <c r="E704" s="54"/>
      <c r="F704" s="55"/>
      <c r="G704" s="55">
        <f>G705</f>
        <v>1865686.6600000001</v>
      </c>
      <c r="H704" s="54"/>
      <c r="I704" s="65"/>
      <c r="J704" s="55">
        <f>J705</f>
        <v>1943119.26</v>
      </c>
    </row>
    <row r="705" spans="1:10" s="61" customFormat="1">
      <c r="A705" s="57" t="s">
        <v>6581</v>
      </c>
      <c r="B705" s="57" t="s">
        <v>3472</v>
      </c>
      <c r="C705" s="57" t="s">
        <v>4088</v>
      </c>
      <c r="D705" s="58" t="s">
        <v>3472</v>
      </c>
      <c r="E705" s="59"/>
      <c r="F705" s="60"/>
      <c r="G705" s="60">
        <f>SUM(G706:G743)</f>
        <v>1865686.6600000001</v>
      </c>
      <c r="H705" s="59"/>
      <c r="I705" s="21"/>
      <c r="J705" s="60">
        <f>SUM(J706:J743)</f>
        <v>1943119.26</v>
      </c>
    </row>
    <row r="706" spans="1:10">
      <c r="A706" s="16" t="s">
        <v>6577</v>
      </c>
      <c r="B706" s="16" t="s">
        <v>626</v>
      </c>
      <c r="C706" s="16" t="s">
        <v>3489</v>
      </c>
      <c r="D706" s="1" t="s">
        <v>8</v>
      </c>
      <c r="E706" s="3">
        <v>62.4</v>
      </c>
      <c r="F706" s="2">
        <v>39.99</v>
      </c>
      <c r="G706" s="2">
        <f>ROUND('CDD-CD'!$E706*'CDD-CD'!$F706,2)</f>
        <v>2495.38</v>
      </c>
      <c r="H706" s="3">
        <v>62.4</v>
      </c>
      <c r="I706" s="2">
        <v>49.03</v>
      </c>
      <c r="J706" s="2">
        <f>ROUND(Tabla2[[#This Row],[CANTIDAD 2]]*Tabla2[[#This Row],[P. U. 2]],2)</f>
        <v>3059.47</v>
      </c>
    </row>
    <row r="707" spans="1:10">
      <c r="A707" s="16" t="s">
        <v>6577</v>
      </c>
      <c r="B707" s="16" t="s">
        <v>461</v>
      </c>
      <c r="C707" s="16" t="s">
        <v>3932</v>
      </c>
      <c r="D707" s="1" t="s">
        <v>38</v>
      </c>
      <c r="E707" s="3">
        <v>257.93</v>
      </c>
      <c r="F707" s="2">
        <v>232.4</v>
      </c>
      <c r="G707" s="2">
        <f>ROUND('CDD-CD'!$E707*'CDD-CD'!$F707,2)</f>
        <v>59942.93</v>
      </c>
      <c r="H707" s="3">
        <v>257.93</v>
      </c>
      <c r="I707" s="2">
        <v>233.3</v>
      </c>
      <c r="J707" s="2">
        <f>ROUND(Tabla2[[#This Row],[CANTIDAD 2]]*Tabla2[[#This Row],[P. U. 2]],2)</f>
        <v>60175.07</v>
      </c>
    </row>
    <row r="708" spans="1:10">
      <c r="A708" s="16" t="s">
        <v>6577</v>
      </c>
      <c r="B708" s="16" t="s">
        <v>531</v>
      </c>
      <c r="C708" s="16" t="s">
        <v>3998</v>
      </c>
      <c r="D708" s="1" t="s">
        <v>8</v>
      </c>
      <c r="E708" s="3">
        <v>65.09</v>
      </c>
      <c r="F708" s="2">
        <v>48.86</v>
      </c>
      <c r="G708" s="2">
        <f>ROUND('CDD-CD'!$E708*'CDD-CD'!$F708,2)</f>
        <v>3180.3</v>
      </c>
      <c r="H708" s="3">
        <v>65.09</v>
      </c>
      <c r="I708" s="2">
        <v>68.209999999999994</v>
      </c>
      <c r="J708" s="2">
        <f>ROUND(Tabla2[[#This Row],[CANTIDAD 2]]*Tabla2[[#This Row],[P. U. 2]],2)</f>
        <v>4439.79</v>
      </c>
    </row>
    <row r="709" spans="1:10">
      <c r="A709" s="16" t="s">
        <v>6577</v>
      </c>
      <c r="B709" s="16" t="s">
        <v>463</v>
      </c>
      <c r="C709" s="16" t="s">
        <v>3933</v>
      </c>
      <c r="D709" s="1" t="s">
        <v>38</v>
      </c>
      <c r="E709" s="3">
        <v>213.11</v>
      </c>
      <c r="F709" s="2">
        <v>222.92</v>
      </c>
      <c r="G709" s="2">
        <f>ROUND('CDD-CD'!$E709*'CDD-CD'!$F709,2)</f>
        <v>47506.48</v>
      </c>
      <c r="H709" s="3">
        <v>213.11</v>
      </c>
      <c r="I709" s="2">
        <v>252.92</v>
      </c>
      <c r="J709" s="2">
        <f>ROUND(Tabla2[[#This Row],[CANTIDAD 2]]*Tabla2[[#This Row],[P. U. 2]],2)</f>
        <v>53899.78</v>
      </c>
    </row>
    <row r="710" spans="1:10">
      <c r="A710" s="16" t="s">
        <v>6577</v>
      </c>
      <c r="B710" s="16" t="s">
        <v>464</v>
      </c>
      <c r="C710" s="16" t="s">
        <v>3934</v>
      </c>
      <c r="D710" s="1" t="s">
        <v>38</v>
      </c>
      <c r="E710" s="3">
        <v>249.98</v>
      </c>
      <c r="F710" s="2">
        <v>182.65</v>
      </c>
      <c r="G710" s="2">
        <f>ROUND('CDD-CD'!$E710*'CDD-CD'!$F710,2)</f>
        <v>45658.85</v>
      </c>
      <c r="H710" s="3">
        <v>249.98</v>
      </c>
      <c r="I710" s="2">
        <v>190.75</v>
      </c>
      <c r="J710" s="2">
        <f>ROUND(Tabla2[[#This Row],[CANTIDAD 2]]*Tabla2[[#This Row],[P. U. 2]],2)</f>
        <v>47683.69</v>
      </c>
    </row>
    <row r="711" spans="1:10">
      <c r="A711" s="16" t="s">
        <v>6577</v>
      </c>
      <c r="B711" s="16" t="s">
        <v>532</v>
      </c>
      <c r="C711" s="16" t="s">
        <v>3999</v>
      </c>
      <c r="D711" s="1" t="s">
        <v>8</v>
      </c>
      <c r="E711" s="3">
        <v>279.54000000000002</v>
      </c>
      <c r="F711" s="2">
        <v>6.57</v>
      </c>
      <c r="G711" s="2">
        <f>ROUND('CDD-CD'!$E711*'CDD-CD'!$F711,2)</f>
        <v>1836.58</v>
      </c>
      <c r="H711" s="3">
        <v>279.54000000000002</v>
      </c>
      <c r="I711" s="2">
        <v>8.48</v>
      </c>
      <c r="J711" s="2">
        <f>ROUND(Tabla2[[#This Row],[CANTIDAD 2]]*Tabla2[[#This Row],[P. U. 2]],2)</f>
        <v>2370.5</v>
      </c>
    </row>
    <row r="712" spans="1:10">
      <c r="A712" s="16" t="s">
        <v>6577</v>
      </c>
      <c r="B712" s="16" t="s">
        <v>465</v>
      </c>
      <c r="C712" s="16" t="s">
        <v>3935</v>
      </c>
      <c r="D712" s="1" t="s">
        <v>8</v>
      </c>
      <c r="E712" s="3">
        <v>71.72</v>
      </c>
      <c r="F712" s="2">
        <v>80.88</v>
      </c>
      <c r="G712" s="2">
        <f>ROUND('CDD-CD'!$E712*'CDD-CD'!$F712,2)</f>
        <v>5800.71</v>
      </c>
      <c r="H712" s="3">
        <v>71.72</v>
      </c>
      <c r="I712" s="2">
        <v>93.2</v>
      </c>
      <c r="J712" s="2">
        <f>ROUND(Tabla2[[#This Row],[CANTIDAD 2]]*Tabla2[[#This Row],[P. U. 2]],2)</f>
        <v>6684.3</v>
      </c>
    </row>
    <row r="713" spans="1:10">
      <c r="A713" s="16" t="s">
        <v>6577</v>
      </c>
      <c r="B713" s="16" t="s">
        <v>417</v>
      </c>
      <c r="C713" s="16" t="s">
        <v>3894</v>
      </c>
      <c r="D713" s="1" t="s">
        <v>31</v>
      </c>
      <c r="E713" s="3">
        <v>0.81</v>
      </c>
      <c r="F713" s="2">
        <v>13561.64</v>
      </c>
      <c r="G713" s="2">
        <f>ROUND('CDD-CD'!$E713*'CDD-CD'!$F713,2)</f>
        <v>10984.93</v>
      </c>
      <c r="H713" s="3">
        <v>0.81</v>
      </c>
      <c r="I713" s="2">
        <v>14923.73</v>
      </c>
      <c r="J713" s="2">
        <f>ROUND(Tabla2[[#This Row],[CANTIDAD 2]]*Tabla2[[#This Row],[P. U. 2]],2)</f>
        <v>12088.22</v>
      </c>
    </row>
    <row r="714" spans="1:10">
      <c r="A714" s="16" t="s">
        <v>6577</v>
      </c>
      <c r="B714" s="16" t="s">
        <v>418</v>
      </c>
      <c r="C714" s="16" t="s">
        <v>3895</v>
      </c>
      <c r="D714" s="1" t="s">
        <v>31</v>
      </c>
      <c r="E714" s="3">
        <v>1.1100000000000001</v>
      </c>
      <c r="F714" s="2">
        <v>13561.64</v>
      </c>
      <c r="G714" s="2">
        <f>ROUND('CDD-CD'!$E714*'CDD-CD'!$F714,2)</f>
        <v>15053.42</v>
      </c>
      <c r="H714" s="3">
        <v>1.1100000000000001</v>
      </c>
      <c r="I714" s="2">
        <v>14923.73</v>
      </c>
      <c r="J714" s="2">
        <f>ROUND(Tabla2[[#This Row],[CANTIDAD 2]]*Tabla2[[#This Row],[P. U. 2]],2)</f>
        <v>16565.34</v>
      </c>
    </row>
    <row r="715" spans="1:10">
      <c r="A715" s="16" t="s">
        <v>6577</v>
      </c>
      <c r="B715" s="16" t="s">
        <v>420</v>
      </c>
      <c r="C715" s="16" t="s">
        <v>3897</v>
      </c>
      <c r="D715" s="1" t="s">
        <v>31</v>
      </c>
      <c r="E715" s="3">
        <v>1.0900000000000001</v>
      </c>
      <c r="F715" s="2">
        <v>13561.64</v>
      </c>
      <c r="G715" s="2">
        <f>ROUND('CDD-CD'!$E715*'CDD-CD'!$F715,2)</f>
        <v>14782.19</v>
      </c>
      <c r="H715" s="3">
        <v>1.0900000000000001</v>
      </c>
      <c r="I715" s="2">
        <v>14923.73</v>
      </c>
      <c r="J715" s="2">
        <f>ROUND(Tabla2[[#This Row],[CANTIDAD 2]]*Tabla2[[#This Row],[P. U. 2]],2)</f>
        <v>16266.87</v>
      </c>
    </row>
    <row r="716" spans="1:10">
      <c r="A716" s="16" t="s">
        <v>6577</v>
      </c>
      <c r="B716" s="16" t="s">
        <v>538</v>
      </c>
      <c r="C716" s="16" t="s">
        <v>4004</v>
      </c>
      <c r="D716" s="1" t="s">
        <v>31</v>
      </c>
      <c r="E716" s="3">
        <v>1.37</v>
      </c>
      <c r="F716" s="2">
        <v>13561.64</v>
      </c>
      <c r="G716" s="2">
        <f>ROUND('CDD-CD'!$E716*'CDD-CD'!$F716,2)</f>
        <v>18579.45</v>
      </c>
      <c r="H716" s="3">
        <v>1.37</v>
      </c>
      <c r="I716" s="2">
        <v>14923.73</v>
      </c>
      <c r="J716" s="2">
        <f>ROUND(Tabla2[[#This Row],[CANTIDAD 2]]*Tabla2[[#This Row],[P. U. 2]],2)</f>
        <v>20445.509999999998</v>
      </c>
    </row>
    <row r="717" spans="1:10">
      <c r="A717" s="16" t="s">
        <v>6577</v>
      </c>
      <c r="B717" s="16" t="s">
        <v>533</v>
      </c>
      <c r="C717" s="16" t="s">
        <v>4000</v>
      </c>
      <c r="D717" s="1" t="s">
        <v>8</v>
      </c>
      <c r="E717" s="3">
        <v>61.44</v>
      </c>
      <c r="F717" s="2">
        <v>148.12</v>
      </c>
      <c r="G717" s="2">
        <f>ROUND('CDD-CD'!$E717*'CDD-CD'!$F717,2)</f>
        <v>9100.49</v>
      </c>
      <c r="H717" s="3">
        <v>61.44</v>
      </c>
      <c r="I717" s="2">
        <v>185.76</v>
      </c>
      <c r="J717" s="2">
        <f>ROUND(Tabla2[[#This Row],[CANTIDAD 2]]*Tabla2[[#This Row],[P. U. 2]],2)</f>
        <v>11413.09</v>
      </c>
    </row>
    <row r="718" spans="1:10">
      <c r="A718" s="16" t="s">
        <v>6577</v>
      </c>
      <c r="B718" s="16" t="s">
        <v>534</v>
      </c>
      <c r="C718" s="16" t="s">
        <v>4001</v>
      </c>
      <c r="D718" s="1" t="s">
        <v>38</v>
      </c>
      <c r="E718" s="3">
        <v>12.1</v>
      </c>
      <c r="F718" s="2">
        <v>1519.99</v>
      </c>
      <c r="G718" s="2">
        <f>ROUND('CDD-CD'!$E718*'CDD-CD'!$F718,2)</f>
        <v>18391.88</v>
      </c>
      <c r="H718" s="3">
        <v>12.1</v>
      </c>
      <c r="I718" s="2">
        <v>1581.16</v>
      </c>
      <c r="J718" s="2">
        <f>ROUND(Tabla2[[#This Row],[CANTIDAD 2]]*Tabla2[[#This Row],[P. U. 2]],2)</f>
        <v>19132.04</v>
      </c>
    </row>
    <row r="719" spans="1:10">
      <c r="A719" s="16" t="s">
        <v>6577</v>
      </c>
      <c r="B719" s="16" t="s">
        <v>627</v>
      </c>
      <c r="C719" s="16" t="s">
        <v>4089</v>
      </c>
      <c r="D719" s="1" t="s">
        <v>8</v>
      </c>
      <c r="E719" s="3">
        <v>16.34</v>
      </c>
      <c r="F719" s="2">
        <v>148.12</v>
      </c>
      <c r="G719" s="2">
        <f>ROUND('CDD-CD'!$E719*'CDD-CD'!$F719,2)</f>
        <v>2420.2800000000002</v>
      </c>
      <c r="H719" s="3">
        <v>16.34</v>
      </c>
      <c r="I719" s="2">
        <v>185.76</v>
      </c>
      <c r="J719" s="2">
        <f>ROUND(Tabla2[[#This Row],[CANTIDAD 2]]*Tabla2[[#This Row],[P. U. 2]],2)</f>
        <v>3035.32</v>
      </c>
    </row>
    <row r="720" spans="1:10">
      <c r="A720" s="16" t="s">
        <v>6577</v>
      </c>
      <c r="B720" s="16" t="s">
        <v>535</v>
      </c>
      <c r="C720" s="16" t="s">
        <v>4002</v>
      </c>
      <c r="D720" s="1" t="s">
        <v>38</v>
      </c>
      <c r="E720" s="3">
        <v>13.82</v>
      </c>
      <c r="F720" s="2">
        <v>1519.99</v>
      </c>
      <c r="G720" s="2">
        <f>ROUND('CDD-CD'!$E720*'CDD-CD'!$F720,2)</f>
        <v>21006.26</v>
      </c>
      <c r="H720" s="3">
        <v>13.82</v>
      </c>
      <c r="I720" s="2">
        <v>1581.16</v>
      </c>
      <c r="J720" s="2">
        <f>ROUND(Tabla2[[#This Row],[CANTIDAD 2]]*Tabla2[[#This Row],[P. U. 2]],2)</f>
        <v>21851.63</v>
      </c>
    </row>
    <row r="721" spans="1:10">
      <c r="A721" s="16" t="s">
        <v>6577</v>
      </c>
      <c r="B721" s="16" t="s">
        <v>536</v>
      </c>
      <c r="C721" s="16" t="s">
        <v>3938</v>
      </c>
      <c r="D721" s="1" t="s">
        <v>8</v>
      </c>
      <c r="E721" s="3">
        <v>124.3</v>
      </c>
      <c r="F721" s="2">
        <v>148.12</v>
      </c>
      <c r="G721" s="2">
        <f>ROUND('CDD-CD'!$E721*'CDD-CD'!$F721,2)</f>
        <v>18411.32</v>
      </c>
      <c r="H721" s="3">
        <v>124.3</v>
      </c>
      <c r="I721" s="2">
        <v>185.76</v>
      </c>
      <c r="J721" s="2">
        <f>ROUND(Tabla2[[#This Row],[CANTIDAD 2]]*Tabla2[[#This Row],[P. U. 2]],2)</f>
        <v>23089.97</v>
      </c>
    </row>
    <row r="722" spans="1:10">
      <c r="A722" s="16" t="s">
        <v>6577</v>
      </c>
      <c r="B722" s="16" t="s">
        <v>537</v>
      </c>
      <c r="C722" s="16" t="s">
        <v>3939</v>
      </c>
      <c r="D722" s="1" t="s">
        <v>38</v>
      </c>
      <c r="E722" s="3">
        <v>18.649999999999999</v>
      </c>
      <c r="F722" s="2">
        <v>1519.99</v>
      </c>
      <c r="G722" s="2">
        <f>ROUND('CDD-CD'!$E722*'CDD-CD'!$F722,2)</f>
        <v>28347.81</v>
      </c>
      <c r="H722" s="3">
        <v>18.649999999999999</v>
      </c>
      <c r="I722" s="2">
        <v>1581.16</v>
      </c>
      <c r="J722" s="2">
        <f>ROUND(Tabla2[[#This Row],[CANTIDAD 2]]*Tabla2[[#This Row],[P. U. 2]],2)</f>
        <v>29488.63</v>
      </c>
    </row>
    <row r="723" spans="1:10">
      <c r="A723" s="16" t="s">
        <v>6577</v>
      </c>
      <c r="B723" s="16" t="s">
        <v>628</v>
      </c>
      <c r="C723" s="16" t="s">
        <v>4090</v>
      </c>
      <c r="D723" s="1" t="s">
        <v>8</v>
      </c>
      <c r="E723" s="3">
        <v>273.67</v>
      </c>
      <c r="F723" s="2">
        <v>27.54</v>
      </c>
      <c r="G723" s="2">
        <f>ROUND('CDD-CD'!$E723*'CDD-CD'!$F723,2)</f>
        <v>7536.87</v>
      </c>
      <c r="H723" s="3">
        <v>273.67</v>
      </c>
      <c r="I723" s="2">
        <v>33.44</v>
      </c>
      <c r="J723" s="2">
        <f>ROUND(Tabla2[[#This Row],[CANTIDAD 2]]*Tabla2[[#This Row],[P. U. 2]],2)</f>
        <v>9151.52</v>
      </c>
    </row>
    <row r="724" spans="1:10">
      <c r="A724" s="16" t="s">
        <v>6577</v>
      </c>
      <c r="B724" s="16" t="s">
        <v>629</v>
      </c>
      <c r="C724" s="16" t="s">
        <v>4091</v>
      </c>
      <c r="D724" s="1" t="s">
        <v>38</v>
      </c>
      <c r="E724" s="3">
        <v>28.3</v>
      </c>
      <c r="F724" s="2">
        <v>1412.94</v>
      </c>
      <c r="G724" s="2">
        <f>ROUND('CDD-CD'!$E724*'CDD-CD'!$F724,2)</f>
        <v>39986.199999999997</v>
      </c>
      <c r="H724" s="3">
        <v>28.3</v>
      </c>
      <c r="I724" s="2">
        <v>1474.11</v>
      </c>
      <c r="J724" s="2">
        <f>ROUND(Tabla2[[#This Row],[CANTIDAD 2]]*Tabla2[[#This Row],[P. U. 2]],2)</f>
        <v>41717.31</v>
      </c>
    </row>
    <row r="725" spans="1:10">
      <c r="A725" s="16" t="s">
        <v>6577</v>
      </c>
      <c r="B725" s="16" t="s">
        <v>630</v>
      </c>
      <c r="C725" s="16" t="s">
        <v>4092</v>
      </c>
      <c r="D725" s="1" t="s">
        <v>428</v>
      </c>
      <c r="E725" s="3">
        <v>14.12</v>
      </c>
      <c r="F725" s="2">
        <v>44.82</v>
      </c>
      <c r="G725" s="2">
        <f>ROUND('CDD-CD'!$E725*'CDD-CD'!$F725,2)</f>
        <v>632.86</v>
      </c>
      <c r="H725" s="3">
        <v>14.12</v>
      </c>
      <c r="I725" s="2">
        <v>47.43</v>
      </c>
      <c r="J725" s="2">
        <f>ROUND(Tabla2[[#This Row],[CANTIDAD 2]]*Tabla2[[#This Row],[P. U. 2]],2)</f>
        <v>669.71</v>
      </c>
    </row>
    <row r="726" spans="1:10">
      <c r="A726" s="16" t="s">
        <v>6577</v>
      </c>
      <c r="B726" s="16" t="s">
        <v>631</v>
      </c>
      <c r="C726" s="16" t="s">
        <v>4093</v>
      </c>
      <c r="D726" s="1" t="s">
        <v>428</v>
      </c>
      <c r="E726" s="3">
        <v>175.06</v>
      </c>
      <c r="F726" s="2">
        <v>56.62</v>
      </c>
      <c r="G726" s="2">
        <f>ROUND('CDD-CD'!$E726*'CDD-CD'!$F726,2)</f>
        <v>9911.9</v>
      </c>
      <c r="H726" s="3">
        <v>175.06</v>
      </c>
      <c r="I726" s="2">
        <v>59.23</v>
      </c>
      <c r="J726" s="2">
        <f>ROUND(Tabla2[[#This Row],[CANTIDAD 2]]*Tabla2[[#This Row],[P. U. 2]],2)</f>
        <v>10368.799999999999</v>
      </c>
    </row>
    <row r="727" spans="1:10">
      <c r="A727" s="16" t="s">
        <v>6577</v>
      </c>
      <c r="B727" s="16" t="s">
        <v>632</v>
      </c>
      <c r="C727" s="16" t="s">
        <v>3514</v>
      </c>
      <c r="D727" s="1" t="s">
        <v>31</v>
      </c>
      <c r="E727" s="3">
        <v>1.99</v>
      </c>
      <c r="F727" s="2">
        <v>13561.64</v>
      </c>
      <c r="G727" s="2">
        <f>ROUND('CDD-CD'!$E727*'CDD-CD'!$F727,2)</f>
        <v>26987.66</v>
      </c>
      <c r="H727" s="3">
        <v>1.99</v>
      </c>
      <c r="I727" s="2">
        <v>14923.73</v>
      </c>
      <c r="J727" s="2">
        <f>ROUND(Tabla2[[#This Row],[CANTIDAD 2]]*Tabla2[[#This Row],[P. U. 2]],2)</f>
        <v>29698.22</v>
      </c>
    </row>
    <row r="728" spans="1:10">
      <c r="A728" s="16" t="s">
        <v>6577</v>
      </c>
      <c r="B728" s="16" t="s">
        <v>633</v>
      </c>
      <c r="C728" s="16" t="s">
        <v>4094</v>
      </c>
      <c r="D728" s="1" t="s">
        <v>8</v>
      </c>
      <c r="E728" s="3">
        <v>268.44</v>
      </c>
      <c r="F728" s="2">
        <v>165.21</v>
      </c>
      <c r="G728" s="2">
        <f>ROUND('CDD-CD'!$E728*'CDD-CD'!$F728,2)</f>
        <v>44348.97</v>
      </c>
      <c r="H728" s="3">
        <v>268.44</v>
      </c>
      <c r="I728" s="2">
        <v>201.39</v>
      </c>
      <c r="J728" s="2">
        <f>ROUND(Tabla2[[#This Row],[CANTIDAD 2]]*Tabla2[[#This Row],[P. U. 2]],2)</f>
        <v>54061.13</v>
      </c>
    </row>
    <row r="729" spans="1:10">
      <c r="A729" s="16" t="s">
        <v>6577</v>
      </c>
      <c r="B729" s="16" t="s">
        <v>634</v>
      </c>
      <c r="C729" s="16" t="s">
        <v>3515</v>
      </c>
      <c r="D729" s="1" t="s">
        <v>38</v>
      </c>
      <c r="E729" s="3">
        <v>33.36</v>
      </c>
      <c r="F729" s="2">
        <v>1519.99</v>
      </c>
      <c r="G729" s="2">
        <f>ROUND('CDD-CD'!$E729*'CDD-CD'!$F729,2)</f>
        <v>50706.87</v>
      </c>
      <c r="H729" s="3">
        <v>33.36</v>
      </c>
      <c r="I729" s="2">
        <v>1581.16</v>
      </c>
      <c r="J729" s="2">
        <f>ROUND(Tabla2[[#This Row],[CANTIDAD 2]]*Tabla2[[#This Row],[P. U. 2]],2)</f>
        <v>52747.5</v>
      </c>
    </row>
    <row r="730" spans="1:10">
      <c r="A730" s="16" t="s">
        <v>6577</v>
      </c>
      <c r="B730" s="16" t="s">
        <v>507</v>
      </c>
      <c r="C730" s="16" t="s">
        <v>3975</v>
      </c>
      <c r="D730" s="1" t="s">
        <v>8</v>
      </c>
      <c r="E730" s="3">
        <v>89.39</v>
      </c>
      <c r="F730" s="2">
        <v>190.55</v>
      </c>
      <c r="G730" s="2">
        <f>ROUND('CDD-CD'!$E730*'CDD-CD'!$F730,2)</f>
        <v>17033.259999999998</v>
      </c>
      <c r="H730" s="3">
        <v>89.39</v>
      </c>
      <c r="I730" s="2">
        <v>220.31</v>
      </c>
      <c r="J730" s="2">
        <f>ROUND(Tabla2[[#This Row],[CANTIDAD 2]]*Tabla2[[#This Row],[P. U. 2]],2)</f>
        <v>19693.509999999998</v>
      </c>
    </row>
    <row r="731" spans="1:10">
      <c r="A731" s="16" t="s">
        <v>6577</v>
      </c>
      <c r="B731" s="16" t="s">
        <v>508</v>
      </c>
      <c r="C731" s="16" t="s">
        <v>3976</v>
      </c>
      <c r="D731" s="1" t="s">
        <v>428</v>
      </c>
      <c r="E731" s="3">
        <v>29.76</v>
      </c>
      <c r="F731" s="2">
        <v>181.66</v>
      </c>
      <c r="G731" s="2">
        <f>ROUND('CDD-CD'!$E731*'CDD-CD'!$F731,2)</f>
        <v>5406.2</v>
      </c>
      <c r="H731" s="3">
        <v>29.76</v>
      </c>
      <c r="I731" s="2">
        <v>220.41</v>
      </c>
      <c r="J731" s="2">
        <f>ROUND(Tabla2[[#This Row],[CANTIDAD 2]]*Tabla2[[#This Row],[P. U. 2]],2)</f>
        <v>6559.4</v>
      </c>
    </row>
    <row r="732" spans="1:10">
      <c r="A732" s="16" t="s">
        <v>6577</v>
      </c>
      <c r="B732" s="16" t="s">
        <v>525</v>
      </c>
      <c r="C732" s="16" t="s">
        <v>3992</v>
      </c>
      <c r="D732" s="1" t="s">
        <v>15</v>
      </c>
      <c r="E732" s="3">
        <v>29.76</v>
      </c>
      <c r="F732" s="2">
        <v>181.66</v>
      </c>
      <c r="G732" s="2">
        <f>ROUND('CDD-CD'!$E732*'CDD-CD'!$F732,2)</f>
        <v>5406.2</v>
      </c>
      <c r="H732" s="3">
        <v>29.76</v>
      </c>
      <c r="I732" s="2">
        <v>220.41</v>
      </c>
      <c r="J732" s="2">
        <f>ROUND(Tabla2[[#This Row],[CANTIDAD 2]]*Tabla2[[#This Row],[P. U. 2]],2)</f>
        <v>6559.4</v>
      </c>
    </row>
    <row r="733" spans="1:10">
      <c r="A733" s="16" t="s">
        <v>6577</v>
      </c>
      <c r="B733" s="16" t="s">
        <v>509</v>
      </c>
      <c r="C733" s="16" t="s">
        <v>3977</v>
      </c>
      <c r="D733" s="1" t="s">
        <v>428</v>
      </c>
      <c r="E733" s="3">
        <v>51.36</v>
      </c>
      <c r="F733" s="2">
        <v>154.71</v>
      </c>
      <c r="G733" s="2">
        <f>ROUND('CDD-CD'!$E733*'CDD-CD'!$F733,2)</f>
        <v>7945.91</v>
      </c>
      <c r="H733" s="3">
        <v>51.36</v>
      </c>
      <c r="I733" s="2">
        <v>188.04</v>
      </c>
      <c r="J733" s="2">
        <f>ROUND(Tabla2[[#This Row],[CANTIDAD 2]]*Tabla2[[#This Row],[P. U. 2]],2)</f>
        <v>9657.73</v>
      </c>
    </row>
    <row r="734" spans="1:10">
      <c r="A734" s="16" t="s">
        <v>6577</v>
      </c>
      <c r="B734" s="16" t="s">
        <v>512</v>
      </c>
      <c r="C734" s="16" t="s">
        <v>3980</v>
      </c>
      <c r="D734" s="1" t="s">
        <v>8</v>
      </c>
      <c r="E734" s="3">
        <v>112.91</v>
      </c>
      <c r="F734" s="2">
        <v>95.44</v>
      </c>
      <c r="G734" s="2">
        <f>ROUND('CDD-CD'!$E734*'CDD-CD'!$F734,2)</f>
        <v>10776.13</v>
      </c>
      <c r="H734" s="3">
        <v>112.91</v>
      </c>
      <c r="I734" s="2">
        <v>123.92</v>
      </c>
      <c r="J734" s="2">
        <f>ROUND(Tabla2[[#This Row],[CANTIDAD 2]]*Tabla2[[#This Row],[P. U. 2]],2)</f>
        <v>13991.81</v>
      </c>
    </row>
    <row r="735" spans="1:10">
      <c r="A735" s="16" t="s">
        <v>6577</v>
      </c>
      <c r="B735" s="16" t="s">
        <v>529</v>
      </c>
      <c r="C735" s="16" t="s">
        <v>3995</v>
      </c>
      <c r="D735" s="1" t="s">
        <v>8</v>
      </c>
      <c r="E735" s="3">
        <v>41.99</v>
      </c>
      <c r="F735" s="2">
        <v>255.08</v>
      </c>
      <c r="G735" s="2">
        <f>ROUND('CDD-CD'!$E735*'CDD-CD'!$F735,2)</f>
        <v>10710.81</v>
      </c>
      <c r="H735" s="3">
        <v>41.99</v>
      </c>
      <c r="I735" s="2">
        <v>281.58</v>
      </c>
      <c r="J735" s="2">
        <f>ROUND(Tabla2[[#This Row],[CANTIDAD 2]]*Tabla2[[#This Row],[P. U. 2]],2)</f>
        <v>11823.54</v>
      </c>
    </row>
    <row r="736" spans="1:10">
      <c r="A736" s="16" t="s">
        <v>6577</v>
      </c>
      <c r="B736" s="16" t="s">
        <v>95</v>
      </c>
      <c r="C736" s="16" t="s">
        <v>3576</v>
      </c>
      <c r="D736" s="1" t="s">
        <v>2</v>
      </c>
      <c r="E736" s="3">
        <v>114.77</v>
      </c>
      <c r="F736" s="2">
        <v>71.28</v>
      </c>
      <c r="G736" s="2">
        <f>ROUND('CDD-CD'!$E736*'CDD-CD'!$F736,2)</f>
        <v>8180.81</v>
      </c>
      <c r="H736" s="3">
        <v>114.77</v>
      </c>
      <c r="I736" s="2">
        <v>84.07</v>
      </c>
      <c r="J736" s="2">
        <f>ROUND(Tabla2[[#This Row],[CANTIDAD 2]]*Tabla2[[#This Row],[P. U. 2]],2)</f>
        <v>9648.7099999999991</v>
      </c>
    </row>
    <row r="737" spans="1:10">
      <c r="A737" s="16" t="s">
        <v>6577</v>
      </c>
      <c r="B737" s="16" t="s">
        <v>521</v>
      </c>
      <c r="C737" s="16" t="s">
        <v>3606</v>
      </c>
      <c r="D737" s="1" t="s">
        <v>2</v>
      </c>
      <c r="E737" s="3">
        <v>154.63</v>
      </c>
      <c r="F737" s="2">
        <v>45.42</v>
      </c>
      <c r="G737" s="2">
        <f>ROUND('CDD-CD'!$E737*'CDD-CD'!$F737,2)</f>
        <v>7023.29</v>
      </c>
      <c r="H737" s="3">
        <v>154.63</v>
      </c>
      <c r="I737" s="2">
        <v>52.5</v>
      </c>
      <c r="J737" s="2">
        <f>ROUND(Tabla2[[#This Row],[CANTIDAD 2]]*Tabla2[[#This Row],[P. U. 2]],2)</f>
        <v>8118.08</v>
      </c>
    </row>
    <row r="738" spans="1:10">
      <c r="A738" s="16" t="s">
        <v>6577</v>
      </c>
      <c r="B738" s="16" t="s">
        <v>635</v>
      </c>
      <c r="C738" s="16" t="s">
        <v>4095</v>
      </c>
      <c r="D738" s="1" t="s">
        <v>62</v>
      </c>
      <c r="E738" s="3">
        <v>1</v>
      </c>
      <c r="F738" s="2">
        <v>751718.8</v>
      </c>
      <c r="G738" s="2">
        <f>ROUND('CDD-CD'!$E738*'CDD-CD'!$F738,2)</f>
        <v>751718.8</v>
      </c>
      <c r="H738" s="3">
        <v>1</v>
      </c>
      <c r="I738" s="2">
        <v>755291.12</v>
      </c>
      <c r="J738" s="2">
        <f>ROUND(Tabla2[[#This Row],[CANTIDAD 2]]*Tabla2[[#This Row],[P. U. 2]],2)</f>
        <v>755291.12</v>
      </c>
    </row>
    <row r="739" spans="1:10">
      <c r="A739" s="16" t="s">
        <v>6577</v>
      </c>
      <c r="B739" s="16" t="s">
        <v>636</v>
      </c>
      <c r="C739" s="42" t="s">
        <v>6677</v>
      </c>
      <c r="D739" s="3" t="s">
        <v>62</v>
      </c>
      <c r="E739" s="3">
        <v>7</v>
      </c>
      <c r="F739" s="2">
        <v>65251.9</v>
      </c>
      <c r="G739" s="2">
        <f>ROUND('CDD-CD'!$E739*'CDD-CD'!$F739,2)</f>
        <v>456763.3</v>
      </c>
      <c r="H739" s="3">
        <v>7</v>
      </c>
      <c r="I739" s="2">
        <v>66563.37</v>
      </c>
      <c r="J739" s="2">
        <f>ROUND(Tabla2[[#This Row],[CANTIDAD 2]]*Tabla2[[#This Row],[P. U. 2]],2)</f>
        <v>465943.59</v>
      </c>
    </row>
    <row r="740" spans="1:10">
      <c r="A740" s="16" t="s">
        <v>6577</v>
      </c>
      <c r="B740" s="16" t="s">
        <v>637</v>
      </c>
      <c r="C740" s="16" t="s">
        <v>4096</v>
      </c>
      <c r="D740" s="1" t="s">
        <v>62</v>
      </c>
      <c r="E740" s="3">
        <v>16</v>
      </c>
      <c r="F740" s="2">
        <v>2712.3</v>
      </c>
      <c r="G740" s="2">
        <f>ROUND('CDD-CD'!$E740*'CDD-CD'!$F740,2)</f>
        <v>43396.800000000003</v>
      </c>
      <c r="H740" s="3">
        <v>16</v>
      </c>
      <c r="I740" s="2">
        <v>2884.14</v>
      </c>
      <c r="J740" s="2">
        <f>ROUND(Tabla2[[#This Row],[CANTIDAD 2]]*Tabla2[[#This Row],[P. U. 2]],2)</f>
        <v>46146.239999999998</v>
      </c>
    </row>
    <row r="741" spans="1:10">
      <c r="A741" s="16" t="s">
        <v>6577</v>
      </c>
      <c r="B741" s="16" t="s">
        <v>638</v>
      </c>
      <c r="C741" s="16" t="s">
        <v>4097</v>
      </c>
      <c r="D741" s="1" t="s">
        <v>62</v>
      </c>
      <c r="E741" s="3">
        <v>16</v>
      </c>
      <c r="F741" s="2">
        <v>654.51</v>
      </c>
      <c r="G741" s="2">
        <f>ROUND('CDD-CD'!$E741*'CDD-CD'!$F741,2)</f>
        <v>10472.16</v>
      </c>
      <c r="H741" s="3">
        <v>16</v>
      </c>
      <c r="I741" s="2">
        <v>711.99</v>
      </c>
      <c r="J741" s="2">
        <f>ROUND(Tabla2[[#This Row],[CANTIDAD 2]]*Tabla2[[#This Row],[P. U. 2]],2)</f>
        <v>11391.84</v>
      </c>
    </row>
    <row r="742" spans="1:10">
      <c r="A742" s="16" t="s">
        <v>6577</v>
      </c>
      <c r="B742" s="16" t="s">
        <v>639</v>
      </c>
      <c r="C742" s="16" t="s">
        <v>4098</v>
      </c>
      <c r="D742" s="3" t="s">
        <v>62</v>
      </c>
      <c r="E742" s="3">
        <v>16</v>
      </c>
      <c r="F742" s="2">
        <v>420.6</v>
      </c>
      <c r="G742" s="2">
        <f>ROUND('CDD-CD'!$E742*'CDD-CD'!$F742,2)</f>
        <v>6729.6</v>
      </c>
      <c r="H742" s="3">
        <v>16</v>
      </c>
      <c r="I742" s="2">
        <v>430.25</v>
      </c>
      <c r="J742" s="2">
        <f>ROUND(Tabla2[[#This Row],[CANTIDAD 2]]*Tabla2[[#This Row],[P. U. 2]],2)</f>
        <v>6884</v>
      </c>
    </row>
    <row r="743" spans="1:10">
      <c r="A743" s="16" t="s">
        <v>6577</v>
      </c>
      <c r="B743" s="16" t="s">
        <v>640</v>
      </c>
      <c r="C743" s="16" t="s">
        <v>6678</v>
      </c>
      <c r="D743" s="1" t="s">
        <v>62</v>
      </c>
      <c r="E743" s="3">
        <v>16</v>
      </c>
      <c r="F743" s="2">
        <v>1282.05</v>
      </c>
      <c r="G743" s="2">
        <f>ROUND('CDD-CD'!$E743*'CDD-CD'!$F743,2)</f>
        <v>20512.8</v>
      </c>
      <c r="H743" s="3">
        <v>16</v>
      </c>
      <c r="I743" s="2">
        <v>1331.68</v>
      </c>
      <c r="J743" s="2">
        <f>ROUND(Tabla2[[#This Row],[CANTIDAD 2]]*Tabla2[[#This Row],[P. U. 2]],2)</f>
        <v>21306.880000000001</v>
      </c>
    </row>
    <row r="744" spans="1:10" s="56" customFormat="1">
      <c r="A744" s="52" t="s">
        <v>6580</v>
      </c>
      <c r="B744" s="52" t="s">
        <v>641</v>
      </c>
      <c r="C744" s="52" t="s">
        <v>4099</v>
      </c>
      <c r="D744" s="53" t="s">
        <v>3472</v>
      </c>
      <c r="E744" s="54"/>
      <c r="F744" s="55"/>
      <c r="G744" s="55">
        <f>SUM(G745:G749)</f>
        <v>517063.2</v>
      </c>
      <c r="H744" s="54"/>
      <c r="I744" s="65"/>
      <c r="J744" s="55">
        <f>SUM(J745:J749)</f>
        <v>534411.59</v>
      </c>
    </row>
    <row r="745" spans="1:10">
      <c r="A745" s="16" t="s">
        <v>6577</v>
      </c>
      <c r="B745" s="16" t="s">
        <v>642</v>
      </c>
      <c r="C745" s="16" t="s">
        <v>4100</v>
      </c>
      <c r="D745" s="1" t="s">
        <v>62</v>
      </c>
      <c r="E745" s="3">
        <v>18</v>
      </c>
      <c r="F745" s="2">
        <v>3473.46</v>
      </c>
      <c r="G745" s="2">
        <f>ROUND('CDD-CD'!$E745*'CDD-CD'!$F745,2)</f>
        <v>62522.28</v>
      </c>
      <c r="H745" s="3">
        <v>18</v>
      </c>
      <c r="I745" s="2">
        <v>3645.3</v>
      </c>
      <c r="J745" s="2">
        <f>ROUND(Tabla2[[#This Row],[CANTIDAD 2]]*Tabla2[[#This Row],[P. U. 2]],2)</f>
        <v>65615.399999999994</v>
      </c>
    </row>
    <row r="746" spans="1:10">
      <c r="A746" s="16" t="s">
        <v>6577</v>
      </c>
      <c r="B746" s="16" t="s">
        <v>643</v>
      </c>
      <c r="C746" s="42" t="s">
        <v>4101</v>
      </c>
      <c r="D746" s="3" t="s">
        <v>62</v>
      </c>
      <c r="E746" s="3">
        <v>28</v>
      </c>
      <c r="F746" s="2">
        <v>654.51</v>
      </c>
      <c r="G746" s="2">
        <f>ROUND('CDD-CD'!$E746*'CDD-CD'!$F746,2)</f>
        <v>18326.28</v>
      </c>
      <c r="H746" s="3">
        <v>28</v>
      </c>
      <c r="I746" s="2">
        <v>711.99</v>
      </c>
      <c r="J746" s="2">
        <f>ROUND(Tabla2[[#This Row],[CANTIDAD 2]]*Tabla2[[#This Row],[P. U. 2]],2)</f>
        <v>19935.72</v>
      </c>
    </row>
    <row r="747" spans="1:10">
      <c r="A747" s="16" t="s">
        <v>6577</v>
      </c>
      <c r="B747" s="16" t="s">
        <v>644</v>
      </c>
      <c r="C747" s="16" t="s">
        <v>4098</v>
      </c>
      <c r="D747" s="1" t="s">
        <v>62</v>
      </c>
      <c r="E747" s="3">
        <v>28</v>
      </c>
      <c r="F747" s="2">
        <v>420.6</v>
      </c>
      <c r="G747" s="2">
        <f>ROUND('CDD-CD'!$E747*'CDD-CD'!$F747,2)</f>
        <v>11776.8</v>
      </c>
      <c r="H747" s="3">
        <v>28</v>
      </c>
      <c r="I747" s="2">
        <v>430.25</v>
      </c>
      <c r="J747" s="2">
        <f>ROUND(Tabla2[[#This Row],[CANTIDAD 2]]*Tabla2[[#This Row],[P. U. 2]],2)</f>
        <v>12047</v>
      </c>
    </row>
    <row r="748" spans="1:10">
      <c r="A748" s="16" t="s">
        <v>6577</v>
      </c>
      <c r="B748" s="16" t="s">
        <v>645</v>
      </c>
      <c r="C748" s="16" t="s">
        <v>4102</v>
      </c>
      <c r="D748" s="1" t="s">
        <v>62</v>
      </c>
      <c r="E748" s="3">
        <v>9</v>
      </c>
      <c r="F748" s="2">
        <v>45800.26</v>
      </c>
      <c r="G748" s="2">
        <f>ROUND('CDD-CD'!$E748*'CDD-CD'!$F748,2)</f>
        <v>412202.34</v>
      </c>
      <c r="H748" s="3">
        <v>9</v>
      </c>
      <c r="I748" s="2">
        <v>47111.73</v>
      </c>
      <c r="J748" s="2">
        <f>ROUND(Tabla2[[#This Row],[CANTIDAD 2]]*Tabla2[[#This Row],[P. U. 2]],2)</f>
        <v>424005.57</v>
      </c>
    </row>
    <row r="749" spans="1:10">
      <c r="A749" s="16" t="s">
        <v>6577</v>
      </c>
      <c r="B749" s="16" t="s">
        <v>646</v>
      </c>
      <c r="C749" s="42" t="s">
        <v>4103</v>
      </c>
      <c r="D749" s="3" t="s">
        <v>62</v>
      </c>
      <c r="E749" s="3">
        <v>18</v>
      </c>
      <c r="F749" s="2">
        <v>679.75</v>
      </c>
      <c r="G749" s="2">
        <f>ROUND('CDD-CD'!$E749*'CDD-CD'!$F749,2)</f>
        <v>12235.5</v>
      </c>
      <c r="H749" s="3">
        <v>18</v>
      </c>
      <c r="I749" s="2">
        <v>711.55</v>
      </c>
      <c r="J749" s="2">
        <f>ROUND(Tabla2[[#This Row],[CANTIDAD 2]]*Tabla2[[#This Row],[P. U. 2]],2)</f>
        <v>12807.9</v>
      </c>
    </row>
    <row r="750" spans="1:10" s="51" customFormat="1">
      <c r="A750" s="47" t="s">
        <v>6579</v>
      </c>
      <c r="B750" s="47" t="s">
        <v>6679</v>
      </c>
      <c r="C750" s="47" t="s">
        <v>4104</v>
      </c>
      <c r="D750" s="48" t="s">
        <v>3472</v>
      </c>
      <c r="E750" s="49"/>
      <c r="F750" s="50"/>
      <c r="G750" s="50">
        <f>G751+G753</f>
        <v>562886.40000000002</v>
      </c>
      <c r="H750" s="49"/>
      <c r="I750" s="64"/>
      <c r="J750" s="50">
        <f>J751+J753</f>
        <v>785740.80000000005</v>
      </c>
    </row>
    <row r="751" spans="1:10" s="56" customFormat="1">
      <c r="A751" s="52" t="s">
        <v>6580</v>
      </c>
      <c r="B751" s="52" t="s">
        <v>647</v>
      </c>
      <c r="C751" s="52" t="s">
        <v>4105</v>
      </c>
      <c r="D751" s="53" t="s">
        <v>3472</v>
      </c>
      <c r="E751" s="54"/>
      <c r="F751" s="55"/>
      <c r="G751" s="55">
        <f>SUM(G752)</f>
        <v>281443.20000000001</v>
      </c>
      <c r="H751" s="54"/>
      <c r="I751" s="65"/>
      <c r="J751" s="55">
        <f>SUM(J752)</f>
        <v>392870.40000000002</v>
      </c>
    </row>
    <row r="752" spans="1:10">
      <c r="A752" s="16" t="s">
        <v>6577</v>
      </c>
      <c r="B752" s="16" t="s">
        <v>648</v>
      </c>
      <c r="C752" s="16" t="s">
        <v>4106</v>
      </c>
      <c r="D752" s="1" t="s">
        <v>3474</v>
      </c>
      <c r="E752" s="3">
        <v>192</v>
      </c>
      <c r="F752" s="2">
        <v>1465.85</v>
      </c>
      <c r="G752" s="2">
        <f>ROUND('CDD-CD'!$E752*'CDD-CD'!$F752,2)</f>
        <v>281443.20000000001</v>
      </c>
      <c r="H752" s="3">
        <v>192</v>
      </c>
      <c r="I752" s="2">
        <v>2046.2</v>
      </c>
      <c r="J752" s="2">
        <f>ROUND(Tabla2[[#This Row],[CANTIDAD 2]]*Tabla2[[#This Row],[P. U. 2]],2)</f>
        <v>392870.40000000002</v>
      </c>
    </row>
    <row r="753" spans="1:10" s="56" customFormat="1">
      <c r="A753" s="52" t="s">
        <v>6580</v>
      </c>
      <c r="B753" s="52" t="s">
        <v>649</v>
      </c>
      <c r="C753" s="52" t="s">
        <v>4107</v>
      </c>
      <c r="D753" s="53" t="s">
        <v>3472</v>
      </c>
      <c r="E753" s="54"/>
      <c r="F753" s="55"/>
      <c r="G753" s="55">
        <f>SUM(G754)</f>
        <v>281443.20000000001</v>
      </c>
      <c r="H753" s="54"/>
      <c r="I753" s="65"/>
      <c r="J753" s="55">
        <f>SUM(J754)</f>
        <v>392870.40000000002</v>
      </c>
    </row>
    <row r="754" spans="1:10">
      <c r="A754" s="16" t="s">
        <v>6577</v>
      </c>
      <c r="B754" s="16" t="s">
        <v>648</v>
      </c>
      <c r="C754" s="16" t="s">
        <v>4106</v>
      </c>
      <c r="D754" s="3" t="s">
        <v>3474</v>
      </c>
      <c r="E754" s="3">
        <v>192</v>
      </c>
      <c r="F754" s="2">
        <v>1465.85</v>
      </c>
      <c r="G754" s="2">
        <f>ROUND('CDD-CD'!$E754*'CDD-CD'!$F754,2)</f>
        <v>281443.20000000001</v>
      </c>
      <c r="H754" s="3">
        <v>192</v>
      </c>
      <c r="I754" s="2">
        <v>2046.2</v>
      </c>
      <c r="J754" s="2">
        <f>ROUND(Tabla2[[#This Row],[CANTIDAD 2]]*Tabla2[[#This Row],[P. U. 2]],2)</f>
        <v>392870.40000000002</v>
      </c>
    </row>
    <row r="755" spans="1:10" s="46" customFormat="1">
      <c r="A755" s="45" t="s">
        <v>6578</v>
      </c>
      <c r="B755" s="45" t="s">
        <v>6680</v>
      </c>
      <c r="C755" s="45" t="s">
        <v>4108</v>
      </c>
      <c r="D755" s="25" t="s">
        <v>3472</v>
      </c>
      <c r="E755" s="26"/>
      <c r="F755" s="27"/>
      <c r="G755" s="27">
        <f>G756+G779+G835+G853+G886+G932+G961+G986+G1029+G1087+G1103+G1117+G1119</f>
        <v>28559134.56000001</v>
      </c>
      <c r="H755" s="26"/>
      <c r="I755" s="63"/>
      <c r="J755" s="27">
        <f>J756+J779+J835+J853+J886+J932+J961+J986+J1029+J1087+J1103+J1117+J1119</f>
        <v>30382389.460000001</v>
      </c>
    </row>
    <row r="756" spans="1:10" s="51" customFormat="1">
      <c r="A756" s="47" t="s">
        <v>6579</v>
      </c>
      <c r="B756" s="47" t="s">
        <v>6607</v>
      </c>
      <c r="C756" s="47" t="s">
        <v>3574</v>
      </c>
      <c r="D756" s="48" t="s">
        <v>3472</v>
      </c>
      <c r="E756" s="49"/>
      <c r="F756" s="50"/>
      <c r="G756" s="50">
        <f>SUM(G757:G778)</f>
        <v>455447.54000000004</v>
      </c>
      <c r="H756" s="49"/>
      <c r="I756" s="64"/>
      <c r="J756" s="50">
        <f>SUM(J757:J778)</f>
        <v>517473.56999999995</v>
      </c>
    </row>
    <row r="757" spans="1:10">
      <c r="A757" s="16" t="s">
        <v>6577</v>
      </c>
      <c r="B757" s="16" t="s">
        <v>650</v>
      </c>
      <c r="C757" s="42" t="s">
        <v>4109</v>
      </c>
      <c r="D757" s="3" t="s">
        <v>15</v>
      </c>
      <c r="E757" s="3">
        <v>516.20000000000005</v>
      </c>
      <c r="F757" s="2">
        <v>23.89</v>
      </c>
      <c r="G757" s="2">
        <f>ROUND('CDD-CD'!$E757*'CDD-CD'!$F757,2)</f>
        <v>12332.02</v>
      </c>
      <c r="H757" s="3">
        <v>516.20000000000005</v>
      </c>
      <c r="I757" s="2">
        <v>32.08</v>
      </c>
      <c r="J757" s="2">
        <f>ROUND(Tabla2[[#This Row],[CANTIDAD 2]]*Tabla2[[#This Row],[P. U. 2]],2)</f>
        <v>16559.7</v>
      </c>
    </row>
    <row r="758" spans="1:10">
      <c r="A758" s="16" t="s">
        <v>6577</v>
      </c>
      <c r="B758" s="16" t="s">
        <v>651</v>
      </c>
      <c r="C758" s="16" t="s">
        <v>4110</v>
      </c>
      <c r="D758" s="1" t="s">
        <v>15</v>
      </c>
      <c r="E758" s="3">
        <v>473.18</v>
      </c>
      <c r="F758" s="2">
        <v>34.049999999999997</v>
      </c>
      <c r="G758" s="2">
        <f>ROUND('CDD-CD'!$E758*'CDD-CD'!$F758,2)</f>
        <v>16111.78</v>
      </c>
      <c r="H758" s="3">
        <v>473.18</v>
      </c>
      <c r="I758" s="2">
        <v>45.45</v>
      </c>
      <c r="J758" s="2">
        <f>ROUND(Tabla2[[#This Row],[CANTIDAD 2]]*Tabla2[[#This Row],[P. U. 2]],2)</f>
        <v>21506.03</v>
      </c>
    </row>
    <row r="759" spans="1:10">
      <c r="A759" s="16" t="s">
        <v>6577</v>
      </c>
      <c r="B759" s="16" t="s">
        <v>652</v>
      </c>
      <c r="C759" s="16" t="s">
        <v>4111</v>
      </c>
      <c r="D759" s="1" t="s">
        <v>15</v>
      </c>
      <c r="E759" s="3">
        <v>731.27</v>
      </c>
      <c r="F759" s="2">
        <v>40.159999999999997</v>
      </c>
      <c r="G759" s="2">
        <f>ROUND('CDD-CD'!$E759*'CDD-CD'!$F759,2)</f>
        <v>29367.8</v>
      </c>
      <c r="H759" s="3">
        <v>731.27</v>
      </c>
      <c r="I759" s="2">
        <v>53.1</v>
      </c>
      <c r="J759" s="2">
        <f>ROUND(Tabla2[[#This Row],[CANTIDAD 2]]*Tabla2[[#This Row],[P. U. 2]],2)</f>
        <v>38830.44</v>
      </c>
    </row>
    <row r="760" spans="1:10">
      <c r="A760" s="16" t="s">
        <v>6577</v>
      </c>
      <c r="B760" s="16" t="s">
        <v>653</v>
      </c>
      <c r="C760" s="16" t="s">
        <v>4112</v>
      </c>
      <c r="D760" s="1" t="s">
        <v>15</v>
      </c>
      <c r="E760" s="3">
        <v>1118.42</v>
      </c>
      <c r="F760" s="2">
        <v>47.75</v>
      </c>
      <c r="G760" s="2">
        <f>ROUND('CDD-CD'!$E760*'CDD-CD'!$F760,2)</f>
        <v>53404.56</v>
      </c>
      <c r="H760" s="3">
        <v>1118.42</v>
      </c>
      <c r="I760" s="2">
        <v>61.96</v>
      </c>
      <c r="J760" s="2">
        <f>ROUND(Tabla2[[#This Row],[CANTIDAD 2]]*Tabla2[[#This Row],[P. U. 2]],2)</f>
        <v>69297.3</v>
      </c>
    </row>
    <row r="761" spans="1:10">
      <c r="A761" s="16" t="s">
        <v>6577</v>
      </c>
      <c r="B761" s="16" t="s">
        <v>654</v>
      </c>
      <c r="C761" s="16" t="s">
        <v>4113</v>
      </c>
      <c r="D761" s="1" t="s">
        <v>15</v>
      </c>
      <c r="E761" s="3">
        <v>77.430000000000007</v>
      </c>
      <c r="F761" s="2">
        <v>64.16</v>
      </c>
      <c r="G761" s="2">
        <f>ROUND('CDD-CD'!$E761*'CDD-CD'!$F761,2)</f>
        <v>4967.91</v>
      </c>
      <c r="H761" s="3">
        <v>77.430000000000007</v>
      </c>
      <c r="I761" s="2">
        <v>83.05</v>
      </c>
      <c r="J761" s="2">
        <f>ROUND(Tabla2[[#This Row],[CANTIDAD 2]]*Tabla2[[#This Row],[P. U. 2]],2)</f>
        <v>6430.56</v>
      </c>
    </row>
    <row r="762" spans="1:10">
      <c r="A762" s="16" t="s">
        <v>6577</v>
      </c>
      <c r="B762" s="16" t="s">
        <v>655</v>
      </c>
      <c r="C762" s="16" t="s">
        <v>4114</v>
      </c>
      <c r="D762" s="1" t="s">
        <v>62</v>
      </c>
      <c r="E762" s="3">
        <v>574</v>
      </c>
      <c r="F762" s="2">
        <v>58.81</v>
      </c>
      <c r="G762" s="2">
        <f>ROUND('CDD-CD'!$E762*'CDD-CD'!$F762,2)</f>
        <v>33756.94</v>
      </c>
      <c r="H762" s="3">
        <v>574</v>
      </c>
      <c r="I762" s="2">
        <v>62.4</v>
      </c>
      <c r="J762" s="2">
        <f>ROUND(Tabla2[[#This Row],[CANTIDAD 2]]*Tabla2[[#This Row],[P. U. 2]],2)</f>
        <v>35817.599999999999</v>
      </c>
    </row>
    <row r="763" spans="1:10">
      <c r="A763" s="16" t="s">
        <v>6577</v>
      </c>
      <c r="B763" s="16" t="s">
        <v>656</v>
      </c>
      <c r="C763" s="16" t="s">
        <v>4115</v>
      </c>
      <c r="D763" s="1" t="s">
        <v>62</v>
      </c>
      <c r="E763" s="3">
        <v>460</v>
      </c>
      <c r="F763" s="2">
        <v>63.3</v>
      </c>
      <c r="G763" s="2">
        <f>ROUND('CDD-CD'!$E763*'CDD-CD'!$F763,2)</f>
        <v>29118</v>
      </c>
      <c r="H763" s="3">
        <v>460</v>
      </c>
      <c r="I763" s="2">
        <v>67.53</v>
      </c>
      <c r="J763" s="2">
        <f>ROUND(Tabla2[[#This Row],[CANTIDAD 2]]*Tabla2[[#This Row],[P. U. 2]],2)</f>
        <v>31063.8</v>
      </c>
    </row>
    <row r="764" spans="1:10">
      <c r="A764" s="16" t="s">
        <v>6577</v>
      </c>
      <c r="B764" s="16" t="s">
        <v>657</v>
      </c>
      <c r="C764" s="16" t="s">
        <v>4116</v>
      </c>
      <c r="D764" s="1" t="s">
        <v>62</v>
      </c>
      <c r="E764" s="3">
        <v>442</v>
      </c>
      <c r="F764" s="2">
        <v>79.39</v>
      </c>
      <c r="G764" s="2">
        <f>ROUND('CDD-CD'!$E764*'CDD-CD'!$F764,2)</f>
        <v>35090.379999999997</v>
      </c>
      <c r="H764" s="3">
        <v>442</v>
      </c>
      <c r="I764" s="2">
        <v>83.63</v>
      </c>
      <c r="J764" s="2">
        <f>ROUND(Tabla2[[#This Row],[CANTIDAD 2]]*Tabla2[[#This Row],[P. U. 2]],2)</f>
        <v>36964.46</v>
      </c>
    </row>
    <row r="765" spans="1:10">
      <c r="A765" s="16" t="s">
        <v>6577</v>
      </c>
      <c r="B765" s="16" t="s">
        <v>658</v>
      </c>
      <c r="C765" s="16" t="s">
        <v>4117</v>
      </c>
      <c r="D765" s="1" t="s">
        <v>62</v>
      </c>
      <c r="E765" s="3">
        <v>485</v>
      </c>
      <c r="F765" s="2">
        <v>91.07</v>
      </c>
      <c r="G765" s="2">
        <f>ROUND('CDD-CD'!$E765*'CDD-CD'!$F765,2)</f>
        <v>44168.95</v>
      </c>
      <c r="H765" s="3">
        <v>485</v>
      </c>
      <c r="I765" s="2">
        <v>96.82</v>
      </c>
      <c r="J765" s="2">
        <f>ROUND(Tabla2[[#This Row],[CANTIDAD 2]]*Tabla2[[#This Row],[P. U. 2]],2)</f>
        <v>46957.7</v>
      </c>
    </row>
    <row r="766" spans="1:10">
      <c r="A766" s="16" t="s">
        <v>6577</v>
      </c>
      <c r="B766" s="16" t="s">
        <v>659</v>
      </c>
      <c r="C766" s="16" t="s">
        <v>4118</v>
      </c>
      <c r="D766" s="1" t="s">
        <v>62</v>
      </c>
      <c r="E766" s="3">
        <v>318</v>
      </c>
      <c r="F766" s="2">
        <v>99.08</v>
      </c>
      <c r="G766" s="2">
        <f>ROUND('CDD-CD'!$E766*'CDD-CD'!$F766,2)</f>
        <v>31507.439999999999</v>
      </c>
      <c r="H766" s="3">
        <v>318</v>
      </c>
      <c r="I766" s="2">
        <v>105.44</v>
      </c>
      <c r="J766" s="2">
        <f>ROUND(Tabla2[[#This Row],[CANTIDAD 2]]*Tabla2[[#This Row],[P. U. 2]],2)</f>
        <v>33529.919999999998</v>
      </c>
    </row>
    <row r="767" spans="1:10">
      <c r="A767" s="16" t="s">
        <v>6577</v>
      </c>
      <c r="B767" s="16" t="s">
        <v>660</v>
      </c>
      <c r="C767" s="16" t="s">
        <v>4119</v>
      </c>
      <c r="D767" s="1" t="s">
        <v>62</v>
      </c>
      <c r="E767" s="3">
        <v>56</v>
      </c>
      <c r="F767" s="2">
        <v>110.78</v>
      </c>
      <c r="G767" s="2">
        <f>ROUND('CDD-CD'!$E767*'CDD-CD'!$F767,2)</f>
        <v>6203.68</v>
      </c>
      <c r="H767" s="3">
        <v>56</v>
      </c>
      <c r="I767" s="2">
        <v>118.74</v>
      </c>
      <c r="J767" s="2">
        <f>ROUND(Tabla2[[#This Row],[CANTIDAD 2]]*Tabla2[[#This Row],[P. U. 2]],2)</f>
        <v>6649.44</v>
      </c>
    </row>
    <row r="768" spans="1:10">
      <c r="A768" s="16" t="s">
        <v>6577</v>
      </c>
      <c r="B768" s="16" t="s">
        <v>661</v>
      </c>
      <c r="C768" s="16" t="s">
        <v>4120</v>
      </c>
      <c r="D768" s="1" t="s">
        <v>62</v>
      </c>
      <c r="E768" s="3">
        <v>57</v>
      </c>
      <c r="F768" s="2">
        <v>199.25</v>
      </c>
      <c r="G768" s="2">
        <f>ROUND('CDD-CD'!$E768*'CDD-CD'!$F768,2)</f>
        <v>11357.25</v>
      </c>
      <c r="H768" s="3">
        <v>57</v>
      </c>
      <c r="I768" s="2">
        <v>209.84</v>
      </c>
      <c r="J768" s="2">
        <f>ROUND(Tabla2[[#This Row],[CANTIDAD 2]]*Tabla2[[#This Row],[P. U. 2]],2)</f>
        <v>11960.88</v>
      </c>
    </row>
    <row r="769" spans="1:10">
      <c r="A769" s="16" t="s">
        <v>6577</v>
      </c>
      <c r="B769" s="16" t="s">
        <v>662</v>
      </c>
      <c r="C769" s="16" t="s">
        <v>4121</v>
      </c>
      <c r="D769" s="1" t="s">
        <v>62</v>
      </c>
      <c r="E769" s="3">
        <v>459</v>
      </c>
      <c r="F769" s="2">
        <v>62.92</v>
      </c>
      <c r="G769" s="2">
        <f>ROUND('CDD-CD'!$E769*'CDD-CD'!$F769,2)</f>
        <v>28880.28</v>
      </c>
      <c r="H769" s="3">
        <v>459</v>
      </c>
      <c r="I769" s="2">
        <v>65.790000000000006</v>
      </c>
      <c r="J769" s="2">
        <f>ROUND(Tabla2[[#This Row],[CANTIDAD 2]]*Tabla2[[#This Row],[P. U. 2]],2)</f>
        <v>30197.61</v>
      </c>
    </row>
    <row r="770" spans="1:10">
      <c r="A770" s="16" t="s">
        <v>6577</v>
      </c>
      <c r="B770" s="16" t="s">
        <v>663</v>
      </c>
      <c r="C770" s="16" t="s">
        <v>4122</v>
      </c>
      <c r="D770" s="1" t="s">
        <v>62</v>
      </c>
      <c r="E770" s="3">
        <v>294</v>
      </c>
      <c r="F770" s="2">
        <v>72.33</v>
      </c>
      <c r="G770" s="2">
        <f>ROUND('CDD-CD'!$E770*'CDD-CD'!$F770,2)</f>
        <v>21265.02</v>
      </c>
      <c r="H770" s="3">
        <v>294</v>
      </c>
      <c r="I770" s="2">
        <v>75.94</v>
      </c>
      <c r="J770" s="2">
        <f>ROUND(Tabla2[[#This Row],[CANTIDAD 2]]*Tabla2[[#This Row],[P. U. 2]],2)</f>
        <v>22326.36</v>
      </c>
    </row>
    <row r="771" spans="1:10">
      <c r="A771" s="16" t="s">
        <v>6577</v>
      </c>
      <c r="B771" s="16" t="s">
        <v>664</v>
      </c>
      <c r="C771" s="16" t="s">
        <v>4123</v>
      </c>
      <c r="D771" s="1" t="s">
        <v>62</v>
      </c>
      <c r="E771" s="3">
        <v>220</v>
      </c>
      <c r="F771" s="2">
        <v>82.95</v>
      </c>
      <c r="G771" s="2">
        <f>ROUND('CDD-CD'!$E771*'CDD-CD'!$F771,2)</f>
        <v>18249</v>
      </c>
      <c r="H771" s="3">
        <v>220</v>
      </c>
      <c r="I771" s="2">
        <v>87.19</v>
      </c>
      <c r="J771" s="2">
        <f>ROUND(Tabla2[[#This Row],[CANTIDAD 2]]*Tabla2[[#This Row],[P. U. 2]],2)</f>
        <v>19181.8</v>
      </c>
    </row>
    <row r="772" spans="1:10">
      <c r="A772" s="16" t="s">
        <v>6577</v>
      </c>
      <c r="B772" s="16" t="s">
        <v>665</v>
      </c>
      <c r="C772" s="16" t="s">
        <v>4124</v>
      </c>
      <c r="D772" s="1" t="s">
        <v>62</v>
      </c>
      <c r="E772" s="3">
        <v>119</v>
      </c>
      <c r="F772" s="2">
        <v>92.79</v>
      </c>
      <c r="G772" s="2">
        <f>ROUND('CDD-CD'!$E772*'CDD-CD'!$F772,2)</f>
        <v>11042.01</v>
      </c>
      <c r="H772" s="3">
        <v>119</v>
      </c>
      <c r="I772" s="2">
        <v>98.08</v>
      </c>
      <c r="J772" s="2">
        <f>ROUND(Tabla2[[#This Row],[CANTIDAD 2]]*Tabla2[[#This Row],[P. U. 2]],2)</f>
        <v>11671.52</v>
      </c>
    </row>
    <row r="773" spans="1:10">
      <c r="A773" s="16" t="s">
        <v>6577</v>
      </c>
      <c r="B773" s="16" t="s">
        <v>666</v>
      </c>
      <c r="C773" s="16" t="s">
        <v>4125</v>
      </c>
      <c r="D773" s="1" t="s">
        <v>62</v>
      </c>
      <c r="E773" s="3">
        <v>94</v>
      </c>
      <c r="F773" s="2">
        <v>101.1</v>
      </c>
      <c r="G773" s="2">
        <f>ROUND('CDD-CD'!$E773*'CDD-CD'!$F773,2)</f>
        <v>9503.4</v>
      </c>
      <c r="H773" s="3">
        <v>94</v>
      </c>
      <c r="I773" s="2">
        <v>107.46</v>
      </c>
      <c r="J773" s="2">
        <f>ROUND(Tabla2[[#This Row],[CANTIDAD 2]]*Tabla2[[#This Row],[P. U. 2]],2)</f>
        <v>10101.24</v>
      </c>
    </row>
    <row r="774" spans="1:10">
      <c r="A774" s="16" t="s">
        <v>6577</v>
      </c>
      <c r="B774" s="16" t="s">
        <v>667</v>
      </c>
      <c r="C774" s="16" t="s">
        <v>4126</v>
      </c>
      <c r="D774" s="1" t="s">
        <v>62</v>
      </c>
      <c r="E774" s="3">
        <v>98</v>
      </c>
      <c r="F774" s="2">
        <v>114.24</v>
      </c>
      <c r="G774" s="2">
        <f>ROUND('CDD-CD'!$E774*'CDD-CD'!$F774,2)</f>
        <v>11195.52</v>
      </c>
      <c r="H774" s="3">
        <v>98</v>
      </c>
      <c r="I774" s="2">
        <v>122.2</v>
      </c>
      <c r="J774" s="2">
        <f>ROUND(Tabla2[[#This Row],[CANTIDAD 2]]*Tabla2[[#This Row],[P. U. 2]],2)</f>
        <v>11975.6</v>
      </c>
    </row>
    <row r="775" spans="1:10">
      <c r="A775" s="16" t="s">
        <v>6577</v>
      </c>
      <c r="B775" s="16" t="s">
        <v>668</v>
      </c>
      <c r="C775" s="16" t="s">
        <v>4127</v>
      </c>
      <c r="D775" s="1" t="s">
        <v>62</v>
      </c>
      <c r="E775" s="3">
        <v>56</v>
      </c>
      <c r="F775" s="2">
        <v>136.63</v>
      </c>
      <c r="G775" s="2">
        <f>ROUND('CDD-CD'!$E775*'CDD-CD'!$F775,2)</f>
        <v>7651.28</v>
      </c>
      <c r="H775" s="3">
        <v>56</v>
      </c>
      <c r="I775" s="2">
        <v>144.59</v>
      </c>
      <c r="J775" s="2">
        <f>ROUND(Tabla2[[#This Row],[CANTIDAD 2]]*Tabla2[[#This Row],[P. U. 2]],2)</f>
        <v>8097.04</v>
      </c>
    </row>
    <row r="776" spans="1:10">
      <c r="A776" s="16" t="s">
        <v>6577</v>
      </c>
      <c r="B776" s="16" t="s">
        <v>669</v>
      </c>
      <c r="C776" s="16" t="s">
        <v>4128</v>
      </c>
      <c r="D776" s="1" t="s">
        <v>62</v>
      </c>
      <c r="E776" s="3">
        <v>103</v>
      </c>
      <c r="F776" s="2">
        <v>187.46</v>
      </c>
      <c r="G776" s="2">
        <f>ROUND('CDD-CD'!$E776*'CDD-CD'!$F776,2)</f>
        <v>19308.38</v>
      </c>
      <c r="H776" s="3">
        <v>103</v>
      </c>
      <c r="I776" s="2">
        <v>198.9</v>
      </c>
      <c r="J776" s="2">
        <f>ROUND(Tabla2[[#This Row],[CANTIDAD 2]]*Tabla2[[#This Row],[P. U. 2]],2)</f>
        <v>20486.7</v>
      </c>
    </row>
    <row r="777" spans="1:10">
      <c r="A777" s="16" t="s">
        <v>6577</v>
      </c>
      <c r="B777" s="16" t="s">
        <v>670</v>
      </c>
      <c r="C777" s="16" t="s">
        <v>4129</v>
      </c>
      <c r="D777" s="1" t="s">
        <v>62</v>
      </c>
      <c r="E777" s="3">
        <v>387</v>
      </c>
      <c r="F777" s="2">
        <v>18.559999999999999</v>
      </c>
      <c r="G777" s="2">
        <f>ROUND('CDD-CD'!$E777*'CDD-CD'!$F777,2)</f>
        <v>7182.72</v>
      </c>
      <c r="H777" s="3">
        <v>387</v>
      </c>
      <c r="I777" s="2">
        <v>24.82</v>
      </c>
      <c r="J777" s="2">
        <f>ROUND(Tabla2[[#This Row],[CANTIDAD 2]]*Tabla2[[#This Row],[P. U. 2]],2)</f>
        <v>9605.34</v>
      </c>
    </row>
    <row r="778" spans="1:10">
      <c r="A778" s="16" t="s">
        <v>6577</v>
      </c>
      <c r="B778" s="16" t="s">
        <v>671</v>
      </c>
      <c r="C778" s="16" t="s">
        <v>4130</v>
      </c>
      <c r="D778" s="1" t="s">
        <v>62</v>
      </c>
      <c r="E778" s="3">
        <v>473</v>
      </c>
      <c r="F778" s="2">
        <v>29.14</v>
      </c>
      <c r="G778" s="2">
        <f>ROUND('CDD-CD'!$E778*'CDD-CD'!$F778,2)</f>
        <v>13783.22</v>
      </c>
      <c r="H778" s="3">
        <v>473</v>
      </c>
      <c r="I778" s="2">
        <v>38.61</v>
      </c>
      <c r="J778" s="2">
        <f>ROUND(Tabla2[[#This Row],[CANTIDAD 2]]*Tabla2[[#This Row],[P. U. 2]],2)</f>
        <v>18262.53</v>
      </c>
    </row>
    <row r="779" spans="1:10" s="51" customFormat="1">
      <c r="A779" s="47" t="s">
        <v>6579</v>
      </c>
      <c r="B779" s="47" t="s">
        <v>6608</v>
      </c>
      <c r="C779" s="47" t="s">
        <v>4131</v>
      </c>
      <c r="D779" s="48" t="s">
        <v>3472</v>
      </c>
      <c r="E779" s="49"/>
      <c r="F779" s="50"/>
      <c r="G779" s="50">
        <f>SUM(G780:G834)</f>
        <v>2505193.7599999993</v>
      </c>
      <c r="H779" s="49"/>
      <c r="I779" s="64"/>
      <c r="J779" s="50">
        <f>SUM(J780:J834)</f>
        <v>2761813.5199999986</v>
      </c>
    </row>
    <row r="780" spans="1:10">
      <c r="A780" s="16" t="s">
        <v>6577</v>
      </c>
      <c r="B780" s="16" t="s">
        <v>672</v>
      </c>
      <c r="C780" s="16" t="s">
        <v>4132</v>
      </c>
      <c r="D780" s="1" t="s">
        <v>79</v>
      </c>
      <c r="E780" s="3">
        <v>1295.68</v>
      </c>
      <c r="F780" s="2">
        <v>65.14</v>
      </c>
      <c r="G780" s="2">
        <f>ROUND('CDD-CD'!$E780*'CDD-CD'!$F780,2)</f>
        <v>84400.6</v>
      </c>
      <c r="H780" s="3">
        <v>1295.68</v>
      </c>
      <c r="I780" s="2">
        <v>72.42</v>
      </c>
      <c r="J780" s="2">
        <f>ROUND(Tabla2[[#This Row],[CANTIDAD 2]]*Tabla2[[#This Row],[P. U. 2]],2)</f>
        <v>93833.15</v>
      </c>
    </row>
    <row r="781" spans="1:10">
      <c r="A781" s="16" t="s">
        <v>6577</v>
      </c>
      <c r="B781" s="16" t="s">
        <v>673</v>
      </c>
      <c r="C781" s="16" t="s">
        <v>4133</v>
      </c>
      <c r="D781" s="1" t="s">
        <v>79</v>
      </c>
      <c r="E781" s="3">
        <v>224.1</v>
      </c>
      <c r="F781" s="2">
        <v>99.26</v>
      </c>
      <c r="G781" s="2">
        <f>ROUND('CDD-CD'!$E781*'CDD-CD'!$F781,2)</f>
        <v>22244.17</v>
      </c>
      <c r="H781" s="3">
        <v>224.1</v>
      </c>
      <c r="I781" s="2">
        <v>108.21</v>
      </c>
      <c r="J781" s="2">
        <f>ROUND(Tabla2[[#This Row],[CANTIDAD 2]]*Tabla2[[#This Row],[P. U. 2]],2)</f>
        <v>24249.86</v>
      </c>
    </row>
    <row r="782" spans="1:10">
      <c r="A782" s="16" t="s">
        <v>6577</v>
      </c>
      <c r="B782" s="16" t="s">
        <v>674</v>
      </c>
      <c r="C782" s="16" t="s">
        <v>4134</v>
      </c>
      <c r="D782" s="1" t="s">
        <v>79</v>
      </c>
      <c r="E782" s="3">
        <v>535.98</v>
      </c>
      <c r="F782" s="2">
        <v>137.66</v>
      </c>
      <c r="G782" s="2">
        <f>ROUND('CDD-CD'!$E782*'CDD-CD'!$F782,2)</f>
        <v>73783.009999999995</v>
      </c>
      <c r="H782" s="3">
        <v>535.98</v>
      </c>
      <c r="I782" s="2">
        <v>148.12</v>
      </c>
      <c r="J782" s="2">
        <f>ROUND(Tabla2[[#This Row],[CANTIDAD 2]]*Tabla2[[#This Row],[P. U. 2]],2)</f>
        <v>79389.36</v>
      </c>
    </row>
    <row r="783" spans="1:10">
      <c r="A783" s="16" t="s">
        <v>6577</v>
      </c>
      <c r="B783" s="16" t="s">
        <v>675</v>
      </c>
      <c r="C783" s="16" t="s">
        <v>4135</v>
      </c>
      <c r="D783" s="1" t="s">
        <v>79</v>
      </c>
      <c r="E783" s="3">
        <v>665.6</v>
      </c>
      <c r="F783" s="2">
        <v>199.68</v>
      </c>
      <c r="G783" s="2">
        <f>ROUND('CDD-CD'!$E783*'CDD-CD'!$F783,2)</f>
        <v>132907.01</v>
      </c>
      <c r="H783" s="3">
        <v>665.6</v>
      </c>
      <c r="I783" s="2">
        <v>211.74</v>
      </c>
      <c r="J783" s="2">
        <f>ROUND(Tabla2[[#This Row],[CANTIDAD 2]]*Tabla2[[#This Row],[P. U. 2]],2)</f>
        <v>140934.14000000001</v>
      </c>
    </row>
    <row r="784" spans="1:10">
      <c r="A784" s="16" t="s">
        <v>6577</v>
      </c>
      <c r="B784" s="16" t="s">
        <v>676</v>
      </c>
      <c r="C784" s="16" t="s">
        <v>4136</v>
      </c>
      <c r="D784" s="1" t="s">
        <v>79</v>
      </c>
      <c r="E784" s="3">
        <v>1376.52</v>
      </c>
      <c r="F784" s="2">
        <v>277.63</v>
      </c>
      <c r="G784" s="2">
        <f>ROUND('CDD-CD'!$E784*'CDD-CD'!$F784,2)</f>
        <v>382163.25</v>
      </c>
      <c r="H784" s="3">
        <v>1376.52</v>
      </c>
      <c r="I784" s="2">
        <v>292.57</v>
      </c>
      <c r="J784" s="2">
        <f>ROUND(Tabla2[[#This Row],[CANTIDAD 2]]*Tabla2[[#This Row],[P. U. 2]],2)</f>
        <v>402728.46</v>
      </c>
    </row>
    <row r="785" spans="1:10">
      <c r="A785" s="16" t="s">
        <v>6577</v>
      </c>
      <c r="B785" s="16" t="s">
        <v>677</v>
      </c>
      <c r="C785" s="16" t="s">
        <v>4137</v>
      </c>
      <c r="D785" s="1" t="s">
        <v>79</v>
      </c>
      <c r="E785" s="3">
        <v>1505.56</v>
      </c>
      <c r="F785" s="2">
        <v>417.59</v>
      </c>
      <c r="G785" s="2">
        <f>ROUND('CDD-CD'!$E785*'CDD-CD'!$F785,2)</f>
        <v>628706.80000000005</v>
      </c>
      <c r="H785" s="3">
        <v>1505.56</v>
      </c>
      <c r="I785" s="2">
        <v>434.11</v>
      </c>
      <c r="J785" s="2">
        <f>ROUND(Tabla2[[#This Row],[CANTIDAD 2]]*Tabla2[[#This Row],[P. U. 2]],2)</f>
        <v>653578.65</v>
      </c>
    </row>
    <row r="786" spans="1:10">
      <c r="A786" s="16" t="s">
        <v>6577</v>
      </c>
      <c r="B786" s="16" t="s">
        <v>678</v>
      </c>
      <c r="C786" s="16" t="s">
        <v>4138</v>
      </c>
      <c r="D786" s="1" t="s">
        <v>62</v>
      </c>
      <c r="E786" s="3">
        <v>187</v>
      </c>
      <c r="F786" s="2">
        <v>27.05</v>
      </c>
      <c r="G786" s="2">
        <f>ROUND('CDD-CD'!$E786*'CDD-CD'!$F786,2)</f>
        <v>5058.3500000000004</v>
      </c>
      <c r="H786" s="3">
        <v>187</v>
      </c>
      <c r="I786" s="2">
        <v>33.74</v>
      </c>
      <c r="J786" s="2">
        <f>ROUND(Tabla2[[#This Row],[CANTIDAD 2]]*Tabla2[[#This Row],[P. U. 2]],2)</f>
        <v>6309.38</v>
      </c>
    </row>
    <row r="787" spans="1:10">
      <c r="A787" s="16" t="s">
        <v>6577</v>
      </c>
      <c r="B787" s="16" t="s">
        <v>679</v>
      </c>
      <c r="C787" s="16" t="s">
        <v>4139</v>
      </c>
      <c r="D787" s="1" t="s">
        <v>62</v>
      </c>
      <c r="E787" s="3">
        <v>83</v>
      </c>
      <c r="F787" s="2">
        <v>35.15</v>
      </c>
      <c r="G787" s="2">
        <f>ROUND('CDD-CD'!$E787*'CDD-CD'!$F787,2)</f>
        <v>2917.45</v>
      </c>
      <c r="H787" s="3">
        <v>83</v>
      </c>
      <c r="I787" s="2">
        <v>42.63</v>
      </c>
      <c r="J787" s="2">
        <f>ROUND(Tabla2[[#This Row],[CANTIDAD 2]]*Tabla2[[#This Row],[P. U. 2]],2)</f>
        <v>3538.29</v>
      </c>
    </row>
    <row r="788" spans="1:10">
      <c r="A788" s="16" t="s">
        <v>6577</v>
      </c>
      <c r="B788" s="16" t="s">
        <v>680</v>
      </c>
      <c r="C788" s="16" t="s">
        <v>4140</v>
      </c>
      <c r="D788" s="1" t="s">
        <v>62</v>
      </c>
      <c r="E788" s="3">
        <v>18</v>
      </c>
      <c r="F788" s="2">
        <v>63.51</v>
      </c>
      <c r="G788" s="2">
        <f>ROUND('CDD-CD'!$E788*'CDD-CD'!$F788,2)</f>
        <v>1143.18</v>
      </c>
      <c r="H788" s="3">
        <v>18</v>
      </c>
      <c r="I788" s="2">
        <v>72.5</v>
      </c>
      <c r="J788" s="2">
        <f>ROUND(Tabla2[[#This Row],[CANTIDAD 2]]*Tabla2[[#This Row],[P. U. 2]],2)</f>
        <v>1305</v>
      </c>
    </row>
    <row r="789" spans="1:10">
      <c r="A789" s="16" t="s">
        <v>6577</v>
      </c>
      <c r="B789" s="16" t="s">
        <v>681</v>
      </c>
      <c r="C789" s="16" t="s">
        <v>4141</v>
      </c>
      <c r="D789" s="1" t="s">
        <v>62</v>
      </c>
      <c r="E789" s="3">
        <v>65</v>
      </c>
      <c r="F789" s="2">
        <v>97.77</v>
      </c>
      <c r="G789" s="2">
        <f>ROUND('CDD-CD'!$E789*'CDD-CD'!$F789,2)</f>
        <v>6355.05</v>
      </c>
      <c r="H789" s="3">
        <v>65</v>
      </c>
      <c r="I789" s="2">
        <v>109.41</v>
      </c>
      <c r="J789" s="2">
        <f>ROUND(Tabla2[[#This Row],[CANTIDAD 2]]*Tabla2[[#This Row],[P. U. 2]],2)</f>
        <v>7111.65</v>
      </c>
    </row>
    <row r="790" spans="1:10">
      <c r="A790" s="16" t="s">
        <v>6577</v>
      </c>
      <c r="B790" s="16" t="s">
        <v>682</v>
      </c>
      <c r="C790" s="16" t="s">
        <v>4142</v>
      </c>
      <c r="D790" s="1" t="s">
        <v>62</v>
      </c>
      <c r="E790" s="3">
        <v>8</v>
      </c>
      <c r="F790" s="2">
        <v>114.25</v>
      </c>
      <c r="G790" s="2">
        <f>ROUND('CDD-CD'!$E790*'CDD-CD'!$F790,2)</f>
        <v>914</v>
      </c>
      <c r="H790" s="3">
        <v>8</v>
      </c>
      <c r="I790" s="2">
        <v>127.43</v>
      </c>
      <c r="J790" s="2">
        <f>ROUND(Tabla2[[#This Row],[CANTIDAD 2]]*Tabla2[[#This Row],[P. U. 2]],2)</f>
        <v>1019.44</v>
      </c>
    </row>
    <row r="791" spans="1:10">
      <c r="A791" s="16" t="s">
        <v>6577</v>
      </c>
      <c r="B791" s="16" t="s">
        <v>683</v>
      </c>
      <c r="C791" s="16" t="s">
        <v>4143</v>
      </c>
      <c r="D791" s="1" t="s">
        <v>62</v>
      </c>
      <c r="E791" s="3">
        <v>20</v>
      </c>
      <c r="F791" s="2">
        <v>173.25</v>
      </c>
      <c r="G791" s="2">
        <f>ROUND('CDD-CD'!$E791*'CDD-CD'!$F791,2)</f>
        <v>3465</v>
      </c>
      <c r="H791" s="3">
        <v>20</v>
      </c>
      <c r="I791" s="2">
        <v>188.56</v>
      </c>
      <c r="J791" s="2">
        <f>ROUND(Tabla2[[#This Row],[CANTIDAD 2]]*Tabla2[[#This Row],[P. U. 2]],2)</f>
        <v>3771.2</v>
      </c>
    </row>
    <row r="792" spans="1:10">
      <c r="A792" s="16" t="s">
        <v>6577</v>
      </c>
      <c r="B792" s="16" t="s">
        <v>684</v>
      </c>
      <c r="C792" s="16" t="s">
        <v>4144</v>
      </c>
      <c r="D792" s="1" t="s">
        <v>62</v>
      </c>
      <c r="E792" s="3">
        <v>24</v>
      </c>
      <c r="F792" s="2">
        <v>84.03</v>
      </c>
      <c r="G792" s="2">
        <f>ROUND('CDD-CD'!$E792*'CDD-CD'!$F792,2)</f>
        <v>2016.72</v>
      </c>
      <c r="H792" s="3">
        <v>24</v>
      </c>
      <c r="I792" s="2">
        <v>102.97</v>
      </c>
      <c r="J792" s="2">
        <f>ROUND(Tabla2[[#This Row],[CANTIDAD 2]]*Tabla2[[#This Row],[P. U. 2]],2)</f>
        <v>2471.2800000000002</v>
      </c>
    </row>
    <row r="793" spans="1:10">
      <c r="A793" s="16" t="s">
        <v>6577</v>
      </c>
      <c r="B793" s="16" t="s">
        <v>685</v>
      </c>
      <c r="C793" s="16" t="s">
        <v>4145</v>
      </c>
      <c r="D793" s="1" t="s">
        <v>62</v>
      </c>
      <c r="E793" s="3">
        <v>277</v>
      </c>
      <c r="F793" s="2">
        <v>89.57</v>
      </c>
      <c r="G793" s="2">
        <f>ROUND('CDD-CD'!$E793*'CDD-CD'!$F793,2)</f>
        <v>24810.89</v>
      </c>
      <c r="H793" s="3">
        <v>277</v>
      </c>
      <c r="I793" s="2">
        <v>110.62</v>
      </c>
      <c r="J793" s="2">
        <f>ROUND(Tabla2[[#This Row],[CANTIDAD 2]]*Tabla2[[#This Row],[P. U. 2]],2)</f>
        <v>30641.74</v>
      </c>
    </row>
    <row r="794" spans="1:10">
      <c r="A794" s="16" t="s">
        <v>6577</v>
      </c>
      <c r="B794" s="16" t="s">
        <v>686</v>
      </c>
      <c r="C794" s="16" t="s">
        <v>4146</v>
      </c>
      <c r="D794" s="1" t="s">
        <v>62</v>
      </c>
      <c r="E794" s="3">
        <v>1380</v>
      </c>
      <c r="F794" s="2">
        <v>23.81</v>
      </c>
      <c r="G794" s="2">
        <f>ROUND('CDD-CD'!$E794*'CDD-CD'!$F794,2)</f>
        <v>32857.800000000003</v>
      </c>
      <c r="H794" s="3">
        <v>1380</v>
      </c>
      <c r="I794" s="2">
        <v>30.78</v>
      </c>
      <c r="J794" s="2">
        <f>ROUND(Tabla2[[#This Row],[CANTIDAD 2]]*Tabla2[[#This Row],[P. U. 2]],2)</f>
        <v>42476.4</v>
      </c>
    </row>
    <row r="795" spans="1:10">
      <c r="A795" s="16" t="s">
        <v>6577</v>
      </c>
      <c r="B795" s="16" t="s">
        <v>687</v>
      </c>
      <c r="C795" s="16" t="s">
        <v>4147</v>
      </c>
      <c r="D795" s="1" t="s">
        <v>62</v>
      </c>
      <c r="E795" s="3">
        <v>24</v>
      </c>
      <c r="F795" s="2">
        <v>48.95</v>
      </c>
      <c r="G795" s="2">
        <f>ROUND('CDD-CD'!$E795*'CDD-CD'!$F795,2)</f>
        <v>1174.8</v>
      </c>
      <c r="H795" s="3">
        <v>24</v>
      </c>
      <c r="I795" s="2">
        <v>60.16</v>
      </c>
      <c r="J795" s="2">
        <f>ROUND(Tabla2[[#This Row],[CANTIDAD 2]]*Tabla2[[#This Row],[P. U. 2]],2)</f>
        <v>1443.84</v>
      </c>
    </row>
    <row r="796" spans="1:10">
      <c r="A796" s="16" t="s">
        <v>6577</v>
      </c>
      <c r="B796" s="16" t="s">
        <v>688</v>
      </c>
      <c r="C796" s="16" t="s">
        <v>4148</v>
      </c>
      <c r="D796" s="1" t="s">
        <v>62</v>
      </c>
      <c r="E796" s="3">
        <v>252</v>
      </c>
      <c r="F796" s="2">
        <v>62.76</v>
      </c>
      <c r="G796" s="2">
        <f>ROUND('CDD-CD'!$E796*'CDD-CD'!$F796,2)</f>
        <v>15815.52</v>
      </c>
      <c r="H796" s="3">
        <v>252</v>
      </c>
      <c r="I796" s="2">
        <v>75.819999999999993</v>
      </c>
      <c r="J796" s="2">
        <f>ROUND(Tabla2[[#This Row],[CANTIDAD 2]]*Tabla2[[#This Row],[P. U. 2]],2)</f>
        <v>19106.64</v>
      </c>
    </row>
    <row r="797" spans="1:10">
      <c r="A797" s="16" t="s">
        <v>6577</v>
      </c>
      <c r="B797" s="16" t="s">
        <v>689</v>
      </c>
      <c r="C797" s="16" t="s">
        <v>4149</v>
      </c>
      <c r="D797" s="1" t="s">
        <v>62</v>
      </c>
      <c r="E797" s="3">
        <v>598</v>
      </c>
      <c r="F797" s="2">
        <v>43.26</v>
      </c>
      <c r="G797" s="2">
        <f>ROUND('CDD-CD'!$E797*'CDD-CD'!$F797,2)</f>
        <v>25869.48</v>
      </c>
      <c r="H797" s="3">
        <v>598</v>
      </c>
      <c r="I797" s="2">
        <v>57.52</v>
      </c>
      <c r="J797" s="2">
        <f>ROUND(Tabla2[[#This Row],[CANTIDAD 2]]*Tabla2[[#This Row],[P. U. 2]],2)</f>
        <v>34396.959999999999</v>
      </c>
    </row>
    <row r="798" spans="1:10">
      <c r="A798" s="16" t="s">
        <v>6577</v>
      </c>
      <c r="B798" s="16" t="s">
        <v>690</v>
      </c>
      <c r="C798" s="16" t="s">
        <v>4150</v>
      </c>
      <c r="D798" s="1" t="s">
        <v>62</v>
      </c>
      <c r="E798" s="3">
        <v>125</v>
      </c>
      <c r="F798" s="2">
        <v>59.94</v>
      </c>
      <c r="G798" s="2">
        <f>ROUND('CDD-CD'!$E798*'CDD-CD'!$F798,2)</f>
        <v>7492.5</v>
      </c>
      <c r="H798" s="3">
        <v>125</v>
      </c>
      <c r="I798" s="2">
        <v>78.41</v>
      </c>
      <c r="J798" s="2">
        <f>ROUND(Tabla2[[#This Row],[CANTIDAD 2]]*Tabla2[[#This Row],[P. U. 2]],2)</f>
        <v>9801.25</v>
      </c>
    </row>
    <row r="799" spans="1:10">
      <c r="A799" s="16" t="s">
        <v>6577</v>
      </c>
      <c r="B799" s="16" t="s">
        <v>691</v>
      </c>
      <c r="C799" s="16" t="s">
        <v>4151</v>
      </c>
      <c r="D799" s="1" t="s">
        <v>62</v>
      </c>
      <c r="E799" s="3">
        <v>553</v>
      </c>
      <c r="F799" s="2">
        <v>83.47</v>
      </c>
      <c r="G799" s="2">
        <f>ROUND('CDD-CD'!$E799*'CDD-CD'!$F799,2)</f>
        <v>46158.91</v>
      </c>
      <c r="H799" s="3">
        <v>553</v>
      </c>
      <c r="I799" s="2">
        <v>105.89</v>
      </c>
      <c r="J799" s="2">
        <f>ROUND(Tabla2[[#This Row],[CANTIDAD 2]]*Tabla2[[#This Row],[P. U. 2]],2)</f>
        <v>58557.17</v>
      </c>
    </row>
    <row r="800" spans="1:10">
      <c r="A800" s="16" t="s">
        <v>6577</v>
      </c>
      <c r="B800" s="16" t="s">
        <v>692</v>
      </c>
      <c r="C800" s="16" t="s">
        <v>4152</v>
      </c>
      <c r="D800" s="1" t="s">
        <v>62</v>
      </c>
      <c r="E800" s="3">
        <v>411</v>
      </c>
      <c r="F800" s="2">
        <v>125.7</v>
      </c>
      <c r="G800" s="2">
        <f>ROUND('CDD-CD'!$E800*'CDD-CD'!$F800,2)</f>
        <v>51662.7</v>
      </c>
      <c r="H800" s="3">
        <v>411</v>
      </c>
      <c r="I800" s="2">
        <v>151.85</v>
      </c>
      <c r="J800" s="2">
        <f>ROUND(Tabla2[[#This Row],[CANTIDAD 2]]*Tabla2[[#This Row],[P. U. 2]],2)</f>
        <v>62410.35</v>
      </c>
    </row>
    <row r="801" spans="1:10">
      <c r="A801" s="16" t="s">
        <v>6577</v>
      </c>
      <c r="B801" s="16" t="s">
        <v>693</v>
      </c>
      <c r="C801" s="16" t="s">
        <v>4153</v>
      </c>
      <c r="D801" s="1" t="s">
        <v>62</v>
      </c>
      <c r="E801" s="3">
        <v>429</v>
      </c>
      <c r="F801" s="2">
        <v>154.25</v>
      </c>
      <c r="G801" s="2">
        <f>ROUND('CDD-CD'!$E801*'CDD-CD'!$F801,2)</f>
        <v>66173.25</v>
      </c>
      <c r="H801" s="3">
        <v>429</v>
      </c>
      <c r="I801" s="2">
        <v>182.8</v>
      </c>
      <c r="J801" s="2">
        <f>ROUND(Tabla2[[#This Row],[CANTIDAD 2]]*Tabla2[[#This Row],[P. U. 2]],2)</f>
        <v>78421.2</v>
      </c>
    </row>
    <row r="802" spans="1:10">
      <c r="A802" s="16" t="s">
        <v>6577</v>
      </c>
      <c r="B802" s="16" t="s">
        <v>694</v>
      </c>
      <c r="C802" s="16" t="s">
        <v>4154</v>
      </c>
      <c r="D802" s="1" t="s">
        <v>62</v>
      </c>
      <c r="E802" s="3">
        <v>60</v>
      </c>
      <c r="F802" s="2">
        <v>212.32</v>
      </c>
      <c r="G802" s="2">
        <f>ROUND('CDD-CD'!$E802*'CDD-CD'!$F802,2)</f>
        <v>12739.2</v>
      </c>
      <c r="H802" s="3">
        <v>60</v>
      </c>
      <c r="I802" s="2">
        <v>247.17</v>
      </c>
      <c r="J802" s="2">
        <f>ROUND(Tabla2[[#This Row],[CANTIDAD 2]]*Tabla2[[#This Row],[P. U. 2]],2)</f>
        <v>14830.2</v>
      </c>
    </row>
    <row r="803" spans="1:10">
      <c r="A803" s="16" t="s">
        <v>6577</v>
      </c>
      <c r="B803" s="16" t="s">
        <v>695</v>
      </c>
      <c r="C803" s="16" t="s">
        <v>4155</v>
      </c>
      <c r="D803" s="1" t="s">
        <v>62</v>
      </c>
      <c r="E803" s="3">
        <v>806</v>
      </c>
      <c r="F803" s="2">
        <v>303.72000000000003</v>
      </c>
      <c r="G803" s="2">
        <f>ROUND('CDD-CD'!$E803*'CDD-CD'!$F803,2)</f>
        <v>244798.32</v>
      </c>
      <c r="H803" s="3">
        <v>806</v>
      </c>
      <c r="I803" s="2">
        <v>335.12</v>
      </c>
      <c r="J803" s="2">
        <f>ROUND(Tabla2[[#This Row],[CANTIDAD 2]]*Tabla2[[#This Row],[P. U. 2]],2)</f>
        <v>270106.71999999997</v>
      </c>
    </row>
    <row r="804" spans="1:10">
      <c r="A804" s="16" t="s">
        <v>6577</v>
      </c>
      <c r="B804" s="16" t="s">
        <v>696</v>
      </c>
      <c r="C804" s="16" t="s">
        <v>4156</v>
      </c>
      <c r="D804" s="1" t="s">
        <v>62</v>
      </c>
      <c r="E804" s="3">
        <v>774</v>
      </c>
      <c r="F804" s="2">
        <v>65.760000000000005</v>
      </c>
      <c r="G804" s="2">
        <f>ROUND('CDD-CD'!$E804*'CDD-CD'!$F804,2)</f>
        <v>50898.239999999998</v>
      </c>
      <c r="H804" s="3">
        <v>774</v>
      </c>
      <c r="I804" s="2">
        <v>86.49</v>
      </c>
      <c r="J804" s="2">
        <f>ROUND(Tabla2[[#This Row],[CANTIDAD 2]]*Tabla2[[#This Row],[P. U. 2]],2)</f>
        <v>66943.259999999995</v>
      </c>
    </row>
    <row r="805" spans="1:10">
      <c r="A805" s="16" t="s">
        <v>6577</v>
      </c>
      <c r="B805" s="16" t="s">
        <v>697</v>
      </c>
      <c r="C805" s="16" t="s">
        <v>4157</v>
      </c>
      <c r="D805" s="1" t="s">
        <v>62</v>
      </c>
      <c r="E805" s="3">
        <v>4</v>
      </c>
      <c r="F805" s="2">
        <v>97.72</v>
      </c>
      <c r="G805" s="2">
        <f>ROUND('CDD-CD'!$E805*'CDD-CD'!$F805,2)</f>
        <v>390.88</v>
      </c>
      <c r="H805" s="3">
        <v>4</v>
      </c>
      <c r="I805" s="2">
        <v>126.27</v>
      </c>
      <c r="J805" s="2">
        <f>ROUND(Tabla2[[#This Row],[CANTIDAD 2]]*Tabla2[[#This Row],[P. U. 2]],2)</f>
        <v>505.08</v>
      </c>
    </row>
    <row r="806" spans="1:10">
      <c r="A806" s="16" t="s">
        <v>6577</v>
      </c>
      <c r="B806" s="16" t="s">
        <v>698</v>
      </c>
      <c r="C806" s="16" t="s">
        <v>4158</v>
      </c>
      <c r="D806" s="1" t="s">
        <v>62</v>
      </c>
      <c r="E806" s="3">
        <v>24</v>
      </c>
      <c r="F806" s="2">
        <v>151.47999999999999</v>
      </c>
      <c r="G806" s="2">
        <f>ROUND('CDD-CD'!$E806*'CDD-CD'!$F806,2)</f>
        <v>3635.52</v>
      </c>
      <c r="H806" s="3">
        <v>24</v>
      </c>
      <c r="I806" s="2">
        <v>186.37</v>
      </c>
      <c r="J806" s="2">
        <f>ROUND(Tabla2[[#This Row],[CANTIDAD 2]]*Tabla2[[#This Row],[P. U. 2]],2)</f>
        <v>4472.88</v>
      </c>
    </row>
    <row r="807" spans="1:10">
      <c r="A807" s="16" t="s">
        <v>6577</v>
      </c>
      <c r="B807" s="16" t="s">
        <v>699</v>
      </c>
      <c r="C807" s="16" t="s">
        <v>4159</v>
      </c>
      <c r="D807" s="1" t="s">
        <v>62</v>
      </c>
      <c r="E807" s="3">
        <v>1</v>
      </c>
      <c r="F807" s="2">
        <v>223.5</v>
      </c>
      <c r="G807" s="2">
        <f>ROUND('CDD-CD'!$E807*'CDD-CD'!$F807,2)</f>
        <v>223.5</v>
      </c>
      <c r="H807" s="3">
        <v>1</v>
      </c>
      <c r="I807" s="2">
        <v>262.76</v>
      </c>
      <c r="J807" s="2">
        <f>ROUND(Tabla2[[#This Row],[CANTIDAD 2]]*Tabla2[[#This Row],[P. U. 2]],2)</f>
        <v>262.76</v>
      </c>
    </row>
    <row r="808" spans="1:10">
      <c r="A808" s="16" t="s">
        <v>6577</v>
      </c>
      <c r="B808" s="16" t="s">
        <v>700</v>
      </c>
      <c r="C808" s="16" t="s">
        <v>4160</v>
      </c>
      <c r="D808" s="1" t="s">
        <v>62</v>
      </c>
      <c r="E808" s="3">
        <v>6</v>
      </c>
      <c r="F808" s="2">
        <v>280</v>
      </c>
      <c r="G808" s="2">
        <f>ROUND('CDD-CD'!$E808*'CDD-CD'!$F808,2)</f>
        <v>1680</v>
      </c>
      <c r="H808" s="3">
        <v>6</v>
      </c>
      <c r="I808" s="2">
        <v>324.83999999999997</v>
      </c>
      <c r="J808" s="2">
        <f>ROUND(Tabla2[[#This Row],[CANTIDAD 2]]*Tabla2[[#This Row],[P. U. 2]],2)</f>
        <v>1949.04</v>
      </c>
    </row>
    <row r="809" spans="1:10">
      <c r="A809" s="16" t="s">
        <v>6577</v>
      </c>
      <c r="B809" s="16" t="s">
        <v>701</v>
      </c>
      <c r="C809" s="16" t="s">
        <v>4161</v>
      </c>
      <c r="D809" s="1" t="s">
        <v>62</v>
      </c>
      <c r="E809" s="3">
        <v>2</v>
      </c>
      <c r="F809" s="2">
        <v>394.71</v>
      </c>
      <c r="G809" s="2">
        <f>ROUND('CDD-CD'!$E809*'CDD-CD'!$F809,2)</f>
        <v>789.42</v>
      </c>
      <c r="H809" s="3">
        <v>2</v>
      </c>
      <c r="I809" s="2">
        <v>447.03</v>
      </c>
      <c r="J809" s="2">
        <f>ROUND(Tabla2[[#This Row],[CANTIDAD 2]]*Tabla2[[#This Row],[P. U. 2]],2)</f>
        <v>894.06</v>
      </c>
    </row>
    <row r="810" spans="1:10">
      <c r="A810" s="16" t="s">
        <v>6577</v>
      </c>
      <c r="B810" s="16" t="s">
        <v>702</v>
      </c>
      <c r="C810" s="16" t="s">
        <v>4162</v>
      </c>
      <c r="D810" s="1" t="s">
        <v>62</v>
      </c>
      <c r="E810" s="3">
        <v>1</v>
      </c>
      <c r="F810" s="2">
        <v>103.94</v>
      </c>
      <c r="G810" s="2">
        <f>ROUND('CDD-CD'!$E810*'CDD-CD'!$F810,2)</f>
        <v>103.94</v>
      </c>
      <c r="H810" s="3">
        <v>1</v>
      </c>
      <c r="I810" s="2">
        <v>132.49</v>
      </c>
      <c r="J810" s="2">
        <f>ROUND(Tabla2[[#This Row],[CANTIDAD 2]]*Tabla2[[#This Row],[P. U. 2]],2)</f>
        <v>132.49</v>
      </c>
    </row>
    <row r="811" spans="1:10">
      <c r="A811" s="16" t="s">
        <v>6577</v>
      </c>
      <c r="B811" s="16" t="s">
        <v>703</v>
      </c>
      <c r="C811" s="16" t="s">
        <v>4163</v>
      </c>
      <c r="D811" s="1" t="s">
        <v>62</v>
      </c>
      <c r="E811" s="3">
        <v>49</v>
      </c>
      <c r="F811" s="2">
        <v>103.94</v>
      </c>
      <c r="G811" s="2">
        <f>ROUND('CDD-CD'!$E811*'CDD-CD'!$F811,2)</f>
        <v>5093.0600000000004</v>
      </c>
      <c r="H811" s="3">
        <v>49</v>
      </c>
      <c r="I811" s="2">
        <v>132.49</v>
      </c>
      <c r="J811" s="2">
        <f>ROUND(Tabla2[[#This Row],[CANTIDAD 2]]*Tabla2[[#This Row],[P. U. 2]],2)</f>
        <v>6492.01</v>
      </c>
    </row>
    <row r="812" spans="1:10">
      <c r="A812" s="16" t="s">
        <v>6577</v>
      </c>
      <c r="B812" s="16" t="s">
        <v>704</v>
      </c>
      <c r="C812" s="16" t="s">
        <v>4164</v>
      </c>
      <c r="D812" s="1" t="s">
        <v>62</v>
      </c>
      <c r="E812" s="3">
        <v>4</v>
      </c>
      <c r="F812" s="2">
        <v>103.94</v>
      </c>
      <c r="G812" s="2">
        <f>ROUND('CDD-CD'!$E812*'CDD-CD'!$F812,2)</f>
        <v>415.76</v>
      </c>
      <c r="H812" s="3">
        <v>4</v>
      </c>
      <c r="I812" s="2">
        <v>132.49</v>
      </c>
      <c r="J812" s="2">
        <f>ROUND(Tabla2[[#This Row],[CANTIDAD 2]]*Tabla2[[#This Row],[P. U. 2]],2)</f>
        <v>529.96</v>
      </c>
    </row>
    <row r="813" spans="1:10">
      <c r="A813" s="16" t="s">
        <v>6577</v>
      </c>
      <c r="B813" s="16" t="s">
        <v>705</v>
      </c>
      <c r="C813" s="16" t="s">
        <v>4165</v>
      </c>
      <c r="D813" s="1" t="s">
        <v>62</v>
      </c>
      <c r="E813" s="3">
        <v>2</v>
      </c>
      <c r="F813" s="2">
        <v>103.94</v>
      </c>
      <c r="G813" s="2">
        <f>ROUND('CDD-CD'!$E813*'CDD-CD'!$F813,2)</f>
        <v>207.88</v>
      </c>
      <c r="H813" s="3">
        <v>2</v>
      </c>
      <c r="I813" s="2">
        <v>132.49</v>
      </c>
      <c r="J813" s="2">
        <f>ROUND(Tabla2[[#This Row],[CANTIDAD 2]]*Tabla2[[#This Row],[P. U. 2]],2)</f>
        <v>264.98</v>
      </c>
    </row>
    <row r="814" spans="1:10">
      <c r="A814" s="16" t="s">
        <v>6577</v>
      </c>
      <c r="B814" s="16" t="s">
        <v>706</v>
      </c>
      <c r="C814" s="16" t="s">
        <v>4166</v>
      </c>
      <c r="D814" s="1" t="s">
        <v>62</v>
      </c>
      <c r="E814" s="3">
        <v>9</v>
      </c>
      <c r="F814" s="2">
        <v>169.89</v>
      </c>
      <c r="G814" s="2">
        <f>ROUND('CDD-CD'!$E814*'CDD-CD'!$F814,2)</f>
        <v>1529.01</v>
      </c>
      <c r="H814" s="3">
        <v>9</v>
      </c>
      <c r="I814" s="2">
        <v>204.78</v>
      </c>
      <c r="J814" s="2">
        <f>ROUND(Tabla2[[#This Row],[CANTIDAD 2]]*Tabla2[[#This Row],[P. U. 2]],2)</f>
        <v>1843.02</v>
      </c>
    </row>
    <row r="815" spans="1:10">
      <c r="A815" s="16" t="s">
        <v>6577</v>
      </c>
      <c r="B815" s="16" t="s">
        <v>707</v>
      </c>
      <c r="C815" s="16" t="s">
        <v>4167</v>
      </c>
      <c r="D815" s="1" t="s">
        <v>62</v>
      </c>
      <c r="E815" s="3">
        <v>6</v>
      </c>
      <c r="F815" s="2">
        <v>169.89</v>
      </c>
      <c r="G815" s="2">
        <f>ROUND('CDD-CD'!$E815*'CDD-CD'!$F815,2)</f>
        <v>1019.34</v>
      </c>
      <c r="H815" s="3">
        <v>6</v>
      </c>
      <c r="I815" s="2">
        <v>204.78</v>
      </c>
      <c r="J815" s="2">
        <f>ROUND(Tabla2[[#This Row],[CANTIDAD 2]]*Tabla2[[#This Row],[P. U. 2]],2)</f>
        <v>1228.68</v>
      </c>
    </row>
    <row r="816" spans="1:10">
      <c r="A816" s="16" t="s">
        <v>6577</v>
      </c>
      <c r="B816" s="16" t="s">
        <v>708</v>
      </c>
      <c r="C816" s="16" t="s">
        <v>4168</v>
      </c>
      <c r="D816" s="1" t="s">
        <v>62</v>
      </c>
      <c r="E816" s="3">
        <v>12</v>
      </c>
      <c r="F816" s="2">
        <v>169.89</v>
      </c>
      <c r="G816" s="2">
        <f>ROUND('CDD-CD'!$E816*'CDD-CD'!$F816,2)</f>
        <v>2038.68</v>
      </c>
      <c r="H816" s="3">
        <v>12</v>
      </c>
      <c r="I816" s="2">
        <v>204.78</v>
      </c>
      <c r="J816" s="2">
        <f>ROUND(Tabla2[[#This Row],[CANTIDAD 2]]*Tabla2[[#This Row],[P. U. 2]],2)</f>
        <v>2457.36</v>
      </c>
    </row>
    <row r="817" spans="1:10">
      <c r="A817" s="16" t="s">
        <v>6577</v>
      </c>
      <c r="B817" s="16" t="s">
        <v>709</v>
      </c>
      <c r="C817" s="16" t="s">
        <v>4169</v>
      </c>
      <c r="D817" s="1" t="s">
        <v>62</v>
      </c>
      <c r="E817" s="3">
        <v>2</v>
      </c>
      <c r="F817" s="2">
        <v>169.89</v>
      </c>
      <c r="G817" s="2">
        <f>ROUND('CDD-CD'!$E817*'CDD-CD'!$F817,2)</f>
        <v>339.78</v>
      </c>
      <c r="H817" s="3">
        <v>2</v>
      </c>
      <c r="I817" s="2">
        <v>204.78</v>
      </c>
      <c r="J817" s="2">
        <f>ROUND(Tabla2[[#This Row],[CANTIDAD 2]]*Tabla2[[#This Row],[P. U. 2]],2)</f>
        <v>409.56</v>
      </c>
    </row>
    <row r="818" spans="1:10">
      <c r="A818" s="16" t="s">
        <v>6577</v>
      </c>
      <c r="B818" s="16" t="s">
        <v>710</v>
      </c>
      <c r="C818" s="16" t="s">
        <v>4170</v>
      </c>
      <c r="D818" s="1" t="s">
        <v>62</v>
      </c>
      <c r="E818" s="3">
        <v>2</v>
      </c>
      <c r="F818" s="2">
        <v>218.9</v>
      </c>
      <c r="G818" s="2">
        <f>ROUND('CDD-CD'!$E818*'CDD-CD'!$F818,2)</f>
        <v>437.8</v>
      </c>
      <c r="H818" s="3">
        <v>2</v>
      </c>
      <c r="I818" s="2">
        <v>258.16000000000003</v>
      </c>
      <c r="J818" s="2">
        <f>ROUND(Tabla2[[#This Row],[CANTIDAD 2]]*Tabla2[[#This Row],[P. U. 2]],2)</f>
        <v>516.32000000000005</v>
      </c>
    </row>
    <row r="819" spans="1:10">
      <c r="A819" s="16" t="s">
        <v>6577</v>
      </c>
      <c r="B819" s="16" t="s">
        <v>711</v>
      </c>
      <c r="C819" s="16" t="s">
        <v>4171</v>
      </c>
      <c r="D819" s="1" t="s">
        <v>62</v>
      </c>
      <c r="E819" s="3">
        <v>255</v>
      </c>
      <c r="F819" s="2">
        <v>218.9</v>
      </c>
      <c r="G819" s="2">
        <f>ROUND('CDD-CD'!$E819*'CDD-CD'!$F819,2)</f>
        <v>55819.5</v>
      </c>
      <c r="H819" s="3">
        <v>255</v>
      </c>
      <c r="I819" s="2">
        <v>258.16000000000003</v>
      </c>
      <c r="J819" s="2">
        <f>ROUND(Tabla2[[#This Row],[CANTIDAD 2]]*Tabla2[[#This Row],[P. U. 2]],2)</f>
        <v>65830.8</v>
      </c>
    </row>
    <row r="820" spans="1:10">
      <c r="A820" s="16" t="s">
        <v>6577</v>
      </c>
      <c r="B820" s="16" t="s">
        <v>712</v>
      </c>
      <c r="C820" s="16" t="s">
        <v>4172</v>
      </c>
      <c r="D820" s="1" t="s">
        <v>62</v>
      </c>
      <c r="E820" s="3">
        <v>13</v>
      </c>
      <c r="F820" s="2">
        <v>291.04000000000002</v>
      </c>
      <c r="G820" s="2">
        <f>ROUND('CDD-CD'!$E820*'CDD-CD'!$F820,2)</f>
        <v>3783.52</v>
      </c>
      <c r="H820" s="3">
        <v>13</v>
      </c>
      <c r="I820" s="2">
        <v>328.07</v>
      </c>
      <c r="J820" s="2">
        <f>ROUND(Tabla2[[#This Row],[CANTIDAD 2]]*Tabla2[[#This Row],[P. U. 2]],2)</f>
        <v>4264.91</v>
      </c>
    </row>
    <row r="821" spans="1:10">
      <c r="A821" s="16" t="s">
        <v>6577</v>
      </c>
      <c r="B821" s="16" t="s">
        <v>713</v>
      </c>
      <c r="C821" s="16" t="s">
        <v>4173</v>
      </c>
      <c r="D821" s="1" t="s">
        <v>62</v>
      </c>
      <c r="E821" s="3">
        <v>1</v>
      </c>
      <c r="F821" s="2">
        <v>388.16</v>
      </c>
      <c r="G821" s="2">
        <f>ROUND('CDD-CD'!$E821*'CDD-CD'!$F821,2)</f>
        <v>388.16</v>
      </c>
      <c r="H821" s="3">
        <v>1</v>
      </c>
      <c r="I821" s="2">
        <v>440.48</v>
      </c>
      <c r="J821" s="2">
        <f>ROUND(Tabla2[[#This Row],[CANTIDAD 2]]*Tabla2[[#This Row],[P. U. 2]],2)</f>
        <v>440.48</v>
      </c>
    </row>
    <row r="822" spans="1:10">
      <c r="A822" s="16" t="s">
        <v>6577</v>
      </c>
      <c r="B822" s="16" t="s">
        <v>714</v>
      </c>
      <c r="C822" s="16" t="s">
        <v>4174</v>
      </c>
      <c r="D822" s="1" t="s">
        <v>62</v>
      </c>
      <c r="E822" s="3">
        <v>6</v>
      </c>
      <c r="F822" s="2">
        <v>291.04000000000002</v>
      </c>
      <c r="G822" s="2">
        <f>ROUND('CDD-CD'!$E822*'CDD-CD'!$F822,2)</f>
        <v>1746.24</v>
      </c>
      <c r="H822" s="3">
        <v>6</v>
      </c>
      <c r="I822" s="2">
        <v>328.07</v>
      </c>
      <c r="J822" s="2">
        <f>ROUND(Tabla2[[#This Row],[CANTIDAD 2]]*Tabla2[[#This Row],[P. U. 2]],2)</f>
        <v>1968.42</v>
      </c>
    </row>
    <row r="823" spans="1:10">
      <c r="A823" s="16" t="s">
        <v>6577</v>
      </c>
      <c r="B823" s="16" t="s">
        <v>715</v>
      </c>
      <c r="C823" s="16" t="s">
        <v>4175</v>
      </c>
      <c r="D823" s="1" t="s">
        <v>62</v>
      </c>
      <c r="E823" s="3">
        <v>7</v>
      </c>
      <c r="F823" s="2">
        <v>291.04000000000002</v>
      </c>
      <c r="G823" s="2">
        <f>ROUND('CDD-CD'!$E823*'CDD-CD'!$F823,2)</f>
        <v>2037.28</v>
      </c>
      <c r="H823" s="3">
        <v>7</v>
      </c>
      <c r="I823" s="2">
        <v>328.07</v>
      </c>
      <c r="J823" s="2">
        <f>ROUND(Tabla2[[#This Row],[CANTIDAD 2]]*Tabla2[[#This Row],[P. U. 2]],2)</f>
        <v>2296.4899999999998</v>
      </c>
    </row>
    <row r="824" spans="1:10">
      <c r="A824" s="16" t="s">
        <v>6577</v>
      </c>
      <c r="B824" s="16" t="s">
        <v>716</v>
      </c>
      <c r="C824" s="16" t="s">
        <v>4176</v>
      </c>
      <c r="D824" s="1" t="s">
        <v>62</v>
      </c>
      <c r="E824" s="3">
        <v>1</v>
      </c>
      <c r="F824" s="2">
        <v>388.16</v>
      </c>
      <c r="G824" s="2">
        <f>ROUND('CDD-CD'!$E824*'CDD-CD'!$F824,2)</f>
        <v>388.16</v>
      </c>
      <c r="H824" s="3">
        <v>1</v>
      </c>
      <c r="I824" s="2">
        <v>440.48</v>
      </c>
      <c r="J824" s="2">
        <f>ROUND(Tabla2[[#This Row],[CANTIDAD 2]]*Tabla2[[#This Row],[P. U. 2]],2)</f>
        <v>440.48</v>
      </c>
    </row>
    <row r="825" spans="1:10">
      <c r="A825" s="16" t="s">
        <v>6577</v>
      </c>
      <c r="B825" s="16" t="s">
        <v>717</v>
      </c>
      <c r="C825" s="16" t="s">
        <v>4177</v>
      </c>
      <c r="D825" s="1" t="s">
        <v>62</v>
      </c>
      <c r="E825" s="3">
        <v>1</v>
      </c>
      <c r="F825" s="2">
        <v>388.16</v>
      </c>
      <c r="G825" s="2">
        <f>ROUND('CDD-CD'!$E825*'CDD-CD'!$F825,2)</f>
        <v>388.16</v>
      </c>
      <c r="H825" s="3">
        <v>1</v>
      </c>
      <c r="I825" s="2">
        <v>440.48</v>
      </c>
      <c r="J825" s="2">
        <f>ROUND(Tabla2[[#This Row],[CANTIDAD 2]]*Tabla2[[#This Row],[P. U. 2]],2)</f>
        <v>440.48</v>
      </c>
    </row>
    <row r="826" spans="1:10">
      <c r="A826" s="16" t="s">
        <v>6577</v>
      </c>
      <c r="B826" s="16" t="s">
        <v>718</v>
      </c>
      <c r="C826" s="16" t="s">
        <v>4178</v>
      </c>
      <c r="D826" s="1" t="s">
        <v>62</v>
      </c>
      <c r="E826" s="3">
        <v>4</v>
      </c>
      <c r="F826" s="2">
        <v>388.16</v>
      </c>
      <c r="G826" s="2">
        <f>ROUND('CDD-CD'!$E826*'CDD-CD'!$F826,2)</f>
        <v>1552.64</v>
      </c>
      <c r="H826" s="3">
        <v>4</v>
      </c>
      <c r="I826" s="2">
        <v>440.48</v>
      </c>
      <c r="J826" s="2">
        <f>ROUND(Tabla2[[#This Row],[CANTIDAD 2]]*Tabla2[[#This Row],[P. U. 2]],2)</f>
        <v>1761.92</v>
      </c>
    </row>
    <row r="827" spans="1:10">
      <c r="A827" s="16" t="s">
        <v>6577</v>
      </c>
      <c r="B827" s="16" t="s">
        <v>719</v>
      </c>
      <c r="C827" s="16" t="s">
        <v>4179</v>
      </c>
      <c r="D827" s="1" t="s">
        <v>62</v>
      </c>
      <c r="E827" s="3">
        <v>4</v>
      </c>
      <c r="F827" s="2">
        <v>388.16</v>
      </c>
      <c r="G827" s="2">
        <f>ROUND('CDD-CD'!$E827*'CDD-CD'!$F827,2)</f>
        <v>1552.64</v>
      </c>
      <c r="H827" s="3">
        <v>4</v>
      </c>
      <c r="I827" s="2">
        <v>440.48</v>
      </c>
      <c r="J827" s="2">
        <f>ROUND(Tabla2[[#This Row],[CANTIDAD 2]]*Tabla2[[#This Row],[P. U. 2]],2)</f>
        <v>1761.92</v>
      </c>
    </row>
    <row r="828" spans="1:10">
      <c r="A828" s="16" t="s">
        <v>6577</v>
      </c>
      <c r="B828" s="16" t="s">
        <v>720</v>
      </c>
      <c r="C828" s="16" t="s">
        <v>4180</v>
      </c>
      <c r="D828" s="1" t="s">
        <v>62</v>
      </c>
      <c r="E828" s="3">
        <v>4</v>
      </c>
      <c r="F828" s="2">
        <v>388.16</v>
      </c>
      <c r="G828" s="2">
        <f>ROUND('CDD-CD'!$E828*'CDD-CD'!$F828,2)</f>
        <v>1552.64</v>
      </c>
      <c r="H828" s="3">
        <v>4</v>
      </c>
      <c r="I828" s="2">
        <v>440.48</v>
      </c>
      <c r="J828" s="2">
        <f>ROUND(Tabla2[[#This Row],[CANTIDAD 2]]*Tabla2[[#This Row],[P. U. 2]],2)</f>
        <v>1761.92</v>
      </c>
    </row>
    <row r="829" spans="1:10">
      <c r="A829" s="16" t="s">
        <v>6577</v>
      </c>
      <c r="B829" s="16" t="s">
        <v>721</v>
      </c>
      <c r="C829" s="16" t="s">
        <v>4181</v>
      </c>
      <c r="D829" s="1" t="s">
        <v>62</v>
      </c>
      <c r="E829" s="3">
        <v>515</v>
      </c>
      <c r="F829" s="2">
        <v>234.82</v>
      </c>
      <c r="G829" s="2">
        <f>ROUND('CDD-CD'!$E829*'CDD-CD'!$F829,2)</f>
        <v>120932.3</v>
      </c>
      <c r="H829" s="3">
        <v>515</v>
      </c>
      <c r="I829" s="2">
        <v>269.70999999999998</v>
      </c>
      <c r="J829" s="2">
        <f>ROUND(Tabla2[[#This Row],[CANTIDAD 2]]*Tabla2[[#This Row],[P. U. 2]],2)</f>
        <v>138900.65</v>
      </c>
    </row>
    <row r="830" spans="1:10">
      <c r="A830" s="16" t="s">
        <v>6577</v>
      </c>
      <c r="B830" s="16" t="s">
        <v>722</v>
      </c>
      <c r="C830" s="16" t="s">
        <v>4182</v>
      </c>
      <c r="D830" s="1" t="s">
        <v>62</v>
      </c>
      <c r="E830" s="3">
        <v>117</v>
      </c>
      <c r="F830" s="2">
        <v>152.51</v>
      </c>
      <c r="G830" s="2">
        <f>ROUND('CDD-CD'!$E830*'CDD-CD'!$F830,2)</f>
        <v>17843.669999999998</v>
      </c>
      <c r="H830" s="3">
        <v>117</v>
      </c>
      <c r="I830" s="2">
        <v>181.06</v>
      </c>
      <c r="J830" s="2">
        <f>ROUND(Tabla2[[#This Row],[CANTIDAD 2]]*Tabla2[[#This Row],[P. U. 2]],2)</f>
        <v>21184.02</v>
      </c>
    </row>
    <row r="831" spans="1:10">
      <c r="A831" s="16" t="s">
        <v>6577</v>
      </c>
      <c r="B831" s="16" t="s">
        <v>682</v>
      </c>
      <c r="C831" s="16" t="s">
        <v>4142</v>
      </c>
      <c r="D831" s="1" t="s">
        <v>62</v>
      </c>
      <c r="E831" s="3">
        <v>294</v>
      </c>
      <c r="F831" s="2">
        <v>114.25</v>
      </c>
      <c r="G831" s="2">
        <f>ROUND('CDD-CD'!$E831*'CDD-CD'!$F831,2)</f>
        <v>33589.5</v>
      </c>
      <c r="H831" s="3">
        <v>294</v>
      </c>
      <c r="I831" s="2">
        <v>127.43</v>
      </c>
      <c r="J831" s="2">
        <f>ROUND(Tabla2[[#This Row],[CANTIDAD 2]]*Tabla2[[#This Row],[P. U. 2]],2)</f>
        <v>37464.42</v>
      </c>
    </row>
    <row r="832" spans="1:10">
      <c r="A832" s="16" t="s">
        <v>6577</v>
      </c>
      <c r="B832" s="16" t="s">
        <v>683</v>
      </c>
      <c r="C832" s="16" t="s">
        <v>4143</v>
      </c>
      <c r="D832" s="1" t="s">
        <v>62</v>
      </c>
      <c r="E832" s="3">
        <v>715</v>
      </c>
      <c r="F832" s="2">
        <v>173.25</v>
      </c>
      <c r="G832" s="2">
        <f>ROUND('CDD-CD'!$E832*'CDD-CD'!$F832,2)</f>
        <v>123873.75</v>
      </c>
      <c r="H832" s="3">
        <v>715</v>
      </c>
      <c r="I832" s="2">
        <v>188.56</v>
      </c>
      <c r="J832" s="2">
        <f>ROUND(Tabla2[[#This Row],[CANTIDAD 2]]*Tabla2[[#This Row],[P. U. 2]],2)</f>
        <v>134820.4</v>
      </c>
    </row>
    <row r="833" spans="1:10">
      <c r="A833" s="16" t="s">
        <v>6577</v>
      </c>
      <c r="B833" s="16" t="s">
        <v>723</v>
      </c>
      <c r="C833" s="16" t="s">
        <v>4183</v>
      </c>
      <c r="D833" s="1" t="s">
        <v>62</v>
      </c>
      <c r="E833" s="3">
        <v>421</v>
      </c>
      <c r="F833" s="2">
        <v>188.29</v>
      </c>
      <c r="G833" s="2">
        <f>ROUND('CDD-CD'!$E833*'CDD-CD'!$F833,2)</f>
        <v>79270.09</v>
      </c>
      <c r="H833" s="3">
        <v>421</v>
      </c>
      <c r="I833" s="2">
        <v>203.6</v>
      </c>
      <c r="J833" s="2">
        <f>ROUND(Tabla2[[#This Row],[CANTIDAD 2]]*Tabla2[[#This Row],[P. U. 2]],2)</f>
        <v>85715.6</v>
      </c>
    </row>
    <row r="834" spans="1:10">
      <c r="A834" s="16" t="s">
        <v>6577</v>
      </c>
      <c r="B834" s="16" t="s">
        <v>701</v>
      </c>
      <c r="C834" s="16" t="s">
        <v>4161</v>
      </c>
      <c r="D834" s="1" t="s">
        <v>62</v>
      </c>
      <c r="E834" s="3">
        <v>294</v>
      </c>
      <c r="F834" s="2">
        <v>394.71</v>
      </c>
      <c r="G834" s="2">
        <f>ROUND('CDD-CD'!$E834*'CDD-CD'!$F834,2)</f>
        <v>116044.74</v>
      </c>
      <c r="H834" s="3">
        <v>294</v>
      </c>
      <c r="I834" s="2">
        <v>447.03</v>
      </c>
      <c r="J834" s="2">
        <f>ROUND(Tabla2[[#This Row],[CANTIDAD 2]]*Tabla2[[#This Row],[P. U. 2]],2)</f>
        <v>131426.82</v>
      </c>
    </row>
    <row r="835" spans="1:10" s="51" customFormat="1">
      <c r="A835" s="47" t="s">
        <v>6579</v>
      </c>
      <c r="B835" s="47" t="s">
        <v>6609</v>
      </c>
      <c r="C835" s="47" t="s">
        <v>4184</v>
      </c>
      <c r="D835" s="48" t="s">
        <v>3472</v>
      </c>
      <c r="E835" s="49"/>
      <c r="F835" s="50"/>
      <c r="G835" s="50">
        <f>SUM(G836:G852)</f>
        <v>1479103.7100000004</v>
      </c>
      <c r="H835" s="49"/>
      <c r="I835" s="64"/>
      <c r="J835" s="50">
        <f>SUM(J836:J852)</f>
        <v>1536948.34</v>
      </c>
    </row>
    <row r="836" spans="1:10">
      <c r="A836" s="16" t="s">
        <v>6577</v>
      </c>
      <c r="B836" s="16" t="s">
        <v>724</v>
      </c>
      <c r="C836" s="16" t="s">
        <v>4185</v>
      </c>
      <c r="D836" s="1" t="s">
        <v>62</v>
      </c>
      <c r="E836" s="3">
        <v>27</v>
      </c>
      <c r="F836" s="2">
        <v>3077.34</v>
      </c>
      <c r="G836" s="2">
        <f>ROUND('CDD-CD'!$E836*'CDD-CD'!$F836,2)</f>
        <v>83088.179999999993</v>
      </c>
      <c r="H836" s="3">
        <v>27</v>
      </c>
      <c r="I836" s="2">
        <v>3108.74</v>
      </c>
      <c r="J836" s="2">
        <f>ROUND(Tabla2[[#This Row],[CANTIDAD 2]]*Tabla2[[#This Row],[P. U. 2]],2)</f>
        <v>83935.98</v>
      </c>
    </row>
    <row r="837" spans="1:10">
      <c r="A837" s="16" t="s">
        <v>6577</v>
      </c>
      <c r="B837" s="16" t="s">
        <v>725</v>
      </c>
      <c r="C837" s="16" t="s">
        <v>4186</v>
      </c>
      <c r="D837" s="1" t="s">
        <v>62</v>
      </c>
      <c r="E837" s="3">
        <v>1061</v>
      </c>
      <c r="F837" s="2">
        <v>256.08999999999997</v>
      </c>
      <c r="G837" s="2">
        <f>ROUND('CDD-CD'!$E837*'CDD-CD'!$F837,2)</f>
        <v>271711.49</v>
      </c>
      <c r="H837" s="3">
        <v>1061</v>
      </c>
      <c r="I837" s="2">
        <v>272.61</v>
      </c>
      <c r="J837" s="2">
        <f>ROUND(Tabla2[[#This Row],[CANTIDAD 2]]*Tabla2[[#This Row],[P. U. 2]],2)</f>
        <v>289239.21000000002</v>
      </c>
    </row>
    <row r="838" spans="1:10">
      <c r="A838" s="16" t="s">
        <v>6577</v>
      </c>
      <c r="B838" s="16" t="s">
        <v>726</v>
      </c>
      <c r="C838" s="16" t="s">
        <v>4187</v>
      </c>
      <c r="D838" s="1" t="s">
        <v>62</v>
      </c>
      <c r="E838" s="3">
        <v>1071</v>
      </c>
      <c r="F838" s="2">
        <v>315.41000000000003</v>
      </c>
      <c r="G838" s="2">
        <f>ROUND('CDD-CD'!$E838*'CDD-CD'!$F838,2)</f>
        <v>337804.11</v>
      </c>
      <c r="H838" s="3">
        <v>1071</v>
      </c>
      <c r="I838" s="2">
        <v>332.86</v>
      </c>
      <c r="J838" s="2">
        <f>ROUND(Tabla2[[#This Row],[CANTIDAD 2]]*Tabla2[[#This Row],[P. U. 2]],2)</f>
        <v>356493.06</v>
      </c>
    </row>
    <row r="839" spans="1:10">
      <c r="A839" s="16" t="s">
        <v>6577</v>
      </c>
      <c r="B839" s="16" t="s">
        <v>727</v>
      </c>
      <c r="C839" s="16" t="s">
        <v>4188</v>
      </c>
      <c r="D839" s="1" t="s">
        <v>62</v>
      </c>
      <c r="E839" s="3">
        <v>94</v>
      </c>
      <c r="F839" s="2">
        <v>525.64</v>
      </c>
      <c r="G839" s="2">
        <f>ROUND('CDD-CD'!$E839*'CDD-CD'!$F839,2)</f>
        <v>49410.16</v>
      </c>
      <c r="H839" s="3">
        <v>94</v>
      </c>
      <c r="I839" s="2">
        <v>545.26</v>
      </c>
      <c r="J839" s="2">
        <f>ROUND(Tabla2[[#This Row],[CANTIDAD 2]]*Tabla2[[#This Row],[P. U. 2]],2)</f>
        <v>51254.44</v>
      </c>
    </row>
    <row r="840" spans="1:10">
      <c r="A840" s="16" t="s">
        <v>6577</v>
      </c>
      <c r="B840" s="16" t="s">
        <v>728</v>
      </c>
      <c r="C840" s="16" t="s">
        <v>4189</v>
      </c>
      <c r="D840" s="1" t="s">
        <v>62</v>
      </c>
      <c r="E840" s="3">
        <v>194</v>
      </c>
      <c r="F840" s="2">
        <v>781.71</v>
      </c>
      <c r="G840" s="2">
        <f>ROUND('CDD-CD'!$E840*'CDD-CD'!$F840,2)</f>
        <v>151651.74</v>
      </c>
      <c r="H840" s="3">
        <v>194</v>
      </c>
      <c r="I840" s="2">
        <v>804.14</v>
      </c>
      <c r="J840" s="2">
        <f>ROUND(Tabla2[[#This Row],[CANTIDAD 2]]*Tabla2[[#This Row],[P. U. 2]],2)</f>
        <v>156003.16</v>
      </c>
    </row>
    <row r="841" spans="1:10">
      <c r="A841" s="16" t="s">
        <v>6577</v>
      </c>
      <c r="B841" s="16" t="s">
        <v>729</v>
      </c>
      <c r="C841" s="16" t="s">
        <v>4190</v>
      </c>
      <c r="D841" s="1" t="s">
        <v>62</v>
      </c>
      <c r="E841" s="3">
        <v>400</v>
      </c>
      <c r="F841" s="2">
        <v>1007.64</v>
      </c>
      <c r="G841" s="2">
        <f>ROUND('CDD-CD'!$E841*'CDD-CD'!$F841,2)</f>
        <v>403056</v>
      </c>
      <c r="H841" s="3">
        <v>400</v>
      </c>
      <c r="I841" s="2">
        <v>1033.81</v>
      </c>
      <c r="J841" s="2">
        <f>ROUND(Tabla2[[#This Row],[CANTIDAD 2]]*Tabla2[[#This Row],[P. U. 2]],2)</f>
        <v>413524</v>
      </c>
    </row>
    <row r="842" spans="1:10">
      <c r="A842" s="16" t="s">
        <v>6577</v>
      </c>
      <c r="B842" s="16" t="s">
        <v>730</v>
      </c>
      <c r="C842" s="16" t="s">
        <v>4191</v>
      </c>
      <c r="D842" s="1" t="s">
        <v>62</v>
      </c>
      <c r="E842" s="3">
        <v>26</v>
      </c>
      <c r="F842" s="2">
        <v>1477.05</v>
      </c>
      <c r="G842" s="2">
        <f>ROUND('CDD-CD'!$E842*'CDD-CD'!$F842,2)</f>
        <v>38403.300000000003</v>
      </c>
      <c r="H842" s="3">
        <v>26</v>
      </c>
      <c r="I842" s="2">
        <v>1511.94</v>
      </c>
      <c r="J842" s="2">
        <f>ROUND(Tabla2[[#This Row],[CANTIDAD 2]]*Tabla2[[#This Row],[P. U. 2]],2)</f>
        <v>39310.44</v>
      </c>
    </row>
    <row r="843" spans="1:10">
      <c r="A843" s="16" t="s">
        <v>6577</v>
      </c>
      <c r="B843" s="16" t="s">
        <v>731</v>
      </c>
      <c r="C843" s="16" t="s">
        <v>4192</v>
      </c>
      <c r="D843" s="1" t="s">
        <v>153</v>
      </c>
      <c r="E843" s="3">
        <v>17</v>
      </c>
      <c r="F843" s="2">
        <v>378.52</v>
      </c>
      <c r="G843" s="2">
        <f>ROUND('CDD-CD'!$E843*'CDD-CD'!$F843,2)</f>
        <v>6434.84</v>
      </c>
      <c r="H843" s="3">
        <v>17</v>
      </c>
      <c r="I843" s="2">
        <v>396.99</v>
      </c>
      <c r="J843" s="2">
        <f>ROUND(Tabla2[[#This Row],[CANTIDAD 2]]*Tabla2[[#This Row],[P. U. 2]],2)</f>
        <v>6748.83</v>
      </c>
    </row>
    <row r="844" spans="1:10">
      <c r="A844" s="16" t="s">
        <v>6577</v>
      </c>
      <c r="B844" s="16" t="s">
        <v>732</v>
      </c>
      <c r="C844" s="16" t="s">
        <v>4193</v>
      </c>
      <c r="D844" s="1" t="s">
        <v>62</v>
      </c>
      <c r="E844" s="3">
        <v>9</v>
      </c>
      <c r="F844" s="2">
        <v>480.55</v>
      </c>
      <c r="G844" s="2">
        <f>ROUND('CDD-CD'!$E844*'CDD-CD'!$F844,2)</f>
        <v>4324.95</v>
      </c>
      <c r="H844" s="3">
        <v>9</v>
      </c>
      <c r="I844" s="2">
        <v>500.17</v>
      </c>
      <c r="J844" s="2">
        <f>ROUND(Tabla2[[#This Row],[CANTIDAD 2]]*Tabla2[[#This Row],[P. U. 2]],2)</f>
        <v>4501.53</v>
      </c>
    </row>
    <row r="845" spans="1:10">
      <c r="A845" s="16" t="s">
        <v>6577</v>
      </c>
      <c r="B845" s="16" t="s">
        <v>733</v>
      </c>
      <c r="C845" s="16" t="s">
        <v>4194</v>
      </c>
      <c r="D845" s="1" t="s">
        <v>153</v>
      </c>
      <c r="E845" s="3">
        <v>15</v>
      </c>
      <c r="F845" s="2">
        <v>569.79</v>
      </c>
      <c r="G845" s="2">
        <f>ROUND('CDD-CD'!$E845*'CDD-CD'!$F845,2)</f>
        <v>8546.85</v>
      </c>
      <c r="H845" s="3">
        <v>15</v>
      </c>
      <c r="I845" s="2">
        <v>590.72</v>
      </c>
      <c r="J845" s="2">
        <f>ROUND(Tabla2[[#This Row],[CANTIDAD 2]]*Tabla2[[#This Row],[P. U. 2]],2)</f>
        <v>8860.7999999999993</v>
      </c>
    </row>
    <row r="846" spans="1:10">
      <c r="A846" s="16" t="s">
        <v>6577</v>
      </c>
      <c r="B846" s="16" t="s">
        <v>734</v>
      </c>
      <c r="C846" s="16" t="s">
        <v>4195</v>
      </c>
      <c r="D846" s="1" t="s">
        <v>153</v>
      </c>
      <c r="E846" s="3">
        <v>6</v>
      </c>
      <c r="F846" s="2">
        <v>758.52</v>
      </c>
      <c r="G846" s="2">
        <f>ROUND('CDD-CD'!$E846*'CDD-CD'!$F846,2)</f>
        <v>4551.12</v>
      </c>
      <c r="H846" s="3">
        <v>6</v>
      </c>
      <c r="I846" s="2">
        <v>780.95</v>
      </c>
      <c r="J846" s="2">
        <f>ROUND(Tabla2[[#This Row],[CANTIDAD 2]]*Tabla2[[#This Row],[P. U. 2]],2)</f>
        <v>4685.7</v>
      </c>
    </row>
    <row r="847" spans="1:10">
      <c r="A847" s="16" t="s">
        <v>6577</v>
      </c>
      <c r="B847" s="16" t="s">
        <v>735</v>
      </c>
      <c r="C847" s="16" t="s">
        <v>4196</v>
      </c>
      <c r="D847" s="1" t="s">
        <v>153</v>
      </c>
      <c r="E847" s="3">
        <v>7</v>
      </c>
      <c r="F847" s="2">
        <v>862.04</v>
      </c>
      <c r="G847" s="2">
        <f>ROUND('CDD-CD'!$E847*'CDD-CD'!$F847,2)</f>
        <v>6034.28</v>
      </c>
      <c r="H847" s="3">
        <v>7</v>
      </c>
      <c r="I847" s="2">
        <v>886.2</v>
      </c>
      <c r="J847" s="2">
        <f>ROUND(Tabla2[[#This Row],[CANTIDAD 2]]*Tabla2[[#This Row],[P. U. 2]],2)</f>
        <v>6203.4</v>
      </c>
    </row>
    <row r="848" spans="1:10">
      <c r="A848" s="16" t="s">
        <v>6577</v>
      </c>
      <c r="B848" s="16" t="s">
        <v>736</v>
      </c>
      <c r="C848" s="16" t="s">
        <v>4197</v>
      </c>
      <c r="D848" s="1" t="s">
        <v>153</v>
      </c>
      <c r="E848" s="3">
        <v>27</v>
      </c>
      <c r="F848" s="2">
        <v>1892.85</v>
      </c>
      <c r="G848" s="2">
        <f>ROUND('CDD-CD'!$E848*'CDD-CD'!$F848,2)</f>
        <v>51106.95</v>
      </c>
      <c r="H848" s="3">
        <v>27</v>
      </c>
      <c r="I848" s="2">
        <v>1947.75</v>
      </c>
      <c r="J848" s="2">
        <f>ROUND(Tabla2[[#This Row],[CANTIDAD 2]]*Tabla2[[#This Row],[P. U. 2]],2)</f>
        <v>52589.25</v>
      </c>
    </row>
    <row r="849" spans="1:10">
      <c r="A849" s="16" t="s">
        <v>6577</v>
      </c>
      <c r="B849" s="16" t="s">
        <v>737</v>
      </c>
      <c r="C849" s="16" t="s">
        <v>4198</v>
      </c>
      <c r="D849" s="1" t="s">
        <v>153</v>
      </c>
      <c r="E849" s="3">
        <v>8</v>
      </c>
      <c r="F849" s="2">
        <v>1976.43</v>
      </c>
      <c r="G849" s="2">
        <f>ROUND('CDD-CD'!$E849*'CDD-CD'!$F849,2)</f>
        <v>15811.44</v>
      </c>
      <c r="H849" s="3">
        <v>8</v>
      </c>
      <c r="I849" s="2">
        <v>2007.83</v>
      </c>
      <c r="J849" s="2">
        <f>ROUND(Tabla2[[#This Row],[CANTIDAD 2]]*Tabla2[[#This Row],[P. U. 2]],2)</f>
        <v>16062.64</v>
      </c>
    </row>
    <row r="850" spans="1:10">
      <c r="A850" s="16" t="s">
        <v>6577</v>
      </c>
      <c r="B850" s="16" t="s">
        <v>738</v>
      </c>
      <c r="C850" s="16" t="s">
        <v>4199</v>
      </c>
      <c r="D850" s="1" t="s">
        <v>153</v>
      </c>
      <c r="E850" s="3">
        <v>4</v>
      </c>
      <c r="F850" s="2">
        <v>2241.8200000000002</v>
      </c>
      <c r="G850" s="2">
        <f>ROUND('CDD-CD'!$E850*'CDD-CD'!$F850,2)</f>
        <v>8967.2800000000007</v>
      </c>
      <c r="H850" s="3">
        <v>4</v>
      </c>
      <c r="I850" s="2">
        <v>2276.71</v>
      </c>
      <c r="J850" s="2">
        <f>ROUND(Tabla2[[#This Row],[CANTIDAD 2]]*Tabla2[[#This Row],[P. U. 2]],2)</f>
        <v>9106.84</v>
      </c>
    </row>
    <row r="851" spans="1:10">
      <c r="A851" s="16" t="s">
        <v>6577</v>
      </c>
      <c r="B851" s="16" t="s">
        <v>739</v>
      </c>
      <c r="C851" s="16" t="s">
        <v>4200</v>
      </c>
      <c r="D851" s="1" t="s">
        <v>62</v>
      </c>
      <c r="E851" s="3">
        <v>8</v>
      </c>
      <c r="F851" s="2">
        <v>3742.1</v>
      </c>
      <c r="G851" s="2">
        <f>ROUND('CDD-CD'!$E851*'CDD-CD'!$F851,2)</f>
        <v>29936.799999999999</v>
      </c>
      <c r="H851" s="3">
        <v>8</v>
      </c>
      <c r="I851" s="2">
        <v>3760.79</v>
      </c>
      <c r="J851" s="2">
        <f>ROUND(Tabla2[[#This Row],[CANTIDAD 2]]*Tabla2[[#This Row],[P. U. 2]],2)</f>
        <v>30086.32</v>
      </c>
    </row>
    <row r="852" spans="1:10">
      <c r="A852" s="16" t="s">
        <v>6577</v>
      </c>
      <c r="B852" s="16" t="s">
        <v>740</v>
      </c>
      <c r="C852" s="16" t="s">
        <v>4201</v>
      </c>
      <c r="D852" s="1" t="s">
        <v>153</v>
      </c>
      <c r="E852" s="3">
        <v>2</v>
      </c>
      <c r="F852" s="2">
        <v>4132.1099999999997</v>
      </c>
      <c r="G852" s="2">
        <f>ROUND('CDD-CD'!$E852*'CDD-CD'!$F852,2)</f>
        <v>8264.2199999999993</v>
      </c>
      <c r="H852" s="3">
        <v>2</v>
      </c>
      <c r="I852" s="2">
        <v>4171.37</v>
      </c>
      <c r="J852" s="2">
        <f>ROUND(Tabla2[[#This Row],[CANTIDAD 2]]*Tabla2[[#This Row],[P. U. 2]],2)</f>
        <v>8342.74</v>
      </c>
    </row>
    <row r="853" spans="1:10" s="51" customFormat="1">
      <c r="A853" s="47" t="s">
        <v>6579</v>
      </c>
      <c r="B853" s="47" t="s">
        <v>6610</v>
      </c>
      <c r="C853" s="47" t="s">
        <v>4202</v>
      </c>
      <c r="D853" s="48" t="s">
        <v>3472</v>
      </c>
      <c r="E853" s="49"/>
      <c r="F853" s="50"/>
      <c r="G853" s="50">
        <f>SUM(G854:G885)</f>
        <v>5262408.5200000023</v>
      </c>
      <c r="H853" s="49"/>
      <c r="I853" s="64"/>
      <c r="J853" s="50">
        <f>SUM(J854:J885)</f>
        <v>5787081.6000000015</v>
      </c>
    </row>
    <row r="854" spans="1:10">
      <c r="A854" s="16" t="s">
        <v>6577</v>
      </c>
      <c r="B854" s="16" t="s">
        <v>741</v>
      </c>
      <c r="C854" s="16" t="s">
        <v>4203</v>
      </c>
      <c r="D854" s="1" t="s">
        <v>62</v>
      </c>
      <c r="E854" s="3">
        <v>792</v>
      </c>
      <c r="F854" s="2">
        <v>291.10000000000002</v>
      </c>
      <c r="G854" s="2">
        <f>ROUND('CDD-CD'!$E854*'CDD-CD'!$F854,2)</f>
        <v>230551.2</v>
      </c>
      <c r="H854" s="3">
        <v>792</v>
      </c>
      <c r="I854" s="2">
        <v>313.52999999999997</v>
      </c>
      <c r="J854" s="2">
        <f>ROUND(Tabla2[[#This Row],[CANTIDAD 2]]*Tabla2[[#This Row],[P. U. 2]],2)</f>
        <v>248315.76</v>
      </c>
    </row>
    <row r="855" spans="1:10">
      <c r="A855" s="16" t="s">
        <v>6577</v>
      </c>
      <c r="B855" s="16" t="s">
        <v>742</v>
      </c>
      <c r="C855" s="16" t="s">
        <v>4204</v>
      </c>
      <c r="D855" s="1" t="s">
        <v>62</v>
      </c>
      <c r="E855" s="3">
        <v>1546</v>
      </c>
      <c r="F855" s="2">
        <v>988.57</v>
      </c>
      <c r="G855" s="2">
        <f>ROUND('CDD-CD'!$E855*'CDD-CD'!$F855,2)</f>
        <v>1528329.22</v>
      </c>
      <c r="H855" s="3">
        <v>1546</v>
      </c>
      <c r="I855" s="2">
        <v>1040.9100000000001</v>
      </c>
      <c r="J855" s="2">
        <f>ROUND(Tabla2[[#This Row],[CANTIDAD 2]]*Tabla2[[#This Row],[P. U. 2]],2)</f>
        <v>1609246.86</v>
      </c>
    </row>
    <row r="856" spans="1:10">
      <c r="A856" s="16" t="s">
        <v>6577</v>
      </c>
      <c r="B856" s="16" t="s">
        <v>743</v>
      </c>
      <c r="C856" s="16" t="s">
        <v>4205</v>
      </c>
      <c r="D856" s="1" t="s">
        <v>62</v>
      </c>
      <c r="E856" s="3">
        <v>533</v>
      </c>
      <c r="F856" s="2">
        <v>1629.77</v>
      </c>
      <c r="G856" s="2">
        <f>ROUND('CDD-CD'!$E856*'CDD-CD'!$F856,2)</f>
        <v>868667.41</v>
      </c>
      <c r="H856" s="3">
        <v>533</v>
      </c>
      <c r="I856" s="2">
        <v>1708.28</v>
      </c>
      <c r="J856" s="2">
        <f>ROUND(Tabla2[[#This Row],[CANTIDAD 2]]*Tabla2[[#This Row],[P. U. 2]],2)</f>
        <v>910513.24</v>
      </c>
    </row>
    <row r="857" spans="1:10">
      <c r="A857" s="16" t="s">
        <v>6577</v>
      </c>
      <c r="B857" s="16" t="s">
        <v>744</v>
      </c>
      <c r="C857" s="16" t="s">
        <v>4206</v>
      </c>
      <c r="D857" s="1" t="s">
        <v>62</v>
      </c>
      <c r="E857" s="3">
        <v>683</v>
      </c>
      <c r="F857" s="2">
        <v>126.99</v>
      </c>
      <c r="G857" s="2">
        <f>ROUND('CDD-CD'!$E857*'CDD-CD'!$F857,2)</f>
        <v>86734.17</v>
      </c>
      <c r="H857" s="3">
        <v>683</v>
      </c>
      <c r="I857" s="2">
        <v>152.24</v>
      </c>
      <c r="J857" s="2">
        <f>ROUND(Tabla2[[#This Row],[CANTIDAD 2]]*Tabla2[[#This Row],[P. U. 2]],2)</f>
        <v>103979.92</v>
      </c>
    </row>
    <row r="858" spans="1:10">
      <c r="A858" s="16" t="s">
        <v>6577</v>
      </c>
      <c r="B858" s="16" t="s">
        <v>745</v>
      </c>
      <c r="C858" s="16" t="s">
        <v>4207</v>
      </c>
      <c r="D858" s="1" t="s">
        <v>62</v>
      </c>
      <c r="E858" s="3">
        <v>264</v>
      </c>
      <c r="F858" s="2">
        <v>235.28</v>
      </c>
      <c r="G858" s="2">
        <f>ROUND('CDD-CD'!$E858*'CDD-CD'!$F858,2)</f>
        <v>62113.919999999998</v>
      </c>
      <c r="H858" s="3">
        <v>264</v>
      </c>
      <c r="I858" s="2">
        <v>271.36</v>
      </c>
      <c r="J858" s="2">
        <f>ROUND(Tabla2[[#This Row],[CANTIDAD 2]]*Tabla2[[#This Row],[P. U. 2]],2)</f>
        <v>71639.039999999994</v>
      </c>
    </row>
    <row r="859" spans="1:10">
      <c r="A859" s="16" t="s">
        <v>6577</v>
      </c>
      <c r="B859" s="16" t="s">
        <v>746</v>
      </c>
      <c r="C859" s="16" t="s">
        <v>4208</v>
      </c>
      <c r="D859" s="1" t="s">
        <v>62</v>
      </c>
      <c r="E859" s="3">
        <v>203</v>
      </c>
      <c r="F859" s="2">
        <v>366.16</v>
      </c>
      <c r="G859" s="2">
        <f>ROUND('CDD-CD'!$E859*'CDD-CD'!$F859,2)</f>
        <v>74330.48</v>
      </c>
      <c r="H859" s="3">
        <v>203</v>
      </c>
      <c r="I859" s="2">
        <v>402.24</v>
      </c>
      <c r="J859" s="2">
        <f>ROUND(Tabla2[[#This Row],[CANTIDAD 2]]*Tabla2[[#This Row],[P. U. 2]],2)</f>
        <v>81654.720000000001</v>
      </c>
    </row>
    <row r="860" spans="1:10">
      <c r="A860" s="16" t="s">
        <v>6577</v>
      </c>
      <c r="B860" s="16" t="s">
        <v>747</v>
      </c>
      <c r="C860" s="16" t="s">
        <v>4209</v>
      </c>
      <c r="D860" s="1" t="s">
        <v>62</v>
      </c>
      <c r="E860" s="3">
        <v>1682</v>
      </c>
      <c r="F860" s="2">
        <v>117.37</v>
      </c>
      <c r="G860" s="2">
        <f>ROUND('CDD-CD'!$E860*'CDD-CD'!$F860,2)</f>
        <v>197416.34</v>
      </c>
      <c r="H860" s="3">
        <v>1682</v>
      </c>
      <c r="I860" s="2">
        <v>142.62</v>
      </c>
      <c r="J860" s="2">
        <f>ROUND(Tabla2[[#This Row],[CANTIDAD 2]]*Tabla2[[#This Row],[P. U. 2]],2)</f>
        <v>239886.84</v>
      </c>
    </row>
    <row r="861" spans="1:10">
      <c r="A861" s="16" t="s">
        <v>6577</v>
      </c>
      <c r="B861" s="16" t="s">
        <v>748</v>
      </c>
      <c r="C861" s="16" t="s">
        <v>4210</v>
      </c>
      <c r="D861" s="1" t="s">
        <v>62</v>
      </c>
      <c r="E861" s="3">
        <v>3230</v>
      </c>
      <c r="F861" s="2">
        <v>159.69</v>
      </c>
      <c r="G861" s="2">
        <f>ROUND('CDD-CD'!$E861*'CDD-CD'!$F861,2)</f>
        <v>515798.7</v>
      </c>
      <c r="H861" s="3">
        <v>3230</v>
      </c>
      <c r="I861" s="2">
        <v>185.86</v>
      </c>
      <c r="J861" s="2">
        <f>ROUND(Tabla2[[#This Row],[CANTIDAD 2]]*Tabla2[[#This Row],[P. U. 2]],2)</f>
        <v>600327.80000000005</v>
      </c>
    </row>
    <row r="862" spans="1:10">
      <c r="A862" s="16" t="s">
        <v>6577</v>
      </c>
      <c r="B862" s="16" t="s">
        <v>749</v>
      </c>
      <c r="C862" s="16" t="s">
        <v>4211</v>
      </c>
      <c r="D862" s="1" t="s">
        <v>62</v>
      </c>
      <c r="E862" s="3">
        <v>368</v>
      </c>
      <c r="F862" s="2">
        <v>361.22</v>
      </c>
      <c r="G862" s="2">
        <f>ROUND('CDD-CD'!$E862*'CDD-CD'!$F862,2)</f>
        <v>132928.95999999999</v>
      </c>
      <c r="H862" s="3">
        <v>368</v>
      </c>
      <c r="I862" s="2">
        <v>408.93</v>
      </c>
      <c r="J862" s="2">
        <f>ROUND(Tabla2[[#This Row],[CANTIDAD 2]]*Tabla2[[#This Row],[P. U. 2]],2)</f>
        <v>150486.24</v>
      </c>
    </row>
    <row r="863" spans="1:10">
      <c r="A863" s="16" t="s">
        <v>6577</v>
      </c>
      <c r="B863" s="16" t="s">
        <v>750</v>
      </c>
      <c r="C863" s="16" t="s">
        <v>4212</v>
      </c>
      <c r="D863" s="1" t="s">
        <v>62</v>
      </c>
      <c r="E863" s="3">
        <v>94</v>
      </c>
      <c r="F863" s="2">
        <v>337</v>
      </c>
      <c r="G863" s="2">
        <f>ROUND('CDD-CD'!$E863*'CDD-CD'!$F863,2)</f>
        <v>31678</v>
      </c>
      <c r="H863" s="3">
        <v>94</v>
      </c>
      <c r="I863" s="2">
        <v>396.32</v>
      </c>
      <c r="J863" s="2">
        <f>ROUND(Tabla2[[#This Row],[CANTIDAD 2]]*Tabla2[[#This Row],[P. U. 2]],2)</f>
        <v>37254.080000000002</v>
      </c>
    </row>
    <row r="864" spans="1:10">
      <c r="A864" s="16" t="s">
        <v>6577</v>
      </c>
      <c r="B864" s="16" t="s">
        <v>751</v>
      </c>
      <c r="C864" s="16" t="s">
        <v>4213</v>
      </c>
      <c r="D864" s="1" t="s">
        <v>62</v>
      </c>
      <c r="E864" s="3">
        <v>227</v>
      </c>
      <c r="F864" s="2">
        <v>281.55</v>
      </c>
      <c r="G864" s="2">
        <f>ROUND('CDD-CD'!$E864*'CDD-CD'!$F864,2)</f>
        <v>63911.85</v>
      </c>
      <c r="H864" s="3">
        <v>227</v>
      </c>
      <c r="I864" s="2">
        <v>340.87</v>
      </c>
      <c r="J864" s="2">
        <f>ROUND(Tabla2[[#This Row],[CANTIDAD 2]]*Tabla2[[#This Row],[P. U. 2]],2)</f>
        <v>77377.490000000005</v>
      </c>
    </row>
    <row r="865" spans="1:10">
      <c r="A865" s="16" t="s">
        <v>6577</v>
      </c>
      <c r="B865" s="16" t="s">
        <v>752</v>
      </c>
      <c r="C865" s="16" t="s">
        <v>4214</v>
      </c>
      <c r="D865" s="1" t="s">
        <v>62</v>
      </c>
      <c r="E865" s="3">
        <v>237</v>
      </c>
      <c r="F865" s="2">
        <v>218.31</v>
      </c>
      <c r="G865" s="2">
        <f>ROUND('CDD-CD'!$E865*'CDD-CD'!$F865,2)</f>
        <v>51739.47</v>
      </c>
      <c r="H865" s="3">
        <v>237</v>
      </c>
      <c r="I865" s="2">
        <v>265.67</v>
      </c>
      <c r="J865" s="2">
        <f>ROUND(Tabla2[[#This Row],[CANTIDAD 2]]*Tabla2[[#This Row],[P. U. 2]],2)</f>
        <v>62963.79</v>
      </c>
    </row>
    <row r="866" spans="1:10">
      <c r="A866" s="16" t="s">
        <v>6577</v>
      </c>
      <c r="B866" s="16" t="s">
        <v>753</v>
      </c>
      <c r="C866" s="16" t="s">
        <v>4215</v>
      </c>
      <c r="D866" s="1" t="s">
        <v>62</v>
      </c>
      <c r="E866" s="3">
        <v>1058</v>
      </c>
      <c r="F866" s="2">
        <v>381.8</v>
      </c>
      <c r="G866" s="2">
        <f>ROUND('CDD-CD'!$E866*'CDD-CD'!$F866,2)</f>
        <v>403944.4</v>
      </c>
      <c r="H866" s="3">
        <v>1058</v>
      </c>
      <c r="I866" s="2">
        <v>444.95</v>
      </c>
      <c r="J866" s="2">
        <f>ROUND(Tabla2[[#This Row],[CANTIDAD 2]]*Tabla2[[#This Row],[P. U. 2]],2)</f>
        <v>470757.1</v>
      </c>
    </row>
    <row r="867" spans="1:10">
      <c r="A867" s="16" t="s">
        <v>6577</v>
      </c>
      <c r="B867" s="16" t="s">
        <v>754</v>
      </c>
      <c r="C867" s="16" t="s">
        <v>4216</v>
      </c>
      <c r="D867" s="1" t="s">
        <v>62</v>
      </c>
      <c r="E867" s="3">
        <v>50</v>
      </c>
      <c r="F867" s="2">
        <v>746.28</v>
      </c>
      <c r="G867" s="2">
        <f>ROUND('CDD-CD'!$E867*'CDD-CD'!$F867,2)</f>
        <v>37314</v>
      </c>
      <c r="H867" s="3">
        <v>50</v>
      </c>
      <c r="I867" s="2">
        <v>847.11</v>
      </c>
      <c r="J867" s="2">
        <f>ROUND(Tabla2[[#This Row],[CANTIDAD 2]]*Tabla2[[#This Row],[P. U. 2]],2)</f>
        <v>42355.5</v>
      </c>
    </row>
    <row r="868" spans="1:10">
      <c r="A868" s="16" t="s">
        <v>6577</v>
      </c>
      <c r="B868" s="16" t="s">
        <v>755</v>
      </c>
      <c r="C868" s="16" t="s">
        <v>4217</v>
      </c>
      <c r="D868" s="1" t="s">
        <v>62</v>
      </c>
      <c r="E868" s="3">
        <v>624</v>
      </c>
      <c r="F868" s="2">
        <v>282.67</v>
      </c>
      <c r="G868" s="2">
        <f>ROUND('CDD-CD'!$E868*'CDD-CD'!$F868,2)</f>
        <v>176386.08</v>
      </c>
      <c r="H868" s="3">
        <v>624</v>
      </c>
      <c r="I868" s="2">
        <v>336.79</v>
      </c>
      <c r="J868" s="2">
        <f>ROUND(Tabla2[[#This Row],[CANTIDAD 2]]*Tabla2[[#This Row],[P. U. 2]],2)</f>
        <v>210156.96</v>
      </c>
    </row>
    <row r="869" spans="1:10">
      <c r="A869" s="16" t="s">
        <v>6577</v>
      </c>
      <c r="B869" s="16" t="s">
        <v>756</v>
      </c>
      <c r="C869" s="16" t="s">
        <v>4217</v>
      </c>
      <c r="D869" s="1" t="s">
        <v>62</v>
      </c>
      <c r="E869" s="3">
        <v>117</v>
      </c>
      <c r="F869" s="2">
        <v>552.21</v>
      </c>
      <c r="G869" s="2">
        <f>ROUND('CDD-CD'!$E869*'CDD-CD'!$F869,2)</f>
        <v>64608.57</v>
      </c>
      <c r="H869" s="3">
        <v>117</v>
      </c>
      <c r="I869" s="2">
        <v>623.39</v>
      </c>
      <c r="J869" s="2">
        <f>ROUND(Tabla2[[#This Row],[CANTIDAD 2]]*Tabla2[[#This Row],[P. U. 2]],2)</f>
        <v>72936.63</v>
      </c>
    </row>
    <row r="870" spans="1:10">
      <c r="A870" s="16" t="s">
        <v>6577</v>
      </c>
      <c r="B870" s="16" t="s">
        <v>757</v>
      </c>
      <c r="C870" s="16" t="s">
        <v>4218</v>
      </c>
      <c r="D870" s="1" t="s">
        <v>62</v>
      </c>
      <c r="E870" s="3">
        <v>43</v>
      </c>
      <c r="F870" s="2">
        <v>542.27</v>
      </c>
      <c r="G870" s="2">
        <f>ROUND('CDD-CD'!$E870*'CDD-CD'!$F870,2)</f>
        <v>23317.61</v>
      </c>
      <c r="H870" s="3">
        <v>43</v>
      </c>
      <c r="I870" s="2">
        <v>605.41999999999996</v>
      </c>
      <c r="J870" s="2">
        <f>ROUND(Tabla2[[#This Row],[CANTIDAD 2]]*Tabla2[[#This Row],[P. U. 2]],2)</f>
        <v>26033.06</v>
      </c>
    </row>
    <row r="871" spans="1:10">
      <c r="A871" s="16" t="s">
        <v>6577</v>
      </c>
      <c r="B871" s="16" t="s">
        <v>758</v>
      </c>
      <c r="C871" s="16" t="s">
        <v>4219</v>
      </c>
      <c r="D871" s="1" t="s">
        <v>62</v>
      </c>
      <c r="E871" s="3">
        <v>54</v>
      </c>
      <c r="F871" s="2">
        <v>694.72</v>
      </c>
      <c r="G871" s="2">
        <f>ROUND('CDD-CD'!$E871*'CDD-CD'!$F871,2)</f>
        <v>37514.879999999997</v>
      </c>
      <c r="H871" s="3">
        <v>54</v>
      </c>
      <c r="I871" s="2">
        <v>789.44</v>
      </c>
      <c r="J871" s="2">
        <f>ROUND(Tabla2[[#This Row],[CANTIDAD 2]]*Tabla2[[#This Row],[P. U. 2]],2)</f>
        <v>42629.760000000002</v>
      </c>
    </row>
    <row r="872" spans="1:10">
      <c r="A872" s="16" t="s">
        <v>6577</v>
      </c>
      <c r="B872" s="16" t="s">
        <v>759</v>
      </c>
      <c r="C872" s="16" t="s">
        <v>4220</v>
      </c>
      <c r="D872" s="1" t="s">
        <v>62</v>
      </c>
      <c r="E872" s="3">
        <v>9</v>
      </c>
      <c r="F872" s="2">
        <v>1143.74</v>
      </c>
      <c r="G872" s="2">
        <f>ROUND('CDD-CD'!$E872*'CDD-CD'!$F872,2)</f>
        <v>10293.66</v>
      </c>
      <c r="H872" s="3">
        <v>9</v>
      </c>
      <c r="I872" s="2">
        <v>1270.02</v>
      </c>
      <c r="J872" s="2">
        <f>ROUND(Tabla2[[#This Row],[CANTIDAD 2]]*Tabla2[[#This Row],[P. U. 2]],2)</f>
        <v>11430.18</v>
      </c>
    </row>
    <row r="873" spans="1:10">
      <c r="A873" s="16" t="s">
        <v>6577</v>
      </c>
      <c r="B873" s="16" t="s">
        <v>760</v>
      </c>
      <c r="C873" s="16" t="s">
        <v>4221</v>
      </c>
      <c r="D873" s="1" t="s">
        <v>62</v>
      </c>
      <c r="E873" s="3">
        <v>4</v>
      </c>
      <c r="F873" s="2">
        <v>1119.0999999999999</v>
      </c>
      <c r="G873" s="2">
        <f>ROUND('CDD-CD'!$E873*'CDD-CD'!$F873,2)</f>
        <v>4476.3999999999996</v>
      </c>
      <c r="H873" s="3">
        <v>4</v>
      </c>
      <c r="I873" s="2">
        <v>1236.02</v>
      </c>
      <c r="J873" s="2">
        <f>ROUND(Tabla2[[#This Row],[CANTIDAD 2]]*Tabla2[[#This Row],[P. U. 2]],2)</f>
        <v>4944.08</v>
      </c>
    </row>
    <row r="874" spans="1:10">
      <c r="A874" s="16" t="s">
        <v>6577</v>
      </c>
      <c r="B874" s="16" t="s">
        <v>761</v>
      </c>
      <c r="C874" s="16" t="s">
        <v>4222</v>
      </c>
      <c r="D874" s="1" t="s">
        <v>62</v>
      </c>
      <c r="E874" s="3">
        <v>215</v>
      </c>
      <c r="F874" s="2">
        <v>148.27000000000001</v>
      </c>
      <c r="G874" s="2">
        <f>ROUND('CDD-CD'!$E874*'CDD-CD'!$F874,2)</f>
        <v>31878.05</v>
      </c>
      <c r="H874" s="3">
        <v>215</v>
      </c>
      <c r="I874" s="2">
        <v>175.16</v>
      </c>
      <c r="J874" s="2">
        <f>ROUND(Tabla2[[#This Row],[CANTIDAD 2]]*Tabla2[[#This Row],[P. U. 2]],2)</f>
        <v>37659.4</v>
      </c>
    </row>
    <row r="875" spans="1:10">
      <c r="A875" s="16" t="s">
        <v>6577</v>
      </c>
      <c r="B875" s="16" t="s">
        <v>762</v>
      </c>
      <c r="C875" s="16" t="s">
        <v>4223</v>
      </c>
      <c r="D875" s="1" t="s">
        <v>62</v>
      </c>
      <c r="E875" s="3">
        <v>104</v>
      </c>
      <c r="F875" s="2">
        <v>264.08</v>
      </c>
      <c r="G875" s="2">
        <f>ROUND('CDD-CD'!$E875*'CDD-CD'!$F875,2)</f>
        <v>27464.32</v>
      </c>
      <c r="H875" s="3">
        <v>104</v>
      </c>
      <c r="I875" s="2">
        <v>299.86</v>
      </c>
      <c r="J875" s="2">
        <f>ROUND(Tabla2[[#This Row],[CANTIDAD 2]]*Tabla2[[#This Row],[P. U. 2]],2)</f>
        <v>31185.439999999999</v>
      </c>
    </row>
    <row r="876" spans="1:10">
      <c r="A876" s="16" t="s">
        <v>6577</v>
      </c>
      <c r="B876" s="16" t="s">
        <v>763</v>
      </c>
      <c r="C876" s="16" t="s">
        <v>4224</v>
      </c>
      <c r="D876" s="1" t="s">
        <v>62</v>
      </c>
      <c r="E876" s="3">
        <v>368</v>
      </c>
      <c r="F876" s="2">
        <v>342.78</v>
      </c>
      <c r="G876" s="2">
        <f>ROUND('CDD-CD'!$E876*'CDD-CD'!$F876,2)</f>
        <v>126143.03999999999</v>
      </c>
      <c r="H876" s="3">
        <v>368</v>
      </c>
      <c r="I876" s="2">
        <v>373.81</v>
      </c>
      <c r="J876" s="2">
        <f>ROUND(Tabla2[[#This Row],[CANTIDAD 2]]*Tabla2[[#This Row],[P. U. 2]],2)</f>
        <v>137562.07999999999</v>
      </c>
    </row>
    <row r="877" spans="1:10">
      <c r="A877" s="16" t="s">
        <v>6577</v>
      </c>
      <c r="B877" s="16" t="s">
        <v>764</v>
      </c>
      <c r="C877" s="16" t="s">
        <v>4225</v>
      </c>
      <c r="D877" s="1" t="s">
        <v>62</v>
      </c>
      <c r="E877" s="3">
        <v>82</v>
      </c>
      <c r="F877" s="2">
        <v>149.53</v>
      </c>
      <c r="G877" s="2">
        <f>ROUND('CDD-CD'!$E877*'CDD-CD'!$F877,2)</f>
        <v>12261.46</v>
      </c>
      <c r="H877" s="3">
        <v>82</v>
      </c>
      <c r="I877" s="2">
        <v>170.42</v>
      </c>
      <c r="J877" s="2">
        <f>ROUND(Tabla2[[#This Row],[CANTIDAD 2]]*Tabla2[[#This Row],[P. U. 2]],2)</f>
        <v>13974.44</v>
      </c>
    </row>
    <row r="878" spans="1:10">
      <c r="A878" s="16" t="s">
        <v>6577</v>
      </c>
      <c r="B878" s="16" t="s">
        <v>765</v>
      </c>
      <c r="C878" s="16" t="s">
        <v>4226</v>
      </c>
      <c r="D878" s="1" t="s">
        <v>62</v>
      </c>
      <c r="E878" s="3">
        <v>12</v>
      </c>
      <c r="F878" s="2">
        <v>414.17</v>
      </c>
      <c r="G878" s="2">
        <f>ROUND('CDD-CD'!$E878*'CDD-CD'!$F878,2)</f>
        <v>4970.04</v>
      </c>
      <c r="H878" s="3">
        <v>12</v>
      </c>
      <c r="I878" s="2">
        <v>445.57</v>
      </c>
      <c r="J878" s="2">
        <f>ROUND(Tabla2[[#This Row],[CANTIDAD 2]]*Tabla2[[#This Row],[P. U. 2]],2)</f>
        <v>5346.84</v>
      </c>
    </row>
    <row r="879" spans="1:10">
      <c r="A879" s="16" t="s">
        <v>6577</v>
      </c>
      <c r="B879" s="16" t="s">
        <v>766</v>
      </c>
      <c r="C879" s="16" t="s">
        <v>4227</v>
      </c>
      <c r="D879" s="1" t="s">
        <v>62</v>
      </c>
      <c r="E879" s="3">
        <v>40</v>
      </c>
      <c r="F879" s="2">
        <v>161.58000000000001</v>
      </c>
      <c r="G879" s="2">
        <f>ROUND('CDD-CD'!$E879*'CDD-CD'!$F879,2)</f>
        <v>6463.2</v>
      </c>
      <c r="H879" s="3">
        <v>40</v>
      </c>
      <c r="I879" s="2">
        <v>181.2</v>
      </c>
      <c r="J879" s="2">
        <f>ROUND(Tabla2[[#This Row],[CANTIDAD 2]]*Tabla2[[#This Row],[P. U. 2]],2)</f>
        <v>7248</v>
      </c>
    </row>
    <row r="880" spans="1:10">
      <c r="A880" s="16" t="s">
        <v>6577</v>
      </c>
      <c r="B880" s="16" t="s">
        <v>767</v>
      </c>
      <c r="C880" s="16" t="s">
        <v>4228</v>
      </c>
      <c r="D880" s="1" t="s">
        <v>62</v>
      </c>
      <c r="E880" s="3">
        <v>27</v>
      </c>
      <c r="F880" s="2">
        <v>7383.47</v>
      </c>
      <c r="G880" s="2">
        <f>ROUND('CDD-CD'!$E880*'CDD-CD'!$F880,2)</f>
        <v>199353.69</v>
      </c>
      <c r="H880" s="3">
        <v>27</v>
      </c>
      <c r="I880" s="2">
        <v>7504.91</v>
      </c>
      <c r="J880" s="2">
        <f>ROUND(Tabla2[[#This Row],[CANTIDAD 2]]*Tabla2[[#This Row],[P. U. 2]],2)</f>
        <v>202632.57</v>
      </c>
    </row>
    <row r="881" spans="1:10">
      <c r="A881" s="16" t="s">
        <v>6577</v>
      </c>
      <c r="B881" s="16" t="s">
        <v>768</v>
      </c>
      <c r="C881" s="16" t="s">
        <v>4229</v>
      </c>
      <c r="D881" s="1" t="s">
        <v>62</v>
      </c>
      <c r="E881" s="3">
        <v>9</v>
      </c>
      <c r="F881" s="2">
        <v>88.6</v>
      </c>
      <c r="G881" s="2">
        <f>ROUND('CDD-CD'!$E881*'CDD-CD'!$F881,2)</f>
        <v>797.4</v>
      </c>
      <c r="H881" s="3">
        <v>9</v>
      </c>
      <c r="I881" s="2">
        <v>99.07</v>
      </c>
      <c r="J881" s="2">
        <f>ROUND(Tabla2[[#This Row],[CANTIDAD 2]]*Tabla2[[#This Row],[P. U. 2]],2)</f>
        <v>891.63</v>
      </c>
    </row>
    <row r="882" spans="1:10">
      <c r="A882" s="16" t="s">
        <v>6577</v>
      </c>
      <c r="B882" s="16" t="s">
        <v>769</v>
      </c>
      <c r="C882" s="16" t="s">
        <v>4230</v>
      </c>
      <c r="D882" s="1" t="s">
        <v>62</v>
      </c>
      <c r="E882" s="3">
        <v>109</v>
      </c>
      <c r="F882" s="2">
        <v>1468.03</v>
      </c>
      <c r="G882" s="2">
        <f>ROUND('CDD-CD'!$E882*'CDD-CD'!$F882,2)</f>
        <v>160015.26999999999</v>
      </c>
      <c r="H882" s="3">
        <v>109</v>
      </c>
      <c r="I882" s="2">
        <v>1626.24</v>
      </c>
      <c r="J882" s="2">
        <f>ROUND(Tabla2[[#This Row],[CANTIDAD 2]]*Tabla2[[#This Row],[P. U. 2]],2)</f>
        <v>177260.16</v>
      </c>
    </row>
    <row r="883" spans="1:10">
      <c r="A883" s="16" t="s">
        <v>6577</v>
      </c>
      <c r="B883" s="16" t="s">
        <v>770</v>
      </c>
      <c r="C883" s="16" t="s">
        <v>4231</v>
      </c>
      <c r="D883" s="1" t="s">
        <v>62</v>
      </c>
      <c r="E883" s="3">
        <v>2</v>
      </c>
      <c r="F883" s="2">
        <v>5595.39</v>
      </c>
      <c r="G883" s="2">
        <f>ROUND('CDD-CD'!$E883*'CDD-CD'!$F883,2)</f>
        <v>11190.78</v>
      </c>
      <c r="H883" s="3">
        <v>2</v>
      </c>
      <c r="I883" s="2">
        <v>6066.43</v>
      </c>
      <c r="J883" s="2">
        <f>ROUND(Tabla2[[#This Row],[CANTIDAD 2]]*Tabla2[[#This Row],[P. U. 2]],2)</f>
        <v>12132.86</v>
      </c>
    </row>
    <row r="884" spans="1:10">
      <c r="A884" s="16" t="s">
        <v>6577</v>
      </c>
      <c r="B884" s="16" t="s">
        <v>771</v>
      </c>
      <c r="C884" s="16" t="s">
        <v>4232</v>
      </c>
      <c r="D884" s="1" t="s">
        <v>62</v>
      </c>
      <c r="E884" s="3">
        <v>129</v>
      </c>
      <c r="F884" s="2">
        <v>230.18</v>
      </c>
      <c r="G884" s="2">
        <f>ROUND('CDD-CD'!$E884*'CDD-CD'!$F884,2)</f>
        <v>29693.22</v>
      </c>
      <c r="H884" s="3">
        <v>129</v>
      </c>
      <c r="I884" s="2">
        <v>245.88</v>
      </c>
      <c r="J884" s="2">
        <f>ROUND(Tabla2[[#This Row],[CANTIDAD 2]]*Tabla2[[#This Row],[P. U. 2]],2)</f>
        <v>31718.52</v>
      </c>
    </row>
    <row r="885" spans="1:10">
      <c r="A885" s="16" t="s">
        <v>6577</v>
      </c>
      <c r="B885" s="16" t="s">
        <v>772</v>
      </c>
      <c r="C885" s="16" t="s">
        <v>4233</v>
      </c>
      <c r="D885" s="1" t="s">
        <v>62</v>
      </c>
      <c r="E885" s="3">
        <v>203</v>
      </c>
      <c r="F885" s="2">
        <v>246.91</v>
      </c>
      <c r="G885" s="2">
        <f>ROUND('CDD-CD'!$E885*'CDD-CD'!$F885,2)</f>
        <v>50122.73</v>
      </c>
      <c r="H885" s="3">
        <v>203</v>
      </c>
      <c r="I885" s="2">
        <v>268.87</v>
      </c>
      <c r="J885" s="2">
        <f>ROUND(Tabla2[[#This Row],[CANTIDAD 2]]*Tabla2[[#This Row],[P. U. 2]],2)</f>
        <v>54580.61</v>
      </c>
    </row>
    <row r="886" spans="1:10" s="51" customFormat="1">
      <c r="A886" s="47" t="s">
        <v>6579</v>
      </c>
      <c r="B886" s="47" t="s">
        <v>6611</v>
      </c>
      <c r="C886" s="47" t="s">
        <v>4234</v>
      </c>
      <c r="D886" s="48" t="s">
        <v>3472</v>
      </c>
      <c r="E886" s="49"/>
      <c r="F886" s="50"/>
      <c r="G886" s="50">
        <f>SUM(G887:G931)</f>
        <v>413321.12000000017</v>
      </c>
      <c r="H886" s="49"/>
      <c r="I886" s="64"/>
      <c r="J886" s="50">
        <f>SUM(J887:J931)</f>
        <v>477352.65000000008</v>
      </c>
    </row>
    <row r="887" spans="1:10">
      <c r="A887" s="16" t="s">
        <v>6577</v>
      </c>
      <c r="B887" s="16" t="s">
        <v>773</v>
      </c>
      <c r="C887" s="16" t="s">
        <v>4235</v>
      </c>
      <c r="D887" s="1" t="s">
        <v>62</v>
      </c>
      <c r="E887" s="3">
        <v>237</v>
      </c>
      <c r="F887" s="2">
        <v>134.96</v>
      </c>
      <c r="G887" s="2">
        <f>ROUND('CDD-CD'!$E887*'CDD-CD'!$F887,2)</f>
        <v>31985.52</v>
      </c>
      <c r="H887" s="3">
        <v>237</v>
      </c>
      <c r="I887" s="2">
        <v>161.13</v>
      </c>
      <c r="J887" s="2">
        <f>ROUND(Tabla2[[#This Row],[CANTIDAD 2]]*Tabla2[[#This Row],[P. U. 2]],2)</f>
        <v>38187.81</v>
      </c>
    </row>
    <row r="888" spans="1:10">
      <c r="A888" s="16" t="s">
        <v>6577</v>
      </c>
      <c r="B888" s="16" t="s">
        <v>774</v>
      </c>
      <c r="C888" s="16" t="s">
        <v>4236</v>
      </c>
      <c r="D888" s="1" t="s">
        <v>62</v>
      </c>
      <c r="E888" s="3">
        <v>750</v>
      </c>
      <c r="F888" s="2">
        <v>156.54</v>
      </c>
      <c r="G888" s="2">
        <f>ROUND('CDD-CD'!$E888*'CDD-CD'!$F888,2)</f>
        <v>117405</v>
      </c>
      <c r="H888" s="3">
        <v>750</v>
      </c>
      <c r="I888" s="2">
        <v>187.94</v>
      </c>
      <c r="J888" s="2">
        <f>ROUND(Tabla2[[#This Row],[CANTIDAD 2]]*Tabla2[[#This Row],[P. U. 2]],2)</f>
        <v>140955</v>
      </c>
    </row>
    <row r="889" spans="1:10">
      <c r="A889" s="16" t="s">
        <v>6577</v>
      </c>
      <c r="B889" s="16" t="s">
        <v>775</v>
      </c>
      <c r="C889" s="16" t="s">
        <v>4237</v>
      </c>
      <c r="D889" s="1" t="s">
        <v>62</v>
      </c>
      <c r="E889" s="3">
        <v>68</v>
      </c>
      <c r="F889" s="2">
        <v>237.44</v>
      </c>
      <c r="G889" s="2">
        <f>ROUND('CDD-CD'!$E889*'CDD-CD'!$F889,2)</f>
        <v>16145.92</v>
      </c>
      <c r="H889" s="3">
        <v>68</v>
      </c>
      <c r="I889" s="2">
        <v>261.37</v>
      </c>
      <c r="J889" s="2">
        <f>ROUND(Tabla2[[#This Row],[CANTIDAD 2]]*Tabla2[[#This Row],[P. U. 2]],2)</f>
        <v>17773.16</v>
      </c>
    </row>
    <row r="890" spans="1:10">
      <c r="A890" s="16" t="s">
        <v>6577</v>
      </c>
      <c r="B890" s="16" t="s">
        <v>776</v>
      </c>
      <c r="C890" s="16" t="s">
        <v>4238</v>
      </c>
      <c r="D890" s="1" t="s">
        <v>62</v>
      </c>
      <c r="E890" s="3">
        <v>27</v>
      </c>
      <c r="F890" s="2">
        <v>29.8</v>
      </c>
      <c r="G890" s="2">
        <f>ROUND('CDD-CD'!$E890*'CDD-CD'!$F890,2)</f>
        <v>804.6</v>
      </c>
      <c r="H890" s="3">
        <v>27</v>
      </c>
      <c r="I890" s="2">
        <v>39.61</v>
      </c>
      <c r="J890" s="2">
        <f>ROUND(Tabla2[[#This Row],[CANTIDAD 2]]*Tabla2[[#This Row],[P. U. 2]],2)</f>
        <v>1069.47</v>
      </c>
    </row>
    <row r="891" spans="1:10">
      <c r="A891" s="16" t="s">
        <v>6577</v>
      </c>
      <c r="B891" s="16" t="s">
        <v>777</v>
      </c>
      <c r="C891" s="16" t="s">
        <v>4239</v>
      </c>
      <c r="D891" s="1" t="s">
        <v>62</v>
      </c>
      <c r="E891" s="3">
        <v>545</v>
      </c>
      <c r="F891" s="2">
        <v>39.729999999999997</v>
      </c>
      <c r="G891" s="2">
        <f>ROUND('CDD-CD'!$E891*'CDD-CD'!$F891,2)</f>
        <v>21652.85</v>
      </c>
      <c r="H891" s="3">
        <v>545</v>
      </c>
      <c r="I891" s="2">
        <v>52.81</v>
      </c>
      <c r="J891" s="2">
        <f>ROUND(Tabla2[[#This Row],[CANTIDAD 2]]*Tabla2[[#This Row],[P. U. 2]],2)</f>
        <v>28781.45</v>
      </c>
    </row>
    <row r="892" spans="1:10">
      <c r="A892" s="16" t="s">
        <v>6577</v>
      </c>
      <c r="B892" s="16" t="s">
        <v>778</v>
      </c>
      <c r="C892" s="16" t="s">
        <v>4240</v>
      </c>
      <c r="D892" s="1" t="s">
        <v>62</v>
      </c>
      <c r="E892" s="3">
        <v>120</v>
      </c>
      <c r="F892" s="2">
        <v>42.11</v>
      </c>
      <c r="G892" s="2">
        <f>ROUND('CDD-CD'!$E892*'CDD-CD'!$F892,2)</f>
        <v>5053.2</v>
      </c>
      <c r="H892" s="3">
        <v>120</v>
      </c>
      <c r="I892" s="2">
        <v>55.19</v>
      </c>
      <c r="J892" s="2">
        <f>ROUND(Tabla2[[#This Row],[CANTIDAD 2]]*Tabla2[[#This Row],[P. U. 2]],2)</f>
        <v>6622.8</v>
      </c>
    </row>
    <row r="893" spans="1:10">
      <c r="A893" s="16" t="s">
        <v>6577</v>
      </c>
      <c r="B893" s="16" t="s">
        <v>779</v>
      </c>
      <c r="C893" s="16" t="s">
        <v>4241</v>
      </c>
      <c r="D893" s="1" t="s">
        <v>62</v>
      </c>
      <c r="E893" s="3">
        <v>10</v>
      </c>
      <c r="F893" s="2">
        <v>49.04</v>
      </c>
      <c r="G893" s="2">
        <f>ROUND('CDD-CD'!$E893*'CDD-CD'!$F893,2)</f>
        <v>490.4</v>
      </c>
      <c r="H893" s="3">
        <v>10</v>
      </c>
      <c r="I893" s="2">
        <v>60.41</v>
      </c>
      <c r="J893" s="2">
        <f>ROUND(Tabla2[[#This Row],[CANTIDAD 2]]*Tabla2[[#This Row],[P. U. 2]],2)</f>
        <v>604.1</v>
      </c>
    </row>
    <row r="894" spans="1:10">
      <c r="A894" s="16" t="s">
        <v>6577</v>
      </c>
      <c r="B894" s="16" t="s">
        <v>780</v>
      </c>
      <c r="C894" s="16" t="s">
        <v>4242</v>
      </c>
      <c r="D894" s="1" t="s">
        <v>62</v>
      </c>
      <c r="E894" s="3">
        <v>1</v>
      </c>
      <c r="F894" s="2">
        <v>41.17</v>
      </c>
      <c r="G894" s="2">
        <f>ROUND('CDD-CD'!$E894*'CDD-CD'!$F894,2)</f>
        <v>41.17</v>
      </c>
      <c r="H894" s="3">
        <v>1</v>
      </c>
      <c r="I894" s="2">
        <v>54.26</v>
      </c>
      <c r="J894" s="2">
        <f>ROUND(Tabla2[[#This Row],[CANTIDAD 2]]*Tabla2[[#This Row],[P. U. 2]],2)</f>
        <v>54.26</v>
      </c>
    </row>
    <row r="895" spans="1:10">
      <c r="A895" s="16" t="s">
        <v>6577</v>
      </c>
      <c r="B895" s="16" t="s">
        <v>781</v>
      </c>
      <c r="C895" s="16" t="s">
        <v>4243</v>
      </c>
      <c r="D895" s="1" t="s">
        <v>62</v>
      </c>
      <c r="E895" s="3">
        <v>30</v>
      </c>
      <c r="F895" s="2">
        <v>61.99</v>
      </c>
      <c r="G895" s="2">
        <f>ROUND('CDD-CD'!$E895*'CDD-CD'!$F895,2)</f>
        <v>1859.7</v>
      </c>
      <c r="H895" s="3">
        <v>30</v>
      </c>
      <c r="I895" s="2">
        <v>83.53</v>
      </c>
      <c r="J895" s="2">
        <f>ROUND(Tabla2[[#This Row],[CANTIDAD 2]]*Tabla2[[#This Row],[P. U. 2]],2)</f>
        <v>2505.9</v>
      </c>
    </row>
    <row r="896" spans="1:10">
      <c r="A896" s="16" t="s">
        <v>6577</v>
      </c>
      <c r="B896" s="16" t="s">
        <v>782</v>
      </c>
      <c r="C896" s="16" t="s">
        <v>4244</v>
      </c>
      <c r="D896" s="1" t="s">
        <v>62</v>
      </c>
      <c r="E896" s="3">
        <v>163</v>
      </c>
      <c r="F896" s="2">
        <v>70.45</v>
      </c>
      <c r="G896" s="2">
        <f>ROUND('CDD-CD'!$E896*'CDD-CD'!$F896,2)</f>
        <v>11483.35</v>
      </c>
      <c r="H896" s="3">
        <v>163</v>
      </c>
      <c r="I896" s="2">
        <v>94.61</v>
      </c>
      <c r="J896" s="2">
        <f>ROUND(Tabla2[[#This Row],[CANTIDAD 2]]*Tabla2[[#This Row],[P. U. 2]],2)</f>
        <v>15421.43</v>
      </c>
    </row>
    <row r="897" spans="1:10">
      <c r="A897" s="16" t="s">
        <v>6577</v>
      </c>
      <c r="B897" s="16" t="s">
        <v>783</v>
      </c>
      <c r="C897" s="16" t="s">
        <v>4245</v>
      </c>
      <c r="D897" s="1" t="s">
        <v>62</v>
      </c>
      <c r="E897" s="3">
        <v>164</v>
      </c>
      <c r="F897" s="2">
        <v>78.150000000000006</v>
      </c>
      <c r="G897" s="2">
        <f>ROUND('CDD-CD'!$E897*'CDD-CD'!$F897,2)</f>
        <v>12816.6</v>
      </c>
      <c r="H897" s="3">
        <v>164</v>
      </c>
      <c r="I897" s="2">
        <v>97.77</v>
      </c>
      <c r="J897" s="2">
        <f>ROUND(Tabla2[[#This Row],[CANTIDAD 2]]*Tabla2[[#This Row],[P. U. 2]],2)</f>
        <v>16034.28</v>
      </c>
    </row>
    <row r="898" spans="1:10">
      <c r="A898" s="16" t="s">
        <v>6577</v>
      </c>
      <c r="B898" s="16" t="s">
        <v>784</v>
      </c>
      <c r="C898" s="16" t="s">
        <v>4246</v>
      </c>
      <c r="D898" s="1" t="s">
        <v>62</v>
      </c>
      <c r="E898" s="3">
        <v>1</v>
      </c>
      <c r="F898" s="2">
        <v>84.52</v>
      </c>
      <c r="G898" s="2">
        <f>ROUND('CDD-CD'!$E898*'CDD-CD'!$F898,2)</f>
        <v>84.52</v>
      </c>
      <c r="H898" s="3">
        <v>1</v>
      </c>
      <c r="I898" s="2">
        <v>104.14</v>
      </c>
      <c r="J898" s="2">
        <f>ROUND(Tabla2[[#This Row],[CANTIDAD 2]]*Tabla2[[#This Row],[P. U. 2]],2)</f>
        <v>104.14</v>
      </c>
    </row>
    <row r="899" spans="1:10">
      <c r="A899" s="16" t="s">
        <v>6577</v>
      </c>
      <c r="B899" s="16" t="s">
        <v>785</v>
      </c>
      <c r="C899" s="16" t="s">
        <v>4247</v>
      </c>
      <c r="D899" s="1" t="s">
        <v>62</v>
      </c>
      <c r="E899" s="3">
        <v>8</v>
      </c>
      <c r="F899" s="2">
        <v>154.25</v>
      </c>
      <c r="G899" s="2">
        <f>ROUND('CDD-CD'!$E899*'CDD-CD'!$F899,2)</f>
        <v>1234</v>
      </c>
      <c r="H899" s="3">
        <v>8</v>
      </c>
      <c r="I899" s="2">
        <v>177.91</v>
      </c>
      <c r="J899" s="2">
        <f>ROUND(Tabla2[[#This Row],[CANTIDAD 2]]*Tabla2[[#This Row],[P. U. 2]],2)</f>
        <v>1423.28</v>
      </c>
    </row>
    <row r="900" spans="1:10">
      <c r="A900" s="16" t="s">
        <v>6577</v>
      </c>
      <c r="B900" s="16" t="s">
        <v>786</v>
      </c>
      <c r="C900" s="16" t="s">
        <v>4248</v>
      </c>
      <c r="D900" s="1" t="s">
        <v>62</v>
      </c>
      <c r="E900" s="3">
        <v>22</v>
      </c>
      <c r="F900" s="2">
        <v>297.81</v>
      </c>
      <c r="G900" s="2">
        <f>ROUND('CDD-CD'!$E900*'CDD-CD'!$F900,2)</f>
        <v>6551.82</v>
      </c>
      <c r="H900" s="3">
        <v>22</v>
      </c>
      <c r="I900" s="2">
        <v>323.12</v>
      </c>
      <c r="J900" s="2">
        <f>ROUND(Tabla2[[#This Row],[CANTIDAD 2]]*Tabla2[[#This Row],[P. U. 2]],2)</f>
        <v>7108.64</v>
      </c>
    </row>
    <row r="901" spans="1:10">
      <c r="A901" s="16" t="s">
        <v>6577</v>
      </c>
      <c r="B901" s="16" t="s">
        <v>787</v>
      </c>
      <c r="C901" s="16" t="s">
        <v>4249</v>
      </c>
      <c r="D901" s="1" t="s">
        <v>62</v>
      </c>
      <c r="E901" s="3">
        <v>47</v>
      </c>
      <c r="F901" s="2">
        <v>40.51</v>
      </c>
      <c r="G901" s="2">
        <f>ROUND('CDD-CD'!$E901*'CDD-CD'!$F901,2)</f>
        <v>1903.97</v>
      </c>
      <c r="H901" s="3">
        <v>47</v>
      </c>
      <c r="I901" s="2">
        <v>53.6</v>
      </c>
      <c r="J901" s="2">
        <f>ROUND(Tabla2[[#This Row],[CANTIDAD 2]]*Tabla2[[#This Row],[P. U. 2]],2)</f>
        <v>2519.1999999999998</v>
      </c>
    </row>
    <row r="902" spans="1:10">
      <c r="A902" s="16" t="s">
        <v>6577</v>
      </c>
      <c r="B902" s="16" t="s">
        <v>788</v>
      </c>
      <c r="C902" s="16" t="s">
        <v>4250</v>
      </c>
      <c r="D902" s="1" t="s">
        <v>62</v>
      </c>
      <c r="E902" s="3">
        <v>4</v>
      </c>
      <c r="F902" s="2">
        <v>60.06</v>
      </c>
      <c r="G902" s="2">
        <f>ROUND('CDD-CD'!$E902*'CDD-CD'!$F902,2)</f>
        <v>240.24</v>
      </c>
      <c r="H902" s="3">
        <v>4</v>
      </c>
      <c r="I902" s="2">
        <v>71.59</v>
      </c>
      <c r="J902" s="2">
        <f>ROUND(Tabla2[[#This Row],[CANTIDAD 2]]*Tabla2[[#This Row],[P. U. 2]],2)</f>
        <v>286.36</v>
      </c>
    </row>
    <row r="903" spans="1:10">
      <c r="A903" s="16" t="s">
        <v>6577</v>
      </c>
      <c r="B903" s="16" t="s">
        <v>789</v>
      </c>
      <c r="C903" s="16" t="s">
        <v>4251</v>
      </c>
      <c r="D903" s="1" t="s">
        <v>79</v>
      </c>
      <c r="E903" s="3">
        <v>353.85</v>
      </c>
      <c r="F903" s="2">
        <v>18.989999999999998</v>
      </c>
      <c r="G903" s="2">
        <f>ROUND('CDD-CD'!$E903*'CDD-CD'!$F903,2)</f>
        <v>6719.61</v>
      </c>
      <c r="H903" s="3">
        <v>353.85</v>
      </c>
      <c r="I903" s="2">
        <v>22.87</v>
      </c>
      <c r="J903" s="2">
        <f>ROUND(Tabla2[[#This Row],[CANTIDAD 2]]*Tabla2[[#This Row],[P. U. 2]],2)</f>
        <v>8092.55</v>
      </c>
    </row>
    <row r="904" spans="1:10">
      <c r="A904" s="16" t="s">
        <v>6577</v>
      </c>
      <c r="B904" s="16" t="s">
        <v>790</v>
      </c>
      <c r="C904" s="16" t="s">
        <v>4252</v>
      </c>
      <c r="D904" s="1" t="s">
        <v>79</v>
      </c>
      <c r="E904" s="3">
        <v>232.56</v>
      </c>
      <c r="F904" s="2">
        <v>27.66</v>
      </c>
      <c r="G904" s="2">
        <f>ROUND('CDD-CD'!$E904*'CDD-CD'!$F904,2)</f>
        <v>6432.61</v>
      </c>
      <c r="H904" s="3">
        <v>232.56</v>
      </c>
      <c r="I904" s="2">
        <v>32.020000000000003</v>
      </c>
      <c r="J904" s="2">
        <f>ROUND(Tabla2[[#This Row],[CANTIDAD 2]]*Tabla2[[#This Row],[P. U. 2]],2)</f>
        <v>7446.57</v>
      </c>
    </row>
    <row r="905" spans="1:10">
      <c r="A905" s="16" t="s">
        <v>6577</v>
      </c>
      <c r="B905" s="16" t="s">
        <v>791</v>
      </c>
      <c r="C905" s="16" t="s">
        <v>4253</v>
      </c>
      <c r="D905" s="1" t="s">
        <v>79</v>
      </c>
      <c r="E905" s="3">
        <v>214.4</v>
      </c>
      <c r="F905" s="2">
        <v>39.770000000000003</v>
      </c>
      <c r="G905" s="2">
        <f>ROUND('CDD-CD'!$E905*'CDD-CD'!$F905,2)</f>
        <v>8526.69</v>
      </c>
      <c r="H905" s="3">
        <v>214.4</v>
      </c>
      <c r="I905" s="2">
        <v>44.13</v>
      </c>
      <c r="J905" s="2">
        <f>ROUND(Tabla2[[#This Row],[CANTIDAD 2]]*Tabla2[[#This Row],[P. U. 2]],2)</f>
        <v>9461.4699999999993</v>
      </c>
    </row>
    <row r="906" spans="1:10">
      <c r="A906" s="16" t="s">
        <v>6577</v>
      </c>
      <c r="B906" s="16" t="s">
        <v>792</v>
      </c>
      <c r="C906" s="16" t="s">
        <v>4254</v>
      </c>
      <c r="D906" s="1" t="s">
        <v>79</v>
      </c>
      <c r="E906" s="3">
        <v>161.59</v>
      </c>
      <c r="F906" s="2">
        <v>57.2</v>
      </c>
      <c r="G906" s="2">
        <f>ROUND('CDD-CD'!$E906*'CDD-CD'!$F906,2)</f>
        <v>9242.9500000000007</v>
      </c>
      <c r="H906" s="3">
        <v>161.59</v>
      </c>
      <c r="I906" s="2">
        <v>62.62</v>
      </c>
      <c r="J906" s="2">
        <f>ROUND(Tabla2[[#This Row],[CANTIDAD 2]]*Tabla2[[#This Row],[P. U. 2]],2)</f>
        <v>10118.77</v>
      </c>
    </row>
    <row r="907" spans="1:10">
      <c r="A907" s="16" t="s">
        <v>6577</v>
      </c>
      <c r="B907" s="16" t="s">
        <v>793</v>
      </c>
      <c r="C907" s="16" t="s">
        <v>4255</v>
      </c>
      <c r="D907" s="1" t="s">
        <v>79</v>
      </c>
      <c r="E907" s="3">
        <v>270.85000000000002</v>
      </c>
      <c r="F907" s="2">
        <v>79.91</v>
      </c>
      <c r="G907" s="2">
        <f>ROUND('CDD-CD'!$E907*'CDD-CD'!$F907,2)</f>
        <v>21643.62</v>
      </c>
      <c r="H907" s="3">
        <v>270.85000000000002</v>
      </c>
      <c r="I907" s="2">
        <v>85.33</v>
      </c>
      <c r="J907" s="2">
        <f>ROUND(Tabla2[[#This Row],[CANTIDAD 2]]*Tabla2[[#This Row],[P. U. 2]],2)</f>
        <v>23111.63</v>
      </c>
    </row>
    <row r="908" spans="1:10">
      <c r="A908" s="16" t="s">
        <v>6577</v>
      </c>
      <c r="B908" s="16" t="s">
        <v>794</v>
      </c>
      <c r="C908" s="16" t="s">
        <v>4256</v>
      </c>
      <c r="D908" s="1" t="s">
        <v>79</v>
      </c>
      <c r="E908" s="3">
        <v>138.83000000000001</v>
      </c>
      <c r="F908" s="2">
        <v>118.47</v>
      </c>
      <c r="G908" s="2">
        <f>ROUND('CDD-CD'!$E908*'CDD-CD'!$F908,2)</f>
        <v>16447.189999999999</v>
      </c>
      <c r="H908" s="3">
        <v>138.83000000000001</v>
      </c>
      <c r="I908" s="2">
        <v>124.08</v>
      </c>
      <c r="J908" s="2">
        <f>ROUND(Tabla2[[#This Row],[CANTIDAD 2]]*Tabla2[[#This Row],[P. U. 2]],2)</f>
        <v>17226.03</v>
      </c>
    </row>
    <row r="909" spans="1:10">
      <c r="A909" s="16" t="s">
        <v>6577</v>
      </c>
      <c r="B909" s="16" t="s">
        <v>795</v>
      </c>
      <c r="C909" s="16" t="s">
        <v>4257</v>
      </c>
      <c r="D909" s="1" t="s">
        <v>79</v>
      </c>
      <c r="E909" s="3">
        <v>40.590000000000003</v>
      </c>
      <c r="F909" s="2">
        <v>216.9</v>
      </c>
      <c r="G909" s="2">
        <f>ROUND('CDD-CD'!$E909*'CDD-CD'!$F909,2)</f>
        <v>8803.9699999999993</v>
      </c>
      <c r="H909" s="3">
        <v>40.590000000000003</v>
      </c>
      <c r="I909" s="2">
        <v>222.51</v>
      </c>
      <c r="J909" s="2">
        <f>ROUND(Tabla2[[#This Row],[CANTIDAD 2]]*Tabla2[[#This Row],[P. U. 2]],2)</f>
        <v>9031.68</v>
      </c>
    </row>
    <row r="910" spans="1:10">
      <c r="A910" s="16" t="s">
        <v>6577</v>
      </c>
      <c r="B910" s="16" t="s">
        <v>796</v>
      </c>
      <c r="C910" s="16" t="s">
        <v>4258</v>
      </c>
      <c r="D910" s="1" t="s">
        <v>79</v>
      </c>
      <c r="E910" s="3">
        <v>68.13</v>
      </c>
      <c r="F910" s="2">
        <v>304.91000000000003</v>
      </c>
      <c r="G910" s="2">
        <f>ROUND('CDD-CD'!$E910*'CDD-CD'!$F910,2)</f>
        <v>20773.52</v>
      </c>
      <c r="H910" s="3">
        <v>68.13</v>
      </c>
      <c r="I910" s="2">
        <v>311.19</v>
      </c>
      <c r="J910" s="2">
        <f>ROUND(Tabla2[[#This Row],[CANTIDAD 2]]*Tabla2[[#This Row],[P. U. 2]],2)</f>
        <v>21201.37</v>
      </c>
    </row>
    <row r="911" spans="1:10">
      <c r="A911" s="16" t="s">
        <v>6577</v>
      </c>
      <c r="B911" s="16" t="s">
        <v>797</v>
      </c>
      <c r="C911" s="16" t="s">
        <v>4259</v>
      </c>
      <c r="D911" s="1" t="s">
        <v>79</v>
      </c>
      <c r="E911" s="3">
        <v>44.21</v>
      </c>
      <c r="F911" s="2">
        <v>427.1</v>
      </c>
      <c r="G911" s="2">
        <f>ROUND('CDD-CD'!$E911*'CDD-CD'!$F911,2)</f>
        <v>18882.09</v>
      </c>
      <c r="H911" s="3">
        <v>44.21</v>
      </c>
      <c r="I911" s="2">
        <v>434.58</v>
      </c>
      <c r="J911" s="2">
        <f>ROUND(Tabla2[[#This Row],[CANTIDAD 2]]*Tabla2[[#This Row],[P. U. 2]],2)</f>
        <v>19212.78</v>
      </c>
    </row>
    <row r="912" spans="1:10">
      <c r="A912" s="16" t="s">
        <v>6577</v>
      </c>
      <c r="B912" s="16" t="s">
        <v>798</v>
      </c>
      <c r="C912" s="16" t="s">
        <v>4260</v>
      </c>
      <c r="D912" s="1" t="s">
        <v>62</v>
      </c>
      <c r="E912" s="3">
        <v>251</v>
      </c>
      <c r="F912" s="2">
        <v>32.340000000000003</v>
      </c>
      <c r="G912" s="2">
        <f>ROUND('CDD-CD'!$E912*'CDD-CD'!$F912,2)</f>
        <v>8117.34</v>
      </c>
      <c r="H912" s="3">
        <v>251</v>
      </c>
      <c r="I912" s="2">
        <v>37.979999999999997</v>
      </c>
      <c r="J912" s="2">
        <f>ROUND(Tabla2[[#This Row],[CANTIDAD 2]]*Tabla2[[#This Row],[P. U. 2]],2)</f>
        <v>9532.98</v>
      </c>
    </row>
    <row r="913" spans="1:10">
      <c r="A913" s="16" t="s">
        <v>6577</v>
      </c>
      <c r="B913" s="16" t="s">
        <v>799</v>
      </c>
      <c r="C913" s="16" t="s">
        <v>4261</v>
      </c>
      <c r="D913" s="1" t="s">
        <v>62</v>
      </c>
      <c r="E913" s="3">
        <v>253</v>
      </c>
      <c r="F913" s="2">
        <v>40.94</v>
      </c>
      <c r="G913" s="2">
        <f>ROUND('CDD-CD'!$E913*'CDD-CD'!$F913,2)</f>
        <v>10357.82</v>
      </c>
      <c r="H913" s="3">
        <v>253</v>
      </c>
      <c r="I913" s="2">
        <v>46.95</v>
      </c>
      <c r="J913" s="2">
        <f>ROUND(Tabla2[[#This Row],[CANTIDAD 2]]*Tabla2[[#This Row],[P. U. 2]],2)</f>
        <v>11878.35</v>
      </c>
    </row>
    <row r="914" spans="1:10">
      <c r="A914" s="16" t="s">
        <v>6577</v>
      </c>
      <c r="B914" s="16" t="s">
        <v>800</v>
      </c>
      <c r="C914" s="16" t="s">
        <v>4262</v>
      </c>
      <c r="D914" s="1" t="s">
        <v>62</v>
      </c>
      <c r="E914" s="3">
        <v>23</v>
      </c>
      <c r="F914" s="2">
        <v>84.73</v>
      </c>
      <c r="G914" s="2">
        <f>ROUND('CDD-CD'!$E914*'CDD-CD'!$F914,2)</f>
        <v>1948.79</v>
      </c>
      <c r="H914" s="3">
        <v>23</v>
      </c>
      <c r="I914" s="2">
        <v>92</v>
      </c>
      <c r="J914" s="2">
        <f>ROUND(Tabla2[[#This Row],[CANTIDAD 2]]*Tabla2[[#This Row],[P. U. 2]],2)</f>
        <v>2116</v>
      </c>
    </row>
    <row r="915" spans="1:10">
      <c r="A915" s="16" t="s">
        <v>6577</v>
      </c>
      <c r="B915" s="16" t="s">
        <v>801</v>
      </c>
      <c r="C915" s="16" t="s">
        <v>4263</v>
      </c>
      <c r="D915" s="1" t="s">
        <v>62</v>
      </c>
      <c r="E915" s="3">
        <v>45</v>
      </c>
      <c r="F915" s="2">
        <v>181.87</v>
      </c>
      <c r="G915" s="2">
        <f>ROUND('CDD-CD'!$E915*'CDD-CD'!$F915,2)</f>
        <v>8184.15</v>
      </c>
      <c r="H915" s="3">
        <v>45</v>
      </c>
      <c r="I915" s="2">
        <v>189.64</v>
      </c>
      <c r="J915" s="2">
        <f>ROUND(Tabla2[[#This Row],[CANTIDAD 2]]*Tabla2[[#This Row],[P. U. 2]],2)</f>
        <v>8533.7999999999993</v>
      </c>
    </row>
    <row r="916" spans="1:10">
      <c r="A916" s="16" t="s">
        <v>6577</v>
      </c>
      <c r="B916" s="16" t="s">
        <v>802</v>
      </c>
      <c r="C916" s="16" t="s">
        <v>4264</v>
      </c>
      <c r="D916" s="1" t="s">
        <v>62</v>
      </c>
      <c r="E916" s="3">
        <v>94</v>
      </c>
      <c r="F916" s="2">
        <v>208.77</v>
      </c>
      <c r="G916" s="2">
        <f>ROUND('CDD-CD'!$E916*'CDD-CD'!$F916,2)</f>
        <v>19624.38</v>
      </c>
      <c r="H916" s="3">
        <v>94</v>
      </c>
      <c r="I916" s="2">
        <v>217.32</v>
      </c>
      <c r="J916" s="2">
        <f>ROUND(Tabla2[[#This Row],[CANTIDAD 2]]*Tabla2[[#This Row],[P. U. 2]],2)</f>
        <v>20428.080000000002</v>
      </c>
    </row>
    <row r="917" spans="1:10">
      <c r="A917" s="16" t="s">
        <v>6577</v>
      </c>
      <c r="B917" s="16" t="s">
        <v>803</v>
      </c>
      <c r="C917" s="16" t="s">
        <v>4265</v>
      </c>
      <c r="D917" s="1" t="s">
        <v>62</v>
      </c>
      <c r="E917" s="3">
        <v>6</v>
      </c>
      <c r="F917" s="2">
        <v>257.83</v>
      </c>
      <c r="G917" s="2">
        <f>ROUND('CDD-CD'!$E917*'CDD-CD'!$F917,2)</f>
        <v>1546.98</v>
      </c>
      <c r="H917" s="3">
        <v>6</v>
      </c>
      <c r="I917" s="2">
        <v>267.5</v>
      </c>
      <c r="J917" s="2">
        <f>ROUND(Tabla2[[#This Row],[CANTIDAD 2]]*Tabla2[[#This Row],[P. U. 2]],2)</f>
        <v>1605</v>
      </c>
    </row>
    <row r="918" spans="1:10">
      <c r="A918" s="16" t="s">
        <v>6577</v>
      </c>
      <c r="B918" s="16" t="s">
        <v>804</v>
      </c>
      <c r="C918" s="16" t="s">
        <v>4266</v>
      </c>
      <c r="D918" s="1" t="s">
        <v>62</v>
      </c>
      <c r="E918" s="3">
        <v>124</v>
      </c>
      <c r="F918" s="2">
        <v>20.239999999999998</v>
      </c>
      <c r="G918" s="2">
        <f>ROUND('CDD-CD'!$E918*'CDD-CD'!$F918,2)</f>
        <v>2509.7600000000002</v>
      </c>
      <c r="H918" s="3">
        <v>124</v>
      </c>
      <c r="I918" s="2">
        <v>26.1</v>
      </c>
      <c r="J918" s="2">
        <f>ROUND(Tabla2[[#This Row],[CANTIDAD 2]]*Tabla2[[#This Row],[P. U. 2]],2)</f>
        <v>3236.4</v>
      </c>
    </row>
    <row r="919" spans="1:10">
      <c r="A919" s="16" t="s">
        <v>6577</v>
      </c>
      <c r="B919" s="16" t="s">
        <v>805</v>
      </c>
      <c r="C919" s="16" t="s">
        <v>4267</v>
      </c>
      <c r="D919" s="1" t="s">
        <v>62</v>
      </c>
      <c r="E919" s="3">
        <v>63</v>
      </c>
      <c r="F919" s="2">
        <v>25.15</v>
      </c>
      <c r="G919" s="2">
        <f>ROUND('CDD-CD'!$E919*'CDD-CD'!$F919,2)</f>
        <v>1584.45</v>
      </c>
      <c r="H919" s="3">
        <v>63</v>
      </c>
      <c r="I919" s="2">
        <v>31.51</v>
      </c>
      <c r="J919" s="2">
        <f>ROUND(Tabla2[[#This Row],[CANTIDAD 2]]*Tabla2[[#This Row],[P. U. 2]],2)</f>
        <v>1985.13</v>
      </c>
    </row>
    <row r="920" spans="1:10">
      <c r="A920" s="16" t="s">
        <v>6577</v>
      </c>
      <c r="B920" s="16" t="s">
        <v>806</v>
      </c>
      <c r="C920" s="16" t="s">
        <v>4268</v>
      </c>
      <c r="D920" s="1" t="s">
        <v>62</v>
      </c>
      <c r="E920" s="3">
        <v>11</v>
      </c>
      <c r="F920" s="2">
        <v>34.840000000000003</v>
      </c>
      <c r="G920" s="2">
        <f>ROUND('CDD-CD'!$E920*'CDD-CD'!$F920,2)</f>
        <v>383.24</v>
      </c>
      <c r="H920" s="3">
        <v>11</v>
      </c>
      <c r="I920" s="2">
        <v>42.57</v>
      </c>
      <c r="J920" s="2">
        <f>ROUND(Tabla2[[#This Row],[CANTIDAD 2]]*Tabla2[[#This Row],[P. U. 2]],2)</f>
        <v>468.27</v>
      </c>
    </row>
    <row r="921" spans="1:10">
      <c r="A921" s="16" t="s">
        <v>6577</v>
      </c>
      <c r="B921" s="16" t="s">
        <v>807</v>
      </c>
      <c r="C921" s="16" t="s">
        <v>4269</v>
      </c>
      <c r="D921" s="1" t="s">
        <v>62</v>
      </c>
      <c r="E921" s="3">
        <v>47</v>
      </c>
      <c r="F921" s="2">
        <v>43.44</v>
      </c>
      <c r="G921" s="2">
        <f>ROUND('CDD-CD'!$E921*'CDD-CD'!$F921,2)</f>
        <v>2041.68</v>
      </c>
      <c r="H921" s="3">
        <v>47</v>
      </c>
      <c r="I921" s="2">
        <v>51.41</v>
      </c>
      <c r="J921" s="2">
        <f>ROUND(Tabla2[[#This Row],[CANTIDAD 2]]*Tabla2[[#This Row],[P. U. 2]],2)</f>
        <v>2416.27</v>
      </c>
    </row>
    <row r="922" spans="1:10">
      <c r="A922" s="16" t="s">
        <v>6577</v>
      </c>
      <c r="B922" s="16" t="s">
        <v>808</v>
      </c>
      <c r="C922" s="16" t="s">
        <v>4270</v>
      </c>
      <c r="D922" s="1" t="s">
        <v>62</v>
      </c>
      <c r="E922" s="3">
        <v>5</v>
      </c>
      <c r="F922" s="2">
        <v>59.45</v>
      </c>
      <c r="G922" s="2">
        <f>ROUND('CDD-CD'!$E922*'CDD-CD'!$F922,2)</f>
        <v>297.25</v>
      </c>
      <c r="H922" s="3">
        <v>5</v>
      </c>
      <c r="I922" s="2">
        <v>69.400000000000006</v>
      </c>
      <c r="J922" s="2">
        <f>ROUND(Tabla2[[#This Row],[CANTIDAD 2]]*Tabla2[[#This Row],[P. U. 2]],2)</f>
        <v>347</v>
      </c>
    </row>
    <row r="923" spans="1:10">
      <c r="A923" s="16" t="s">
        <v>6577</v>
      </c>
      <c r="B923" s="16" t="s">
        <v>809</v>
      </c>
      <c r="C923" s="16" t="s">
        <v>4271</v>
      </c>
      <c r="D923" s="1" t="s">
        <v>62</v>
      </c>
      <c r="E923" s="3">
        <v>6</v>
      </c>
      <c r="F923" s="2">
        <v>83.73</v>
      </c>
      <c r="G923" s="2">
        <f>ROUND('CDD-CD'!$E923*'CDD-CD'!$F923,2)</f>
        <v>502.38</v>
      </c>
      <c r="H923" s="3">
        <v>6</v>
      </c>
      <c r="I923" s="2">
        <v>94.63</v>
      </c>
      <c r="J923" s="2">
        <f>ROUND(Tabla2[[#This Row],[CANTIDAD 2]]*Tabla2[[#This Row],[P. U. 2]],2)</f>
        <v>567.78</v>
      </c>
    </row>
    <row r="924" spans="1:10">
      <c r="A924" s="16" t="s">
        <v>6577</v>
      </c>
      <c r="B924" s="16" t="s">
        <v>810</v>
      </c>
      <c r="C924" s="16" t="s">
        <v>4272</v>
      </c>
      <c r="D924" s="1" t="s">
        <v>62</v>
      </c>
      <c r="E924" s="3">
        <v>59</v>
      </c>
      <c r="F924" s="2">
        <v>31.41</v>
      </c>
      <c r="G924" s="2">
        <f>ROUND('CDD-CD'!$E924*'CDD-CD'!$F924,2)</f>
        <v>1853.19</v>
      </c>
      <c r="H924" s="3">
        <v>59</v>
      </c>
      <c r="I924" s="2">
        <v>37.049999999999997</v>
      </c>
      <c r="J924" s="2">
        <f>ROUND(Tabla2[[#This Row],[CANTIDAD 2]]*Tabla2[[#This Row],[P. U. 2]],2)</f>
        <v>2185.9499999999998</v>
      </c>
    </row>
    <row r="925" spans="1:10">
      <c r="A925" s="16" t="s">
        <v>6577</v>
      </c>
      <c r="B925" s="16" t="s">
        <v>811</v>
      </c>
      <c r="C925" s="16" t="s">
        <v>4273</v>
      </c>
      <c r="D925" s="1" t="s">
        <v>62</v>
      </c>
      <c r="E925" s="3">
        <v>29</v>
      </c>
      <c r="F925" s="2">
        <v>42.59</v>
      </c>
      <c r="G925" s="2">
        <f>ROUND('CDD-CD'!$E925*'CDD-CD'!$F925,2)</f>
        <v>1235.1099999999999</v>
      </c>
      <c r="H925" s="3">
        <v>29</v>
      </c>
      <c r="I925" s="2">
        <v>48.96</v>
      </c>
      <c r="J925" s="2">
        <f>ROUND(Tabla2[[#This Row],[CANTIDAD 2]]*Tabla2[[#This Row],[P. U. 2]],2)</f>
        <v>1419.84</v>
      </c>
    </row>
    <row r="926" spans="1:10">
      <c r="A926" s="16" t="s">
        <v>6577</v>
      </c>
      <c r="B926" s="16" t="s">
        <v>812</v>
      </c>
      <c r="C926" s="16" t="s">
        <v>4274</v>
      </c>
      <c r="D926" s="1" t="s">
        <v>62</v>
      </c>
      <c r="E926" s="3">
        <v>5</v>
      </c>
      <c r="F926" s="2">
        <v>49.93</v>
      </c>
      <c r="G926" s="2">
        <f>ROUND('CDD-CD'!$E926*'CDD-CD'!$F926,2)</f>
        <v>249.65</v>
      </c>
      <c r="H926" s="3">
        <v>5</v>
      </c>
      <c r="I926" s="2">
        <v>56.25</v>
      </c>
      <c r="J926" s="2">
        <f>ROUND(Tabla2[[#This Row],[CANTIDAD 2]]*Tabla2[[#This Row],[P. U. 2]],2)</f>
        <v>281.25</v>
      </c>
    </row>
    <row r="927" spans="1:10">
      <c r="A927" s="16" t="s">
        <v>6577</v>
      </c>
      <c r="B927" s="16" t="s">
        <v>813</v>
      </c>
      <c r="C927" s="16" t="s">
        <v>4275</v>
      </c>
      <c r="D927" s="1" t="s">
        <v>62</v>
      </c>
      <c r="E927" s="3">
        <v>23</v>
      </c>
      <c r="F927" s="2">
        <v>134.74</v>
      </c>
      <c r="G927" s="2">
        <f>ROUND('CDD-CD'!$E927*'CDD-CD'!$F927,2)</f>
        <v>3099.02</v>
      </c>
      <c r="H927" s="3">
        <v>23</v>
      </c>
      <c r="I927" s="2">
        <v>142.19</v>
      </c>
      <c r="J927" s="2">
        <f>ROUND(Tabla2[[#This Row],[CANTIDAD 2]]*Tabla2[[#This Row],[P. U. 2]],2)</f>
        <v>3270.37</v>
      </c>
    </row>
    <row r="928" spans="1:10">
      <c r="A928" s="16" t="s">
        <v>6577</v>
      </c>
      <c r="B928" s="16" t="s">
        <v>814</v>
      </c>
      <c r="C928" s="16" t="s">
        <v>4276</v>
      </c>
      <c r="D928" s="1" t="s">
        <v>62</v>
      </c>
      <c r="E928" s="3">
        <v>3</v>
      </c>
      <c r="F928" s="2">
        <v>220.26</v>
      </c>
      <c r="G928" s="2">
        <f>ROUND('CDD-CD'!$E928*'CDD-CD'!$F928,2)</f>
        <v>660.78</v>
      </c>
      <c r="H928" s="3">
        <v>3</v>
      </c>
      <c r="I928" s="2">
        <v>228.81</v>
      </c>
      <c r="J928" s="2">
        <f>ROUND(Tabla2[[#This Row],[CANTIDAD 2]]*Tabla2[[#This Row],[P. U. 2]],2)</f>
        <v>686.43</v>
      </c>
    </row>
    <row r="929" spans="1:10">
      <c r="A929" s="16" t="s">
        <v>6577</v>
      </c>
      <c r="B929" s="16" t="s">
        <v>815</v>
      </c>
      <c r="C929" s="16" t="s">
        <v>4277</v>
      </c>
      <c r="D929" s="1" t="s">
        <v>62</v>
      </c>
      <c r="E929" s="3">
        <v>7</v>
      </c>
      <c r="F929" s="2">
        <v>232.87</v>
      </c>
      <c r="G929" s="2">
        <f>ROUND('CDD-CD'!$E929*'CDD-CD'!$F929,2)</f>
        <v>1630.09</v>
      </c>
      <c r="H929" s="3">
        <v>7</v>
      </c>
      <c r="I929" s="2">
        <v>242.9</v>
      </c>
      <c r="J929" s="2">
        <f>ROUND(Tabla2[[#This Row],[CANTIDAD 2]]*Tabla2[[#This Row],[P. U. 2]],2)</f>
        <v>1700.3</v>
      </c>
    </row>
    <row r="930" spans="1:10">
      <c r="A930" s="16" t="s">
        <v>6577</v>
      </c>
      <c r="B930" s="16" t="s">
        <v>816</v>
      </c>
      <c r="C930" s="16" t="s">
        <v>4278</v>
      </c>
      <c r="D930" s="1" t="s">
        <v>62</v>
      </c>
      <c r="E930" s="3">
        <v>4</v>
      </c>
      <c r="F930" s="2">
        <v>24.98</v>
      </c>
      <c r="G930" s="2">
        <f>ROUND('CDD-CD'!$E930*'CDD-CD'!$F930,2)</f>
        <v>99.92</v>
      </c>
      <c r="H930" s="3">
        <v>4</v>
      </c>
      <c r="I930" s="2">
        <v>31.35</v>
      </c>
      <c r="J930" s="2">
        <f>ROUND(Tabla2[[#This Row],[CANTIDAD 2]]*Tabla2[[#This Row],[P. U. 2]],2)</f>
        <v>125.4</v>
      </c>
    </row>
    <row r="931" spans="1:10">
      <c r="A931" s="16" t="s">
        <v>6577</v>
      </c>
      <c r="B931" s="16" t="s">
        <v>817</v>
      </c>
      <c r="C931" s="16" t="s">
        <v>4279</v>
      </c>
      <c r="D931" s="1" t="s">
        <v>62</v>
      </c>
      <c r="E931" s="3">
        <v>7</v>
      </c>
      <c r="F931" s="2">
        <v>24.29</v>
      </c>
      <c r="G931" s="2">
        <f>ROUND('CDD-CD'!$E931*'CDD-CD'!$F931,2)</f>
        <v>170.03</v>
      </c>
      <c r="H931" s="3">
        <v>7</v>
      </c>
      <c r="I931" s="2">
        <v>30.56</v>
      </c>
      <c r="J931" s="2">
        <f>ROUND(Tabla2[[#This Row],[CANTIDAD 2]]*Tabla2[[#This Row],[P. U. 2]],2)</f>
        <v>213.92</v>
      </c>
    </row>
    <row r="932" spans="1:10" s="51" customFormat="1">
      <c r="A932" s="47" t="s">
        <v>6579</v>
      </c>
      <c r="B932" s="47" t="s">
        <v>6612</v>
      </c>
      <c r="C932" s="47" t="s">
        <v>4280</v>
      </c>
      <c r="D932" s="48" t="s">
        <v>3472</v>
      </c>
      <c r="E932" s="49"/>
      <c r="F932" s="50"/>
      <c r="G932" s="50">
        <f>SUM(G933:G960)</f>
        <v>4276223.29</v>
      </c>
      <c r="H932" s="49"/>
      <c r="I932" s="64"/>
      <c r="J932" s="50">
        <f>SUM(J933:J960)</f>
        <v>4503387.2699999996</v>
      </c>
    </row>
    <row r="933" spans="1:10">
      <c r="A933" s="16" t="s">
        <v>6577</v>
      </c>
      <c r="B933" s="16" t="s">
        <v>818</v>
      </c>
      <c r="C933" s="16" t="s">
        <v>4281</v>
      </c>
      <c r="D933" s="1" t="s">
        <v>62</v>
      </c>
      <c r="E933" s="3">
        <v>137</v>
      </c>
      <c r="F933" s="2">
        <v>6206.75</v>
      </c>
      <c r="G933" s="2">
        <f>ROUND('CDD-CD'!$E933*'CDD-CD'!$F933,2)</f>
        <v>850324.75</v>
      </c>
      <c r="H933" s="3">
        <v>137</v>
      </c>
      <c r="I933" s="2">
        <v>6395.16</v>
      </c>
      <c r="J933" s="2">
        <f>ROUND(Tabla2[[#This Row],[CANTIDAD 2]]*Tabla2[[#This Row],[P. U. 2]],2)</f>
        <v>876136.92</v>
      </c>
    </row>
    <row r="934" spans="1:10">
      <c r="A934" s="16" t="s">
        <v>6577</v>
      </c>
      <c r="B934" s="16" t="s">
        <v>819</v>
      </c>
      <c r="C934" s="16" t="s">
        <v>4282</v>
      </c>
      <c r="D934" s="1" t="s">
        <v>62</v>
      </c>
      <c r="E934" s="3">
        <v>47</v>
      </c>
      <c r="F934" s="2">
        <v>4500.0200000000004</v>
      </c>
      <c r="G934" s="2">
        <f>ROUND('CDD-CD'!$E934*'CDD-CD'!$F934,2)</f>
        <v>211500.94</v>
      </c>
      <c r="H934" s="3">
        <v>47</v>
      </c>
      <c r="I934" s="2">
        <v>4688.43</v>
      </c>
      <c r="J934" s="2">
        <f>ROUND(Tabla2[[#This Row],[CANTIDAD 2]]*Tabla2[[#This Row],[P. U. 2]],2)</f>
        <v>220356.21</v>
      </c>
    </row>
    <row r="935" spans="1:10">
      <c r="A935" s="16" t="s">
        <v>6577</v>
      </c>
      <c r="B935" s="16" t="s">
        <v>820</v>
      </c>
      <c r="C935" s="16" t="s">
        <v>4283</v>
      </c>
      <c r="D935" s="1" t="s">
        <v>62</v>
      </c>
      <c r="E935" s="3">
        <v>7</v>
      </c>
      <c r="F935" s="2">
        <v>4445.59</v>
      </c>
      <c r="G935" s="2">
        <f>ROUND('CDD-CD'!$E935*'CDD-CD'!$F935,2)</f>
        <v>31119.13</v>
      </c>
      <c r="H935" s="3">
        <v>7</v>
      </c>
      <c r="I935" s="2">
        <v>4654.92</v>
      </c>
      <c r="J935" s="2">
        <f>ROUND(Tabla2[[#This Row],[CANTIDAD 2]]*Tabla2[[#This Row],[P. U. 2]],2)</f>
        <v>32584.44</v>
      </c>
    </row>
    <row r="936" spans="1:10">
      <c r="A936" s="16" t="s">
        <v>6577</v>
      </c>
      <c r="B936" s="16" t="s">
        <v>821</v>
      </c>
      <c r="C936" s="16" t="s">
        <v>4284</v>
      </c>
      <c r="D936" s="1" t="s">
        <v>62</v>
      </c>
      <c r="E936" s="3">
        <v>12</v>
      </c>
      <c r="F936" s="2">
        <v>6748.13</v>
      </c>
      <c r="G936" s="2">
        <f>ROUND('CDD-CD'!$E936*'CDD-CD'!$F936,2)</f>
        <v>80977.56</v>
      </c>
      <c r="H936" s="3">
        <v>12</v>
      </c>
      <c r="I936" s="2">
        <v>6957.46</v>
      </c>
      <c r="J936" s="2">
        <f>ROUND(Tabla2[[#This Row],[CANTIDAD 2]]*Tabla2[[#This Row],[P. U. 2]],2)</f>
        <v>83489.52</v>
      </c>
    </row>
    <row r="937" spans="1:10">
      <c r="A937" s="16" t="s">
        <v>6577</v>
      </c>
      <c r="B937" s="16" t="s">
        <v>822</v>
      </c>
      <c r="C937" s="16" t="s">
        <v>4285</v>
      </c>
      <c r="D937" s="1" t="s">
        <v>62</v>
      </c>
      <c r="E937" s="3">
        <v>11</v>
      </c>
      <c r="F937" s="2">
        <v>4249.55</v>
      </c>
      <c r="G937" s="2">
        <f>ROUND('CDD-CD'!$E937*'CDD-CD'!$F937,2)</f>
        <v>46745.05</v>
      </c>
      <c r="H937" s="3">
        <v>11</v>
      </c>
      <c r="I937" s="2">
        <v>4437.96</v>
      </c>
      <c r="J937" s="2">
        <f>ROUND(Tabla2[[#This Row],[CANTIDAD 2]]*Tabla2[[#This Row],[P. U. 2]],2)</f>
        <v>48817.56</v>
      </c>
    </row>
    <row r="938" spans="1:10">
      <c r="A938" s="16" t="s">
        <v>6577</v>
      </c>
      <c r="B938" s="16" t="s">
        <v>823</v>
      </c>
      <c r="C938" s="16" t="s">
        <v>4286</v>
      </c>
      <c r="D938" s="1" t="s">
        <v>62</v>
      </c>
      <c r="E938" s="3">
        <v>62</v>
      </c>
      <c r="F938" s="2">
        <v>1134.8699999999999</v>
      </c>
      <c r="G938" s="2">
        <f>ROUND('CDD-CD'!$E938*'CDD-CD'!$F938,2)</f>
        <v>70361.94</v>
      </c>
      <c r="H938" s="3">
        <v>62</v>
      </c>
      <c r="I938" s="2">
        <v>1166.27</v>
      </c>
      <c r="J938" s="2">
        <f>ROUND(Tabla2[[#This Row],[CANTIDAD 2]]*Tabla2[[#This Row],[P. U. 2]],2)</f>
        <v>72308.740000000005</v>
      </c>
    </row>
    <row r="939" spans="1:10">
      <c r="A939" s="16" t="s">
        <v>6577</v>
      </c>
      <c r="B939" s="16" t="s">
        <v>824</v>
      </c>
      <c r="C939" s="16" t="s">
        <v>4287</v>
      </c>
      <c r="D939" s="1" t="s">
        <v>62</v>
      </c>
      <c r="E939" s="3">
        <v>62</v>
      </c>
      <c r="F939" s="2">
        <v>996.33</v>
      </c>
      <c r="G939" s="2">
        <f>ROUND('CDD-CD'!$E939*'CDD-CD'!$F939,2)</f>
        <v>61772.46</v>
      </c>
      <c r="H939" s="3">
        <v>62</v>
      </c>
      <c r="I939" s="2">
        <v>1090.54</v>
      </c>
      <c r="J939" s="2">
        <f>ROUND(Tabla2[[#This Row],[CANTIDAD 2]]*Tabla2[[#This Row],[P. U. 2]],2)</f>
        <v>67613.48</v>
      </c>
    </row>
    <row r="940" spans="1:10">
      <c r="A940" s="16" t="s">
        <v>6577</v>
      </c>
      <c r="B940" s="16" t="s">
        <v>825</v>
      </c>
      <c r="C940" s="16" t="s">
        <v>4288</v>
      </c>
      <c r="D940" s="1" t="s">
        <v>62</v>
      </c>
      <c r="E940" s="3">
        <v>247</v>
      </c>
      <c r="F940" s="2">
        <v>6488.05</v>
      </c>
      <c r="G940" s="2">
        <f>ROUND('CDD-CD'!$E940*'CDD-CD'!$F940,2)</f>
        <v>1602548.35</v>
      </c>
      <c r="H940" s="3">
        <v>247</v>
      </c>
      <c r="I940" s="2">
        <v>6802.08</v>
      </c>
      <c r="J940" s="2">
        <f>ROUND(Tabla2[[#This Row],[CANTIDAD 2]]*Tabla2[[#This Row],[P. U. 2]],2)</f>
        <v>1680113.76</v>
      </c>
    </row>
    <row r="941" spans="1:10">
      <c r="A941" s="16" t="s">
        <v>6577</v>
      </c>
      <c r="B941" s="16" t="s">
        <v>826</v>
      </c>
      <c r="C941" s="16" t="s">
        <v>4289</v>
      </c>
      <c r="D941" s="1" t="s">
        <v>62</v>
      </c>
      <c r="E941" s="3">
        <v>41</v>
      </c>
      <c r="F941" s="2">
        <v>2122.29</v>
      </c>
      <c r="G941" s="2">
        <f>ROUND('CDD-CD'!$E941*'CDD-CD'!$F941,2)</f>
        <v>87013.89</v>
      </c>
      <c r="H941" s="3">
        <v>41</v>
      </c>
      <c r="I941" s="2">
        <v>2200.8000000000002</v>
      </c>
      <c r="J941" s="2">
        <f>ROUND(Tabla2[[#This Row],[CANTIDAD 2]]*Tabla2[[#This Row],[P. U. 2]],2)</f>
        <v>90232.8</v>
      </c>
    </row>
    <row r="942" spans="1:10">
      <c r="A942" s="16" t="s">
        <v>6577</v>
      </c>
      <c r="B942" s="16" t="s">
        <v>827</v>
      </c>
      <c r="C942" s="16" t="s">
        <v>4290</v>
      </c>
      <c r="D942" s="1" t="s">
        <v>62</v>
      </c>
      <c r="E942" s="3">
        <v>532</v>
      </c>
      <c r="F942" s="2">
        <v>50.57</v>
      </c>
      <c r="G942" s="2">
        <f>ROUND('CDD-CD'!$E942*'CDD-CD'!$F942,2)</f>
        <v>26903.24</v>
      </c>
      <c r="H942" s="3">
        <v>532</v>
      </c>
      <c r="I942" s="2">
        <v>60.38</v>
      </c>
      <c r="J942" s="2">
        <f>ROUND(Tabla2[[#This Row],[CANTIDAD 2]]*Tabla2[[#This Row],[P. U. 2]],2)</f>
        <v>32122.16</v>
      </c>
    </row>
    <row r="943" spans="1:10">
      <c r="A943" s="16" t="s">
        <v>6577</v>
      </c>
      <c r="B943" s="16" t="s">
        <v>828</v>
      </c>
      <c r="C943" s="16" t="s">
        <v>4291</v>
      </c>
      <c r="D943" s="1" t="s">
        <v>62</v>
      </c>
      <c r="E943" s="3">
        <v>647</v>
      </c>
      <c r="F943" s="2">
        <v>52.92</v>
      </c>
      <c r="G943" s="2">
        <f>ROUND('CDD-CD'!$E943*'CDD-CD'!$F943,2)</f>
        <v>34239.24</v>
      </c>
      <c r="H943" s="3">
        <v>647</v>
      </c>
      <c r="I943" s="2">
        <v>62.73</v>
      </c>
      <c r="J943" s="2">
        <f>ROUND(Tabla2[[#This Row],[CANTIDAD 2]]*Tabla2[[#This Row],[P. U. 2]],2)</f>
        <v>40586.31</v>
      </c>
    </row>
    <row r="944" spans="1:10">
      <c r="A944" s="16" t="s">
        <v>6577</v>
      </c>
      <c r="B944" s="16" t="s">
        <v>829</v>
      </c>
      <c r="C944" s="16" t="s">
        <v>4292</v>
      </c>
      <c r="D944" s="1" t="s">
        <v>62</v>
      </c>
      <c r="E944" s="3">
        <v>261</v>
      </c>
      <c r="F944" s="2">
        <v>707.98</v>
      </c>
      <c r="G944" s="2">
        <f>ROUND('CDD-CD'!$E944*'CDD-CD'!$F944,2)</f>
        <v>184782.78</v>
      </c>
      <c r="H944" s="3">
        <v>261</v>
      </c>
      <c r="I944" s="2">
        <v>729.94</v>
      </c>
      <c r="J944" s="2">
        <f>ROUND(Tabla2[[#This Row],[CANTIDAD 2]]*Tabla2[[#This Row],[P. U. 2]],2)</f>
        <v>190514.34</v>
      </c>
    </row>
    <row r="945" spans="1:10">
      <c r="A945" s="16" t="s">
        <v>6577</v>
      </c>
      <c r="B945" s="16" t="s">
        <v>830</v>
      </c>
      <c r="C945" s="16" t="s">
        <v>4293</v>
      </c>
      <c r="D945" s="1" t="s">
        <v>62</v>
      </c>
      <c r="E945" s="3">
        <v>6</v>
      </c>
      <c r="F945" s="2">
        <v>3260.1</v>
      </c>
      <c r="G945" s="2">
        <f>ROUND('CDD-CD'!$E945*'CDD-CD'!$F945,2)</f>
        <v>19560.599999999999</v>
      </c>
      <c r="H945" s="3">
        <v>6</v>
      </c>
      <c r="I945" s="2">
        <v>3312.44</v>
      </c>
      <c r="J945" s="2">
        <f>ROUND(Tabla2[[#This Row],[CANTIDAD 2]]*Tabla2[[#This Row],[P. U. 2]],2)</f>
        <v>19874.64</v>
      </c>
    </row>
    <row r="946" spans="1:10">
      <c r="A946" s="16" t="s">
        <v>6577</v>
      </c>
      <c r="B946" s="16" t="s">
        <v>831</v>
      </c>
      <c r="C946" s="16" t="s">
        <v>4294</v>
      </c>
      <c r="D946" s="1" t="s">
        <v>62</v>
      </c>
      <c r="E946" s="3">
        <v>184</v>
      </c>
      <c r="F946" s="2">
        <v>525.53</v>
      </c>
      <c r="G946" s="2">
        <f>ROUND('CDD-CD'!$E946*'CDD-CD'!$F946,2)</f>
        <v>96697.52</v>
      </c>
      <c r="H946" s="3">
        <v>184</v>
      </c>
      <c r="I946" s="2">
        <v>558.47</v>
      </c>
      <c r="J946" s="2">
        <f>ROUND(Tabla2[[#This Row],[CANTIDAD 2]]*Tabla2[[#This Row],[P. U. 2]],2)</f>
        <v>102758.48</v>
      </c>
    </row>
    <row r="947" spans="1:10">
      <c r="A947" s="16" t="s">
        <v>6577</v>
      </c>
      <c r="B947" s="16" t="s">
        <v>832</v>
      </c>
      <c r="C947" s="16" t="s">
        <v>4295</v>
      </c>
      <c r="D947" s="1" t="s">
        <v>62</v>
      </c>
      <c r="E947" s="3">
        <v>264</v>
      </c>
      <c r="F947" s="2">
        <v>215.27</v>
      </c>
      <c r="G947" s="2">
        <f>ROUND('CDD-CD'!$E947*'CDD-CD'!$F947,2)</f>
        <v>56831.28</v>
      </c>
      <c r="H947" s="3">
        <v>264</v>
      </c>
      <c r="I947" s="2">
        <v>237.23</v>
      </c>
      <c r="J947" s="2">
        <f>ROUND(Tabla2[[#This Row],[CANTIDAD 2]]*Tabla2[[#This Row],[P. U. 2]],2)</f>
        <v>62628.72</v>
      </c>
    </row>
    <row r="948" spans="1:10">
      <c r="A948" s="16" t="s">
        <v>6577</v>
      </c>
      <c r="B948" s="16" t="s">
        <v>833</v>
      </c>
      <c r="C948" s="16" t="s">
        <v>4296</v>
      </c>
      <c r="D948" s="1" t="s">
        <v>62</v>
      </c>
      <c r="E948" s="3">
        <v>62</v>
      </c>
      <c r="F948" s="2">
        <v>504.61</v>
      </c>
      <c r="G948" s="2">
        <f>ROUND('CDD-CD'!$E948*'CDD-CD'!$F948,2)</f>
        <v>31285.82</v>
      </c>
      <c r="H948" s="3">
        <v>62</v>
      </c>
      <c r="I948" s="2">
        <v>545.78</v>
      </c>
      <c r="J948" s="2">
        <f>ROUND(Tabla2[[#This Row],[CANTIDAD 2]]*Tabla2[[#This Row],[P. U. 2]],2)</f>
        <v>33838.36</v>
      </c>
    </row>
    <row r="949" spans="1:10">
      <c r="A949" s="16" t="s">
        <v>6577</v>
      </c>
      <c r="B949" s="16" t="s">
        <v>834</v>
      </c>
      <c r="C949" s="16" t="s">
        <v>4297</v>
      </c>
      <c r="D949" s="1" t="s">
        <v>62</v>
      </c>
      <c r="E949" s="3">
        <v>274</v>
      </c>
      <c r="F949" s="2">
        <v>493.48</v>
      </c>
      <c r="G949" s="2">
        <f>ROUND('CDD-CD'!$E949*'CDD-CD'!$F949,2)</f>
        <v>135213.51999999999</v>
      </c>
      <c r="H949" s="3">
        <v>274</v>
      </c>
      <c r="I949" s="2">
        <v>509.95</v>
      </c>
      <c r="J949" s="2">
        <f>ROUND(Tabla2[[#This Row],[CANTIDAD 2]]*Tabla2[[#This Row],[P. U. 2]],2)</f>
        <v>139726.29999999999</v>
      </c>
    </row>
    <row r="950" spans="1:10">
      <c r="A950" s="16" t="s">
        <v>6577</v>
      </c>
      <c r="B950" s="16" t="s">
        <v>835</v>
      </c>
      <c r="C950" s="16" t="s">
        <v>4298</v>
      </c>
      <c r="D950" s="1" t="s">
        <v>62</v>
      </c>
      <c r="E950" s="3">
        <v>3</v>
      </c>
      <c r="F950" s="2">
        <v>1010.94</v>
      </c>
      <c r="G950" s="2">
        <f>ROUND('CDD-CD'!$E950*'CDD-CD'!$F950,2)</f>
        <v>3032.82</v>
      </c>
      <c r="H950" s="3">
        <v>3</v>
      </c>
      <c r="I950" s="2">
        <v>1052.1099999999999</v>
      </c>
      <c r="J950" s="2">
        <f>ROUND(Tabla2[[#This Row],[CANTIDAD 2]]*Tabla2[[#This Row],[P. U. 2]],2)</f>
        <v>3156.33</v>
      </c>
    </row>
    <row r="951" spans="1:10">
      <c r="A951" s="16" t="s">
        <v>6577</v>
      </c>
      <c r="B951" s="16" t="s">
        <v>836</v>
      </c>
      <c r="C951" s="16" t="s">
        <v>4299</v>
      </c>
      <c r="D951" s="1" t="s">
        <v>62</v>
      </c>
      <c r="E951" s="3">
        <v>7</v>
      </c>
      <c r="F951" s="2">
        <v>1010.94</v>
      </c>
      <c r="G951" s="2">
        <f>ROUND('CDD-CD'!$E951*'CDD-CD'!$F951,2)</f>
        <v>7076.58</v>
      </c>
      <c r="H951" s="3">
        <v>7</v>
      </c>
      <c r="I951" s="2">
        <v>1052.1099999999999</v>
      </c>
      <c r="J951" s="2">
        <f>ROUND(Tabla2[[#This Row],[CANTIDAD 2]]*Tabla2[[#This Row],[P. U. 2]],2)</f>
        <v>7364.77</v>
      </c>
    </row>
    <row r="952" spans="1:10">
      <c r="A952" s="16" t="s">
        <v>6577</v>
      </c>
      <c r="B952" s="16" t="s">
        <v>837</v>
      </c>
      <c r="C952" s="16" t="s">
        <v>4300</v>
      </c>
      <c r="D952" s="1" t="s">
        <v>62</v>
      </c>
      <c r="E952" s="3">
        <v>87</v>
      </c>
      <c r="F952" s="2">
        <v>506.84</v>
      </c>
      <c r="G952" s="2">
        <f>ROUND('CDD-CD'!$E952*'CDD-CD'!$F952,2)</f>
        <v>44095.08</v>
      </c>
      <c r="H952" s="3">
        <v>87</v>
      </c>
      <c r="I952" s="2">
        <v>538.24</v>
      </c>
      <c r="J952" s="2">
        <f>ROUND(Tabla2[[#This Row],[CANTIDAD 2]]*Tabla2[[#This Row],[P. U. 2]],2)</f>
        <v>46826.879999999997</v>
      </c>
    </row>
    <row r="953" spans="1:10">
      <c r="A953" s="16" t="s">
        <v>6577</v>
      </c>
      <c r="B953" s="16" t="s">
        <v>838</v>
      </c>
      <c r="C953" s="16" t="s">
        <v>4301</v>
      </c>
      <c r="D953" s="1" t="s">
        <v>62</v>
      </c>
      <c r="E953" s="3">
        <v>1</v>
      </c>
      <c r="F953" s="2">
        <v>503.52</v>
      </c>
      <c r="G953" s="2">
        <f>ROUND('CDD-CD'!$E953*'CDD-CD'!$F953,2)</f>
        <v>503.52</v>
      </c>
      <c r="H953" s="3">
        <v>1</v>
      </c>
      <c r="I953" s="2">
        <v>542.78</v>
      </c>
      <c r="J953" s="2">
        <f>ROUND(Tabla2[[#This Row],[CANTIDAD 2]]*Tabla2[[#This Row],[P. U. 2]],2)</f>
        <v>542.78</v>
      </c>
    </row>
    <row r="954" spans="1:10">
      <c r="A954" s="16" t="s">
        <v>6577</v>
      </c>
      <c r="B954" s="16" t="s">
        <v>839</v>
      </c>
      <c r="C954" s="16" t="s">
        <v>4302</v>
      </c>
      <c r="D954" s="1" t="s">
        <v>62</v>
      </c>
      <c r="E954" s="3">
        <v>8</v>
      </c>
      <c r="F954" s="2">
        <v>261.19</v>
      </c>
      <c r="G954" s="2">
        <f>ROUND('CDD-CD'!$E954*'CDD-CD'!$F954,2)</f>
        <v>2089.52</v>
      </c>
      <c r="H954" s="3">
        <v>8</v>
      </c>
      <c r="I954" s="2">
        <v>282.12</v>
      </c>
      <c r="J954" s="2">
        <f>ROUND(Tabla2[[#This Row],[CANTIDAD 2]]*Tabla2[[#This Row],[P. U. 2]],2)</f>
        <v>2256.96</v>
      </c>
    </row>
    <row r="955" spans="1:10">
      <c r="A955" s="16" t="s">
        <v>6577</v>
      </c>
      <c r="B955" s="16" t="s">
        <v>840</v>
      </c>
      <c r="C955" s="16" t="s">
        <v>4303</v>
      </c>
      <c r="D955" s="1" t="s">
        <v>62</v>
      </c>
      <c r="E955" s="3">
        <v>2</v>
      </c>
      <c r="F955" s="2">
        <v>4173.12</v>
      </c>
      <c r="G955" s="2">
        <f>ROUND('CDD-CD'!$E955*'CDD-CD'!$F955,2)</f>
        <v>8346.24</v>
      </c>
      <c r="H955" s="3">
        <v>2</v>
      </c>
      <c r="I955" s="2">
        <v>4277.79</v>
      </c>
      <c r="J955" s="2">
        <f>ROUND(Tabla2[[#This Row],[CANTIDAD 2]]*Tabla2[[#This Row],[P. U. 2]],2)</f>
        <v>8555.58</v>
      </c>
    </row>
    <row r="956" spans="1:10">
      <c r="A956" s="16" t="s">
        <v>6577</v>
      </c>
      <c r="B956" s="16" t="s">
        <v>841</v>
      </c>
      <c r="C956" s="16" t="s">
        <v>4304</v>
      </c>
      <c r="D956" s="1" t="s">
        <v>62</v>
      </c>
      <c r="E956" s="3">
        <v>218</v>
      </c>
      <c r="F956" s="2">
        <v>875.07</v>
      </c>
      <c r="G956" s="2">
        <f>ROUND('CDD-CD'!$E956*'CDD-CD'!$F956,2)</f>
        <v>190765.26</v>
      </c>
      <c r="H956" s="3">
        <v>218</v>
      </c>
      <c r="I956" s="2">
        <v>979.74</v>
      </c>
      <c r="J956" s="2">
        <f>ROUND(Tabla2[[#This Row],[CANTIDAD 2]]*Tabla2[[#This Row],[P. U. 2]],2)</f>
        <v>213583.32</v>
      </c>
    </row>
    <row r="957" spans="1:10">
      <c r="A957" s="16" t="s">
        <v>6577</v>
      </c>
      <c r="B957" s="16" t="s">
        <v>842</v>
      </c>
      <c r="C957" s="16" t="s">
        <v>4305</v>
      </c>
      <c r="D957" s="1" t="s">
        <v>62</v>
      </c>
      <c r="E957" s="3">
        <v>250</v>
      </c>
      <c r="F957" s="2">
        <v>916.11</v>
      </c>
      <c r="G957" s="2">
        <f>ROUND('CDD-CD'!$E957*'CDD-CD'!$F957,2)</f>
        <v>229027.5</v>
      </c>
      <c r="H957" s="3">
        <v>250</v>
      </c>
      <c r="I957" s="2">
        <v>1020.78</v>
      </c>
      <c r="J957" s="2">
        <f>ROUND(Tabla2[[#This Row],[CANTIDAD 2]]*Tabla2[[#This Row],[P. U. 2]],2)</f>
        <v>255195</v>
      </c>
    </row>
    <row r="958" spans="1:10">
      <c r="A958" s="16" t="s">
        <v>6577</v>
      </c>
      <c r="B958" s="16" t="s">
        <v>843</v>
      </c>
      <c r="C958" s="16" t="s">
        <v>4306</v>
      </c>
      <c r="D958" s="1" t="s">
        <v>62</v>
      </c>
      <c r="E958" s="3">
        <v>142</v>
      </c>
      <c r="F958" s="2">
        <v>637.11</v>
      </c>
      <c r="G958" s="2">
        <f>ROUND('CDD-CD'!$E958*'CDD-CD'!$F958,2)</f>
        <v>90469.62</v>
      </c>
      <c r="H958" s="3">
        <v>142</v>
      </c>
      <c r="I958" s="2">
        <v>676.37</v>
      </c>
      <c r="J958" s="2">
        <f>ROUND(Tabla2[[#This Row],[CANTIDAD 2]]*Tabla2[[#This Row],[P. U. 2]],2)</f>
        <v>96044.54</v>
      </c>
    </row>
    <row r="959" spans="1:10">
      <c r="A959" s="16" t="s">
        <v>6577</v>
      </c>
      <c r="B959" s="16" t="s">
        <v>844</v>
      </c>
      <c r="C959" s="16" t="s">
        <v>4307</v>
      </c>
      <c r="D959" s="1" t="s">
        <v>62</v>
      </c>
      <c r="E959" s="3">
        <v>76</v>
      </c>
      <c r="F959" s="2">
        <v>922.16</v>
      </c>
      <c r="G959" s="2">
        <f>ROUND('CDD-CD'!$E959*'CDD-CD'!$F959,2)</f>
        <v>70084.160000000003</v>
      </c>
      <c r="H959" s="3">
        <v>76</v>
      </c>
      <c r="I959" s="2">
        <v>961.42</v>
      </c>
      <c r="J959" s="2">
        <f>ROUND(Tabla2[[#This Row],[CANTIDAD 2]]*Tabla2[[#This Row],[P. U. 2]],2)</f>
        <v>73067.92</v>
      </c>
    </row>
    <row r="960" spans="1:10">
      <c r="A960" s="16" t="s">
        <v>6577</v>
      </c>
      <c r="B960" s="16" t="s">
        <v>845</v>
      </c>
      <c r="C960" s="16" t="s">
        <v>4308</v>
      </c>
      <c r="D960" s="1" t="s">
        <v>62</v>
      </c>
      <c r="E960" s="3">
        <v>3</v>
      </c>
      <c r="F960" s="2">
        <v>951.64</v>
      </c>
      <c r="G960" s="2">
        <f>ROUND('CDD-CD'!$E960*'CDD-CD'!$F960,2)</f>
        <v>2854.92</v>
      </c>
      <c r="H960" s="3">
        <v>3</v>
      </c>
      <c r="I960" s="2">
        <v>1030.1500000000001</v>
      </c>
      <c r="J960" s="2">
        <f>ROUND(Tabla2[[#This Row],[CANTIDAD 2]]*Tabla2[[#This Row],[P. U. 2]],2)</f>
        <v>3090.45</v>
      </c>
    </row>
    <row r="961" spans="1:10" s="51" customFormat="1">
      <c r="A961" s="47" t="s">
        <v>6579</v>
      </c>
      <c r="B961" s="47" t="s">
        <v>6613</v>
      </c>
      <c r="C961" s="47" t="s">
        <v>4309</v>
      </c>
      <c r="D961" s="48" t="s">
        <v>3472</v>
      </c>
      <c r="E961" s="49"/>
      <c r="F961" s="50"/>
      <c r="G961" s="50">
        <f>G962+G973+G984</f>
        <v>640912.31999999995</v>
      </c>
      <c r="H961" s="49"/>
      <c r="I961" s="64"/>
      <c r="J961" s="50">
        <f>J962+J973+J984</f>
        <v>651690.18999999994</v>
      </c>
    </row>
    <row r="962" spans="1:10" s="56" customFormat="1">
      <c r="A962" s="52" t="s">
        <v>6580</v>
      </c>
      <c r="B962" s="52" t="s">
        <v>846</v>
      </c>
      <c r="C962" s="52" t="s">
        <v>4310</v>
      </c>
      <c r="D962" s="53" t="s">
        <v>3472</v>
      </c>
      <c r="E962" s="54"/>
      <c r="F962" s="55"/>
      <c r="G962" s="55">
        <f>SUM(G963:G972)</f>
        <v>319061.94999999995</v>
      </c>
      <c r="H962" s="54"/>
      <c r="I962" s="65"/>
      <c r="J962" s="55">
        <f>SUM(J963:J972)</f>
        <v>325797.94</v>
      </c>
    </row>
    <row r="963" spans="1:10">
      <c r="A963" s="16" t="s">
        <v>6577</v>
      </c>
      <c r="B963" s="16" t="s">
        <v>847</v>
      </c>
      <c r="C963" s="16" t="s">
        <v>4311</v>
      </c>
      <c r="D963" s="1" t="s">
        <v>62</v>
      </c>
      <c r="E963" s="3">
        <v>6</v>
      </c>
      <c r="F963" s="2">
        <v>2667.43</v>
      </c>
      <c r="G963" s="2">
        <f>ROUND('CDD-CD'!$E963*'CDD-CD'!$F963,2)</f>
        <v>16004.58</v>
      </c>
      <c r="H963" s="3">
        <v>6</v>
      </c>
      <c r="I963" s="2">
        <v>2858.98</v>
      </c>
      <c r="J963" s="2">
        <f>ROUND(Tabla2[[#This Row],[CANTIDAD 2]]*Tabla2[[#This Row],[P. U. 2]],2)</f>
        <v>17153.88</v>
      </c>
    </row>
    <row r="964" spans="1:10">
      <c r="A964" s="16" t="s">
        <v>6577</v>
      </c>
      <c r="B964" s="16" t="s">
        <v>848</v>
      </c>
      <c r="C964" s="16" t="s">
        <v>4312</v>
      </c>
      <c r="D964" s="1" t="s">
        <v>62</v>
      </c>
      <c r="E964" s="3">
        <v>18</v>
      </c>
      <c r="F964" s="2">
        <v>3844.54</v>
      </c>
      <c r="G964" s="2">
        <f>ROUND('CDD-CD'!$E964*'CDD-CD'!$F964,2)</f>
        <v>69201.72</v>
      </c>
      <c r="H964" s="3">
        <v>18</v>
      </c>
      <c r="I964" s="2">
        <v>3923.05</v>
      </c>
      <c r="J964" s="2">
        <f>ROUND(Tabla2[[#This Row],[CANTIDAD 2]]*Tabla2[[#This Row],[P. U. 2]],2)</f>
        <v>70614.899999999994</v>
      </c>
    </row>
    <row r="965" spans="1:10">
      <c r="A965" s="16" t="s">
        <v>6577</v>
      </c>
      <c r="B965" s="16" t="s">
        <v>849</v>
      </c>
      <c r="C965" s="16" t="s">
        <v>4313</v>
      </c>
      <c r="D965" s="1" t="s">
        <v>62</v>
      </c>
      <c r="E965" s="3">
        <v>130</v>
      </c>
      <c r="F965" s="2">
        <v>267.68</v>
      </c>
      <c r="G965" s="2">
        <f>ROUND('CDD-CD'!$E965*'CDD-CD'!$F965,2)</f>
        <v>34798.400000000001</v>
      </c>
      <c r="H965" s="3">
        <v>130</v>
      </c>
      <c r="I965" s="2">
        <v>277.49</v>
      </c>
      <c r="J965" s="2">
        <f>ROUND(Tabla2[[#This Row],[CANTIDAD 2]]*Tabla2[[#This Row],[P. U. 2]],2)</f>
        <v>36073.699999999997</v>
      </c>
    </row>
    <row r="966" spans="1:10">
      <c r="A966" s="16" t="s">
        <v>6577</v>
      </c>
      <c r="B966" s="16" t="s">
        <v>850</v>
      </c>
      <c r="C966" s="16" t="s">
        <v>4314</v>
      </c>
      <c r="D966" s="1" t="s">
        <v>62</v>
      </c>
      <c r="E966" s="3">
        <v>52</v>
      </c>
      <c r="F966" s="2">
        <v>498</v>
      </c>
      <c r="G966" s="2">
        <f>ROUND('CDD-CD'!$E966*'CDD-CD'!$F966,2)</f>
        <v>25896</v>
      </c>
      <c r="H966" s="3">
        <v>52</v>
      </c>
      <c r="I966" s="2">
        <v>524.16999999999996</v>
      </c>
      <c r="J966" s="2">
        <f>ROUND(Tabla2[[#This Row],[CANTIDAD 2]]*Tabla2[[#This Row],[P. U. 2]],2)</f>
        <v>27256.84</v>
      </c>
    </row>
    <row r="967" spans="1:10">
      <c r="A967" s="16" t="s">
        <v>6577</v>
      </c>
      <c r="B967" s="16" t="s">
        <v>851</v>
      </c>
      <c r="C967" s="16" t="s">
        <v>4315</v>
      </c>
      <c r="D967" s="1" t="s">
        <v>62</v>
      </c>
      <c r="E967" s="3">
        <v>1</v>
      </c>
      <c r="F967" s="2">
        <v>19352.37</v>
      </c>
      <c r="G967" s="2">
        <f>ROUND('CDD-CD'!$E967*'CDD-CD'!$F967,2)</f>
        <v>19352.37</v>
      </c>
      <c r="H967" s="3">
        <v>1</v>
      </c>
      <c r="I967" s="2">
        <v>19823.41</v>
      </c>
      <c r="J967" s="2">
        <f>ROUND(Tabla2[[#This Row],[CANTIDAD 2]]*Tabla2[[#This Row],[P. U. 2]],2)</f>
        <v>19823.41</v>
      </c>
    </row>
    <row r="968" spans="1:10">
      <c r="A968" s="16" t="s">
        <v>6577</v>
      </c>
      <c r="B968" s="16" t="s">
        <v>852</v>
      </c>
      <c r="C968" s="16" t="s">
        <v>4316</v>
      </c>
      <c r="D968" s="1" t="s">
        <v>62</v>
      </c>
      <c r="E968" s="3">
        <v>1</v>
      </c>
      <c r="F968" s="2">
        <v>17773.16</v>
      </c>
      <c r="G968" s="2">
        <f>ROUND('CDD-CD'!$E968*'CDD-CD'!$F968,2)</f>
        <v>17773.16</v>
      </c>
      <c r="H968" s="3">
        <v>1</v>
      </c>
      <c r="I968" s="2">
        <v>18087.189999999999</v>
      </c>
      <c r="J968" s="2">
        <f>ROUND(Tabla2[[#This Row],[CANTIDAD 2]]*Tabla2[[#This Row],[P. U. 2]],2)</f>
        <v>18087.189999999999</v>
      </c>
    </row>
    <row r="969" spans="1:10">
      <c r="A969" s="16" t="s">
        <v>6577</v>
      </c>
      <c r="B969" s="16" t="s">
        <v>853</v>
      </c>
      <c r="C969" s="16" t="s">
        <v>4317</v>
      </c>
      <c r="D969" s="1" t="s">
        <v>62</v>
      </c>
      <c r="E969" s="3">
        <v>1</v>
      </c>
      <c r="F969" s="2">
        <v>85874.91</v>
      </c>
      <c r="G969" s="2">
        <f>ROUND('CDD-CD'!$E969*'CDD-CD'!$F969,2)</f>
        <v>85874.91</v>
      </c>
      <c r="H969" s="3">
        <v>1</v>
      </c>
      <c r="I969" s="2">
        <v>86188.94</v>
      </c>
      <c r="J969" s="2">
        <f>ROUND(Tabla2[[#This Row],[CANTIDAD 2]]*Tabla2[[#This Row],[P. U. 2]],2)</f>
        <v>86188.94</v>
      </c>
    </row>
    <row r="970" spans="1:10">
      <c r="A970" s="16" t="s">
        <v>6577</v>
      </c>
      <c r="B970" s="16" t="s">
        <v>854</v>
      </c>
      <c r="C970" s="16" t="s">
        <v>4318</v>
      </c>
      <c r="D970" s="1" t="s">
        <v>62</v>
      </c>
      <c r="E970" s="3">
        <v>1</v>
      </c>
      <c r="F970" s="2">
        <v>28344.91</v>
      </c>
      <c r="G970" s="2">
        <f>ROUND('CDD-CD'!$E970*'CDD-CD'!$F970,2)</f>
        <v>28344.91</v>
      </c>
      <c r="H970" s="3">
        <v>1</v>
      </c>
      <c r="I970" s="2">
        <v>28658.94</v>
      </c>
      <c r="J970" s="2">
        <f>ROUND(Tabla2[[#This Row],[CANTIDAD 2]]*Tabla2[[#This Row],[P. U. 2]],2)</f>
        <v>28658.94</v>
      </c>
    </row>
    <row r="971" spans="1:10">
      <c r="A971" s="16" t="s">
        <v>6577</v>
      </c>
      <c r="B971" s="16" t="s">
        <v>855</v>
      </c>
      <c r="C971" s="16" t="s">
        <v>4319</v>
      </c>
      <c r="D971" s="1" t="s">
        <v>62</v>
      </c>
      <c r="E971" s="3">
        <v>1</v>
      </c>
      <c r="F971" s="2">
        <v>8985.41</v>
      </c>
      <c r="G971" s="2">
        <f>ROUND('CDD-CD'!$E971*'CDD-CD'!$F971,2)</f>
        <v>8985.41</v>
      </c>
      <c r="H971" s="3">
        <v>1</v>
      </c>
      <c r="I971" s="2">
        <v>9057.31</v>
      </c>
      <c r="J971" s="2">
        <f>ROUND(Tabla2[[#This Row],[CANTIDAD 2]]*Tabla2[[#This Row],[P. U. 2]],2)</f>
        <v>9057.31</v>
      </c>
    </row>
    <row r="972" spans="1:10">
      <c r="A972" s="16" t="s">
        <v>6577</v>
      </c>
      <c r="B972" s="16" t="s">
        <v>856</v>
      </c>
      <c r="C972" s="16" t="s">
        <v>4320</v>
      </c>
      <c r="D972" s="1" t="s">
        <v>62</v>
      </c>
      <c r="E972" s="3">
        <v>1</v>
      </c>
      <c r="F972" s="2">
        <v>12830.49</v>
      </c>
      <c r="G972" s="2">
        <f>ROUND('CDD-CD'!$E972*'CDD-CD'!$F972,2)</f>
        <v>12830.49</v>
      </c>
      <c r="H972" s="3">
        <v>1</v>
      </c>
      <c r="I972" s="2">
        <v>12882.83</v>
      </c>
      <c r="J972" s="2">
        <f>ROUND(Tabla2[[#This Row],[CANTIDAD 2]]*Tabla2[[#This Row],[P. U. 2]],2)</f>
        <v>12882.83</v>
      </c>
    </row>
    <row r="973" spans="1:10" s="56" customFormat="1">
      <c r="A973" s="52" t="s">
        <v>6580</v>
      </c>
      <c r="B973" s="52" t="s">
        <v>857</v>
      </c>
      <c r="C973" s="52" t="s">
        <v>4321</v>
      </c>
      <c r="D973" s="53" t="s">
        <v>3472</v>
      </c>
      <c r="E973" s="54"/>
      <c r="F973" s="55"/>
      <c r="G973" s="55">
        <f>SUM(G974:G983)</f>
        <v>191437.37000000002</v>
      </c>
      <c r="H973" s="54"/>
      <c r="I973" s="65"/>
      <c r="J973" s="55">
        <f>SUM(J974:J983)</f>
        <v>195479.25</v>
      </c>
    </row>
    <row r="974" spans="1:10">
      <c r="A974" s="16" t="s">
        <v>6577</v>
      </c>
      <c r="B974" s="16" t="s">
        <v>858</v>
      </c>
      <c r="C974" s="16" t="s">
        <v>4311</v>
      </c>
      <c r="D974" s="1" t="s">
        <v>62</v>
      </c>
      <c r="E974" s="3">
        <v>6</v>
      </c>
      <c r="F974" s="2">
        <v>1600.46</v>
      </c>
      <c r="G974" s="2">
        <f>ROUND('CDD-CD'!$E974*'CDD-CD'!$F974,2)</f>
        <v>9602.76</v>
      </c>
      <c r="H974" s="3">
        <v>6</v>
      </c>
      <c r="I974" s="2">
        <v>1715.39</v>
      </c>
      <c r="J974" s="2">
        <f>ROUND(Tabla2[[#This Row],[CANTIDAD 2]]*Tabla2[[#This Row],[P. U. 2]],2)</f>
        <v>10292.34</v>
      </c>
    </row>
    <row r="975" spans="1:10">
      <c r="A975" s="16" t="s">
        <v>6577</v>
      </c>
      <c r="B975" s="16" t="s">
        <v>859</v>
      </c>
      <c r="C975" s="16" t="s">
        <v>4312</v>
      </c>
      <c r="D975" s="1" t="s">
        <v>62</v>
      </c>
      <c r="E975" s="3">
        <v>18</v>
      </c>
      <c r="F975" s="2">
        <v>2306.7199999999998</v>
      </c>
      <c r="G975" s="2">
        <f>ROUND('CDD-CD'!$E975*'CDD-CD'!$F975,2)</f>
        <v>41520.959999999999</v>
      </c>
      <c r="H975" s="3">
        <v>18</v>
      </c>
      <c r="I975" s="2">
        <v>2353.8200000000002</v>
      </c>
      <c r="J975" s="2">
        <f>ROUND(Tabla2[[#This Row],[CANTIDAD 2]]*Tabla2[[#This Row],[P. U. 2]],2)</f>
        <v>42368.76</v>
      </c>
    </row>
    <row r="976" spans="1:10">
      <c r="A976" s="16" t="s">
        <v>6577</v>
      </c>
      <c r="B976" s="16" t="s">
        <v>860</v>
      </c>
      <c r="C976" s="16" t="s">
        <v>4313</v>
      </c>
      <c r="D976" s="1" t="s">
        <v>62</v>
      </c>
      <c r="E976" s="3">
        <v>130</v>
      </c>
      <c r="F976" s="2">
        <v>160.61000000000001</v>
      </c>
      <c r="G976" s="2">
        <f>ROUND('CDD-CD'!$E976*'CDD-CD'!$F976,2)</f>
        <v>20879.3</v>
      </c>
      <c r="H976" s="3">
        <v>130</v>
      </c>
      <c r="I976" s="2">
        <v>166.5</v>
      </c>
      <c r="J976" s="2">
        <f>ROUND(Tabla2[[#This Row],[CANTIDAD 2]]*Tabla2[[#This Row],[P. U. 2]],2)</f>
        <v>21645</v>
      </c>
    </row>
    <row r="977" spans="1:10">
      <c r="A977" s="16" t="s">
        <v>6577</v>
      </c>
      <c r="B977" s="16" t="s">
        <v>861</v>
      </c>
      <c r="C977" s="16" t="s">
        <v>4314</v>
      </c>
      <c r="D977" s="1" t="s">
        <v>62</v>
      </c>
      <c r="E977" s="3">
        <v>52</v>
      </c>
      <c r="F977" s="2">
        <v>298.8</v>
      </c>
      <c r="G977" s="2">
        <f>ROUND('CDD-CD'!$E977*'CDD-CD'!$F977,2)</f>
        <v>15537.6</v>
      </c>
      <c r="H977" s="3">
        <v>52</v>
      </c>
      <c r="I977" s="2">
        <v>314.5</v>
      </c>
      <c r="J977" s="2">
        <f>ROUND(Tabla2[[#This Row],[CANTIDAD 2]]*Tabla2[[#This Row],[P. U. 2]],2)</f>
        <v>16354</v>
      </c>
    </row>
    <row r="978" spans="1:10">
      <c r="A978" s="16" t="s">
        <v>6577</v>
      </c>
      <c r="B978" s="16" t="s">
        <v>862</v>
      </c>
      <c r="C978" s="16" t="s">
        <v>4315</v>
      </c>
      <c r="D978" s="1" t="s">
        <v>62</v>
      </c>
      <c r="E978" s="3">
        <v>1</v>
      </c>
      <c r="F978" s="2">
        <v>11611.42</v>
      </c>
      <c r="G978" s="2">
        <f>ROUND('CDD-CD'!$E978*'CDD-CD'!$F978,2)</f>
        <v>11611.42</v>
      </c>
      <c r="H978" s="3">
        <v>1</v>
      </c>
      <c r="I978" s="2">
        <v>11894.04</v>
      </c>
      <c r="J978" s="2">
        <f>ROUND(Tabla2[[#This Row],[CANTIDAD 2]]*Tabla2[[#This Row],[P. U. 2]],2)</f>
        <v>11894.04</v>
      </c>
    </row>
    <row r="979" spans="1:10">
      <c r="A979" s="16" t="s">
        <v>6577</v>
      </c>
      <c r="B979" s="16" t="s">
        <v>863</v>
      </c>
      <c r="C979" s="16" t="s">
        <v>4316</v>
      </c>
      <c r="D979" s="1" t="s">
        <v>62</v>
      </c>
      <c r="E979" s="3">
        <v>1</v>
      </c>
      <c r="F979" s="2">
        <v>10663.9</v>
      </c>
      <c r="G979" s="2">
        <f>ROUND('CDD-CD'!$E979*'CDD-CD'!$F979,2)</f>
        <v>10663.9</v>
      </c>
      <c r="H979" s="3">
        <v>1</v>
      </c>
      <c r="I979" s="2">
        <v>10852.31</v>
      </c>
      <c r="J979" s="2">
        <f>ROUND(Tabla2[[#This Row],[CANTIDAD 2]]*Tabla2[[#This Row],[P. U. 2]],2)</f>
        <v>10852.31</v>
      </c>
    </row>
    <row r="980" spans="1:10">
      <c r="A980" s="16" t="s">
        <v>6577</v>
      </c>
      <c r="B980" s="16" t="s">
        <v>864</v>
      </c>
      <c r="C980" s="16" t="s">
        <v>4317</v>
      </c>
      <c r="D980" s="1" t="s">
        <v>62</v>
      </c>
      <c r="E980" s="3">
        <v>1</v>
      </c>
      <c r="F980" s="2">
        <v>51524.95</v>
      </c>
      <c r="G980" s="2">
        <f>ROUND('CDD-CD'!$E980*'CDD-CD'!$F980,2)</f>
        <v>51524.95</v>
      </c>
      <c r="H980" s="3">
        <v>1</v>
      </c>
      <c r="I980" s="2">
        <v>51713.36</v>
      </c>
      <c r="J980" s="2">
        <f>ROUND(Tabla2[[#This Row],[CANTIDAD 2]]*Tabla2[[#This Row],[P. U. 2]],2)</f>
        <v>51713.36</v>
      </c>
    </row>
    <row r="981" spans="1:10">
      <c r="A981" s="16" t="s">
        <v>6577</v>
      </c>
      <c r="B981" s="16" t="s">
        <v>865</v>
      </c>
      <c r="C981" s="16" t="s">
        <v>4318</v>
      </c>
      <c r="D981" s="1" t="s">
        <v>62</v>
      </c>
      <c r="E981" s="3">
        <v>1</v>
      </c>
      <c r="F981" s="2">
        <v>17006.95</v>
      </c>
      <c r="G981" s="2">
        <f>ROUND('CDD-CD'!$E981*'CDD-CD'!$F981,2)</f>
        <v>17006.95</v>
      </c>
      <c r="H981" s="3">
        <v>1</v>
      </c>
      <c r="I981" s="2">
        <v>17195.36</v>
      </c>
      <c r="J981" s="2">
        <f>ROUND(Tabla2[[#This Row],[CANTIDAD 2]]*Tabla2[[#This Row],[P. U. 2]],2)</f>
        <v>17195.36</v>
      </c>
    </row>
    <row r="982" spans="1:10">
      <c r="A982" s="16" t="s">
        <v>6577</v>
      </c>
      <c r="B982" s="16" t="s">
        <v>866</v>
      </c>
      <c r="C982" s="16" t="s">
        <v>4319</v>
      </c>
      <c r="D982" s="1" t="s">
        <v>62</v>
      </c>
      <c r="E982" s="3">
        <v>1</v>
      </c>
      <c r="F982" s="2">
        <v>5391.24</v>
      </c>
      <c r="G982" s="2">
        <f>ROUND('CDD-CD'!$E982*'CDD-CD'!$F982,2)</f>
        <v>5391.24</v>
      </c>
      <c r="H982" s="3">
        <v>1</v>
      </c>
      <c r="I982" s="2">
        <v>5434.39</v>
      </c>
      <c r="J982" s="2">
        <f>ROUND(Tabla2[[#This Row],[CANTIDAD 2]]*Tabla2[[#This Row],[P. U. 2]],2)</f>
        <v>5434.39</v>
      </c>
    </row>
    <row r="983" spans="1:10">
      <c r="A983" s="16" t="s">
        <v>6577</v>
      </c>
      <c r="B983" s="16" t="s">
        <v>867</v>
      </c>
      <c r="C983" s="16" t="s">
        <v>4320</v>
      </c>
      <c r="D983" s="1" t="s">
        <v>62</v>
      </c>
      <c r="E983" s="3">
        <v>1</v>
      </c>
      <c r="F983" s="2">
        <v>7698.29</v>
      </c>
      <c r="G983" s="2">
        <f>ROUND('CDD-CD'!$E983*'CDD-CD'!$F983,2)</f>
        <v>7698.29</v>
      </c>
      <c r="H983" s="3">
        <v>1</v>
      </c>
      <c r="I983" s="2">
        <v>7729.69</v>
      </c>
      <c r="J983" s="2">
        <f>ROUND(Tabla2[[#This Row],[CANTIDAD 2]]*Tabla2[[#This Row],[P. U. 2]],2)</f>
        <v>7729.69</v>
      </c>
    </row>
    <row r="984" spans="1:10" s="56" customFormat="1">
      <c r="A984" s="52" t="s">
        <v>6580</v>
      </c>
      <c r="B984" s="52" t="s">
        <v>868</v>
      </c>
      <c r="C984" s="52" t="s">
        <v>4322</v>
      </c>
      <c r="D984" s="53" t="s">
        <v>3472</v>
      </c>
      <c r="E984" s="54"/>
      <c r="F984" s="55"/>
      <c r="G984" s="55">
        <f>SUM(G985)</f>
        <v>130413</v>
      </c>
      <c r="H984" s="54"/>
      <c r="I984" s="65"/>
      <c r="J984" s="55">
        <f>SUM(J985)</f>
        <v>130413</v>
      </c>
    </row>
    <row r="985" spans="1:10">
      <c r="A985" s="16" t="s">
        <v>6577</v>
      </c>
      <c r="B985" s="16" t="s">
        <v>869</v>
      </c>
      <c r="C985" s="16" t="s">
        <v>4323</v>
      </c>
      <c r="D985" s="1" t="s">
        <v>62</v>
      </c>
      <c r="E985" s="3">
        <v>1</v>
      </c>
      <c r="F985" s="2">
        <v>130413</v>
      </c>
      <c r="G985" s="2">
        <f>ROUND('CDD-CD'!$E985*'CDD-CD'!$F985,2)</f>
        <v>130413</v>
      </c>
      <c r="H985" s="3">
        <v>1</v>
      </c>
      <c r="I985" s="2">
        <v>130413</v>
      </c>
      <c r="J985" s="2">
        <f>ROUND(Tabla2[[#This Row],[CANTIDAD 2]]*Tabla2[[#This Row],[P. U. 2]],2)</f>
        <v>130413</v>
      </c>
    </row>
    <row r="986" spans="1:10" s="51" customFormat="1">
      <c r="A986" s="47" t="s">
        <v>6579</v>
      </c>
      <c r="B986" s="47" t="s">
        <v>6614</v>
      </c>
      <c r="C986" s="47" t="s">
        <v>4324</v>
      </c>
      <c r="D986" s="48" t="s">
        <v>3472</v>
      </c>
      <c r="E986" s="49"/>
      <c r="F986" s="50"/>
      <c r="G986" s="50">
        <f>SUM(G987:G1028)</f>
        <v>315103.2</v>
      </c>
      <c r="H986" s="49"/>
      <c r="I986" s="64"/>
      <c r="J986" s="50">
        <f>SUM(J987:J1028)</f>
        <v>368360.02</v>
      </c>
    </row>
    <row r="987" spans="1:10">
      <c r="A987" s="16" t="s">
        <v>6577</v>
      </c>
      <c r="B987" s="16" t="s">
        <v>870</v>
      </c>
      <c r="C987" s="16" t="s">
        <v>4325</v>
      </c>
      <c r="D987" s="1" t="s">
        <v>62</v>
      </c>
      <c r="E987" s="3">
        <v>51</v>
      </c>
      <c r="F987" s="2">
        <v>166.33</v>
      </c>
      <c r="G987" s="2">
        <f>ROUND('CDD-CD'!$E987*'CDD-CD'!$F987,2)</f>
        <v>8482.83</v>
      </c>
      <c r="H987" s="3">
        <v>51</v>
      </c>
      <c r="I987" s="2">
        <v>185.83</v>
      </c>
      <c r="J987" s="2">
        <f>ROUND(Tabla2[[#This Row],[CANTIDAD 2]]*Tabla2[[#This Row],[P. U. 2]],2)</f>
        <v>9477.33</v>
      </c>
    </row>
    <row r="988" spans="1:10">
      <c r="A988" s="16" t="s">
        <v>6577</v>
      </c>
      <c r="B988" s="16" t="s">
        <v>871</v>
      </c>
      <c r="C988" s="16" t="s">
        <v>4326</v>
      </c>
      <c r="D988" s="1" t="s">
        <v>62</v>
      </c>
      <c r="E988" s="3">
        <v>22</v>
      </c>
      <c r="F988" s="2">
        <v>210.38</v>
      </c>
      <c r="G988" s="2">
        <f>ROUND('CDD-CD'!$E988*'CDD-CD'!$F988,2)</f>
        <v>4628.3599999999997</v>
      </c>
      <c r="H988" s="3">
        <v>22</v>
      </c>
      <c r="I988" s="2">
        <v>234.54</v>
      </c>
      <c r="J988" s="2">
        <f>ROUND(Tabla2[[#This Row],[CANTIDAD 2]]*Tabla2[[#This Row],[P. U. 2]],2)</f>
        <v>5159.88</v>
      </c>
    </row>
    <row r="989" spans="1:10">
      <c r="A989" s="16" t="s">
        <v>6577</v>
      </c>
      <c r="B989" s="16" t="s">
        <v>872</v>
      </c>
      <c r="C989" s="16" t="s">
        <v>4327</v>
      </c>
      <c r="D989" s="1" t="s">
        <v>62</v>
      </c>
      <c r="E989" s="3">
        <v>13</v>
      </c>
      <c r="F989" s="2">
        <v>210.38</v>
      </c>
      <c r="G989" s="2">
        <f>ROUND('CDD-CD'!$E989*'CDD-CD'!$F989,2)</f>
        <v>2734.94</v>
      </c>
      <c r="H989" s="3">
        <v>13</v>
      </c>
      <c r="I989" s="2">
        <v>234.54</v>
      </c>
      <c r="J989" s="2">
        <f>ROUND(Tabla2[[#This Row],[CANTIDAD 2]]*Tabla2[[#This Row],[P. U. 2]],2)</f>
        <v>3049.02</v>
      </c>
    </row>
    <row r="990" spans="1:10">
      <c r="A990" s="16" t="s">
        <v>6577</v>
      </c>
      <c r="B990" s="16" t="s">
        <v>873</v>
      </c>
      <c r="C990" s="16" t="s">
        <v>4328</v>
      </c>
      <c r="D990" s="1" t="s">
        <v>62</v>
      </c>
      <c r="E990" s="3">
        <v>13</v>
      </c>
      <c r="F990" s="2">
        <v>261.42</v>
      </c>
      <c r="G990" s="2">
        <f>ROUND('CDD-CD'!$E990*'CDD-CD'!$F990,2)</f>
        <v>3398.46</v>
      </c>
      <c r="H990" s="3">
        <v>13</v>
      </c>
      <c r="I990" s="2">
        <v>291.33999999999997</v>
      </c>
      <c r="J990" s="2">
        <f>ROUND(Tabla2[[#This Row],[CANTIDAD 2]]*Tabla2[[#This Row],[P. U. 2]],2)</f>
        <v>3787.42</v>
      </c>
    </row>
    <row r="991" spans="1:10">
      <c r="A991" s="16" t="s">
        <v>6577</v>
      </c>
      <c r="B991" s="16" t="s">
        <v>874</v>
      </c>
      <c r="C991" s="16" t="s">
        <v>4329</v>
      </c>
      <c r="D991" s="1" t="s">
        <v>62</v>
      </c>
      <c r="E991" s="3">
        <v>11</v>
      </c>
      <c r="F991" s="2">
        <v>261.42</v>
      </c>
      <c r="G991" s="2">
        <f>ROUND('CDD-CD'!$E991*'CDD-CD'!$F991,2)</f>
        <v>2875.62</v>
      </c>
      <c r="H991" s="3">
        <v>11</v>
      </c>
      <c r="I991" s="2">
        <v>291.33999999999997</v>
      </c>
      <c r="J991" s="2">
        <f>ROUND(Tabla2[[#This Row],[CANTIDAD 2]]*Tabla2[[#This Row],[P. U. 2]],2)</f>
        <v>3204.74</v>
      </c>
    </row>
    <row r="992" spans="1:10">
      <c r="A992" s="16" t="s">
        <v>6577</v>
      </c>
      <c r="B992" s="16" t="s">
        <v>875</v>
      </c>
      <c r="C992" s="16" t="s">
        <v>4330</v>
      </c>
      <c r="D992" s="1" t="s">
        <v>62</v>
      </c>
      <c r="E992" s="3">
        <v>6</v>
      </c>
      <c r="F992" s="2">
        <v>457.72</v>
      </c>
      <c r="G992" s="2">
        <f>ROUND('CDD-CD'!$E992*'CDD-CD'!$F992,2)</f>
        <v>2746.32</v>
      </c>
      <c r="H992" s="3">
        <v>6</v>
      </c>
      <c r="I992" s="2">
        <v>495.11</v>
      </c>
      <c r="J992" s="2">
        <f>ROUND(Tabla2[[#This Row],[CANTIDAD 2]]*Tabla2[[#This Row],[P. U. 2]],2)</f>
        <v>2970.66</v>
      </c>
    </row>
    <row r="993" spans="1:10">
      <c r="A993" s="16" t="s">
        <v>6577</v>
      </c>
      <c r="B993" s="16" t="s">
        <v>876</v>
      </c>
      <c r="C993" s="16" t="s">
        <v>4331</v>
      </c>
      <c r="D993" s="1" t="s">
        <v>62</v>
      </c>
      <c r="E993" s="3">
        <v>8</v>
      </c>
      <c r="F993" s="2">
        <v>179.51</v>
      </c>
      <c r="G993" s="2">
        <f>ROUND('CDD-CD'!$E993*'CDD-CD'!$F993,2)</f>
        <v>1436.08</v>
      </c>
      <c r="H993" s="3">
        <v>8</v>
      </c>
      <c r="I993" s="2">
        <v>214.05</v>
      </c>
      <c r="J993" s="2">
        <f>ROUND(Tabla2[[#This Row],[CANTIDAD 2]]*Tabla2[[#This Row],[P. U. 2]],2)</f>
        <v>1712.4</v>
      </c>
    </row>
    <row r="994" spans="1:10">
      <c r="A994" s="16" t="s">
        <v>6577</v>
      </c>
      <c r="B994" s="16" t="s">
        <v>877</v>
      </c>
      <c r="C994" s="16" t="s">
        <v>4332</v>
      </c>
      <c r="D994" s="1" t="s">
        <v>62</v>
      </c>
      <c r="E994" s="3">
        <v>11</v>
      </c>
      <c r="F994" s="2">
        <v>630.48</v>
      </c>
      <c r="G994" s="2">
        <f>ROUND('CDD-CD'!$E994*'CDD-CD'!$F994,2)</f>
        <v>6935.28</v>
      </c>
      <c r="H994" s="3">
        <v>11</v>
      </c>
      <c r="I994" s="2">
        <v>694.2</v>
      </c>
      <c r="J994" s="2">
        <f>ROUND(Tabla2[[#This Row],[CANTIDAD 2]]*Tabla2[[#This Row],[P. U. 2]],2)</f>
        <v>7636.2</v>
      </c>
    </row>
    <row r="995" spans="1:10">
      <c r="A995" s="16" t="s">
        <v>6577</v>
      </c>
      <c r="B995" s="16" t="s">
        <v>878</v>
      </c>
      <c r="C995" s="16" t="s">
        <v>4333</v>
      </c>
      <c r="D995" s="1" t="s">
        <v>62</v>
      </c>
      <c r="E995" s="3">
        <v>203</v>
      </c>
      <c r="F995" s="2">
        <v>161.07</v>
      </c>
      <c r="G995" s="2">
        <f>ROUND('CDD-CD'!$E995*'CDD-CD'!$F995,2)</f>
        <v>32697.21</v>
      </c>
      <c r="H995" s="3">
        <v>203</v>
      </c>
      <c r="I995" s="2">
        <v>172.28</v>
      </c>
      <c r="J995" s="2">
        <f>ROUND(Tabla2[[#This Row],[CANTIDAD 2]]*Tabla2[[#This Row],[P. U. 2]],2)</f>
        <v>34972.839999999997</v>
      </c>
    </row>
    <row r="996" spans="1:10">
      <c r="A996" s="16" t="s">
        <v>6577</v>
      </c>
      <c r="B996" s="16" t="s">
        <v>879</v>
      </c>
      <c r="C996" s="16" t="s">
        <v>4334</v>
      </c>
      <c r="D996" s="1" t="s">
        <v>62</v>
      </c>
      <c r="E996" s="3">
        <v>10</v>
      </c>
      <c r="F996" s="2">
        <v>61.42</v>
      </c>
      <c r="G996" s="2">
        <f>ROUND('CDD-CD'!$E996*'CDD-CD'!$F996,2)</f>
        <v>614.20000000000005</v>
      </c>
      <c r="H996" s="3">
        <v>10</v>
      </c>
      <c r="I996" s="2">
        <v>74.510000000000005</v>
      </c>
      <c r="J996" s="2">
        <f>ROUND(Tabla2[[#This Row],[CANTIDAD 2]]*Tabla2[[#This Row],[P. U. 2]],2)</f>
        <v>745.1</v>
      </c>
    </row>
    <row r="997" spans="1:10">
      <c r="A997" s="16" t="s">
        <v>6577</v>
      </c>
      <c r="B997" s="16" t="s">
        <v>880</v>
      </c>
      <c r="C997" s="16" t="s">
        <v>4335</v>
      </c>
      <c r="D997" s="1" t="s">
        <v>62</v>
      </c>
      <c r="E997" s="3">
        <v>158</v>
      </c>
      <c r="F997" s="2">
        <v>151.81</v>
      </c>
      <c r="G997" s="2">
        <f>ROUND('CDD-CD'!$E997*'CDD-CD'!$F997,2)</f>
        <v>23985.98</v>
      </c>
      <c r="H997" s="3">
        <v>158</v>
      </c>
      <c r="I997" s="2">
        <v>184.13</v>
      </c>
      <c r="J997" s="2">
        <f>ROUND(Tabla2[[#This Row],[CANTIDAD 2]]*Tabla2[[#This Row],[P. U. 2]],2)</f>
        <v>29092.54</v>
      </c>
    </row>
    <row r="998" spans="1:10">
      <c r="A998" s="16" t="s">
        <v>6577</v>
      </c>
      <c r="B998" s="16" t="s">
        <v>881</v>
      </c>
      <c r="C998" s="16" t="s">
        <v>4336</v>
      </c>
      <c r="D998" s="1" t="s">
        <v>62</v>
      </c>
      <c r="E998" s="3">
        <v>4</v>
      </c>
      <c r="F998" s="2">
        <v>54.33</v>
      </c>
      <c r="G998" s="2">
        <f>ROUND('CDD-CD'!$E998*'CDD-CD'!$F998,2)</f>
        <v>217.32</v>
      </c>
      <c r="H998" s="3">
        <v>4</v>
      </c>
      <c r="I998" s="2">
        <v>66.89</v>
      </c>
      <c r="J998" s="2">
        <f>ROUND(Tabla2[[#This Row],[CANTIDAD 2]]*Tabla2[[#This Row],[P. U. 2]],2)</f>
        <v>267.56</v>
      </c>
    </row>
    <row r="999" spans="1:10">
      <c r="A999" s="16" t="s">
        <v>6577</v>
      </c>
      <c r="B999" s="16" t="s">
        <v>882</v>
      </c>
      <c r="C999" s="16" t="s">
        <v>4337</v>
      </c>
      <c r="D999" s="1" t="s">
        <v>62</v>
      </c>
      <c r="E999" s="3">
        <v>113</v>
      </c>
      <c r="F999" s="2">
        <v>28.72</v>
      </c>
      <c r="G999" s="2">
        <f>ROUND('CDD-CD'!$E999*'CDD-CD'!$F999,2)</f>
        <v>3245.36</v>
      </c>
      <c r="H999" s="3">
        <v>113</v>
      </c>
      <c r="I999" s="2">
        <v>36.57</v>
      </c>
      <c r="J999" s="2">
        <f>ROUND(Tabla2[[#This Row],[CANTIDAD 2]]*Tabla2[[#This Row],[P. U. 2]],2)</f>
        <v>4132.41</v>
      </c>
    </row>
    <row r="1000" spans="1:10">
      <c r="A1000" s="16" t="s">
        <v>6577</v>
      </c>
      <c r="B1000" s="16" t="s">
        <v>883</v>
      </c>
      <c r="C1000" s="16" t="s">
        <v>4338</v>
      </c>
      <c r="D1000" s="1" t="s">
        <v>62</v>
      </c>
      <c r="E1000" s="3">
        <v>203</v>
      </c>
      <c r="F1000" s="2">
        <v>34.409999999999997</v>
      </c>
      <c r="G1000" s="2">
        <f>ROUND('CDD-CD'!$E1000*'CDD-CD'!$F1000,2)</f>
        <v>6985.23</v>
      </c>
      <c r="H1000" s="3">
        <v>203</v>
      </c>
      <c r="I1000" s="2">
        <v>43.38</v>
      </c>
      <c r="J1000" s="2">
        <f>ROUND(Tabla2[[#This Row],[CANTIDAD 2]]*Tabla2[[#This Row],[P. U. 2]],2)</f>
        <v>8806.14</v>
      </c>
    </row>
    <row r="1001" spans="1:10">
      <c r="A1001" s="16" t="s">
        <v>6577</v>
      </c>
      <c r="B1001" s="16" t="s">
        <v>884</v>
      </c>
      <c r="C1001" s="16" t="s">
        <v>4339</v>
      </c>
      <c r="D1001" s="1" t="s">
        <v>62</v>
      </c>
      <c r="E1001" s="3">
        <v>69</v>
      </c>
      <c r="F1001" s="2">
        <v>66.05</v>
      </c>
      <c r="G1001" s="2">
        <f>ROUND('CDD-CD'!$E1001*'CDD-CD'!$F1001,2)</f>
        <v>4557.45</v>
      </c>
      <c r="H1001" s="3">
        <v>69</v>
      </c>
      <c r="I1001" s="2">
        <v>83.99</v>
      </c>
      <c r="J1001" s="2">
        <f>ROUND(Tabla2[[#This Row],[CANTIDAD 2]]*Tabla2[[#This Row],[P. U. 2]],2)</f>
        <v>5795.31</v>
      </c>
    </row>
    <row r="1002" spans="1:10">
      <c r="A1002" s="16" t="s">
        <v>6577</v>
      </c>
      <c r="B1002" s="16" t="s">
        <v>885</v>
      </c>
      <c r="C1002" s="16" t="s">
        <v>4340</v>
      </c>
      <c r="D1002" s="1" t="s">
        <v>62</v>
      </c>
      <c r="E1002" s="3">
        <v>113</v>
      </c>
      <c r="F1002" s="2">
        <v>74.22</v>
      </c>
      <c r="G1002" s="2">
        <f>ROUND('CDD-CD'!$E1002*'CDD-CD'!$F1002,2)</f>
        <v>8386.86</v>
      </c>
      <c r="H1002" s="3">
        <v>113</v>
      </c>
      <c r="I1002" s="2">
        <v>93.55</v>
      </c>
      <c r="J1002" s="2">
        <f>ROUND(Tabla2[[#This Row],[CANTIDAD 2]]*Tabla2[[#This Row],[P. U. 2]],2)</f>
        <v>10571.15</v>
      </c>
    </row>
    <row r="1003" spans="1:10">
      <c r="A1003" s="16" t="s">
        <v>6577</v>
      </c>
      <c r="B1003" s="16" t="s">
        <v>886</v>
      </c>
      <c r="C1003" s="16" t="s">
        <v>4341</v>
      </c>
      <c r="D1003" s="1" t="s">
        <v>62</v>
      </c>
      <c r="E1003" s="3">
        <v>20</v>
      </c>
      <c r="F1003" s="2">
        <v>115.69</v>
      </c>
      <c r="G1003" s="2">
        <f>ROUND('CDD-CD'!$E1003*'CDD-CD'!$F1003,2)</f>
        <v>2313.8000000000002</v>
      </c>
      <c r="H1003" s="3">
        <v>20</v>
      </c>
      <c r="I1003" s="2">
        <v>128.25</v>
      </c>
      <c r="J1003" s="2">
        <f>ROUND(Tabla2[[#This Row],[CANTIDAD 2]]*Tabla2[[#This Row],[P. U. 2]],2)</f>
        <v>2565</v>
      </c>
    </row>
    <row r="1004" spans="1:10">
      <c r="A1004" s="16" t="s">
        <v>6577</v>
      </c>
      <c r="B1004" s="16" t="s">
        <v>887</v>
      </c>
      <c r="C1004" s="16" t="s">
        <v>4342</v>
      </c>
      <c r="D1004" s="1" t="s">
        <v>62</v>
      </c>
      <c r="E1004" s="3">
        <v>15</v>
      </c>
      <c r="F1004" s="2">
        <v>54.42</v>
      </c>
      <c r="G1004" s="2">
        <f>ROUND('CDD-CD'!$E1004*'CDD-CD'!$F1004,2)</f>
        <v>816.3</v>
      </c>
      <c r="H1004" s="3">
        <v>15</v>
      </c>
      <c r="I1004" s="2">
        <v>72.36</v>
      </c>
      <c r="J1004" s="2">
        <f>ROUND(Tabla2[[#This Row],[CANTIDAD 2]]*Tabla2[[#This Row],[P. U. 2]],2)</f>
        <v>1085.4000000000001</v>
      </c>
    </row>
    <row r="1005" spans="1:10">
      <c r="A1005" s="16" t="s">
        <v>6577</v>
      </c>
      <c r="B1005" s="16" t="s">
        <v>888</v>
      </c>
      <c r="C1005" s="16" t="s">
        <v>4343</v>
      </c>
      <c r="D1005" s="1" t="s">
        <v>62</v>
      </c>
      <c r="E1005" s="3">
        <v>5</v>
      </c>
      <c r="F1005" s="2">
        <v>29.89</v>
      </c>
      <c r="G1005" s="2">
        <f>ROUND('CDD-CD'!$E1005*'CDD-CD'!$F1005,2)</f>
        <v>149.44999999999999</v>
      </c>
      <c r="H1005" s="3">
        <v>5</v>
      </c>
      <c r="I1005" s="2">
        <v>39.74</v>
      </c>
      <c r="J1005" s="2">
        <f>ROUND(Tabla2[[#This Row],[CANTIDAD 2]]*Tabla2[[#This Row],[P. U. 2]],2)</f>
        <v>198.7</v>
      </c>
    </row>
    <row r="1006" spans="1:10">
      <c r="A1006" s="16" t="s">
        <v>6577</v>
      </c>
      <c r="B1006" s="16" t="s">
        <v>889</v>
      </c>
      <c r="C1006" s="16" t="s">
        <v>4344</v>
      </c>
      <c r="D1006" s="1" t="s">
        <v>62</v>
      </c>
      <c r="E1006" s="3">
        <v>4</v>
      </c>
      <c r="F1006" s="2">
        <v>30.55</v>
      </c>
      <c r="G1006" s="2">
        <f>ROUND('CDD-CD'!$E1006*'CDD-CD'!$F1006,2)</f>
        <v>122.2</v>
      </c>
      <c r="H1006" s="3">
        <v>4</v>
      </c>
      <c r="I1006" s="2">
        <v>40.4</v>
      </c>
      <c r="J1006" s="2">
        <f>ROUND(Tabla2[[#This Row],[CANTIDAD 2]]*Tabla2[[#This Row],[P. U. 2]],2)</f>
        <v>161.6</v>
      </c>
    </row>
    <row r="1007" spans="1:10">
      <c r="A1007" s="16" t="s">
        <v>6577</v>
      </c>
      <c r="B1007" s="16" t="s">
        <v>890</v>
      </c>
      <c r="C1007" s="16" t="s">
        <v>4345</v>
      </c>
      <c r="D1007" s="1" t="s">
        <v>62</v>
      </c>
      <c r="E1007" s="3">
        <v>4</v>
      </c>
      <c r="F1007" s="2">
        <v>31.36</v>
      </c>
      <c r="G1007" s="2">
        <f>ROUND('CDD-CD'!$E1007*'CDD-CD'!$F1007,2)</f>
        <v>125.44</v>
      </c>
      <c r="H1007" s="3">
        <v>4</v>
      </c>
      <c r="I1007" s="2">
        <v>41.21</v>
      </c>
      <c r="J1007" s="2">
        <f>ROUND(Tabla2[[#This Row],[CANTIDAD 2]]*Tabla2[[#This Row],[P. U. 2]],2)</f>
        <v>164.84</v>
      </c>
    </row>
    <row r="1008" spans="1:10">
      <c r="A1008" s="16" t="s">
        <v>6577</v>
      </c>
      <c r="B1008" s="16" t="s">
        <v>891</v>
      </c>
      <c r="C1008" s="16" t="s">
        <v>4346</v>
      </c>
      <c r="D1008" s="1" t="s">
        <v>62</v>
      </c>
      <c r="E1008" s="3">
        <v>20</v>
      </c>
      <c r="F1008" s="2">
        <v>24.69</v>
      </c>
      <c r="G1008" s="2">
        <f>ROUND('CDD-CD'!$E1008*'CDD-CD'!$F1008,2)</f>
        <v>493.8</v>
      </c>
      <c r="H1008" s="3">
        <v>20</v>
      </c>
      <c r="I1008" s="2">
        <v>31.87</v>
      </c>
      <c r="J1008" s="2">
        <f>ROUND(Tabla2[[#This Row],[CANTIDAD 2]]*Tabla2[[#This Row],[P. U. 2]],2)</f>
        <v>637.4</v>
      </c>
    </row>
    <row r="1009" spans="1:10">
      <c r="A1009" s="16" t="s">
        <v>6577</v>
      </c>
      <c r="B1009" s="16" t="s">
        <v>892</v>
      </c>
      <c r="C1009" s="16" t="s">
        <v>4347</v>
      </c>
      <c r="D1009" s="1" t="s">
        <v>62</v>
      </c>
      <c r="E1009" s="3">
        <v>25</v>
      </c>
      <c r="F1009" s="2">
        <v>24.69</v>
      </c>
      <c r="G1009" s="2">
        <f>ROUND('CDD-CD'!$E1009*'CDD-CD'!$F1009,2)</f>
        <v>617.25</v>
      </c>
      <c r="H1009" s="3">
        <v>25</v>
      </c>
      <c r="I1009" s="2">
        <v>31.87</v>
      </c>
      <c r="J1009" s="2">
        <f>ROUND(Tabla2[[#This Row],[CANTIDAD 2]]*Tabla2[[#This Row],[P. U. 2]],2)</f>
        <v>796.75</v>
      </c>
    </row>
    <row r="1010" spans="1:10">
      <c r="A1010" s="16" t="s">
        <v>6577</v>
      </c>
      <c r="B1010" s="16" t="s">
        <v>893</v>
      </c>
      <c r="C1010" s="16" t="s">
        <v>4348</v>
      </c>
      <c r="D1010" s="1" t="s">
        <v>62</v>
      </c>
      <c r="E1010" s="3">
        <v>25</v>
      </c>
      <c r="F1010" s="2">
        <v>26.67</v>
      </c>
      <c r="G1010" s="2">
        <f>ROUND('CDD-CD'!$E1010*'CDD-CD'!$F1010,2)</f>
        <v>666.75</v>
      </c>
      <c r="H1010" s="3">
        <v>25</v>
      </c>
      <c r="I1010" s="2">
        <v>33.85</v>
      </c>
      <c r="J1010" s="2">
        <f>ROUND(Tabla2[[#This Row],[CANTIDAD 2]]*Tabla2[[#This Row],[P. U. 2]],2)</f>
        <v>846.25</v>
      </c>
    </row>
    <row r="1011" spans="1:10">
      <c r="A1011" s="16" t="s">
        <v>6577</v>
      </c>
      <c r="B1011" s="16" t="s">
        <v>894</v>
      </c>
      <c r="C1011" s="16" t="s">
        <v>4349</v>
      </c>
      <c r="D1011" s="1" t="s">
        <v>62</v>
      </c>
      <c r="E1011" s="3">
        <v>38</v>
      </c>
      <c r="F1011" s="2">
        <v>173.72</v>
      </c>
      <c r="G1011" s="2">
        <f>ROUND('CDD-CD'!$E1011*'CDD-CD'!$F1011,2)</f>
        <v>6601.36</v>
      </c>
      <c r="H1011" s="3">
        <v>38</v>
      </c>
      <c r="I1011" s="2">
        <v>189.42</v>
      </c>
      <c r="J1011" s="2">
        <f>ROUND(Tabla2[[#This Row],[CANTIDAD 2]]*Tabla2[[#This Row],[P. U. 2]],2)</f>
        <v>7197.96</v>
      </c>
    </row>
    <row r="1012" spans="1:10">
      <c r="A1012" s="16" t="s">
        <v>6577</v>
      </c>
      <c r="B1012" s="16" t="s">
        <v>895</v>
      </c>
      <c r="C1012" s="16" t="s">
        <v>4350</v>
      </c>
      <c r="D1012" s="1" t="s">
        <v>62</v>
      </c>
      <c r="E1012" s="3">
        <v>80</v>
      </c>
      <c r="F1012" s="2">
        <v>50.21</v>
      </c>
      <c r="G1012" s="2">
        <f>ROUND('CDD-CD'!$E1012*'CDD-CD'!$F1012,2)</f>
        <v>4016.8</v>
      </c>
      <c r="H1012" s="3">
        <v>80</v>
      </c>
      <c r="I1012" s="2">
        <v>66.53</v>
      </c>
      <c r="J1012" s="2">
        <f>ROUND(Tabla2[[#This Row],[CANTIDAD 2]]*Tabla2[[#This Row],[P. U. 2]],2)</f>
        <v>5322.4</v>
      </c>
    </row>
    <row r="1013" spans="1:10">
      <c r="A1013" s="16" t="s">
        <v>6577</v>
      </c>
      <c r="B1013" s="16" t="s">
        <v>896</v>
      </c>
      <c r="C1013" s="16" t="s">
        <v>4351</v>
      </c>
      <c r="D1013" s="1" t="s">
        <v>62</v>
      </c>
      <c r="E1013" s="3">
        <v>115</v>
      </c>
      <c r="F1013" s="2">
        <v>24.98</v>
      </c>
      <c r="G1013" s="2">
        <f>ROUND('CDD-CD'!$E1013*'CDD-CD'!$F1013,2)</f>
        <v>2872.7</v>
      </c>
      <c r="H1013" s="3">
        <v>115</v>
      </c>
      <c r="I1013" s="2">
        <v>32.729999999999997</v>
      </c>
      <c r="J1013" s="2">
        <f>ROUND(Tabla2[[#This Row],[CANTIDAD 2]]*Tabla2[[#This Row],[P. U. 2]],2)</f>
        <v>3763.95</v>
      </c>
    </row>
    <row r="1014" spans="1:10">
      <c r="A1014" s="16" t="s">
        <v>6577</v>
      </c>
      <c r="B1014" s="16" t="s">
        <v>897</v>
      </c>
      <c r="C1014" s="16" t="s">
        <v>4352</v>
      </c>
      <c r="D1014" s="1" t="s">
        <v>62</v>
      </c>
      <c r="E1014" s="3">
        <v>158</v>
      </c>
      <c r="F1014" s="2">
        <v>27.38</v>
      </c>
      <c r="G1014" s="2">
        <f>ROUND('CDD-CD'!$E1014*'CDD-CD'!$F1014,2)</f>
        <v>4326.04</v>
      </c>
      <c r="H1014" s="3">
        <v>158</v>
      </c>
      <c r="I1014" s="2">
        <v>36.15</v>
      </c>
      <c r="J1014" s="2">
        <f>ROUND(Tabla2[[#This Row],[CANTIDAD 2]]*Tabla2[[#This Row],[P. U. 2]],2)</f>
        <v>5711.7</v>
      </c>
    </row>
    <row r="1015" spans="1:10">
      <c r="A1015" s="16" t="s">
        <v>6577</v>
      </c>
      <c r="B1015" s="16" t="s">
        <v>898</v>
      </c>
      <c r="C1015" s="16" t="s">
        <v>4353</v>
      </c>
      <c r="D1015" s="1" t="s">
        <v>62</v>
      </c>
      <c r="E1015" s="3">
        <v>37</v>
      </c>
      <c r="F1015" s="2">
        <v>125.91</v>
      </c>
      <c r="G1015" s="2">
        <f>ROUND('CDD-CD'!$E1015*'CDD-CD'!$F1015,2)</f>
        <v>4658.67</v>
      </c>
      <c r="H1015" s="3">
        <v>37</v>
      </c>
      <c r="I1015" s="2">
        <v>141.61000000000001</v>
      </c>
      <c r="J1015" s="2">
        <f>ROUND(Tabla2[[#This Row],[CANTIDAD 2]]*Tabla2[[#This Row],[P. U. 2]],2)</f>
        <v>5239.57</v>
      </c>
    </row>
    <row r="1016" spans="1:10">
      <c r="A1016" s="16" t="s">
        <v>6577</v>
      </c>
      <c r="B1016" s="16" t="s">
        <v>899</v>
      </c>
      <c r="C1016" s="16" t="s">
        <v>4354</v>
      </c>
      <c r="D1016" s="1" t="s">
        <v>62</v>
      </c>
      <c r="E1016" s="3">
        <v>56</v>
      </c>
      <c r="F1016" s="2">
        <v>190.15</v>
      </c>
      <c r="G1016" s="2">
        <f>ROUND('CDD-CD'!$E1016*'CDD-CD'!$F1016,2)</f>
        <v>10648.4</v>
      </c>
      <c r="H1016" s="3">
        <v>56</v>
      </c>
      <c r="I1016" s="2">
        <v>207.6</v>
      </c>
      <c r="J1016" s="2">
        <f>ROUND(Tabla2[[#This Row],[CANTIDAD 2]]*Tabla2[[#This Row],[P. U. 2]],2)</f>
        <v>11625.6</v>
      </c>
    </row>
    <row r="1017" spans="1:10">
      <c r="A1017" s="16" t="s">
        <v>6577</v>
      </c>
      <c r="B1017" s="16" t="s">
        <v>900</v>
      </c>
      <c r="C1017" s="16" t="s">
        <v>4355</v>
      </c>
      <c r="D1017" s="1" t="s">
        <v>62</v>
      </c>
      <c r="E1017" s="3">
        <v>17</v>
      </c>
      <c r="F1017" s="2">
        <v>164.94</v>
      </c>
      <c r="G1017" s="2">
        <f>ROUND('CDD-CD'!$E1017*'CDD-CD'!$F1017,2)</f>
        <v>2803.98</v>
      </c>
      <c r="H1017" s="3">
        <v>17</v>
      </c>
      <c r="I1017" s="2">
        <v>184.56</v>
      </c>
      <c r="J1017" s="2">
        <f>ROUND(Tabla2[[#This Row],[CANTIDAD 2]]*Tabla2[[#This Row],[P. U. 2]],2)</f>
        <v>3137.52</v>
      </c>
    </row>
    <row r="1018" spans="1:10">
      <c r="A1018" s="16" t="s">
        <v>6577</v>
      </c>
      <c r="B1018" s="16" t="s">
        <v>901</v>
      </c>
      <c r="C1018" s="16" t="s">
        <v>4356</v>
      </c>
      <c r="D1018" s="1" t="s">
        <v>62</v>
      </c>
      <c r="E1018" s="3">
        <v>25</v>
      </c>
      <c r="F1018" s="2">
        <v>336.83</v>
      </c>
      <c r="G1018" s="2">
        <f>ROUND('CDD-CD'!$E1018*'CDD-CD'!$F1018,2)</f>
        <v>8420.75</v>
      </c>
      <c r="H1018" s="3">
        <v>25</v>
      </c>
      <c r="I1018" s="2">
        <v>356.45</v>
      </c>
      <c r="J1018" s="2">
        <f>ROUND(Tabla2[[#This Row],[CANTIDAD 2]]*Tabla2[[#This Row],[P. U. 2]],2)</f>
        <v>8911.25</v>
      </c>
    </row>
    <row r="1019" spans="1:10">
      <c r="A1019" s="16" t="s">
        <v>6577</v>
      </c>
      <c r="B1019" s="16" t="s">
        <v>902</v>
      </c>
      <c r="C1019" s="16" t="s">
        <v>4357</v>
      </c>
      <c r="D1019" s="1" t="s">
        <v>62</v>
      </c>
      <c r="E1019" s="3">
        <v>43</v>
      </c>
      <c r="F1019" s="2">
        <v>77.52</v>
      </c>
      <c r="G1019" s="2">
        <f>ROUND('CDD-CD'!$E1019*'CDD-CD'!$F1019,2)</f>
        <v>3333.36</v>
      </c>
      <c r="H1019" s="3">
        <v>43</v>
      </c>
      <c r="I1019" s="2">
        <v>97.14</v>
      </c>
      <c r="J1019" s="2">
        <f>ROUND(Tabla2[[#This Row],[CANTIDAD 2]]*Tabla2[[#This Row],[P. U. 2]],2)</f>
        <v>4177.0200000000004</v>
      </c>
    </row>
    <row r="1020" spans="1:10">
      <c r="A1020" s="16" t="s">
        <v>6577</v>
      </c>
      <c r="B1020" s="16" t="s">
        <v>903</v>
      </c>
      <c r="C1020" s="16" t="s">
        <v>4358</v>
      </c>
      <c r="D1020" s="1" t="s">
        <v>62</v>
      </c>
      <c r="E1020" s="3">
        <v>68</v>
      </c>
      <c r="F1020" s="2">
        <v>73.38</v>
      </c>
      <c r="G1020" s="2">
        <f>ROUND('CDD-CD'!$E1020*'CDD-CD'!$F1020,2)</f>
        <v>4989.84</v>
      </c>
      <c r="H1020" s="3">
        <v>68</v>
      </c>
      <c r="I1020" s="2">
        <v>93</v>
      </c>
      <c r="J1020" s="2">
        <f>ROUND(Tabla2[[#This Row],[CANTIDAD 2]]*Tabla2[[#This Row],[P. U. 2]],2)</f>
        <v>6324</v>
      </c>
    </row>
    <row r="1021" spans="1:10">
      <c r="A1021" s="16" t="s">
        <v>6577</v>
      </c>
      <c r="B1021" s="16" t="s">
        <v>904</v>
      </c>
      <c r="C1021" s="16" t="s">
        <v>4359</v>
      </c>
      <c r="D1021" s="1" t="s">
        <v>62</v>
      </c>
      <c r="E1021" s="3">
        <v>38</v>
      </c>
      <c r="F1021" s="2">
        <v>676.22</v>
      </c>
      <c r="G1021" s="2">
        <f>ROUND('CDD-CD'!$E1021*'CDD-CD'!$F1021,2)</f>
        <v>25696.36</v>
      </c>
      <c r="H1021" s="3">
        <v>38</v>
      </c>
      <c r="I1021" s="2">
        <v>754.73</v>
      </c>
      <c r="J1021" s="2">
        <f>ROUND(Tabla2[[#This Row],[CANTIDAD 2]]*Tabla2[[#This Row],[P. U. 2]],2)</f>
        <v>28679.74</v>
      </c>
    </row>
    <row r="1022" spans="1:10">
      <c r="A1022" s="16" t="s">
        <v>6577</v>
      </c>
      <c r="B1022" s="16" t="s">
        <v>905</v>
      </c>
      <c r="C1022" s="16" t="s">
        <v>4360</v>
      </c>
      <c r="D1022" s="1" t="s">
        <v>62</v>
      </c>
      <c r="E1022" s="3">
        <v>56</v>
      </c>
      <c r="F1022" s="2">
        <v>53.97</v>
      </c>
      <c r="G1022" s="2">
        <f>ROUND('CDD-CD'!$E1022*'CDD-CD'!$F1022,2)</f>
        <v>3022.32</v>
      </c>
      <c r="H1022" s="3">
        <v>56</v>
      </c>
      <c r="I1022" s="2">
        <v>61.82</v>
      </c>
      <c r="J1022" s="2">
        <f>ROUND(Tabla2[[#This Row],[CANTIDAD 2]]*Tabla2[[#This Row],[P. U. 2]],2)</f>
        <v>3461.92</v>
      </c>
    </row>
    <row r="1023" spans="1:10">
      <c r="A1023" s="16" t="s">
        <v>6577</v>
      </c>
      <c r="B1023" s="16" t="s">
        <v>906</v>
      </c>
      <c r="C1023" s="16" t="s">
        <v>4361</v>
      </c>
      <c r="D1023" s="1" t="s">
        <v>62</v>
      </c>
      <c r="E1023" s="3">
        <v>306</v>
      </c>
      <c r="F1023" s="2">
        <v>41.74</v>
      </c>
      <c r="G1023" s="2">
        <f>ROUND('CDD-CD'!$E1023*'CDD-CD'!$F1023,2)</f>
        <v>12772.44</v>
      </c>
      <c r="H1023" s="3">
        <v>306</v>
      </c>
      <c r="I1023" s="2">
        <v>56.01</v>
      </c>
      <c r="J1023" s="2">
        <f>ROUND(Tabla2[[#This Row],[CANTIDAD 2]]*Tabla2[[#This Row],[P. U. 2]],2)</f>
        <v>17139.060000000001</v>
      </c>
    </row>
    <row r="1024" spans="1:10">
      <c r="A1024" s="16" t="s">
        <v>6577</v>
      </c>
      <c r="B1024" s="16" t="s">
        <v>907</v>
      </c>
      <c r="C1024" s="16" t="s">
        <v>4362</v>
      </c>
      <c r="D1024" s="1" t="s">
        <v>62</v>
      </c>
      <c r="E1024" s="3">
        <v>159</v>
      </c>
      <c r="F1024" s="2">
        <v>49.51</v>
      </c>
      <c r="G1024" s="2">
        <f>ROUND('CDD-CD'!$E1024*'CDD-CD'!$F1024,2)</f>
        <v>7872.09</v>
      </c>
      <c r="H1024" s="3">
        <v>159</v>
      </c>
      <c r="I1024" s="2">
        <v>57.53</v>
      </c>
      <c r="J1024" s="2">
        <f>ROUND(Tabla2[[#This Row],[CANTIDAD 2]]*Tabla2[[#This Row],[P. U. 2]],2)</f>
        <v>9147.27</v>
      </c>
    </row>
    <row r="1025" spans="1:10">
      <c r="A1025" s="16" t="s">
        <v>6577</v>
      </c>
      <c r="B1025" s="16" t="s">
        <v>908</v>
      </c>
      <c r="C1025" s="16" t="s">
        <v>4363</v>
      </c>
      <c r="D1025" s="1" t="s">
        <v>62</v>
      </c>
      <c r="E1025" s="3">
        <v>159</v>
      </c>
      <c r="F1025" s="2">
        <v>64.38</v>
      </c>
      <c r="G1025" s="2">
        <f>ROUND('CDD-CD'!$E1025*'CDD-CD'!$F1025,2)</f>
        <v>10236.42</v>
      </c>
      <c r="H1025" s="3">
        <v>159</v>
      </c>
      <c r="I1025" s="2">
        <v>74.55</v>
      </c>
      <c r="J1025" s="2">
        <f>ROUND(Tabla2[[#This Row],[CANTIDAD 2]]*Tabla2[[#This Row],[P. U. 2]],2)</f>
        <v>11853.45</v>
      </c>
    </row>
    <row r="1026" spans="1:10">
      <c r="A1026" s="16" t="s">
        <v>6577</v>
      </c>
      <c r="B1026" s="16" t="s">
        <v>909</v>
      </c>
      <c r="C1026" s="16" t="s">
        <v>4364</v>
      </c>
      <c r="D1026" s="1" t="s">
        <v>62</v>
      </c>
      <c r="E1026" s="3">
        <v>133</v>
      </c>
      <c r="F1026" s="2">
        <v>86.17</v>
      </c>
      <c r="G1026" s="2">
        <f>ROUND('CDD-CD'!$E1026*'CDD-CD'!$F1026,2)</f>
        <v>11460.61</v>
      </c>
      <c r="H1026" s="3">
        <v>133</v>
      </c>
      <c r="I1026" s="2">
        <v>98.13</v>
      </c>
      <c r="J1026" s="2">
        <f>ROUND(Tabla2[[#This Row],[CANTIDAD 2]]*Tabla2[[#This Row],[P. U. 2]],2)</f>
        <v>13051.29</v>
      </c>
    </row>
    <row r="1027" spans="1:10">
      <c r="A1027" s="16" t="s">
        <v>6577</v>
      </c>
      <c r="B1027" s="16" t="s">
        <v>910</v>
      </c>
      <c r="C1027" s="16" t="s">
        <v>4365</v>
      </c>
      <c r="D1027" s="1" t="s">
        <v>62</v>
      </c>
      <c r="E1027" s="3">
        <v>203</v>
      </c>
      <c r="F1027" s="2">
        <v>138.63</v>
      </c>
      <c r="G1027" s="2">
        <f>ROUND('CDD-CD'!$E1027*'CDD-CD'!$F1027,2)</f>
        <v>28141.89</v>
      </c>
      <c r="H1027" s="3">
        <v>203</v>
      </c>
      <c r="I1027" s="2">
        <v>164.8</v>
      </c>
      <c r="J1027" s="2">
        <f>ROUND(Tabla2[[#This Row],[CANTIDAD 2]]*Tabla2[[#This Row],[P. U. 2]],2)</f>
        <v>33454.400000000001</v>
      </c>
    </row>
    <row r="1028" spans="1:10">
      <c r="A1028" s="16" t="s">
        <v>6577</v>
      </c>
      <c r="B1028" s="16" t="s">
        <v>911</v>
      </c>
      <c r="C1028" s="16" t="s">
        <v>4366</v>
      </c>
      <c r="D1028" s="1" t="s">
        <v>62</v>
      </c>
      <c r="E1028" s="3">
        <v>252</v>
      </c>
      <c r="F1028" s="2">
        <v>174.59</v>
      </c>
      <c r="G1028" s="2">
        <f>ROUND('CDD-CD'!$E1028*'CDD-CD'!$F1028,2)</f>
        <v>43996.68</v>
      </c>
      <c r="H1028" s="3">
        <v>252</v>
      </c>
      <c r="I1028" s="2">
        <v>207.64</v>
      </c>
      <c r="J1028" s="2">
        <f>ROUND(Tabla2[[#This Row],[CANTIDAD 2]]*Tabla2[[#This Row],[P. U. 2]],2)</f>
        <v>52325.279999999999</v>
      </c>
    </row>
    <row r="1029" spans="1:10" s="51" customFormat="1">
      <c r="A1029" s="47" t="s">
        <v>6579</v>
      </c>
      <c r="B1029" s="47" t="s">
        <v>6607</v>
      </c>
      <c r="C1029" s="47" t="s">
        <v>4367</v>
      </c>
      <c r="D1029" s="48" t="s">
        <v>3472</v>
      </c>
      <c r="E1029" s="49"/>
      <c r="F1029" s="50"/>
      <c r="G1029" s="50">
        <f>SUM(G1030:G1086)</f>
        <v>3769307.49</v>
      </c>
      <c r="H1029" s="49"/>
      <c r="I1029" s="64"/>
      <c r="J1029" s="50">
        <f>SUM(J1030:J1086)</f>
        <v>3993827.9599999995</v>
      </c>
    </row>
    <row r="1030" spans="1:10">
      <c r="A1030" s="16" t="s">
        <v>6577</v>
      </c>
      <c r="B1030" s="16" t="s">
        <v>912</v>
      </c>
      <c r="C1030" s="16" t="s">
        <v>4368</v>
      </c>
      <c r="D1030" s="1" t="s">
        <v>79</v>
      </c>
      <c r="E1030" s="3">
        <v>700.39</v>
      </c>
      <c r="F1030" s="2">
        <v>67.36</v>
      </c>
      <c r="G1030" s="2">
        <f>ROUND('CDD-CD'!$E1030*'CDD-CD'!$F1030,2)</f>
        <v>47178.27</v>
      </c>
      <c r="H1030" s="3">
        <v>700.39</v>
      </c>
      <c r="I1030" s="2">
        <v>80.989999999999995</v>
      </c>
      <c r="J1030" s="2">
        <f>ROUND(Tabla2[[#This Row],[CANTIDAD 2]]*Tabla2[[#This Row],[P. U. 2]],2)</f>
        <v>56724.59</v>
      </c>
    </row>
    <row r="1031" spans="1:10">
      <c r="A1031" s="16" t="s">
        <v>6577</v>
      </c>
      <c r="B1031" s="16" t="s">
        <v>913</v>
      </c>
      <c r="C1031" s="16" t="s">
        <v>4369</v>
      </c>
      <c r="D1031" s="1" t="s">
        <v>79</v>
      </c>
      <c r="E1031" s="3">
        <v>271</v>
      </c>
      <c r="F1031" s="2">
        <v>88.75</v>
      </c>
      <c r="G1031" s="2">
        <f>ROUND('CDD-CD'!$E1031*'CDD-CD'!$F1031,2)</f>
        <v>24051.25</v>
      </c>
      <c r="H1031" s="3">
        <v>271</v>
      </c>
      <c r="I1031" s="2">
        <v>102.38</v>
      </c>
      <c r="J1031" s="2">
        <f>ROUND(Tabla2[[#This Row],[CANTIDAD 2]]*Tabla2[[#This Row],[P. U. 2]],2)</f>
        <v>27744.98</v>
      </c>
    </row>
    <row r="1032" spans="1:10">
      <c r="A1032" s="16" t="s">
        <v>6577</v>
      </c>
      <c r="B1032" s="16" t="s">
        <v>914</v>
      </c>
      <c r="C1032" s="16" t="s">
        <v>4370</v>
      </c>
      <c r="D1032" s="1" t="s">
        <v>79</v>
      </c>
      <c r="E1032" s="3">
        <v>602.23</v>
      </c>
      <c r="F1032" s="2">
        <v>182.59</v>
      </c>
      <c r="G1032" s="2">
        <f>ROUND('CDD-CD'!$E1032*'CDD-CD'!$F1032,2)</f>
        <v>109961.18</v>
      </c>
      <c r="H1032" s="3">
        <v>602.23</v>
      </c>
      <c r="I1032" s="2">
        <v>203.5</v>
      </c>
      <c r="J1032" s="2">
        <f>ROUND(Tabla2[[#This Row],[CANTIDAD 2]]*Tabla2[[#This Row],[P. U. 2]],2)</f>
        <v>122553.81</v>
      </c>
    </row>
    <row r="1033" spans="1:10">
      <c r="A1033" s="16" t="s">
        <v>6577</v>
      </c>
      <c r="B1033" s="16" t="s">
        <v>915</v>
      </c>
      <c r="C1033" s="16" t="s">
        <v>4371</v>
      </c>
      <c r="D1033" s="1" t="s">
        <v>79</v>
      </c>
      <c r="E1033" s="3">
        <v>946.36</v>
      </c>
      <c r="F1033" s="2">
        <v>239.87</v>
      </c>
      <c r="G1033" s="2">
        <f>ROUND('CDD-CD'!$E1033*'CDD-CD'!$F1033,2)</f>
        <v>227003.37</v>
      </c>
      <c r="H1033" s="3">
        <v>946.36</v>
      </c>
      <c r="I1033" s="2">
        <v>266.02</v>
      </c>
      <c r="J1033" s="2">
        <f>ROUND(Tabla2[[#This Row],[CANTIDAD 2]]*Tabla2[[#This Row],[P. U. 2]],2)</f>
        <v>251750.69</v>
      </c>
    </row>
    <row r="1034" spans="1:10">
      <c r="A1034" s="16" t="s">
        <v>6577</v>
      </c>
      <c r="B1034" s="16" t="s">
        <v>916</v>
      </c>
      <c r="C1034" s="16" t="s">
        <v>4372</v>
      </c>
      <c r="D1034" s="1" t="s">
        <v>79</v>
      </c>
      <c r="E1034" s="3">
        <v>628.04</v>
      </c>
      <c r="F1034" s="2">
        <v>887.7</v>
      </c>
      <c r="G1034" s="2">
        <f>ROUND('CDD-CD'!$E1034*'CDD-CD'!$F1034,2)</f>
        <v>557511.11</v>
      </c>
      <c r="H1034" s="3">
        <v>628.04</v>
      </c>
      <c r="I1034" s="2">
        <v>922.13</v>
      </c>
      <c r="J1034" s="2">
        <f>ROUND(Tabla2[[#This Row],[CANTIDAD 2]]*Tabla2[[#This Row],[P. U. 2]],2)</f>
        <v>579134.53</v>
      </c>
    </row>
    <row r="1035" spans="1:10">
      <c r="A1035" s="16" t="s">
        <v>6577</v>
      </c>
      <c r="B1035" s="16" t="s">
        <v>917</v>
      </c>
      <c r="C1035" s="16" t="s">
        <v>4373</v>
      </c>
      <c r="D1035" s="1" t="s">
        <v>177</v>
      </c>
      <c r="E1035" s="3">
        <v>1118.42</v>
      </c>
      <c r="F1035" s="2">
        <v>258.87</v>
      </c>
      <c r="G1035" s="2">
        <f>ROUND('CDD-CD'!$E1035*'CDD-CD'!$F1035,2)</f>
        <v>289525.39</v>
      </c>
      <c r="H1035" s="3">
        <v>1118.42</v>
      </c>
      <c r="I1035" s="2">
        <v>266.52999999999997</v>
      </c>
      <c r="J1035" s="2">
        <f>ROUND(Tabla2[[#This Row],[CANTIDAD 2]]*Tabla2[[#This Row],[P. U. 2]],2)</f>
        <v>298092.48</v>
      </c>
    </row>
    <row r="1036" spans="1:10">
      <c r="A1036" s="16" t="s">
        <v>6577</v>
      </c>
      <c r="B1036" s="16" t="s">
        <v>918</v>
      </c>
      <c r="C1036" s="16" t="s">
        <v>4374</v>
      </c>
      <c r="D1036" s="1" t="s">
        <v>79</v>
      </c>
      <c r="E1036" s="3">
        <v>1093.47</v>
      </c>
      <c r="F1036" s="2">
        <v>1303.56</v>
      </c>
      <c r="G1036" s="2">
        <f>ROUND('CDD-CD'!$E1036*'CDD-CD'!$F1036,2)</f>
        <v>1425403.75</v>
      </c>
      <c r="H1036" s="3">
        <v>1093.47</v>
      </c>
      <c r="I1036" s="2">
        <v>1355.93</v>
      </c>
      <c r="J1036" s="2">
        <f>ROUND(Tabla2[[#This Row],[CANTIDAD 2]]*Tabla2[[#This Row],[P. U. 2]],2)</f>
        <v>1482668.78</v>
      </c>
    </row>
    <row r="1037" spans="1:10">
      <c r="A1037" s="16" t="s">
        <v>6577</v>
      </c>
      <c r="B1037" s="16" t="s">
        <v>919</v>
      </c>
      <c r="C1037" s="16" t="s">
        <v>4375</v>
      </c>
      <c r="D1037" s="1" t="s">
        <v>177</v>
      </c>
      <c r="E1037" s="3">
        <v>51.62</v>
      </c>
      <c r="F1037" s="2">
        <v>896.38</v>
      </c>
      <c r="G1037" s="2">
        <f>ROUND('CDD-CD'!$E1037*'CDD-CD'!$F1037,2)</f>
        <v>46271.14</v>
      </c>
      <c r="H1037" s="3">
        <v>51.62</v>
      </c>
      <c r="I1037" s="2">
        <v>910.73</v>
      </c>
      <c r="J1037" s="2">
        <f>ROUND(Tabla2[[#This Row],[CANTIDAD 2]]*Tabla2[[#This Row],[P. U. 2]],2)</f>
        <v>47011.88</v>
      </c>
    </row>
    <row r="1038" spans="1:10">
      <c r="A1038" s="16" t="s">
        <v>6577</v>
      </c>
      <c r="B1038" s="16" t="s">
        <v>920</v>
      </c>
      <c r="C1038" s="16" t="s">
        <v>4376</v>
      </c>
      <c r="D1038" s="1" t="s">
        <v>177</v>
      </c>
      <c r="E1038" s="3">
        <v>17.78</v>
      </c>
      <c r="F1038" s="2">
        <v>1390.86</v>
      </c>
      <c r="G1038" s="2">
        <f>ROUND('CDD-CD'!$E1038*'CDD-CD'!$F1038,2)</f>
        <v>24729.49</v>
      </c>
      <c r="H1038" s="3">
        <v>17.78</v>
      </c>
      <c r="I1038" s="2">
        <v>1413.81</v>
      </c>
      <c r="J1038" s="2">
        <f>ROUND(Tabla2[[#This Row],[CANTIDAD 2]]*Tabla2[[#This Row],[P. U. 2]],2)</f>
        <v>25137.54</v>
      </c>
    </row>
    <row r="1039" spans="1:10">
      <c r="A1039" s="16" t="s">
        <v>6577</v>
      </c>
      <c r="B1039" s="16" t="s">
        <v>921</v>
      </c>
      <c r="C1039" s="16" t="s">
        <v>4377</v>
      </c>
      <c r="D1039" s="1" t="s">
        <v>62</v>
      </c>
      <c r="E1039" s="3">
        <v>48</v>
      </c>
      <c r="F1039" s="2">
        <v>62.04</v>
      </c>
      <c r="G1039" s="2">
        <f>ROUND('CDD-CD'!$E1039*'CDD-CD'!$F1039,2)</f>
        <v>2977.92</v>
      </c>
      <c r="H1039" s="3">
        <v>48</v>
      </c>
      <c r="I1039" s="2">
        <v>77.739999999999995</v>
      </c>
      <c r="J1039" s="2">
        <f>ROUND(Tabla2[[#This Row],[CANTIDAD 2]]*Tabla2[[#This Row],[P. U. 2]],2)</f>
        <v>3731.52</v>
      </c>
    </row>
    <row r="1040" spans="1:10">
      <c r="A1040" s="16" t="s">
        <v>6577</v>
      </c>
      <c r="B1040" s="16" t="s">
        <v>922</v>
      </c>
      <c r="C1040" s="16" t="s">
        <v>4378</v>
      </c>
      <c r="D1040" s="1" t="s">
        <v>62</v>
      </c>
      <c r="E1040" s="3">
        <v>154</v>
      </c>
      <c r="F1040" s="2">
        <v>72.16</v>
      </c>
      <c r="G1040" s="2">
        <f>ROUND('CDD-CD'!$E1040*'CDD-CD'!$F1040,2)</f>
        <v>11112.64</v>
      </c>
      <c r="H1040" s="3">
        <v>154</v>
      </c>
      <c r="I1040" s="2">
        <v>90.1</v>
      </c>
      <c r="J1040" s="2">
        <f>ROUND(Tabla2[[#This Row],[CANTIDAD 2]]*Tabla2[[#This Row],[P. U. 2]],2)</f>
        <v>13875.4</v>
      </c>
    </row>
    <row r="1041" spans="1:10">
      <c r="A1041" s="16" t="s">
        <v>6577</v>
      </c>
      <c r="B1041" s="16" t="s">
        <v>923</v>
      </c>
      <c r="C1041" s="16" t="s">
        <v>4379</v>
      </c>
      <c r="D1041" s="1" t="s">
        <v>62</v>
      </c>
      <c r="E1041" s="3">
        <v>48</v>
      </c>
      <c r="F1041" s="2">
        <v>88.31</v>
      </c>
      <c r="G1041" s="2">
        <f>ROUND('CDD-CD'!$E1041*'CDD-CD'!$F1041,2)</f>
        <v>4238.88</v>
      </c>
      <c r="H1041" s="3">
        <v>48</v>
      </c>
      <c r="I1041" s="2">
        <v>109.24</v>
      </c>
      <c r="J1041" s="2">
        <f>ROUND(Tabla2[[#This Row],[CANTIDAD 2]]*Tabla2[[#This Row],[P. U. 2]],2)</f>
        <v>5243.52</v>
      </c>
    </row>
    <row r="1042" spans="1:10">
      <c r="A1042" s="16" t="s">
        <v>6577</v>
      </c>
      <c r="B1042" s="16" t="s">
        <v>924</v>
      </c>
      <c r="C1042" s="16" t="s">
        <v>4380</v>
      </c>
      <c r="D1042" s="1" t="s">
        <v>62</v>
      </c>
      <c r="E1042" s="3">
        <v>309</v>
      </c>
      <c r="F1042" s="2">
        <v>105.58</v>
      </c>
      <c r="G1042" s="2">
        <f>ROUND('CDD-CD'!$E1042*'CDD-CD'!$F1042,2)</f>
        <v>32624.22</v>
      </c>
      <c r="H1042" s="3">
        <v>309</v>
      </c>
      <c r="I1042" s="2">
        <v>131.75</v>
      </c>
      <c r="J1042" s="2">
        <f>ROUND(Tabla2[[#This Row],[CANTIDAD 2]]*Tabla2[[#This Row],[P. U. 2]],2)</f>
        <v>40710.75</v>
      </c>
    </row>
    <row r="1043" spans="1:10">
      <c r="A1043" s="16" t="s">
        <v>6577</v>
      </c>
      <c r="B1043" s="16" t="s">
        <v>925</v>
      </c>
      <c r="C1043" s="16" t="s">
        <v>4206</v>
      </c>
      <c r="D1043" s="1" t="s">
        <v>62</v>
      </c>
      <c r="E1043" s="3">
        <v>94</v>
      </c>
      <c r="F1043" s="2">
        <v>141.62</v>
      </c>
      <c r="G1043" s="2">
        <f>ROUND('CDD-CD'!$E1043*'CDD-CD'!$F1043,2)</f>
        <v>13312.28</v>
      </c>
      <c r="H1043" s="3">
        <v>94</v>
      </c>
      <c r="I1043" s="2">
        <v>174.67</v>
      </c>
      <c r="J1043" s="2">
        <f>ROUND(Tabla2[[#This Row],[CANTIDAD 2]]*Tabla2[[#This Row],[P. U. 2]],2)</f>
        <v>16418.98</v>
      </c>
    </row>
    <row r="1044" spans="1:10">
      <c r="A1044" s="16" t="s">
        <v>6577</v>
      </c>
      <c r="B1044" s="16" t="s">
        <v>926</v>
      </c>
      <c r="C1044" s="16" t="s">
        <v>4381</v>
      </c>
      <c r="D1044" s="1" t="s">
        <v>62</v>
      </c>
      <c r="E1044" s="3">
        <v>35</v>
      </c>
      <c r="F1044" s="2">
        <v>318.76</v>
      </c>
      <c r="G1044" s="2">
        <f>ROUND('CDD-CD'!$E1044*'CDD-CD'!$F1044,2)</f>
        <v>11156.6</v>
      </c>
      <c r="H1044" s="3">
        <v>35</v>
      </c>
      <c r="I1044" s="2">
        <v>387.63</v>
      </c>
      <c r="J1044" s="2">
        <f>ROUND(Tabla2[[#This Row],[CANTIDAD 2]]*Tabla2[[#This Row],[P. U. 2]],2)</f>
        <v>13567.05</v>
      </c>
    </row>
    <row r="1045" spans="1:10">
      <c r="A1045" s="16" t="s">
        <v>6577</v>
      </c>
      <c r="B1045" s="16" t="s">
        <v>927</v>
      </c>
      <c r="C1045" s="16" t="s">
        <v>4382</v>
      </c>
      <c r="D1045" s="1" t="s">
        <v>62</v>
      </c>
      <c r="E1045" s="3">
        <v>35</v>
      </c>
      <c r="F1045" s="2">
        <v>350.46</v>
      </c>
      <c r="G1045" s="2">
        <f>ROUND('CDD-CD'!$E1045*'CDD-CD'!$F1045,2)</f>
        <v>12266.1</v>
      </c>
      <c r="H1045" s="3">
        <v>35</v>
      </c>
      <c r="I1045" s="2">
        <v>419.33</v>
      </c>
      <c r="J1045" s="2">
        <f>ROUND(Tabla2[[#This Row],[CANTIDAD 2]]*Tabla2[[#This Row],[P. U. 2]],2)</f>
        <v>14676.55</v>
      </c>
    </row>
    <row r="1046" spans="1:10">
      <c r="A1046" s="16" t="s">
        <v>6577</v>
      </c>
      <c r="B1046" s="16" t="s">
        <v>928</v>
      </c>
      <c r="C1046" s="16" t="s">
        <v>4383</v>
      </c>
      <c r="D1046" s="1" t="s">
        <v>62</v>
      </c>
      <c r="E1046" s="3">
        <v>108</v>
      </c>
      <c r="F1046" s="2">
        <v>451.44</v>
      </c>
      <c r="G1046" s="2">
        <f>ROUND('CDD-CD'!$E1046*'CDD-CD'!$F1046,2)</f>
        <v>48755.519999999997</v>
      </c>
      <c r="H1046" s="3">
        <v>108</v>
      </c>
      <c r="I1046" s="2">
        <v>524.76</v>
      </c>
      <c r="J1046" s="2">
        <f>ROUND(Tabla2[[#This Row],[CANTIDAD 2]]*Tabla2[[#This Row],[P. U. 2]],2)</f>
        <v>56674.080000000002</v>
      </c>
    </row>
    <row r="1047" spans="1:10">
      <c r="A1047" s="16" t="s">
        <v>6577</v>
      </c>
      <c r="B1047" s="16" t="s">
        <v>929</v>
      </c>
      <c r="C1047" s="16" t="s">
        <v>4384</v>
      </c>
      <c r="D1047" s="1" t="s">
        <v>153</v>
      </c>
      <c r="E1047" s="3">
        <v>11</v>
      </c>
      <c r="F1047" s="2">
        <v>842.37</v>
      </c>
      <c r="G1047" s="2">
        <f>ROUND('CDD-CD'!$E1047*'CDD-CD'!$F1047,2)</f>
        <v>9266.07</v>
      </c>
      <c r="H1047" s="3">
        <v>11</v>
      </c>
      <c r="I1047" s="2">
        <v>928.47</v>
      </c>
      <c r="J1047" s="2">
        <f>ROUND(Tabla2[[#This Row],[CANTIDAD 2]]*Tabla2[[#This Row],[P. U. 2]],2)</f>
        <v>10213.17</v>
      </c>
    </row>
    <row r="1048" spans="1:10">
      <c r="A1048" s="16" t="s">
        <v>6577</v>
      </c>
      <c r="B1048" s="16" t="s">
        <v>930</v>
      </c>
      <c r="C1048" s="16" t="s">
        <v>4385</v>
      </c>
      <c r="D1048" s="1" t="s">
        <v>62</v>
      </c>
      <c r="E1048" s="3">
        <v>24</v>
      </c>
      <c r="F1048" s="2">
        <v>144.94</v>
      </c>
      <c r="G1048" s="2">
        <f>ROUND('CDD-CD'!$E1048*'CDD-CD'!$F1048,2)</f>
        <v>3478.56</v>
      </c>
      <c r="H1048" s="3">
        <v>24</v>
      </c>
      <c r="I1048" s="2">
        <v>179.83</v>
      </c>
      <c r="J1048" s="2">
        <f>ROUND(Tabla2[[#This Row],[CANTIDAD 2]]*Tabla2[[#This Row],[P. U. 2]],2)</f>
        <v>4315.92</v>
      </c>
    </row>
    <row r="1049" spans="1:10">
      <c r="A1049" s="16" t="s">
        <v>6577</v>
      </c>
      <c r="B1049" s="16" t="s">
        <v>931</v>
      </c>
      <c r="C1049" s="16" t="s">
        <v>4386</v>
      </c>
      <c r="D1049" s="1" t="s">
        <v>62</v>
      </c>
      <c r="E1049" s="3">
        <v>24</v>
      </c>
      <c r="F1049" s="2">
        <v>177.13</v>
      </c>
      <c r="G1049" s="2">
        <f>ROUND('CDD-CD'!$E1049*'CDD-CD'!$F1049,2)</f>
        <v>4251.12</v>
      </c>
      <c r="H1049" s="3">
        <v>24</v>
      </c>
      <c r="I1049" s="2">
        <v>221.99</v>
      </c>
      <c r="J1049" s="2">
        <f>ROUND(Tabla2[[#This Row],[CANTIDAD 2]]*Tabla2[[#This Row],[P. U. 2]],2)</f>
        <v>5327.76</v>
      </c>
    </row>
    <row r="1050" spans="1:10">
      <c r="A1050" s="16" t="s">
        <v>6577</v>
      </c>
      <c r="B1050" s="16" t="s">
        <v>932</v>
      </c>
      <c r="C1050" s="16" t="s">
        <v>4387</v>
      </c>
      <c r="D1050" s="1" t="s">
        <v>62</v>
      </c>
      <c r="E1050" s="3">
        <v>35</v>
      </c>
      <c r="F1050" s="2">
        <v>202.94</v>
      </c>
      <c r="G1050" s="2">
        <f>ROUND('CDD-CD'!$E1050*'CDD-CD'!$F1050,2)</f>
        <v>7102.9</v>
      </c>
      <c r="H1050" s="3">
        <v>35</v>
      </c>
      <c r="I1050" s="2">
        <v>247.8</v>
      </c>
      <c r="J1050" s="2">
        <f>ROUND(Tabla2[[#This Row],[CANTIDAD 2]]*Tabla2[[#This Row],[P. U. 2]],2)</f>
        <v>8673</v>
      </c>
    </row>
    <row r="1051" spans="1:10">
      <c r="A1051" s="16" t="s">
        <v>6577</v>
      </c>
      <c r="B1051" s="16" t="s">
        <v>933</v>
      </c>
      <c r="C1051" s="16" t="s">
        <v>4388</v>
      </c>
      <c r="D1051" s="1" t="s">
        <v>62</v>
      </c>
      <c r="E1051" s="3">
        <v>35</v>
      </c>
      <c r="F1051" s="2">
        <v>722.86</v>
      </c>
      <c r="G1051" s="2">
        <f>ROUND('CDD-CD'!$E1051*'CDD-CD'!$F1051,2)</f>
        <v>25300.1</v>
      </c>
      <c r="H1051" s="3">
        <v>35</v>
      </c>
      <c r="I1051" s="2">
        <v>860.61</v>
      </c>
      <c r="J1051" s="2">
        <f>ROUND(Tabla2[[#This Row],[CANTIDAD 2]]*Tabla2[[#This Row],[P. U. 2]],2)</f>
        <v>30121.35</v>
      </c>
    </row>
    <row r="1052" spans="1:10">
      <c r="A1052" s="16" t="s">
        <v>6577</v>
      </c>
      <c r="B1052" s="16" t="s">
        <v>934</v>
      </c>
      <c r="C1052" s="16" t="s">
        <v>4389</v>
      </c>
      <c r="D1052" s="1" t="s">
        <v>62</v>
      </c>
      <c r="E1052" s="3">
        <v>154</v>
      </c>
      <c r="F1052" s="2">
        <v>965.5</v>
      </c>
      <c r="G1052" s="2">
        <f>ROUND('CDD-CD'!$E1052*'CDD-CD'!$F1052,2)</f>
        <v>148687</v>
      </c>
      <c r="H1052" s="3">
        <v>154</v>
      </c>
      <c r="I1052" s="2">
        <v>1125.3900000000001</v>
      </c>
      <c r="J1052" s="2">
        <f>ROUND(Tabla2[[#This Row],[CANTIDAD 2]]*Tabla2[[#This Row],[P. U. 2]],2)</f>
        <v>173310.06</v>
      </c>
    </row>
    <row r="1053" spans="1:10">
      <c r="A1053" s="16" t="s">
        <v>6577</v>
      </c>
      <c r="B1053" s="16" t="s">
        <v>935</v>
      </c>
      <c r="C1053" s="16" t="s">
        <v>4390</v>
      </c>
      <c r="D1053" s="1" t="s">
        <v>153</v>
      </c>
      <c r="E1053" s="3">
        <v>9</v>
      </c>
      <c r="F1053" s="2">
        <v>1320.64</v>
      </c>
      <c r="G1053" s="2">
        <f>ROUND('CDD-CD'!$E1053*'CDD-CD'!$F1053,2)</f>
        <v>11885.76</v>
      </c>
      <c r="H1053" s="3">
        <v>9</v>
      </c>
      <c r="I1053" s="2">
        <v>1449.79</v>
      </c>
      <c r="J1053" s="2">
        <f>ROUND(Tabla2[[#This Row],[CANTIDAD 2]]*Tabla2[[#This Row],[P. U. 2]],2)</f>
        <v>13048.11</v>
      </c>
    </row>
    <row r="1054" spans="1:10">
      <c r="A1054" s="16" t="s">
        <v>6577</v>
      </c>
      <c r="B1054" s="16" t="s">
        <v>936</v>
      </c>
      <c r="C1054" s="16" t="s">
        <v>4391</v>
      </c>
      <c r="D1054" s="1" t="s">
        <v>153</v>
      </c>
      <c r="E1054" s="3">
        <v>3</v>
      </c>
      <c r="F1054" s="2">
        <v>2088.96</v>
      </c>
      <c r="G1054" s="2">
        <f>ROUND('CDD-CD'!$E1054*'CDD-CD'!$F1054,2)</f>
        <v>6266.88</v>
      </c>
      <c r="H1054" s="3">
        <v>3</v>
      </c>
      <c r="I1054" s="2">
        <v>2295.5700000000002</v>
      </c>
      <c r="J1054" s="2">
        <f>ROUND(Tabla2[[#This Row],[CANTIDAD 2]]*Tabla2[[#This Row],[P. U. 2]],2)</f>
        <v>6886.71</v>
      </c>
    </row>
    <row r="1055" spans="1:10">
      <c r="A1055" s="16" t="s">
        <v>6577</v>
      </c>
      <c r="B1055" s="16" t="s">
        <v>937</v>
      </c>
      <c r="C1055" s="16" t="s">
        <v>4392</v>
      </c>
      <c r="D1055" s="1" t="s">
        <v>62</v>
      </c>
      <c r="E1055" s="3">
        <v>24</v>
      </c>
      <c r="F1055" s="2">
        <v>86.45</v>
      </c>
      <c r="G1055" s="2">
        <f>ROUND('CDD-CD'!$E1055*'CDD-CD'!$F1055,2)</f>
        <v>2074.8000000000002</v>
      </c>
      <c r="H1055" s="3">
        <v>24</v>
      </c>
      <c r="I1055" s="2">
        <v>106.07</v>
      </c>
      <c r="J1055" s="2">
        <f>ROUND(Tabla2[[#This Row],[CANTIDAD 2]]*Tabla2[[#This Row],[P. U. 2]],2)</f>
        <v>2545.6799999999998</v>
      </c>
    </row>
    <row r="1056" spans="1:10">
      <c r="A1056" s="16" t="s">
        <v>6577</v>
      </c>
      <c r="B1056" s="16" t="s">
        <v>938</v>
      </c>
      <c r="C1056" s="16" t="s">
        <v>4393</v>
      </c>
      <c r="D1056" s="1" t="s">
        <v>62</v>
      </c>
      <c r="E1056" s="3">
        <v>24</v>
      </c>
      <c r="F1056" s="2">
        <v>100.58</v>
      </c>
      <c r="G1056" s="2">
        <f>ROUND('CDD-CD'!$E1056*'CDD-CD'!$F1056,2)</f>
        <v>2413.92</v>
      </c>
      <c r="H1056" s="3">
        <v>24</v>
      </c>
      <c r="I1056" s="2">
        <v>125.67</v>
      </c>
      <c r="J1056" s="2">
        <f>ROUND(Tabla2[[#This Row],[CANTIDAD 2]]*Tabla2[[#This Row],[P. U. 2]],2)</f>
        <v>3016.08</v>
      </c>
    </row>
    <row r="1057" spans="1:10">
      <c r="A1057" s="16" t="s">
        <v>6577</v>
      </c>
      <c r="B1057" s="16" t="s">
        <v>939</v>
      </c>
      <c r="C1057" s="16" t="s">
        <v>4394</v>
      </c>
      <c r="D1057" s="1" t="s">
        <v>62</v>
      </c>
      <c r="E1057" s="3">
        <v>24</v>
      </c>
      <c r="F1057" s="2">
        <v>324.99</v>
      </c>
      <c r="G1057" s="2">
        <f>ROUND('CDD-CD'!$E1057*'CDD-CD'!$F1057,2)</f>
        <v>7799.76</v>
      </c>
      <c r="H1057" s="3">
        <v>24</v>
      </c>
      <c r="I1057" s="2">
        <v>393.86</v>
      </c>
      <c r="J1057" s="2">
        <f>ROUND(Tabla2[[#This Row],[CANTIDAD 2]]*Tabla2[[#This Row],[P. U. 2]],2)</f>
        <v>9452.64</v>
      </c>
    </row>
    <row r="1058" spans="1:10">
      <c r="A1058" s="16" t="s">
        <v>6577</v>
      </c>
      <c r="B1058" s="16" t="s">
        <v>940</v>
      </c>
      <c r="C1058" s="16" t="s">
        <v>4395</v>
      </c>
      <c r="D1058" s="1" t="s">
        <v>153</v>
      </c>
      <c r="E1058" s="3">
        <v>19</v>
      </c>
      <c r="F1058" s="2">
        <v>3914.41</v>
      </c>
      <c r="G1058" s="2">
        <f>ROUND('CDD-CD'!$E1058*'CDD-CD'!$F1058,2)</f>
        <v>74373.789999999994</v>
      </c>
      <c r="H1058" s="3">
        <v>19</v>
      </c>
      <c r="I1058" s="2">
        <v>4008.62</v>
      </c>
      <c r="J1058" s="2">
        <f>ROUND(Tabla2[[#This Row],[CANTIDAD 2]]*Tabla2[[#This Row],[P. U. 2]],2)</f>
        <v>76163.78</v>
      </c>
    </row>
    <row r="1059" spans="1:10">
      <c r="A1059" s="16" t="s">
        <v>6577</v>
      </c>
      <c r="B1059" s="16" t="s">
        <v>941</v>
      </c>
      <c r="C1059" s="16" t="s">
        <v>4396</v>
      </c>
      <c r="D1059" s="1" t="s">
        <v>153</v>
      </c>
      <c r="E1059" s="3">
        <v>15</v>
      </c>
      <c r="F1059" s="2">
        <v>2547.5</v>
      </c>
      <c r="G1059" s="2">
        <f>ROUND('CDD-CD'!$E1059*'CDD-CD'!$F1059,2)</f>
        <v>38212.5</v>
      </c>
      <c r="H1059" s="3">
        <v>15</v>
      </c>
      <c r="I1059" s="2">
        <v>2626.01</v>
      </c>
      <c r="J1059" s="2">
        <f>ROUND(Tabla2[[#This Row],[CANTIDAD 2]]*Tabla2[[#This Row],[P. U. 2]],2)</f>
        <v>39390.15</v>
      </c>
    </row>
    <row r="1060" spans="1:10">
      <c r="A1060" s="16" t="s">
        <v>6577</v>
      </c>
      <c r="B1060" s="16" t="s">
        <v>942</v>
      </c>
      <c r="C1060" s="16" t="s">
        <v>4397</v>
      </c>
      <c r="D1060" s="1" t="s">
        <v>153</v>
      </c>
      <c r="E1060" s="3">
        <v>21</v>
      </c>
      <c r="F1060" s="2">
        <v>7118.5</v>
      </c>
      <c r="G1060" s="2">
        <f>ROUND('CDD-CD'!$E1060*'CDD-CD'!$F1060,2)</f>
        <v>149488.5</v>
      </c>
      <c r="H1060" s="3">
        <v>21</v>
      </c>
      <c r="I1060" s="2">
        <v>7275.51</v>
      </c>
      <c r="J1060" s="2">
        <f>ROUND(Tabla2[[#This Row],[CANTIDAD 2]]*Tabla2[[#This Row],[P. U. 2]],2)</f>
        <v>152785.71</v>
      </c>
    </row>
    <row r="1061" spans="1:10">
      <c r="A1061" s="16" t="s">
        <v>6577</v>
      </c>
      <c r="B1061" s="16" t="s">
        <v>943</v>
      </c>
      <c r="C1061" s="16" t="s">
        <v>4398</v>
      </c>
      <c r="D1061" s="1" t="s">
        <v>153</v>
      </c>
      <c r="E1061" s="3">
        <v>1</v>
      </c>
      <c r="F1061" s="2">
        <v>13945.69</v>
      </c>
      <c r="G1061" s="2">
        <f>ROUND('CDD-CD'!$E1061*'CDD-CD'!$F1061,2)</f>
        <v>13945.69</v>
      </c>
      <c r="H1061" s="3">
        <v>1</v>
      </c>
      <c r="I1061" s="2">
        <v>14141.96</v>
      </c>
      <c r="J1061" s="2">
        <f>ROUND(Tabla2[[#This Row],[CANTIDAD 2]]*Tabla2[[#This Row],[P. U. 2]],2)</f>
        <v>14141.96</v>
      </c>
    </row>
    <row r="1062" spans="1:10">
      <c r="A1062" s="16" t="s">
        <v>6577</v>
      </c>
      <c r="B1062" s="16" t="s">
        <v>944</v>
      </c>
      <c r="C1062" s="16" t="s">
        <v>4399</v>
      </c>
      <c r="D1062" s="1" t="s">
        <v>153</v>
      </c>
      <c r="E1062" s="3">
        <v>11</v>
      </c>
      <c r="F1062" s="2">
        <v>2666.79</v>
      </c>
      <c r="G1062" s="2">
        <f>ROUND('CDD-CD'!$E1062*'CDD-CD'!$F1062,2)</f>
        <v>29334.69</v>
      </c>
      <c r="H1062" s="3">
        <v>11</v>
      </c>
      <c r="I1062" s="2">
        <v>2761</v>
      </c>
      <c r="J1062" s="2">
        <f>ROUND(Tabla2[[#This Row],[CANTIDAD 2]]*Tabla2[[#This Row],[P. U. 2]],2)</f>
        <v>30371</v>
      </c>
    </row>
    <row r="1063" spans="1:10">
      <c r="A1063" s="16" t="s">
        <v>6577</v>
      </c>
      <c r="B1063" s="16" t="s">
        <v>945</v>
      </c>
      <c r="C1063" s="16" t="s">
        <v>4400</v>
      </c>
      <c r="D1063" s="1" t="s">
        <v>62</v>
      </c>
      <c r="E1063" s="3">
        <v>6</v>
      </c>
      <c r="F1063" s="2">
        <v>2293.5</v>
      </c>
      <c r="G1063" s="2">
        <f>ROUND('CDD-CD'!$E1063*'CDD-CD'!$F1063,2)</f>
        <v>13761</v>
      </c>
      <c r="H1063" s="3">
        <v>6</v>
      </c>
      <c r="I1063" s="2">
        <v>2387.71</v>
      </c>
      <c r="J1063" s="2">
        <f>ROUND(Tabla2[[#This Row],[CANTIDAD 2]]*Tabla2[[#This Row],[P. U. 2]],2)</f>
        <v>14326.26</v>
      </c>
    </row>
    <row r="1064" spans="1:10">
      <c r="A1064" s="16" t="s">
        <v>6577</v>
      </c>
      <c r="B1064" s="16" t="s">
        <v>946</v>
      </c>
      <c r="C1064" s="16" t="s">
        <v>4401</v>
      </c>
      <c r="D1064" s="1" t="s">
        <v>62</v>
      </c>
      <c r="E1064" s="3">
        <v>4</v>
      </c>
      <c r="F1064" s="2">
        <v>1997.46</v>
      </c>
      <c r="G1064" s="2">
        <f>ROUND('CDD-CD'!$E1064*'CDD-CD'!$F1064,2)</f>
        <v>7989.84</v>
      </c>
      <c r="H1064" s="3">
        <v>4</v>
      </c>
      <c r="I1064" s="2">
        <v>2154.4699999999998</v>
      </c>
      <c r="J1064" s="2">
        <f>ROUND(Tabla2[[#This Row],[CANTIDAD 2]]*Tabla2[[#This Row],[P. U. 2]],2)</f>
        <v>8617.8799999999992</v>
      </c>
    </row>
    <row r="1065" spans="1:10">
      <c r="A1065" s="16" t="s">
        <v>6577</v>
      </c>
      <c r="B1065" s="16" t="s">
        <v>947</v>
      </c>
      <c r="C1065" s="16" t="s">
        <v>4402</v>
      </c>
      <c r="D1065" s="1" t="s">
        <v>153</v>
      </c>
      <c r="E1065" s="3">
        <v>37</v>
      </c>
      <c r="F1065" s="2">
        <v>203.84</v>
      </c>
      <c r="G1065" s="2">
        <f>ROUND('CDD-CD'!$E1065*'CDD-CD'!$F1065,2)</f>
        <v>7542.08</v>
      </c>
      <c r="H1065" s="3">
        <v>37</v>
      </c>
      <c r="I1065" s="2">
        <v>224.09</v>
      </c>
      <c r="J1065" s="2">
        <f>ROUND(Tabla2[[#This Row],[CANTIDAD 2]]*Tabla2[[#This Row],[P. U. 2]],2)</f>
        <v>8291.33</v>
      </c>
    </row>
    <row r="1066" spans="1:10">
      <c r="A1066" s="16" t="s">
        <v>6577</v>
      </c>
      <c r="B1066" s="16" t="s">
        <v>948</v>
      </c>
      <c r="C1066" s="16" t="s">
        <v>4403</v>
      </c>
      <c r="D1066" s="1" t="s">
        <v>153</v>
      </c>
      <c r="E1066" s="3">
        <v>30</v>
      </c>
      <c r="F1066" s="2">
        <v>250.12</v>
      </c>
      <c r="G1066" s="2">
        <f>ROUND('CDD-CD'!$E1066*'CDD-CD'!$F1066,2)</f>
        <v>7503.6</v>
      </c>
      <c r="H1066" s="3">
        <v>30</v>
      </c>
      <c r="I1066" s="2">
        <v>273.08</v>
      </c>
      <c r="J1066" s="2">
        <f>ROUND(Tabla2[[#This Row],[CANTIDAD 2]]*Tabla2[[#This Row],[P. U. 2]],2)</f>
        <v>8192.4</v>
      </c>
    </row>
    <row r="1067" spans="1:10">
      <c r="A1067" s="16" t="s">
        <v>6577</v>
      </c>
      <c r="B1067" s="16" t="s">
        <v>949</v>
      </c>
      <c r="C1067" s="16" t="s">
        <v>4404</v>
      </c>
      <c r="D1067" s="1" t="s">
        <v>153</v>
      </c>
      <c r="E1067" s="3">
        <v>43</v>
      </c>
      <c r="F1067" s="2">
        <v>329.68</v>
      </c>
      <c r="G1067" s="2">
        <f>ROUND('CDD-CD'!$E1067*'CDD-CD'!$F1067,2)</f>
        <v>14176.24</v>
      </c>
      <c r="H1067" s="3">
        <v>43</v>
      </c>
      <c r="I1067" s="2">
        <v>356.17</v>
      </c>
      <c r="J1067" s="2">
        <f>ROUND(Tabla2[[#This Row],[CANTIDAD 2]]*Tabla2[[#This Row],[P. U. 2]],2)</f>
        <v>15315.31</v>
      </c>
    </row>
    <row r="1068" spans="1:10">
      <c r="A1068" s="16" t="s">
        <v>6577</v>
      </c>
      <c r="B1068" s="16" t="s">
        <v>950</v>
      </c>
      <c r="C1068" s="16" t="s">
        <v>4405</v>
      </c>
      <c r="D1068" s="1" t="s">
        <v>153</v>
      </c>
      <c r="E1068" s="3">
        <v>37</v>
      </c>
      <c r="F1068" s="2">
        <v>505.94</v>
      </c>
      <c r="G1068" s="2">
        <f>ROUND('CDD-CD'!$E1068*'CDD-CD'!$F1068,2)</f>
        <v>18719.78</v>
      </c>
      <c r="H1068" s="3">
        <v>37</v>
      </c>
      <c r="I1068" s="2">
        <v>534.64</v>
      </c>
      <c r="J1068" s="2">
        <f>ROUND(Tabla2[[#This Row],[CANTIDAD 2]]*Tabla2[[#This Row],[P. U. 2]],2)</f>
        <v>19781.68</v>
      </c>
    </row>
    <row r="1069" spans="1:10">
      <c r="A1069" s="16" t="s">
        <v>6577</v>
      </c>
      <c r="B1069" s="16" t="s">
        <v>951</v>
      </c>
      <c r="C1069" s="16" t="s">
        <v>4406</v>
      </c>
      <c r="D1069" s="1" t="s">
        <v>153</v>
      </c>
      <c r="E1069" s="3">
        <v>30</v>
      </c>
      <c r="F1069" s="2">
        <v>927.23</v>
      </c>
      <c r="G1069" s="2">
        <f>ROUND('CDD-CD'!$E1069*'CDD-CD'!$F1069,2)</f>
        <v>27816.9</v>
      </c>
      <c r="H1069" s="3">
        <v>30</v>
      </c>
      <c r="I1069" s="2">
        <v>970.28</v>
      </c>
      <c r="J1069" s="2">
        <f>ROUND(Tabla2[[#This Row],[CANTIDAD 2]]*Tabla2[[#This Row],[P. U. 2]],2)</f>
        <v>29108.400000000001</v>
      </c>
    </row>
    <row r="1070" spans="1:10">
      <c r="A1070" s="16" t="s">
        <v>6577</v>
      </c>
      <c r="B1070" s="16" t="s">
        <v>952</v>
      </c>
      <c r="C1070" s="16" t="s">
        <v>4407</v>
      </c>
      <c r="D1070" s="1" t="s">
        <v>153</v>
      </c>
      <c r="E1070" s="3">
        <v>19</v>
      </c>
      <c r="F1070" s="2">
        <v>1182.74</v>
      </c>
      <c r="G1070" s="2">
        <f>ROUND('CDD-CD'!$E1070*'CDD-CD'!$F1070,2)</f>
        <v>22472.06</v>
      </c>
      <c r="H1070" s="3">
        <v>19</v>
      </c>
      <c r="I1070" s="2">
        <v>1251.6099999999999</v>
      </c>
      <c r="J1070" s="2">
        <f>ROUND(Tabla2[[#This Row],[CANTIDAD 2]]*Tabla2[[#This Row],[P. U. 2]],2)</f>
        <v>23780.59</v>
      </c>
    </row>
    <row r="1071" spans="1:10">
      <c r="A1071" s="16" t="s">
        <v>6577</v>
      </c>
      <c r="B1071" s="16" t="s">
        <v>953</v>
      </c>
      <c r="C1071" s="16" t="s">
        <v>4408</v>
      </c>
      <c r="D1071" s="1" t="s">
        <v>153</v>
      </c>
      <c r="E1071" s="3">
        <v>11</v>
      </c>
      <c r="F1071" s="2">
        <v>26.92</v>
      </c>
      <c r="G1071" s="2">
        <f>ROUND('CDD-CD'!$E1071*'CDD-CD'!$F1071,2)</f>
        <v>296.12</v>
      </c>
      <c r="H1071" s="3">
        <v>11</v>
      </c>
      <c r="I1071" s="2">
        <v>30.7</v>
      </c>
      <c r="J1071" s="2">
        <f>ROUND(Tabla2[[#This Row],[CANTIDAD 2]]*Tabla2[[#This Row],[P. U. 2]],2)</f>
        <v>337.7</v>
      </c>
    </row>
    <row r="1072" spans="1:10">
      <c r="A1072" s="16" t="s">
        <v>6577</v>
      </c>
      <c r="B1072" s="16" t="s">
        <v>954</v>
      </c>
      <c r="C1072" s="16" t="s">
        <v>4409</v>
      </c>
      <c r="D1072" s="1" t="s">
        <v>153</v>
      </c>
      <c r="E1072" s="3">
        <v>26</v>
      </c>
      <c r="F1072" s="2">
        <v>30.15</v>
      </c>
      <c r="G1072" s="2">
        <f>ROUND('CDD-CD'!$E1072*'CDD-CD'!$F1072,2)</f>
        <v>783.9</v>
      </c>
      <c r="H1072" s="3">
        <v>26</v>
      </c>
      <c r="I1072" s="2">
        <v>34.65</v>
      </c>
      <c r="J1072" s="2">
        <f>ROUND(Tabla2[[#This Row],[CANTIDAD 2]]*Tabla2[[#This Row],[P. U. 2]],2)</f>
        <v>900.9</v>
      </c>
    </row>
    <row r="1073" spans="1:10">
      <c r="A1073" s="16" t="s">
        <v>6577</v>
      </c>
      <c r="B1073" s="16" t="s">
        <v>955</v>
      </c>
      <c r="C1073" s="16" t="s">
        <v>4410</v>
      </c>
      <c r="D1073" s="1" t="s">
        <v>153</v>
      </c>
      <c r="E1073" s="3">
        <v>24</v>
      </c>
      <c r="F1073" s="2">
        <v>32.200000000000003</v>
      </c>
      <c r="G1073" s="2">
        <f>ROUND('CDD-CD'!$E1073*'CDD-CD'!$F1073,2)</f>
        <v>772.8</v>
      </c>
      <c r="H1073" s="3">
        <v>24</v>
      </c>
      <c r="I1073" s="2">
        <v>37.11</v>
      </c>
      <c r="J1073" s="2">
        <f>ROUND(Tabla2[[#This Row],[CANTIDAD 2]]*Tabla2[[#This Row],[P. U. 2]],2)</f>
        <v>890.64</v>
      </c>
    </row>
    <row r="1074" spans="1:10">
      <c r="A1074" s="16" t="s">
        <v>6577</v>
      </c>
      <c r="B1074" s="16" t="s">
        <v>956</v>
      </c>
      <c r="C1074" s="16" t="s">
        <v>4411</v>
      </c>
      <c r="D1074" s="1" t="s">
        <v>153</v>
      </c>
      <c r="E1074" s="3">
        <v>26</v>
      </c>
      <c r="F1074" s="2">
        <v>40.58</v>
      </c>
      <c r="G1074" s="2">
        <f>ROUND('CDD-CD'!$E1074*'CDD-CD'!$F1074,2)</f>
        <v>1055.08</v>
      </c>
      <c r="H1074" s="3">
        <v>26</v>
      </c>
      <c r="I1074" s="2">
        <v>46.14</v>
      </c>
      <c r="J1074" s="2">
        <f>ROUND(Tabla2[[#This Row],[CANTIDAD 2]]*Tabla2[[#This Row],[P. U. 2]],2)</f>
        <v>1199.6400000000001</v>
      </c>
    </row>
    <row r="1075" spans="1:10">
      <c r="A1075" s="16" t="s">
        <v>6577</v>
      </c>
      <c r="B1075" s="16" t="s">
        <v>957</v>
      </c>
      <c r="C1075" s="16" t="s">
        <v>4412</v>
      </c>
      <c r="D1075" s="1" t="s">
        <v>153</v>
      </c>
      <c r="E1075" s="3">
        <v>30</v>
      </c>
      <c r="F1075" s="2">
        <v>49.14</v>
      </c>
      <c r="G1075" s="2">
        <f>ROUND('CDD-CD'!$E1075*'CDD-CD'!$F1075,2)</f>
        <v>1474.2</v>
      </c>
      <c r="H1075" s="3">
        <v>30</v>
      </c>
      <c r="I1075" s="2">
        <v>55.42</v>
      </c>
      <c r="J1075" s="2">
        <f>ROUND(Tabla2[[#This Row],[CANTIDAD 2]]*Tabla2[[#This Row],[P. U. 2]],2)</f>
        <v>1662.6</v>
      </c>
    </row>
    <row r="1076" spans="1:10">
      <c r="A1076" s="16" t="s">
        <v>6577</v>
      </c>
      <c r="B1076" s="16" t="s">
        <v>958</v>
      </c>
      <c r="C1076" s="16" t="s">
        <v>4413</v>
      </c>
      <c r="D1076" s="1" t="s">
        <v>153</v>
      </c>
      <c r="E1076" s="3">
        <v>24</v>
      </c>
      <c r="F1076" s="2">
        <v>59.38</v>
      </c>
      <c r="G1076" s="2">
        <f>ROUND('CDD-CD'!$E1076*'CDD-CD'!$F1076,2)</f>
        <v>1425.12</v>
      </c>
      <c r="H1076" s="3">
        <v>24</v>
      </c>
      <c r="I1076" s="2">
        <v>67.23</v>
      </c>
      <c r="J1076" s="2">
        <f>ROUND(Tabla2[[#This Row],[CANTIDAD 2]]*Tabla2[[#This Row],[P. U. 2]],2)</f>
        <v>1613.52</v>
      </c>
    </row>
    <row r="1077" spans="1:10">
      <c r="A1077" s="16" t="s">
        <v>6577</v>
      </c>
      <c r="B1077" s="16" t="s">
        <v>959</v>
      </c>
      <c r="C1077" s="16" t="s">
        <v>4192</v>
      </c>
      <c r="D1077" s="1" t="s">
        <v>153</v>
      </c>
      <c r="E1077" s="3">
        <v>7</v>
      </c>
      <c r="F1077" s="2">
        <v>378.52</v>
      </c>
      <c r="G1077" s="2">
        <f>ROUND('CDD-CD'!$E1077*'CDD-CD'!$F1077,2)</f>
        <v>2649.64</v>
      </c>
      <c r="H1077" s="3">
        <v>7</v>
      </c>
      <c r="I1077" s="2">
        <v>396.99</v>
      </c>
      <c r="J1077" s="2">
        <f>ROUND(Tabla2[[#This Row],[CANTIDAD 2]]*Tabla2[[#This Row],[P. U. 2]],2)</f>
        <v>2778.93</v>
      </c>
    </row>
    <row r="1078" spans="1:10">
      <c r="A1078" s="16" t="s">
        <v>6577</v>
      </c>
      <c r="B1078" s="16" t="s">
        <v>960</v>
      </c>
      <c r="C1078" s="16" t="s">
        <v>4193</v>
      </c>
      <c r="D1078" s="1" t="s">
        <v>62</v>
      </c>
      <c r="E1078" s="3">
        <v>7</v>
      </c>
      <c r="F1078" s="2">
        <v>480.55</v>
      </c>
      <c r="G1078" s="2">
        <f>ROUND('CDD-CD'!$E1078*'CDD-CD'!$F1078,2)</f>
        <v>3363.85</v>
      </c>
      <c r="H1078" s="3">
        <v>7</v>
      </c>
      <c r="I1078" s="2">
        <v>500.17</v>
      </c>
      <c r="J1078" s="2">
        <f>ROUND(Tabla2[[#This Row],[CANTIDAD 2]]*Tabla2[[#This Row],[P. U. 2]],2)</f>
        <v>3501.19</v>
      </c>
    </row>
    <row r="1079" spans="1:10">
      <c r="A1079" s="16" t="s">
        <v>6577</v>
      </c>
      <c r="B1079" s="16" t="s">
        <v>961</v>
      </c>
      <c r="C1079" s="16" t="s">
        <v>4194</v>
      </c>
      <c r="D1079" s="1" t="s">
        <v>153</v>
      </c>
      <c r="E1079" s="3">
        <v>11</v>
      </c>
      <c r="F1079" s="2">
        <v>569.79</v>
      </c>
      <c r="G1079" s="2">
        <f>ROUND('CDD-CD'!$E1079*'CDD-CD'!$F1079,2)</f>
        <v>6267.69</v>
      </c>
      <c r="H1079" s="3">
        <v>11</v>
      </c>
      <c r="I1079" s="2">
        <v>590.72</v>
      </c>
      <c r="J1079" s="2">
        <f>ROUND(Tabla2[[#This Row],[CANTIDAD 2]]*Tabla2[[#This Row],[P. U. 2]],2)</f>
        <v>6497.92</v>
      </c>
    </row>
    <row r="1080" spans="1:10">
      <c r="A1080" s="16" t="s">
        <v>6577</v>
      </c>
      <c r="B1080" s="16" t="s">
        <v>962</v>
      </c>
      <c r="C1080" s="16" t="s">
        <v>4195</v>
      </c>
      <c r="D1080" s="1" t="s">
        <v>153</v>
      </c>
      <c r="E1080" s="3">
        <v>10</v>
      </c>
      <c r="F1080" s="2">
        <v>758.52</v>
      </c>
      <c r="G1080" s="2">
        <f>ROUND('CDD-CD'!$E1080*'CDD-CD'!$F1080,2)</f>
        <v>7585.2</v>
      </c>
      <c r="H1080" s="3">
        <v>10</v>
      </c>
      <c r="I1080" s="2">
        <v>780.95</v>
      </c>
      <c r="J1080" s="2">
        <f>ROUND(Tabla2[[#This Row],[CANTIDAD 2]]*Tabla2[[#This Row],[P. U. 2]],2)</f>
        <v>7809.5</v>
      </c>
    </row>
    <row r="1081" spans="1:10">
      <c r="A1081" s="16" t="s">
        <v>6577</v>
      </c>
      <c r="B1081" s="16" t="s">
        <v>963</v>
      </c>
      <c r="C1081" s="16" t="s">
        <v>4196</v>
      </c>
      <c r="D1081" s="1" t="s">
        <v>153</v>
      </c>
      <c r="E1081" s="3">
        <v>10</v>
      </c>
      <c r="F1081" s="2">
        <v>862.04</v>
      </c>
      <c r="G1081" s="2">
        <f>ROUND('CDD-CD'!$E1081*'CDD-CD'!$F1081,2)</f>
        <v>8620.4</v>
      </c>
      <c r="H1081" s="3">
        <v>10</v>
      </c>
      <c r="I1081" s="2">
        <v>886.2</v>
      </c>
      <c r="J1081" s="2">
        <f>ROUND(Tabla2[[#This Row],[CANTIDAD 2]]*Tabla2[[#This Row],[P. U. 2]],2)</f>
        <v>8862</v>
      </c>
    </row>
    <row r="1082" spans="1:10">
      <c r="A1082" s="16" t="s">
        <v>6577</v>
      </c>
      <c r="B1082" s="16" t="s">
        <v>964</v>
      </c>
      <c r="C1082" s="16" t="s">
        <v>4197</v>
      </c>
      <c r="D1082" s="1" t="s">
        <v>153</v>
      </c>
      <c r="E1082" s="3">
        <v>17</v>
      </c>
      <c r="F1082" s="2">
        <v>1892.85</v>
      </c>
      <c r="G1082" s="2">
        <f>ROUND('CDD-CD'!$E1082*'CDD-CD'!$F1082,2)</f>
        <v>32178.45</v>
      </c>
      <c r="H1082" s="3">
        <v>17</v>
      </c>
      <c r="I1082" s="2">
        <v>1947.75</v>
      </c>
      <c r="J1082" s="2">
        <f>ROUND(Tabla2[[#This Row],[CANTIDAD 2]]*Tabla2[[#This Row],[P. U. 2]],2)</f>
        <v>33111.75</v>
      </c>
    </row>
    <row r="1083" spans="1:10">
      <c r="A1083" s="16" t="s">
        <v>6577</v>
      </c>
      <c r="B1083" s="16" t="s">
        <v>965</v>
      </c>
      <c r="C1083" s="16" t="s">
        <v>4198</v>
      </c>
      <c r="D1083" s="1" t="s">
        <v>153</v>
      </c>
      <c r="E1083" s="3">
        <v>12</v>
      </c>
      <c r="F1083" s="2">
        <v>1976.43</v>
      </c>
      <c r="G1083" s="2">
        <f>ROUND('CDD-CD'!$E1083*'CDD-CD'!$F1083,2)</f>
        <v>23717.16</v>
      </c>
      <c r="H1083" s="3">
        <v>12</v>
      </c>
      <c r="I1083" s="2">
        <v>2007.83</v>
      </c>
      <c r="J1083" s="2">
        <f>ROUND(Tabla2[[#This Row],[CANTIDAD 2]]*Tabla2[[#This Row],[P. U. 2]],2)</f>
        <v>24093.96</v>
      </c>
    </row>
    <row r="1084" spans="1:10">
      <c r="A1084" s="16" t="s">
        <v>6577</v>
      </c>
      <c r="B1084" s="16" t="s">
        <v>966</v>
      </c>
      <c r="C1084" s="16" t="s">
        <v>4199</v>
      </c>
      <c r="D1084" s="1" t="s">
        <v>153</v>
      </c>
      <c r="E1084" s="3">
        <v>10</v>
      </c>
      <c r="F1084" s="2">
        <v>2241.8200000000002</v>
      </c>
      <c r="G1084" s="2">
        <f>ROUND('CDD-CD'!$E1084*'CDD-CD'!$F1084,2)</f>
        <v>22418.2</v>
      </c>
      <c r="H1084" s="3">
        <v>10</v>
      </c>
      <c r="I1084" s="2">
        <v>2276.71</v>
      </c>
      <c r="J1084" s="2">
        <f>ROUND(Tabla2[[#This Row],[CANTIDAD 2]]*Tabla2[[#This Row],[P. U. 2]],2)</f>
        <v>22767.1</v>
      </c>
    </row>
    <row r="1085" spans="1:10">
      <c r="A1085" s="16" t="s">
        <v>6577</v>
      </c>
      <c r="B1085" s="16" t="s">
        <v>967</v>
      </c>
      <c r="C1085" s="16" t="s">
        <v>4200</v>
      </c>
      <c r="D1085" s="1" t="s">
        <v>62</v>
      </c>
      <c r="E1085" s="3">
        <v>8</v>
      </c>
      <c r="F1085" s="2">
        <v>3742.1</v>
      </c>
      <c r="G1085" s="2">
        <f>ROUND('CDD-CD'!$E1085*'CDD-CD'!$F1085,2)</f>
        <v>29936.799999999999</v>
      </c>
      <c r="H1085" s="3">
        <v>8</v>
      </c>
      <c r="I1085" s="2">
        <v>3760.79</v>
      </c>
      <c r="J1085" s="2">
        <f>ROUND(Tabla2[[#This Row],[CANTIDAD 2]]*Tabla2[[#This Row],[P. U. 2]],2)</f>
        <v>30086.32</v>
      </c>
    </row>
    <row r="1086" spans="1:10">
      <c r="A1086" s="16" t="s">
        <v>6577</v>
      </c>
      <c r="B1086" s="16" t="s">
        <v>968</v>
      </c>
      <c r="C1086" s="16" t="s">
        <v>4414</v>
      </c>
      <c r="D1086" s="1" t="s">
        <v>15</v>
      </c>
      <c r="E1086" s="3">
        <v>285.11</v>
      </c>
      <c r="F1086" s="2">
        <v>297.5</v>
      </c>
      <c r="G1086" s="2">
        <f>ROUND('CDD-CD'!$E1086*'CDD-CD'!$F1086,2)</f>
        <v>84820.23</v>
      </c>
      <c r="H1086" s="3">
        <v>285.11</v>
      </c>
      <c r="I1086" s="2">
        <v>297.5</v>
      </c>
      <c r="J1086" s="2">
        <f>ROUND(Tabla2[[#This Row],[CANTIDAD 2]]*Tabla2[[#This Row],[P. U. 2]],2)</f>
        <v>84820.23</v>
      </c>
    </row>
    <row r="1087" spans="1:10" s="51" customFormat="1">
      <c r="A1087" s="47" t="s">
        <v>6579</v>
      </c>
      <c r="B1087" s="47" t="s">
        <v>6615</v>
      </c>
      <c r="C1087" s="47" t="s">
        <v>4415</v>
      </c>
      <c r="D1087" s="48" t="s">
        <v>3472</v>
      </c>
      <c r="E1087" s="49"/>
      <c r="F1087" s="50"/>
      <c r="G1087" s="50">
        <f>SUM(G1088:G1102)</f>
        <v>483021.6</v>
      </c>
      <c r="H1087" s="49"/>
      <c r="I1087" s="64"/>
      <c r="J1087" s="50">
        <f>SUM(J1088:J1102)</f>
        <v>585443.27</v>
      </c>
    </row>
    <row r="1088" spans="1:10">
      <c r="A1088" s="16" t="s">
        <v>6577</v>
      </c>
      <c r="B1088" s="16" t="s">
        <v>969</v>
      </c>
      <c r="C1088" s="16" t="s">
        <v>4416</v>
      </c>
      <c r="D1088" s="1" t="s">
        <v>62</v>
      </c>
      <c r="E1088" s="3">
        <v>338</v>
      </c>
      <c r="F1088" s="2">
        <v>56.3</v>
      </c>
      <c r="G1088" s="2">
        <f>ROUND('CDD-CD'!$E1088*'CDD-CD'!$F1088,2)</f>
        <v>19029.400000000001</v>
      </c>
      <c r="H1088" s="3">
        <v>338</v>
      </c>
      <c r="I1088" s="2">
        <v>70.06</v>
      </c>
      <c r="J1088" s="2">
        <f>ROUND(Tabla2[[#This Row],[CANTIDAD 2]]*Tabla2[[#This Row],[P. U. 2]],2)</f>
        <v>23680.28</v>
      </c>
    </row>
    <row r="1089" spans="1:10">
      <c r="A1089" s="16" t="s">
        <v>6577</v>
      </c>
      <c r="B1089" s="16" t="s">
        <v>970</v>
      </c>
      <c r="C1089" s="16" t="s">
        <v>4417</v>
      </c>
      <c r="D1089" s="1" t="s">
        <v>62</v>
      </c>
      <c r="E1089" s="3">
        <v>18</v>
      </c>
      <c r="F1089" s="2">
        <v>71.58</v>
      </c>
      <c r="G1089" s="2">
        <f>ROUND('CDD-CD'!$E1089*'CDD-CD'!$F1089,2)</f>
        <v>1288.44</v>
      </c>
      <c r="H1089" s="3">
        <v>18</v>
      </c>
      <c r="I1089" s="2">
        <v>87.27</v>
      </c>
      <c r="J1089" s="2">
        <f>ROUND(Tabla2[[#This Row],[CANTIDAD 2]]*Tabla2[[#This Row],[P. U. 2]],2)</f>
        <v>1570.86</v>
      </c>
    </row>
    <row r="1090" spans="1:10">
      <c r="A1090" s="16" t="s">
        <v>6577</v>
      </c>
      <c r="B1090" s="16" t="s">
        <v>971</v>
      </c>
      <c r="C1090" s="16" t="s">
        <v>4418</v>
      </c>
      <c r="D1090" s="1" t="s">
        <v>62</v>
      </c>
      <c r="E1090" s="3">
        <v>675</v>
      </c>
      <c r="F1090" s="2">
        <v>91.61</v>
      </c>
      <c r="G1090" s="2">
        <f>ROUND('CDD-CD'!$E1090*'CDD-CD'!$F1090,2)</f>
        <v>61836.75</v>
      </c>
      <c r="H1090" s="3">
        <v>675</v>
      </c>
      <c r="I1090" s="2">
        <v>110.6</v>
      </c>
      <c r="J1090" s="2">
        <f>ROUND(Tabla2[[#This Row],[CANTIDAD 2]]*Tabla2[[#This Row],[P. U. 2]],2)</f>
        <v>74655</v>
      </c>
    </row>
    <row r="1091" spans="1:10">
      <c r="A1091" s="16" t="s">
        <v>6577</v>
      </c>
      <c r="B1091" s="16" t="s">
        <v>972</v>
      </c>
      <c r="C1091" s="16" t="s">
        <v>4419</v>
      </c>
      <c r="D1091" s="1" t="s">
        <v>62</v>
      </c>
      <c r="E1091" s="3">
        <v>78</v>
      </c>
      <c r="F1091" s="2">
        <v>175.81</v>
      </c>
      <c r="G1091" s="2">
        <f>ROUND('CDD-CD'!$E1091*'CDD-CD'!$F1091,2)</f>
        <v>13713.18</v>
      </c>
      <c r="H1091" s="3">
        <v>78</v>
      </c>
      <c r="I1091" s="2">
        <v>196.65</v>
      </c>
      <c r="J1091" s="2">
        <f>ROUND(Tabla2[[#This Row],[CANTIDAD 2]]*Tabla2[[#This Row],[P. U. 2]],2)</f>
        <v>15338.7</v>
      </c>
    </row>
    <row r="1092" spans="1:10">
      <c r="A1092" s="16" t="s">
        <v>6577</v>
      </c>
      <c r="B1092" s="16" t="s">
        <v>973</v>
      </c>
      <c r="C1092" s="16" t="s">
        <v>4420</v>
      </c>
      <c r="D1092" s="1" t="s">
        <v>62</v>
      </c>
      <c r="E1092" s="3">
        <v>713</v>
      </c>
      <c r="F1092" s="2">
        <v>14.04</v>
      </c>
      <c r="G1092" s="2">
        <f>ROUND('CDD-CD'!$E1092*'CDD-CD'!$F1092,2)</f>
        <v>10010.52</v>
      </c>
      <c r="H1092" s="3">
        <v>713</v>
      </c>
      <c r="I1092" s="2">
        <v>18.11</v>
      </c>
      <c r="J1092" s="2">
        <f>ROUND(Tabla2[[#This Row],[CANTIDAD 2]]*Tabla2[[#This Row],[P. U. 2]],2)</f>
        <v>12912.43</v>
      </c>
    </row>
    <row r="1093" spans="1:10">
      <c r="A1093" s="16" t="s">
        <v>6577</v>
      </c>
      <c r="B1093" s="16" t="s">
        <v>974</v>
      </c>
      <c r="C1093" s="16" t="s">
        <v>4421</v>
      </c>
      <c r="D1093" s="1" t="s">
        <v>62</v>
      </c>
      <c r="E1093" s="3">
        <v>548</v>
      </c>
      <c r="F1093" s="2">
        <v>26.26</v>
      </c>
      <c r="G1093" s="2">
        <f>ROUND('CDD-CD'!$E1093*'CDD-CD'!$F1093,2)</f>
        <v>14390.48</v>
      </c>
      <c r="H1093" s="3">
        <v>548</v>
      </c>
      <c r="I1093" s="2">
        <v>32.72</v>
      </c>
      <c r="J1093" s="2">
        <f>ROUND(Tabla2[[#This Row],[CANTIDAD 2]]*Tabla2[[#This Row],[P. U. 2]],2)</f>
        <v>17930.560000000001</v>
      </c>
    </row>
    <row r="1094" spans="1:10">
      <c r="A1094" s="16" t="s">
        <v>6577</v>
      </c>
      <c r="B1094" s="16" t="s">
        <v>975</v>
      </c>
      <c r="C1094" s="16" t="s">
        <v>4422</v>
      </c>
      <c r="D1094" s="1" t="s">
        <v>62</v>
      </c>
      <c r="E1094" s="3">
        <v>1011</v>
      </c>
      <c r="F1094" s="2">
        <v>28.24</v>
      </c>
      <c r="G1094" s="2">
        <f>ROUND('CDD-CD'!$E1094*'CDD-CD'!$F1094,2)</f>
        <v>28550.639999999999</v>
      </c>
      <c r="H1094" s="3">
        <v>1011</v>
      </c>
      <c r="I1094" s="2">
        <v>34.93</v>
      </c>
      <c r="J1094" s="2">
        <f>ROUND(Tabla2[[#This Row],[CANTIDAD 2]]*Tabla2[[#This Row],[P. U. 2]],2)</f>
        <v>35314.230000000003</v>
      </c>
    </row>
    <row r="1095" spans="1:10">
      <c r="A1095" s="16" t="s">
        <v>6577</v>
      </c>
      <c r="B1095" s="16" t="s">
        <v>976</v>
      </c>
      <c r="C1095" s="16" t="s">
        <v>4423</v>
      </c>
      <c r="D1095" s="1" t="s">
        <v>62</v>
      </c>
      <c r="E1095" s="3">
        <v>1099</v>
      </c>
      <c r="F1095" s="2">
        <v>35.44</v>
      </c>
      <c r="G1095" s="2">
        <f>ROUND('CDD-CD'!$E1095*'CDD-CD'!$F1095,2)</f>
        <v>38948.559999999998</v>
      </c>
      <c r="H1095" s="3">
        <v>1099</v>
      </c>
      <c r="I1095" s="2">
        <v>43.31</v>
      </c>
      <c r="J1095" s="2">
        <f>ROUND(Tabla2[[#This Row],[CANTIDAD 2]]*Tabla2[[#This Row],[P. U. 2]],2)</f>
        <v>47597.69</v>
      </c>
    </row>
    <row r="1096" spans="1:10">
      <c r="A1096" s="16" t="s">
        <v>6577</v>
      </c>
      <c r="B1096" s="16" t="s">
        <v>977</v>
      </c>
      <c r="C1096" s="16" t="s">
        <v>4424</v>
      </c>
      <c r="D1096" s="1" t="s">
        <v>62</v>
      </c>
      <c r="E1096" s="3">
        <v>210</v>
      </c>
      <c r="F1096" s="2">
        <v>44.52</v>
      </c>
      <c r="G1096" s="2">
        <f>ROUND('CDD-CD'!$E1096*'CDD-CD'!$F1096,2)</f>
        <v>9349.2000000000007</v>
      </c>
      <c r="H1096" s="3">
        <v>210</v>
      </c>
      <c r="I1096" s="2">
        <v>53.11</v>
      </c>
      <c r="J1096" s="2">
        <f>ROUND(Tabla2[[#This Row],[CANTIDAD 2]]*Tabla2[[#This Row],[P. U. 2]],2)</f>
        <v>11153.1</v>
      </c>
    </row>
    <row r="1097" spans="1:10">
      <c r="A1097" s="16" t="s">
        <v>6577</v>
      </c>
      <c r="B1097" s="16" t="s">
        <v>978</v>
      </c>
      <c r="C1097" s="16" t="s">
        <v>4425</v>
      </c>
      <c r="D1097" s="1" t="s">
        <v>62</v>
      </c>
      <c r="E1097" s="3">
        <v>762</v>
      </c>
      <c r="F1097" s="2">
        <v>165.96</v>
      </c>
      <c r="G1097" s="2">
        <f>ROUND('CDD-CD'!$E1097*'CDD-CD'!$F1097,2)</f>
        <v>126461.52</v>
      </c>
      <c r="H1097" s="3">
        <v>762</v>
      </c>
      <c r="I1097" s="2">
        <v>199.41</v>
      </c>
      <c r="J1097" s="2">
        <f>ROUND(Tabla2[[#This Row],[CANTIDAD 2]]*Tabla2[[#This Row],[P. U. 2]],2)</f>
        <v>151950.42000000001</v>
      </c>
    </row>
    <row r="1098" spans="1:10">
      <c r="A1098" s="16" t="s">
        <v>6577</v>
      </c>
      <c r="B1098" s="16" t="s">
        <v>979</v>
      </c>
      <c r="C1098" s="16" t="s">
        <v>4426</v>
      </c>
      <c r="D1098" s="1" t="s">
        <v>62</v>
      </c>
      <c r="E1098" s="3">
        <v>598</v>
      </c>
      <c r="F1098" s="2">
        <v>197.46</v>
      </c>
      <c r="G1098" s="2">
        <f>ROUND('CDD-CD'!$E1098*'CDD-CD'!$F1098,2)</f>
        <v>118081.08</v>
      </c>
      <c r="H1098" s="3">
        <v>598</v>
      </c>
      <c r="I1098" s="2">
        <v>239.31</v>
      </c>
      <c r="J1098" s="2">
        <f>ROUND(Tabla2[[#This Row],[CANTIDAD 2]]*Tabla2[[#This Row],[P. U. 2]],2)</f>
        <v>143107.38</v>
      </c>
    </row>
    <row r="1099" spans="1:10">
      <c r="A1099" s="16" t="s">
        <v>6577</v>
      </c>
      <c r="B1099" s="16" t="s">
        <v>980</v>
      </c>
      <c r="C1099" s="16" t="s">
        <v>4427</v>
      </c>
      <c r="D1099" s="1" t="s">
        <v>62</v>
      </c>
      <c r="E1099" s="3">
        <v>28</v>
      </c>
      <c r="F1099" s="2">
        <v>267.49</v>
      </c>
      <c r="G1099" s="2">
        <f>ROUND('CDD-CD'!$E1099*'CDD-CD'!$F1099,2)</f>
        <v>7489.72</v>
      </c>
      <c r="H1099" s="3">
        <v>28</v>
      </c>
      <c r="I1099" s="2">
        <v>323.07</v>
      </c>
      <c r="J1099" s="2">
        <f>ROUND(Tabla2[[#This Row],[CANTIDAD 2]]*Tabla2[[#This Row],[P. U. 2]],2)</f>
        <v>9045.9599999999991</v>
      </c>
    </row>
    <row r="1100" spans="1:10">
      <c r="A1100" s="16" t="s">
        <v>6577</v>
      </c>
      <c r="B1100" s="16" t="s">
        <v>981</v>
      </c>
      <c r="C1100" s="16" t="s">
        <v>4428</v>
      </c>
      <c r="D1100" s="1" t="s">
        <v>62</v>
      </c>
      <c r="E1100" s="3">
        <v>209</v>
      </c>
      <c r="F1100" s="2">
        <v>38.74</v>
      </c>
      <c r="G1100" s="2">
        <f>ROUND('CDD-CD'!$E1100*'CDD-CD'!$F1100,2)</f>
        <v>8096.66</v>
      </c>
      <c r="H1100" s="3">
        <v>209</v>
      </c>
      <c r="I1100" s="2">
        <v>46.59</v>
      </c>
      <c r="J1100" s="2">
        <f>ROUND(Tabla2[[#This Row],[CANTIDAD 2]]*Tabla2[[#This Row],[P. U. 2]],2)</f>
        <v>9737.31</v>
      </c>
    </row>
    <row r="1101" spans="1:10">
      <c r="A1101" s="16" t="s">
        <v>6577</v>
      </c>
      <c r="B1101" s="16" t="s">
        <v>982</v>
      </c>
      <c r="C1101" s="16" t="s">
        <v>4429</v>
      </c>
      <c r="D1101" s="1" t="s">
        <v>62</v>
      </c>
      <c r="E1101" s="3">
        <v>523</v>
      </c>
      <c r="F1101" s="2">
        <v>48.41</v>
      </c>
      <c r="G1101" s="2">
        <f>ROUND('CDD-CD'!$E1101*'CDD-CD'!$F1101,2)</f>
        <v>25318.43</v>
      </c>
      <c r="H1101" s="3">
        <v>523</v>
      </c>
      <c r="I1101" s="2">
        <v>59.06</v>
      </c>
      <c r="J1101" s="2">
        <f>ROUND(Tabla2[[#This Row],[CANTIDAD 2]]*Tabla2[[#This Row],[P. U. 2]],2)</f>
        <v>30888.38</v>
      </c>
    </row>
    <row r="1102" spans="1:10">
      <c r="A1102" s="16" t="s">
        <v>6577</v>
      </c>
      <c r="B1102" s="16" t="s">
        <v>983</v>
      </c>
      <c r="C1102" s="16" t="s">
        <v>4430</v>
      </c>
      <c r="D1102" s="1" t="s">
        <v>62</v>
      </c>
      <c r="E1102" s="3">
        <v>9</v>
      </c>
      <c r="F1102" s="2">
        <v>50.78</v>
      </c>
      <c r="G1102" s="2">
        <f>ROUND('CDD-CD'!$E1102*'CDD-CD'!$F1102,2)</f>
        <v>457.02</v>
      </c>
      <c r="H1102" s="3">
        <v>9</v>
      </c>
      <c r="I1102" s="2">
        <v>62.33</v>
      </c>
      <c r="J1102" s="2">
        <f>ROUND(Tabla2[[#This Row],[CANTIDAD 2]]*Tabla2[[#This Row],[P. U. 2]],2)</f>
        <v>560.97</v>
      </c>
    </row>
    <row r="1103" spans="1:10" s="51" customFormat="1">
      <c r="A1103" s="47" t="s">
        <v>6579</v>
      </c>
      <c r="B1103" s="47" t="s">
        <v>6616</v>
      </c>
      <c r="C1103" s="47" t="s">
        <v>4431</v>
      </c>
      <c r="D1103" s="48" t="s">
        <v>3472</v>
      </c>
      <c r="E1103" s="49"/>
      <c r="F1103" s="50"/>
      <c r="G1103" s="50">
        <f>SUM(G1104:G1116)</f>
        <v>614906.92000000004</v>
      </c>
      <c r="H1103" s="49"/>
      <c r="I1103" s="64"/>
      <c r="J1103" s="50">
        <f>SUM(J1104:J1116)</f>
        <v>733662.21</v>
      </c>
    </row>
    <row r="1104" spans="1:10">
      <c r="A1104" s="16" t="s">
        <v>6577</v>
      </c>
      <c r="B1104" s="16" t="s">
        <v>984</v>
      </c>
      <c r="C1104" s="16" t="s">
        <v>4432</v>
      </c>
      <c r="D1104" s="1" t="s">
        <v>79</v>
      </c>
      <c r="E1104" s="3">
        <v>192.9</v>
      </c>
      <c r="F1104" s="2">
        <v>539.03</v>
      </c>
      <c r="G1104" s="2">
        <f>ROUND('CDD-CD'!$E1104*'CDD-CD'!$F1104,2)</f>
        <v>103978.89</v>
      </c>
      <c r="H1104" s="3">
        <v>192.9</v>
      </c>
      <c r="I1104" s="2">
        <v>613.29</v>
      </c>
      <c r="J1104" s="2">
        <f>ROUND(Tabla2[[#This Row],[CANTIDAD 2]]*Tabla2[[#This Row],[P. U. 2]],2)</f>
        <v>118303.64</v>
      </c>
    </row>
    <row r="1105" spans="1:10">
      <c r="A1105" s="16" t="s">
        <v>6577</v>
      </c>
      <c r="B1105" s="16" t="s">
        <v>985</v>
      </c>
      <c r="C1105" s="16" t="s">
        <v>4433</v>
      </c>
      <c r="D1105" s="1" t="s">
        <v>79</v>
      </c>
      <c r="E1105" s="3">
        <v>185.14</v>
      </c>
      <c r="F1105" s="2">
        <v>445.5</v>
      </c>
      <c r="G1105" s="2">
        <f>ROUND('CDD-CD'!$E1105*'CDD-CD'!$F1105,2)</f>
        <v>82479.87</v>
      </c>
      <c r="H1105" s="3">
        <v>185.14</v>
      </c>
      <c r="I1105" s="2">
        <v>519.76</v>
      </c>
      <c r="J1105" s="2">
        <f>ROUND(Tabla2[[#This Row],[CANTIDAD 2]]*Tabla2[[#This Row],[P. U. 2]],2)</f>
        <v>96228.37</v>
      </c>
    </row>
    <row r="1106" spans="1:10">
      <c r="A1106" s="16" t="s">
        <v>6577</v>
      </c>
      <c r="B1106" s="16" t="s">
        <v>986</v>
      </c>
      <c r="C1106" s="16" t="s">
        <v>4434</v>
      </c>
      <c r="D1106" s="1" t="s">
        <v>79</v>
      </c>
      <c r="E1106" s="3">
        <v>144.18</v>
      </c>
      <c r="F1106" s="2">
        <v>556.28</v>
      </c>
      <c r="G1106" s="2">
        <f>ROUND('CDD-CD'!$E1106*'CDD-CD'!$F1106,2)</f>
        <v>80204.45</v>
      </c>
      <c r="H1106" s="3">
        <v>144.18</v>
      </c>
      <c r="I1106" s="2">
        <v>630.54</v>
      </c>
      <c r="J1106" s="2">
        <f>ROUND(Tabla2[[#This Row],[CANTIDAD 2]]*Tabla2[[#This Row],[P. U. 2]],2)</f>
        <v>90911.26</v>
      </c>
    </row>
    <row r="1107" spans="1:10">
      <c r="A1107" s="16" t="s">
        <v>6577</v>
      </c>
      <c r="B1107" s="16" t="s">
        <v>987</v>
      </c>
      <c r="C1107" s="16" t="s">
        <v>4435</v>
      </c>
      <c r="D1107" s="1" t="s">
        <v>79</v>
      </c>
      <c r="E1107" s="3">
        <v>125.37</v>
      </c>
      <c r="F1107" s="2">
        <v>481.33</v>
      </c>
      <c r="G1107" s="2">
        <f>ROUND('CDD-CD'!$E1107*'CDD-CD'!$F1107,2)</f>
        <v>60344.34</v>
      </c>
      <c r="H1107" s="3">
        <v>125.37</v>
      </c>
      <c r="I1107" s="2">
        <v>555.59</v>
      </c>
      <c r="J1107" s="2">
        <f>ROUND(Tabla2[[#This Row],[CANTIDAD 2]]*Tabla2[[#This Row],[P. U. 2]],2)</f>
        <v>69654.320000000007</v>
      </c>
    </row>
    <row r="1108" spans="1:10">
      <c r="A1108" s="16" t="s">
        <v>6577</v>
      </c>
      <c r="B1108" s="16" t="s">
        <v>988</v>
      </c>
      <c r="C1108" s="16" t="s">
        <v>4436</v>
      </c>
      <c r="D1108" s="1" t="s">
        <v>79</v>
      </c>
      <c r="E1108" s="3">
        <v>94.52</v>
      </c>
      <c r="F1108" s="2">
        <v>444.34</v>
      </c>
      <c r="G1108" s="2">
        <f>ROUND('CDD-CD'!$E1108*'CDD-CD'!$F1108,2)</f>
        <v>41999.02</v>
      </c>
      <c r="H1108" s="3">
        <v>94.52</v>
      </c>
      <c r="I1108" s="2">
        <v>518.6</v>
      </c>
      <c r="J1108" s="2">
        <f>ROUND(Tabla2[[#This Row],[CANTIDAD 2]]*Tabla2[[#This Row],[P. U. 2]],2)</f>
        <v>49018.07</v>
      </c>
    </row>
    <row r="1109" spans="1:10">
      <c r="A1109" s="16" t="s">
        <v>6577</v>
      </c>
      <c r="B1109" s="16" t="s">
        <v>989</v>
      </c>
      <c r="C1109" s="16" t="s">
        <v>4437</v>
      </c>
      <c r="D1109" s="1" t="s">
        <v>79</v>
      </c>
      <c r="E1109" s="3">
        <v>152.61000000000001</v>
      </c>
      <c r="F1109" s="2">
        <v>302.27999999999997</v>
      </c>
      <c r="G1109" s="2">
        <f>ROUND('CDD-CD'!$E1109*'CDD-CD'!$F1109,2)</f>
        <v>46130.95</v>
      </c>
      <c r="H1109" s="3">
        <v>152.61000000000001</v>
      </c>
      <c r="I1109" s="2">
        <v>376.54</v>
      </c>
      <c r="J1109" s="2">
        <f>ROUND(Tabla2[[#This Row],[CANTIDAD 2]]*Tabla2[[#This Row],[P. U. 2]],2)</f>
        <v>57463.77</v>
      </c>
    </row>
    <row r="1110" spans="1:10">
      <c r="A1110" s="16" t="s">
        <v>6577</v>
      </c>
      <c r="B1110" s="16" t="s">
        <v>990</v>
      </c>
      <c r="C1110" s="16" t="s">
        <v>4438</v>
      </c>
      <c r="D1110" s="1" t="s">
        <v>79</v>
      </c>
      <c r="E1110" s="3">
        <v>165.78</v>
      </c>
      <c r="F1110" s="2">
        <v>285.52999999999997</v>
      </c>
      <c r="G1110" s="2">
        <f>ROUND('CDD-CD'!$E1110*'CDD-CD'!$F1110,2)</f>
        <v>47335.16</v>
      </c>
      <c r="H1110" s="3">
        <v>165.78</v>
      </c>
      <c r="I1110" s="2">
        <v>359.79</v>
      </c>
      <c r="J1110" s="2">
        <f>ROUND(Tabla2[[#This Row],[CANTIDAD 2]]*Tabla2[[#This Row],[P. U. 2]],2)</f>
        <v>59645.99</v>
      </c>
    </row>
    <row r="1111" spans="1:10">
      <c r="A1111" s="16" t="s">
        <v>6577</v>
      </c>
      <c r="B1111" s="16" t="s">
        <v>991</v>
      </c>
      <c r="C1111" s="16" t="s">
        <v>4439</v>
      </c>
      <c r="D1111" s="1" t="s">
        <v>79</v>
      </c>
      <c r="E1111" s="3">
        <v>53.45</v>
      </c>
      <c r="F1111" s="2">
        <v>273.58999999999997</v>
      </c>
      <c r="G1111" s="2">
        <f>ROUND('CDD-CD'!$E1111*'CDD-CD'!$F1111,2)</f>
        <v>14623.39</v>
      </c>
      <c r="H1111" s="3">
        <v>53.45</v>
      </c>
      <c r="I1111" s="2">
        <v>347.85</v>
      </c>
      <c r="J1111" s="2">
        <f>ROUND(Tabla2[[#This Row],[CANTIDAD 2]]*Tabla2[[#This Row],[P. U. 2]],2)</f>
        <v>18592.580000000002</v>
      </c>
    </row>
    <row r="1112" spans="1:10">
      <c r="A1112" s="16" t="s">
        <v>6577</v>
      </c>
      <c r="B1112" s="16" t="s">
        <v>992</v>
      </c>
      <c r="C1112" s="16" t="s">
        <v>4440</v>
      </c>
      <c r="D1112" s="1" t="s">
        <v>79</v>
      </c>
      <c r="E1112" s="3">
        <v>144.09</v>
      </c>
      <c r="F1112" s="2">
        <v>252.84</v>
      </c>
      <c r="G1112" s="2">
        <f>ROUND('CDD-CD'!$E1112*'CDD-CD'!$F1112,2)</f>
        <v>36431.72</v>
      </c>
      <c r="H1112" s="3">
        <v>144.09</v>
      </c>
      <c r="I1112" s="2">
        <v>327.10000000000002</v>
      </c>
      <c r="J1112" s="2">
        <f>ROUND(Tabla2[[#This Row],[CANTIDAD 2]]*Tabla2[[#This Row],[P. U. 2]],2)</f>
        <v>47131.839999999997</v>
      </c>
    </row>
    <row r="1113" spans="1:10">
      <c r="A1113" s="16" t="s">
        <v>6577</v>
      </c>
      <c r="B1113" s="16" t="s">
        <v>993</v>
      </c>
      <c r="C1113" s="16" t="s">
        <v>4441</v>
      </c>
      <c r="D1113" s="1" t="s">
        <v>79</v>
      </c>
      <c r="E1113" s="3">
        <v>127.82</v>
      </c>
      <c r="F1113" s="2">
        <v>246.39</v>
      </c>
      <c r="G1113" s="2">
        <f>ROUND('CDD-CD'!$E1113*'CDD-CD'!$F1113,2)</f>
        <v>31493.57</v>
      </c>
      <c r="H1113" s="3">
        <v>127.82</v>
      </c>
      <c r="I1113" s="2">
        <v>320.64999999999998</v>
      </c>
      <c r="J1113" s="2">
        <f>ROUND(Tabla2[[#This Row],[CANTIDAD 2]]*Tabla2[[#This Row],[P. U. 2]],2)</f>
        <v>40985.480000000003</v>
      </c>
    </row>
    <row r="1114" spans="1:10">
      <c r="A1114" s="16" t="s">
        <v>6577</v>
      </c>
      <c r="B1114" s="16" t="s">
        <v>994</v>
      </c>
      <c r="C1114" s="16" t="s">
        <v>4442</v>
      </c>
      <c r="D1114" s="1" t="s">
        <v>79</v>
      </c>
      <c r="E1114" s="3">
        <v>143.31</v>
      </c>
      <c r="F1114" s="2">
        <v>239.29</v>
      </c>
      <c r="G1114" s="2">
        <f>ROUND('CDD-CD'!$E1114*'CDD-CD'!$F1114,2)</f>
        <v>34292.65</v>
      </c>
      <c r="H1114" s="3">
        <v>143.31</v>
      </c>
      <c r="I1114" s="2">
        <v>313.55</v>
      </c>
      <c r="J1114" s="2">
        <f>ROUND(Tabla2[[#This Row],[CANTIDAD 2]]*Tabla2[[#This Row],[P. U. 2]],2)</f>
        <v>44934.85</v>
      </c>
    </row>
    <row r="1115" spans="1:10">
      <c r="A1115" s="16" t="s">
        <v>6577</v>
      </c>
      <c r="B1115" s="16" t="s">
        <v>995</v>
      </c>
      <c r="C1115" s="16" t="s">
        <v>4443</v>
      </c>
      <c r="D1115" s="1" t="s">
        <v>3475</v>
      </c>
      <c r="E1115" s="3">
        <v>1</v>
      </c>
      <c r="F1115" s="2">
        <v>20338.8</v>
      </c>
      <c r="G1115" s="2">
        <f>ROUND('CDD-CD'!$E1115*'CDD-CD'!$F1115,2)</f>
        <v>20338.8</v>
      </c>
      <c r="H1115" s="3">
        <v>1</v>
      </c>
      <c r="I1115" s="2">
        <v>23309.73</v>
      </c>
      <c r="J1115" s="2">
        <f>ROUND(Tabla2[[#This Row],[CANTIDAD 2]]*Tabla2[[#This Row],[P. U. 2]],2)</f>
        <v>23309.73</v>
      </c>
    </row>
    <row r="1116" spans="1:10">
      <c r="A1116" s="16" t="s">
        <v>6577</v>
      </c>
      <c r="B1116" s="16" t="s">
        <v>996</v>
      </c>
      <c r="C1116" s="16" t="s">
        <v>4444</v>
      </c>
      <c r="D1116" s="1" t="s">
        <v>3475</v>
      </c>
      <c r="E1116" s="3">
        <v>1</v>
      </c>
      <c r="F1116" s="2">
        <v>15254.11</v>
      </c>
      <c r="G1116" s="2">
        <f>ROUND('CDD-CD'!$E1116*'CDD-CD'!$F1116,2)</f>
        <v>15254.11</v>
      </c>
      <c r="H1116" s="3">
        <v>1</v>
      </c>
      <c r="I1116" s="2">
        <v>17482.310000000001</v>
      </c>
      <c r="J1116" s="2">
        <f>ROUND(Tabla2[[#This Row],[CANTIDAD 2]]*Tabla2[[#This Row],[P. U. 2]],2)</f>
        <v>17482.310000000001</v>
      </c>
    </row>
    <row r="1117" spans="1:10" s="51" customFormat="1">
      <c r="A1117" s="47" t="s">
        <v>6579</v>
      </c>
      <c r="B1117" s="47" t="s">
        <v>6617</v>
      </c>
      <c r="C1117" s="47" t="s">
        <v>4445</v>
      </c>
      <c r="D1117" s="48" t="s">
        <v>3472</v>
      </c>
      <c r="E1117" s="49"/>
      <c r="F1117" s="50"/>
      <c r="G1117" s="50">
        <f>SUM(G1118)</f>
        <v>170038.6</v>
      </c>
      <c r="H1117" s="49"/>
      <c r="I1117" s="64"/>
      <c r="J1117" s="50">
        <f>SUM(J1118)</f>
        <v>237359.2</v>
      </c>
    </row>
    <row r="1118" spans="1:10">
      <c r="A1118" s="16" t="s">
        <v>6577</v>
      </c>
      <c r="B1118" s="16" t="s">
        <v>648</v>
      </c>
      <c r="C1118" s="16" t="s">
        <v>4106</v>
      </c>
      <c r="D1118" s="1" t="s">
        <v>3474</v>
      </c>
      <c r="E1118" s="3">
        <v>116</v>
      </c>
      <c r="F1118" s="2">
        <v>1465.85</v>
      </c>
      <c r="G1118" s="2">
        <f>ROUND('CDD-CD'!$E1118*'CDD-CD'!$F1118,2)</f>
        <v>170038.6</v>
      </c>
      <c r="H1118" s="3">
        <v>116</v>
      </c>
      <c r="I1118" s="2">
        <v>2046.2</v>
      </c>
      <c r="J1118" s="2">
        <f>ROUND(Tabla2[[#This Row],[CANTIDAD 2]]*Tabla2[[#This Row],[P. U. 2]],2)</f>
        <v>237359.2</v>
      </c>
    </row>
    <row r="1119" spans="1:10" s="51" customFormat="1">
      <c r="A1119" s="47" t="s">
        <v>6579</v>
      </c>
      <c r="B1119" s="47" t="s">
        <v>6681</v>
      </c>
      <c r="C1119" s="47" t="s">
        <v>4446</v>
      </c>
      <c r="D1119" s="48" t="s">
        <v>3472</v>
      </c>
      <c r="E1119" s="49"/>
      <c r="F1119" s="50"/>
      <c r="G1119" s="50">
        <f>G1120+G1177+G1234</f>
        <v>8174146.4900000002</v>
      </c>
      <c r="H1119" s="49"/>
      <c r="I1119" s="64"/>
      <c r="J1119" s="50">
        <f>J1120+J1177+J1234</f>
        <v>8227989.6600000001</v>
      </c>
    </row>
    <row r="1120" spans="1:10" s="56" customFormat="1">
      <c r="A1120" s="52" t="s">
        <v>6580</v>
      </c>
      <c r="B1120" s="52" t="s">
        <v>997</v>
      </c>
      <c r="C1120" s="52" t="s">
        <v>4310</v>
      </c>
      <c r="D1120" s="53" t="s">
        <v>3472</v>
      </c>
      <c r="E1120" s="54"/>
      <c r="F1120" s="55"/>
      <c r="G1120" s="55">
        <f>SUM(G1121:G1176)</f>
        <v>4078991.3999999994</v>
      </c>
      <c r="H1120" s="54"/>
      <c r="I1120" s="65"/>
      <c r="J1120" s="55">
        <f>SUM(J1121:J1176)</f>
        <v>4112643.61</v>
      </c>
    </row>
    <row r="1121" spans="1:10">
      <c r="A1121" s="16" t="s">
        <v>6577</v>
      </c>
      <c r="B1121" s="16" t="s">
        <v>998</v>
      </c>
      <c r="C1121" s="16" t="s">
        <v>4447</v>
      </c>
      <c r="D1121" s="1" t="s">
        <v>62</v>
      </c>
      <c r="E1121" s="3">
        <v>1</v>
      </c>
      <c r="F1121" s="2">
        <v>69517.55</v>
      </c>
      <c r="G1121" s="2">
        <f>ROUND('CDD-CD'!$E1121*'CDD-CD'!$F1121,2)</f>
        <v>69517.55</v>
      </c>
      <c r="H1121" s="3">
        <v>1</v>
      </c>
      <c r="I1121" s="2">
        <v>70341</v>
      </c>
      <c r="J1121" s="2">
        <f>ROUND(Tabla2[[#This Row],[CANTIDAD 2]]*Tabla2[[#This Row],[P. U. 2]],2)</f>
        <v>70341</v>
      </c>
    </row>
    <row r="1122" spans="1:10">
      <c r="A1122" s="16" t="s">
        <v>6577</v>
      </c>
      <c r="B1122" s="16" t="s">
        <v>999</v>
      </c>
      <c r="C1122" s="16" t="s">
        <v>4448</v>
      </c>
      <c r="D1122" s="1" t="s">
        <v>62</v>
      </c>
      <c r="E1122" s="3">
        <v>1</v>
      </c>
      <c r="F1122" s="2">
        <v>94454.16</v>
      </c>
      <c r="G1122" s="2">
        <f>ROUND('CDD-CD'!$E1122*'CDD-CD'!$F1122,2)</f>
        <v>94454.16</v>
      </c>
      <c r="H1122" s="3">
        <v>1</v>
      </c>
      <c r="I1122" s="2">
        <v>94768.19</v>
      </c>
      <c r="J1122" s="2">
        <f>ROUND(Tabla2[[#This Row],[CANTIDAD 2]]*Tabla2[[#This Row],[P. U. 2]],2)</f>
        <v>94768.19</v>
      </c>
    </row>
    <row r="1123" spans="1:10">
      <c r="A1123" s="16" t="s">
        <v>6577</v>
      </c>
      <c r="B1123" s="16" t="s">
        <v>1000</v>
      </c>
      <c r="C1123" s="16" t="s">
        <v>4449</v>
      </c>
      <c r="D1123" s="1" t="s">
        <v>62</v>
      </c>
      <c r="E1123" s="3">
        <v>1</v>
      </c>
      <c r="F1123" s="2">
        <v>40352.78</v>
      </c>
      <c r="G1123" s="2">
        <f>ROUND('CDD-CD'!$E1123*'CDD-CD'!$F1123,2)</f>
        <v>40352.78</v>
      </c>
      <c r="H1123" s="3">
        <v>1</v>
      </c>
      <c r="I1123" s="2">
        <v>41176.230000000003</v>
      </c>
      <c r="J1123" s="2">
        <f>ROUND(Tabla2[[#This Row],[CANTIDAD 2]]*Tabla2[[#This Row],[P. U. 2]],2)</f>
        <v>41176.230000000003</v>
      </c>
    </row>
    <row r="1124" spans="1:10">
      <c r="A1124" s="16" t="s">
        <v>6577</v>
      </c>
      <c r="B1124" s="16" t="s">
        <v>1001</v>
      </c>
      <c r="C1124" s="16" t="s">
        <v>4450</v>
      </c>
      <c r="D1124" s="1" t="s">
        <v>62</v>
      </c>
      <c r="E1124" s="3">
        <v>1</v>
      </c>
      <c r="F1124" s="2">
        <v>73137.47</v>
      </c>
      <c r="G1124" s="2">
        <f>ROUND('CDD-CD'!$E1124*'CDD-CD'!$F1124,2)</f>
        <v>73137.47</v>
      </c>
      <c r="H1124" s="3">
        <v>1</v>
      </c>
      <c r="I1124" s="2">
        <v>73451.5</v>
      </c>
      <c r="J1124" s="2">
        <f>ROUND(Tabla2[[#This Row],[CANTIDAD 2]]*Tabla2[[#This Row],[P. U. 2]],2)</f>
        <v>73451.5</v>
      </c>
    </row>
    <row r="1125" spans="1:10">
      <c r="A1125" s="16" t="s">
        <v>6577</v>
      </c>
      <c r="B1125" s="16" t="s">
        <v>1002</v>
      </c>
      <c r="C1125" s="16" t="s">
        <v>4451</v>
      </c>
      <c r="D1125" s="1" t="s">
        <v>62</v>
      </c>
      <c r="E1125" s="3">
        <v>1</v>
      </c>
      <c r="F1125" s="2">
        <v>8544.77</v>
      </c>
      <c r="G1125" s="2">
        <f>ROUND('CDD-CD'!$E1125*'CDD-CD'!$F1125,2)</f>
        <v>8544.77</v>
      </c>
      <c r="H1125" s="3">
        <v>1</v>
      </c>
      <c r="I1125" s="2">
        <v>8597.11</v>
      </c>
      <c r="J1125" s="2">
        <f>ROUND(Tabla2[[#This Row],[CANTIDAD 2]]*Tabla2[[#This Row],[P. U. 2]],2)</f>
        <v>8597.11</v>
      </c>
    </row>
    <row r="1126" spans="1:10">
      <c r="A1126" s="16" t="s">
        <v>6577</v>
      </c>
      <c r="B1126" s="16" t="s">
        <v>1003</v>
      </c>
      <c r="C1126" s="16" t="s">
        <v>4452</v>
      </c>
      <c r="D1126" s="1" t="s">
        <v>62</v>
      </c>
      <c r="E1126" s="3">
        <v>1</v>
      </c>
      <c r="F1126" s="2">
        <v>15134.63</v>
      </c>
      <c r="G1126" s="2">
        <f>ROUND('CDD-CD'!$E1126*'CDD-CD'!$F1126,2)</f>
        <v>15134.63</v>
      </c>
      <c r="H1126" s="3">
        <v>1</v>
      </c>
      <c r="I1126" s="2">
        <v>15291.64</v>
      </c>
      <c r="J1126" s="2">
        <f>ROUND(Tabla2[[#This Row],[CANTIDAD 2]]*Tabla2[[#This Row],[P. U. 2]],2)</f>
        <v>15291.64</v>
      </c>
    </row>
    <row r="1127" spans="1:10">
      <c r="A1127" s="16" t="s">
        <v>6577</v>
      </c>
      <c r="B1127" s="16" t="s">
        <v>1004</v>
      </c>
      <c r="C1127" s="16" t="s">
        <v>4453</v>
      </c>
      <c r="D1127" s="1" t="s">
        <v>62</v>
      </c>
      <c r="E1127" s="3">
        <v>2</v>
      </c>
      <c r="F1127" s="2">
        <v>3070.5</v>
      </c>
      <c r="G1127" s="2">
        <f>ROUND('CDD-CD'!$E1127*'CDD-CD'!$F1127,2)</f>
        <v>6141</v>
      </c>
      <c r="H1127" s="3">
        <v>2</v>
      </c>
      <c r="I1127" s="2">
        <v>3122.84</v>
      </c>
      <c r="J1127" s="2">
        <f>ROUND(Tabla2[[#This Row],[CANTIDAD 2]]*Tabla2[[#This Row],[P. U. 2]],2)</f>
        <v>6245.68</v>
      </c>
    </row>
    <row r="1128" spans="1:10">
      <c r="A1128" s="16" t="s">
        <v>6577</v>
      </c>
      <c r="B1128" s="16" t="s">
        <v>1005</v>
      </c>
      <c r="C1128" s="16" t="s">
        <v>4454</v>
      </c>
      <c r="D1128" s="1" t="s">
        <v>62</v>
      </c>
      <c r="E1128" s="3">
        <v>2</v>
      </c>
      <c r="F1128" s="2">
        <v>770024.88</v>
      </c>
      <c r="G1128" s="2">
        <f>ROUND('CDD-CD'!$E1128*'CDD-CD'!$F1128,2)</f>
        <v>1540049.76</v>
      </c>
      <c r="H1128" s="3">
        <v>2</v>
      </c>
      <c r="I1128" s="2">
        <v>774548.76</v>
      </c>
      <c r="J1128" s="2">
        <f>ROUND(Tabla2[[#This Row],[CANTIDAD 2]]*Tabla2[[#This Row],[P. U. 2]],2)</f>
        <v>1549097.52</v>
      </c>
    </row>
    <row r="1129" spans="1:10">
      <c r="A1129" s="16" t="s">
        <v>6577</v>
      </c>
      <c r="B1129" s="16" t="s">
        <v>1006</v>
      </c>
      <c r="C1129" s="16" t="s">
        <v>4455</v>
      </c>
      <c r="D1129" s="1" t="s">
        <v>62</v>
      </c>
      <c r="E1129" s="3">
        <v>2</v>
      </c>
      <c r="F1129" s="2">
        <v>9324.0300000000007</v>
      </c>
      <c r="G1129" s="2">
        <f>ROUND('CDD-CD'!$E1129*'CDD-CD'!$F1129,2)</f>
        <v>18648.060000000001</v>
      </c>
      <c r="H1129" s="3">
        <v>2</v>
      </c>
      <c r="I1129" s="2">
        <v>10147.48</v>
      </c>
      <c r="J1129" s="2">
        <f>ROUND(Tabla2[[#This Row],[CANTIDAD 2]]*Tabla2[[#This Row],[P. U. 2]],2)</f>
        <v>20294.96</v>
      </c>
    </row>
    <row r="1130" spans="1:10">
      <c r="A1130" s="16" t="s">
        <v>6577</v>
      </c>
      <c r="B1130" s="16" t="s">
        <v>1007</v>
      </c>
      <c r="C1130" s="16" t="s">
        <v>4456</v>
      </c>
      <c r="D1130" s="1" t="s">
        <v>62</v>
      </c>
      <c r="E1130" s="3">
        <v>1</v>
      </c>
      <c r="F1130" s="2">
        <v>48702.91</v>
      </c>
      <c r="G1130" s="2">
        <f>ROUND('CDD-CD'!$E1130*'CDD-CD'!$F1130,2)</f>
        <v>48702.91</v>
      </c>
      <c r="H1130" s="3">
        <v>1</v>
      </c>
      <c r="I1130" s="2">
        <v>48941.25</v>
      </c>
      <c r="J1130" s="2">
        <f>ROUND(Tabla2[[#This Row],[CANTIDAD 2]]*Tabla2[[#This Row],[P. U. 2]],2)</f>
        <v>48941.25</v>
      </c>
    </row>
    <row r="1131" spans="1:10">
      <c r="A1131" s="16" t="s">
        <v>6577</v>
      </c>
      <c r="B1131" s="16" t="s">
        <v>1008</v>
      </c>
      <c r="C1131" s="16" t="s">
        <v>4457</v>
      </c>
      <c r="D1131" s="1" t="s">
        <v>62</v>
      </c>
      <c r="E1131" s="3">
        <v>2</v>
      </c>
      <c r="F1131" s="2">
        <v>19000</v>
      </c>
      <c r="G1131" s="2">
        <f>ROUND('CDD-CD'!$E1131*'CDD-CD'!$F1131,2)</f>
        <v>38000</v>
      </c>
      <c r="H1131" s="3">
        <v>2</v>
      </c>
      <c r="I1131" s="2">
        <v>19000</v>
      </c>
      <c r="J1131" s="2">
        <f>ROUND(Tabla2[[#This Row],[CANTIDAD 2]]*Tabla2[[#This Row],[P. U. 2]],2)</f>
        <v>38000</v>
      </c>
    </row>
    <row r="1132" spans="1:10">
      <c r="A1132" s="16" t="s">
        <v>6577</v>
      </c>
      <c r="B1132" s="16" t="s">
        <v>1009</v>
      </c>
      <c r="C1132" s="16" t="s">
        <v>4458</v>
      </c>
      <c r="D1132" s="1" t="s">
        <v>62</v>
      </c>
      <c r="E1132" s="3">
        <v>1</v>
      </c>
      <c r="F1132" s="2">
        <v>9377.4599999999991</v>
      </c>
      <c r="G1132" s="2">
        <f>ROUND('CDD-CD'!$E1132*'CDD-CD'!$F1132,2)</f>
        <v>9377.4599999999991</v>
      </c>
      <c r="H1132" s="3">
        <v>1</v>
      </c>
      <c r="I1132" s="2">
        <v>9534.4699999999993</v>
      </c>
      <c r="J1132" s="2">
        <f>ROUND(Tabla2[[#This Row],[CANTIDAD 2]]*Tabla2[[#This Row],[P. U. 2]],2)</f>
        <v>9534.4699999999993</v>
      </c>
    </row>
    <row r="1133" spans="1:10">
      <c r="A1133" s="16" t="s">
        <v>6577</v>
      </c>
      <c r="B1133" s="16" t="s">
        <v>1010</v>
      </c>
      <c r="C1133" s="16" t="s">
        <v>4459</v>
      </c>
      <c r="D1133" s="1" t="s">
        <v>62</v>
      </c>
      <c r="E1133" s="3">
        <v>1</v>
      </c>
      <c r="F1133" s="2">
        <v>35074.42</v>
      </c>
      <c r="G1133" s="2">
        <f>ROUND('CDD-CD'!$E1133*'CDD-CD'!$F1133,2)</f>
        <v>35074.42</v>
      </c>
      <c r="H1133" s="3">
        <v>1</v>
      </c>
      <c r="I1133" s="2">
        <v>35568.49</v>
      </c>
      <c r="J1133" s="2">
        <f>ROUND(Tabla2[[#This Row],[CANTIDAD 2]]*Tabla2[[#This Row],[P. U. 2]],2)</f>
        <v>35568.49</v>
      </c>
    </row>
    <row r="1134" spans="1:10">
      <c r="A1134" s="16" t="s">
        <v>6577</v>
      </c>
      <c r="B1134" s="16" t="s">
        <v>1011</v>
      </c>
      <c r="C1134" s="16" t="s">
        <v>4460</v>
      </c>
      <c r="D1134" s="1" t="s">
        <v>62</v>
      </c>
      <c r="E1134" s="3">
        <v>2</v>
      </c>
      <c r="F1134" s="2">
        <v>46594.87</v>
      </c>
      <c r="G1134" s="2">
        <f>ROUND('CDD-CD'!$E1134*'CDD-CD'!$F1134,2)</f>
        <v>93189.74</v>
      </c>
      <c r="H1134" s="3">
        <v>2</v>
      </c>
      <c r="I1134" s="2">
        <v>47170.27</v>
      </c>
      <c r="J1134" s="2">
        <f>ROUND(Tabla2[[#This Row],[CANTIDAD 2]]*Tabla2[[#This Row],[P. U. 2]],2)</f>
        <v>94340.54</v>
      </c>
    </row>
    <row r="1135" spans="1:10">
      <c r="A1135" s="16" t="s">
        <v>6577</v>
      </c>
      <c r="B1135" s="16" t="s">
        <v>1012</v>
      </c>
      <c r="C1135" s="16" t="s">
        <v>4461</v>
      </c>
      <c r="D1135" s="1" t="s">
        <v>62</v>
      </c>
      <c r="E1135" s="3">
        <v>2</v>
      </c>
      <c r="F1135" s="2">
        <v>49934.81</v>
      </c>
      <c r="G1135" s="2">
        <f>ROUND('CDD-CD'!$E1135*'CDD-CD'!$F1135,2)</f>
        <v>99869.62</v>
      </c>
      <c r="H1135" s="3">
        <v>2</v>
      </c>
      <c r="I1135" s="2">
        <v>50099.5</v>
      </c>
      <c r="J1135" s="2">
        <f>ROUND(Tabla2[[#This Row],[CANTIDAD 2]]*Tabla2[[#This Row],[P. U. 2]],2)</f>
        <v>100199</v>
      </c>
    </row>
    <row r="1136" spans="1:10">
      <c r="A1136" s="16" t="s">
        <v>6577</v>
      </c>
      <c r="B1136" s="16" t="s">
        <v>1013</v>
      </c>
      <c r="C1136" s="16" t="s">
        <v>4462</v>
      </c>
      <c r="D1136" s="1" t="s">
        <v>62</v>
      </c>
      <c r="E1136" s="3">
        <v>2</v>
      </c>
      <c r="F1136" s="2">
        <v>3459.81</v>
      </c>
      <c r="G1136" s="2">
        <f>ROUND('CDD-CD'!$E1136*'CDD-CD'!$F1136,2)</f>
        <v>6919.62</v>
      </c>
      <c r="H1136" s="3">
        <v>2</v>
      </c>
      <c r="I1136" s="2">
        <v>3624.5</v>
      </c>
      <c r="J1136" s="2">
        <f>ROUND(Tabla2[[#This Row],[CANTIDAD 2]]*Tabla2[[#This Row],[P. U. 2]],2)</f>
        <v>7249</v>
      </c>
    </row>
    <row r="1137" spans="1:10">
      <c r="A1137" s="16" t="s">
        <v>6577</v>
      </c>
      <c r="B1137" s="16" t="s">
        <v>1014</v>
      </c>
      <c r="C1137" s="16" t="s">
        <v>4463</v>
      </c>
      <c r="D1137" s="1" t="s">
        <v>62</v>
      </c>
      <c r="E1137" s="3">
        <v>1</v>
      </c>
      <c r="F1137" s="2">
        <v>25724.42</v>
      </c>
      <c r="G1137" s="2">
        <f>ROUND('CDD-CD'!$E1137*'CDD-CD'!$F1137,2)</f>
        <v>25724.42</v>
      </c>
      <c r="H1137" s="3">
        <v>1</v>
      </c>
      <c r="I1137" s="2">
        <v>26218.49</v>
      </c>
      <c r="J1137" s="2">
        <f>ROUND(Tabla2[[#This Row],[CANTIDAD 2]]*Tabla2[[#This Row],[P. U. 2]],2)</f>
        <v>26218.49</v>
      </c>
    </row>
    <row r="1138" spans="1:10">
      <c r="A1138" s="16" t="s">
        <v>6577</v>
      </c>
      <c r="B1138" s="16" t="s">
        <v>1015</v>
      </c>
      <c r="C1138" s="16" t="s">
        <v>4464</v>
      </c>
      <c r="D1138" s="1" t="s">
        <v>62</v>
      </c>
      <c r="E1138" s="3">
        <v>2</v>
      </c>
      <c r="F1138" s="2">
        <v>13129.42</v>
      </c>
      <c r="G1138" s="2">
        <f>ROUND('CDD-CD'!$E1138*'CDD-CD'!$F1138,2)</f>
        <v>26258.84</v>
      </c>
      <c r="H1138" s="3">
        <v>2</v>
      </c>
      <c r="I1138" s="2">
        <v>13623.49</v>
      </c>
      <c r="J1138" s="2">
        <f>ROUND(Tabla2[[#This Row],[CANTIDAD 2]]*Tabla2[[#This Row],[P. U. 2]],2)</f>
        <v>27246.98</v>
      </c>
    </row>
    <row r="1139" spans="1:10">
      <c r="A1139" s="16" t="s">
        <v>6577</v>
      </c>
      <c r="B1139" s="16" t="s">
        <v>1016</v>
      </c>
      <c r="C1139" s="16" t="s">
        <v>4465</v>
      </c>
      <c r="D1139" s="1" t="s">
        <v>62</v>
      </c>
      <c r="E1139" s="3">
        <v>1</v>
      </c>
      <c r="F1139" s="2">
        <v>58499.22</v>
      </c>
      <c r="G1139" s="2">
        <f>ROUND('CDD-CD'!$E1139*'CDD-CD'!$F1139,2)</f>
        <v>58499.22</v>
      </c>
      <c r="H1139" s="3">
        <v>1</v>
      </c>
      <c r="I1139" s="2">
        <v>59157.98</v>
      </c>
      <c r="J1139" s="2">
        <f>ROUND(Tabla2[[#This Row],[CANTIDAD 2]]*Tabla2[[#This Row],[P. U. 2]],2)</f>
        <v>59157.98</v>
      </c>
    </row>
    <row r="1140" spans="1:10">
      <c r="A1140" s="16" t="s">
        <v>6577</v>
      </c>
      <c r="B1140" s="16" t="s">
        <v>1017</v>
      </c>
      <c r="C1140" s="16" t="s">
        <v>4466</v>
      </c>
      <c r="D1140" s="1" t="s">
        <v>62</v>
      </c>
      <c r="E1140" s="3">
        <v>1</v>
      </c>
      <c r="F1140" s="2">
        <v>43444.56</v>
      </c>
      <c r="G1140" s="2">
        <f>ROUND('CDD-CD'!$E1140*'CDD-CD'!$F1140,2)</f>
        <v>43444.56</v>
      </c>
      <c r="H1140" s="3">
        <v>1</v>
      </c>
      <c r="I1140" s="2">
        <v>43839.92</v>
      </c>
      <c r="J1140" s="2">
        <f>ROUND(Tabla2[[#This Row],[CANTIDAD 2]]*Tabla2[[#This Row],[P. U. 2]],2)</f>
        <v>43839.92</v>
      </c>
    </row>
    <row r="1141" spans="1:10">
      <c r="A1141" s="16" t="s">
        <v>6577</v>
      </c>
      <c r="B1141" s="16" t="s">
        <v>1018</v>
      </c>
      <c r="C1141" s="16" t="s">
        <v>4467</v>
      </c>
      <c r="D1141" s="1" t="s">
        <v>62</v>
      </c>
      <c r="E1141" s="3">
        <v>2</v>
      </c>
      <c r="F1141" s="2">
        <v>40611.51</v>
      </c>
      <c r="G1141" s="2">
        <f>ROUND('CDD-CD'!$E1141*'CDD-CD'!$F1141,2)</f>
        <v>81223.02</v>
      </c>
      <c r="H1141" s="3">
        <v>2</v>
      </c>
      <c r="I1141" s="2">
        <v>41006.870000000003</v>
      </c>
      <c r="J1141" s="2">
        <f>ROUND(Tabla2[[#This Row],[CANTIDAD 2]]*Tabla2[[#This Row],[P. U. 2]],2)</f>
        <v>82013.740000000005</v>
      </c>
    </row>
    <row r="1142" spans="1:10">
      <c r="A1142" s="16" t="s">
        <v>6577</v>
      </c>
      <c r="B1142" s="16" t="s">
        <v>1019</v>
      </c>
      <c r="C1142" s="16" t="s">
        <v>4468</v>
      </c>
      <c r="D1142" s="1" t="s">
        <v>62</v>
      </c>
      <c r="E1142" s="3">
        <v>1</v>
      </c>
      <c r="F1142" s="2">
        <v>8335.91</v>
      </c>
      <c r="G1142" s="2">
        <f>ROUND('CDD-CD'!$E1142*'CDD-CD'!$F1142,2)</f>
        <v>8335.91</v>
      </c>
      <c r="H1142" s="3">
        <v>1</v>
      </c>
      <c r="I1142" s="2">
        <v>8388.25</v>
      </c>
      <c r="J1142" s="2">
        <f>ROUND(Tabla2[[#This Row],[CANTIDAD 2]]*Tabla2[[#This Row],[P. U. 2]],2)</f>
        <v>8388.25</v>
      </c>
    </row>
    <row r="1143" spans="1:10">
      <c r="A1143" s="16" t="s">
        <v>6577</v>
      </c>
      <c r="B1143" s="16" t="s">
        <v>1020</v>
      </c>
      <c r="C1143" s="16" t="s">
        <v>4469</v>
      </c>
      <c r="D1143" s="1" t="s">
        <v>62</v>
      </c>
      <c r="E1143" s="3">
        <v>1</v>
      </c>
      <c r="F1143" s="2">
        <v>151754.82</v>
      </c>
      <c r="G1143" s="2">
        <f>ROUND('CDD-CD'!$E1143*'CDD-CD'!$F1143,2)</f>
        <v>151754.82</v>
      </c>
      <c r="H1143" s="3">
        <v>1</v>
      </c>
      <c r="I1143" s="2">
        <v>152637.48000000001</v>
      </c>
      <c r="J1143" s="2">
        <f>ROUND(Tabla2[[#This Row],[CANTIDAD 2]]*Tabla2[[#This Row],[P. U. 2]],2)</f>
        <v>152637.48000000001</v>
      </c>
    </row>
    <row r="1144" spans="1:10">
      <c r="A1144" s="16" t="s">
        <v>6577</v>
      </c>
      <c r="B1144" s="16" t="s">
        <v>1021</v>
      </c>
      <c r="C1144" s="16" t="s">
        <v>4470</v>
      </c>
      <c r="D1144" s="1" t="s">
        <v>62</v>
      </c>
      <c r="E1144" s="3">
        <v>100</v>
      </c>
      <c r="F1144" s="2">
        <v>4426.2</v>
      </c>
      <c r="G1144" s="2">
        <f>ROUND('CDD-CD'!$E1144*'CDD-CD'!$F1144,2)</f>
        <v>442620</v>
      </c>
      <c r="H1144" s="3">
        <v>100</v>
      </c>
      <c r="I1144" s="2">
        <v>4446.79</v>
      </c>
      <c r="J1144" s="2">
        <f>ROUND(Tabla2[[#This Row],[CANTIDAD 2]]*Tabla2[[#This Row],[P. U. 2]],2)</f>
        <v>444679</v>
      </c>
    </row>
    <row r="1145" spans="1:10">
      <c r="A1145" s="16" t="s">
        <v>6577</v>
      </c>
      <c r="B1145" s="16" t="s">
        <v>1022</v>
      </c>
      <c r="C1145" s="16" t="s">
        <v>4471</v>
      </c>
      <c r="D1145" s="1" t="s">
        <v>62</v>
      </c>
      <c r="E1145" s="3">
        <v>2</v>
      </c>
      <c r="F1145" s="2">
        <v>11470</v>
      </c>
      <c r="G1145" s="2">
        <f>ROUND('CDD-CD'!$E1145*'CDD-CD'!$F1145,2)</f>
        <v>22940</v>
      </c>
      <c r="H1145" s="3">
        <v>2</v>
      </c>
      <c r="I1145" s="2">
        <v>11470</v>
      </c>
      <c r="J1145" s="2">
        <f>ROUND(Tabla2[[#This Row],[CANTIDAD 2]]*Tabla2[[#This Row],[P. U. 2]],2)</f>
        <v>22940</v>
      </c>
    </row>
    <row r="1146" spans="1:10">
      <c r="A1146" s="16" t="s">
        <v>6577</v>
      </c>
      <c r="B1146" s="16" t="s">
        <v>1023</v>
      </c>
      <c r="C1146" s="16" t="s">
        <v>4472</v>
      </c>
      <c r="D1146" s="1" t="s">
        <v>62</v>
      </c>
      <c r="E1146" s="3">
        <v>1</v>
      </c>
      <c r="F1146" s="2">
        <v>151496.73000000001</v>
      </c>
      <c r="G1146" s="2">
        <f>ROUND('CDD-CD'!$E1146*'CDD-CD'!$F1146,2)</f>
        <v>151496.73000000001</v>
      </c>
      <c r="H1146" s="3">
        <v>1</v>
      </c>
      <c r="I1146" s="2">
        <v>152363.13</v>
      </c>
      <c r="J1146" s="2">
        <f>ROUND(Tabla2[[#This Row],[CANTIDAD 2]]*Tabla2[[#This Row],[P. U. 2]],2)</f>
        <v>152363.13</v>
      </c>
    </row>
    <row r="1147" spans="1:10">
      <c r="A1147" s="16" t="s">
        <v>6577</v>
      </c>
      <c r="B1147" s="16" t="s">
        <v>1024</v>
      </c>
      <c r="C1147" s="16" t="s">
        <v>4473</v>
      </c>
      <c r="D1147" s="1" t="s">
        <v>62</v>
      </c>
      <c r="E1147" s="3">
        <v>1</v>
      </c>
      <c r="F1147" s="2">
        <v>5621.35</v>
      </c>
      <c r="G1147" s="2">
        <f>ROUND('CDD-CD'!$E1147*'CDD-CD'!$F1147,2)</f>
        <v>5621.35</v>
      </c>
      <c r="H1147" s="3">
        <v>1</v>
      </c>
      <c r="I1147" s="2">
        <v>5673.63</v>
      </c>
      <c r="J1147" s="2">
        <f>ROUND(Tabla2[[#This Row],[CANTIDAD 2]]*Tabla2[[#This Row],[P. U. 2]],2)</f>
        <v>5673.63</v>
      </c>
    </row>
    <row r="1148" spans="1:10">
      <c r="A1148" s="16" t="s">
        <v>6577</v>
      </c>
      <c r="B1148" s="16" t="s">
        <v>1025</v>
      </c>
      <c r="C1148" s="16" t="s">
        <v>4474</v>
      </c>
      <c r="D1148" s="1" t="s">
        <v>62</v>
      </c>
      <c r="E1148" s="3">
        <v>1</v>
      </c>
      <c r="F1148" s="2">
        <v>5676.33</v>
      </c>
      <c r="G1148" s="2">
        <f>ROUND('CDD-CD'!$E1148*'CDD-CD'!$F1148,2)</f>
        <v>5676.33</v>
      </c>
      <c r="H1148" s="3">
        <v>1</v>
      </c>
      <c r="I1148" s="2">
        <v>5728.67</v>
      </c>
      <c r="J1148" s="2">
        <f>ROUND(Tabla2[[#This Row],[CANTIDAD 2]]*Tabla2[[#This Row],[P. U. 2]],2)</f>
        <v>5728.67</v>
      </c>
    </row>
    <row r="1149" spans="1:10">
      <c r="A1149" s="16" t="s">
        <v>6577</v>
      </c>
      <c r="B1149" s="16" t="s">
        <v>1026</v>
      </c>
      <c r="C1149" s="16" t="s">
        <v>4475</v>
      </c>
      <c r="D1149" s="1" t="s">
        <v>62</v>
      </c>
      <c r="E1149" s="3">
        <v>1</v>
      </c>
      <c r="F1149" s="2">
        <v>15215.61</v>
      </c>
      <c r="G1149" s="2">
        <f>ROUND('CDD-CD'!$E1149*'CDD-CD'!$F1149,2)</f>
        <v>15215.61</v>
      </c>
      <c r="H1149" s="3">
        <v>1</v>
      </c>
      <c r="I1149" s="2">
        <v>15254.87</v>
      </c>
      <c r="J1149" s="2">
        <f>ROUND(Tabla2[[#This Row],[CANTIDAD 2]]*Tabla2[[#This Row],[P. U. 2]],2)</f>
        <v>15254.87</v>
      </c>
    </row>
    <row r="1150" spans="1:10">
      <c r="A1150" s="16" t="s">
        <v>6577</v>
      </c>
      <c r="B1150" s="16" t="s">
        <v>1027</v>
      </c>
      <c r="C1150" s="16" t="s">
        <v>4476</v>
      </c>
      <c r="D1150" s="1" t="s">
        <v>62</v>
      </c>
      <c r="E1150" s="3">
        <v>20</v>
      </c>
      <c r="F1150" s="2">
        <v>3731</v>
      </c>
      <c r="G1150" s="2">
        <f>ROUND('CDD-CD'!$E1150*'CDD-CD'!$F1150,2)</f>
        <v>74620</v>
      </c>
      <c r="H1150" s="3">
        <v>20</v>
      </c>
      <c r="I1150" s="2">
        <v>3773.13</v>
      </c>
      <c r="J1150" s="2">
        <f>ROUND(Tabla2[[#This Row],[CANTIDAD 2]]*Tabla2[[#This Row],[P. U. 2]],2)</f>
        <v>75462.600000000006</v>
      </c>
    </row>
    <row r="1151" spans="1:10">
      <c r="A1151" s="16" t="s">
        <v>6577</v>
      </c>
      <c r="B1151" s="16" t="s">
        <v>1028</v>
      </c>
      <c r="C1151" s="16" t="s">
        <v>4477</v>
      </c>
      <c r="D1151" s="1" t="s">
        <v>62</v>
      </c>
      <c r="E1151" s="3">
        <v>1</v>
      </c>
      <c r="F1151" s="2">
        <v>11230.44</v>
      </c>
      <c r="G1151" s="2">
        <f>ROUND('CDD-CD'!$E1151*'CDD-CD'!$F1151,2)</f>
        <v>11230.44</v>
      </c>
      <c r="H1151" s="3">
        <v>1</v>
      </c>
      <c r="I1151" s="2">
        <v>11544.47</v>
      </c>
      <c r="J1151" s="2">
        <f>ROUND(Tabla2[[#This Row],[CANTIDAD 2]]*Tabla2[[#This Row],[P. U. 2]],2)</f>
        <v>11544.47</v>
      </c>
    </row>
    <row r="1152" spans="1:10">
      <c r="A1152" s="16" t="s">
        <v>6577</v>
      </c>
      <c r="B1152" s="16" t="s">
        <v>1029</v>
      </c>
      <c r="C1152" s="16" t="s">
        <v>4478</v>
      </c>
      <c r="D1152" s="1" t="s">
        <v>62</v>
      </c>
      <c r="E1152" s="3">
        <v>1</v>
      </c>
      <c r="F1152" s="2">
        <v>59952.53</v>
      </c>
      <c r="G1152" s="2">
        <f>ROUND('CDD-CD'!$E1152*'CDD-CD'!$F1152,2)</f>
        <v>59952.53</v>
      </c>
      <c r="H1152" s="3">
        <v>1</v>
      </c>
      <c r="I1152" s="2">
        <v>60775.98</v>
      </c>
      <c r="J1152" s="2">
        <f>ROUND(Tabla2[[#This Row],[CANTIDAD 2]]*Tabla2[[#This Row],[P. U. 2]],2)</f>
        <v>60775.98</v>
      </c>
    </row>
    <row r="1153" spans="1:10">
      <c r="A1153" s="16" t="s">
        <v>6577</v>
      </c>
      <c r="B1153" s="16" t="s">
        <v>1030</v>
      </c>
      <c r="C1153" s="16" t="s">
        <v>4479</v>
      </c>
      <c r="D1153" s="1" t="s">
        <v>62</v>
      </c>
      <c r="E1153" s="3">
        <v>2</v>
      </c>
      <c r="F1153" s="2">
        <v>3081.73</v>
      </c>
      <c r="G1153" s="2">
        <f>ROUND('CDD-CD'!$E1153*'CDD-CD'!$F1153,2)</f>
        <v>6163.46</v>
      </c>
      <c r="H1153" s="3">
        <v>2</v>
      </c>
      <c r="I1153" s="2">
        <v>3160.24</v>
      </c>
      <c r="J1153" s="2">
        <f>ROUND(Tabla2[[#This Row],[CANTIDAD 2]]*Tabla2[[#This Row],[P. U. 2]],2)</f>
        <v>6320.48</v>
      </c>
    </row>
    <row r="1154" spans="1:10">
      <c r="A1154" s="16" t="s">
        <v>6577</v>
      </c>
      <c r="B1154" s="16" t="s">
        <v>1031</v>
      </c>
      <c r="C1154" s="16" t="s">
        <v>4480</v>
      </c>
      <c r="D1154" s="1" t="s">
        <v>62</v>
      </c>
      <c r="E1154" s="3">
        <v>1</v>
      </c>
      <c r="F1154" s="2">
        <v>100212.9</v>
      </c>
      <c r="G1154" s="2">
        <f>ROUND('CDD-CD'!$E1154*'CDD-CD'!$F1154,2)</f>
        <v>100212.9</v>
      </c>
      <c r="H1154" s="3">
        <v>1</v>
      </c>
      <c r="I1154" s="2">
        <v>101469.02</v>
      </c>
      <c r="J1154" s="2">
        <f>ROUND(Tabla2[[#This Row],[CANTIDAD 2]]*Tabla2[[#This Row],[P. U. 2]],2)</f>
        <v>101469.02</v>
      </c>
    </row>
    <row r="1155" spans="1:10">
      <c r="A1155" s="16" t="s">
        <v>6577</v>
      </c>
      <c r="B1155" s="16" t="s">
        <v>1032</v>
      </c>
      <c r="C1155" s="16" t="s">
        <v>4481</v>
      </c>
      <c r="D1155" s="1" t="s">
        <v>62</v>
      </c>
      <c r="E1155" s="3">
        <v>1</v>
      </c>
      <c r="F1155" s="2">
        <v>16961.18</v>
      </c>
      <c r="G1155" s="2">
        <f>ROUND('CDD-CD'!$E1155*'CDD-CD'!$F1155,2)</f>
        <v>16961.18</v>
      </c>
      <c r="H1155" s="3">
        <v>1</v>
      </c>
      <c r="I1155" s="2">
        <v>17043.53</v>
      </c>
      <c r="J1155" s="2">
        <f>ROUND(Tabla2[[#This Row],[CANTIDAD 2]]*Tabla2[[#This Row],[P. U. 2]],2)</f>
        <v>17043.53</v>
      </c>
    </row>
    <row r="1156" spans="1:10">
      <c r="A1156" s="16" t="s">
        <v>6577</v>
      </c>
      <c r="B1156" s="16" t="s">
        <v>1033</v>
      </c>
      <c r="C1156" s="16" t="s">
        <v>4482</v>
      </c>
      <c r="D1156" s="1" t="s">
        <v>62</v>
      </c>
      <c r="E1156" s="3">
        <v>1</v>
      </c>
      <c r="F1156" s="2">
        <v>11639.44</v>
      </c>
      <c r="G1156" s="2">
        <f>ROUND('CDD-CD'!$E1156*'CDD-CD'!$F1156,2)</f>
        <v>11639.44</v>
      </c>
      <c r="H1156" s="3">
        <v>1</v>
      </c>
      <c r="I1156" s="2">
        <v>11721.79</v>
      </c>
      <c r="J1156" s="2">
        <f>ROUND(Tabla2[[#This Row],[CANTIDAD 2]]*Tabla2[[#This Row],[P. U. 2]],2)</f>
        <v>11721.79</v>
      </c>
    </row>
    <row r="1157" spans="1:10">
      <c r="A1157" s="16" t="s">
        <v>6577</v>
      </c>
      <c r="B1157" s="16" t="s">
        <v>1034</v>
      </c>
      <c r="C1157" s="16" t="s">
        <v>4483</v>
      </c>
      <c r="D1157" s="1" t="s">
        <v>62</v>
      </c>
      <c r="E1157" s="3">
        <v>1</v>
      </c>
      <c r="F1157" s="2">
        <v>14733.6</v>
      </c>
      <c r="G1157" s="2">
        <f>ROUND('CDD-CD'!$E1157*'CDD-CD'!$F1157,2)</f>
        <v>14733.6</v>
      </c>
      <c r="H1157" s="3">
        <v>1</v>
      </c>
      <c r="I1157" s="2">
        <v>14774.77</v>
      </c>
      <c r="J1157" s="2">
        <f>ROUND(Tabla2[[#This Row],[CANTIDAD 2]]*Tabla2[[#This Row],[P. U. 2]],2)</f>
        <v>14774.77</v>
      </c>
    </row>
    <row r="1158" spans="1:10">
      <c r="A1158" s="16" t="s">
        <v>6577</v>
      </c>
      <c r="B1158" s="16" t="s">
        <v>1035</v>
      </c>
      <c r="C1158" s="16" t="s">
        <v>4484</v>
      </c>
      <c r="D1158" s="1" t="s">
        <v>62</v>
      </c>
      <c r="E1158" s="3">
        <v>1</v>
      </c>
      <c r="F1158" s="2">
        <v>13680.4</v>
      </c>
      <c r="G1158" s="2">
        <f>ROUND('CDD-CD'!$E1158*'CDD-CD'!$F1158,2)</f>
        <v>13680.4</v>
      </c>
      <c r="H1158" s="3">
        <v>1</v>
      </c>
      <c r="I1158" s="2">
        <v>13735.3</v>
      </c>
      <c r="J1158" s="2">
        <f>ROUND(Tabla2[[#This Row],[CANTIDAD 2]]*Tabla2[[#This Row],[P. U. 2]],2)</f>
        <v>13735.3</v>
      </c>
    </row>
    <row r="1159" spans="1:10">
      <c r="A1159" s="16" t="s">
        <v>6577</v>
      </c>
      <c r="B1159" s="16" t="s">
        <v>1036</v>
      </c>
      <c r="C1159" s="16" t="s">
        <v>4485</v>
      </c>
      <c r="D1159" s="1" t="s">
        <v>62</v>
      </c>
      <c r="E1159" s="3">
        <v>1</v>
      </c>
      <c r="F1159" s="2">
        <v>9768.84</v>
      </c>
      <c r="G1159" s="2">
        <f>ROUND('CDD-CD'!$E1159*'CDD-CD'!$F1159,2)</f>
        <v>9768.84</v>
      </c>
      <c r="H1159" s="3">
        <v>1</v>
      </c>
      <c r="I1159" s="2">
        <v>9801.7800000000007</v>
      </c>
      <c r="J1159" s="2">
        <f>ROUND(Tabla2[[#This Row],[CANTIDAD 2]]*Tabla2[[#This Row],[P. U. 2]],2)</f>
        <v>9801.7800000000007</v>
      </c>
    </row>
    <row r="1160" spans="1:10">
      <c r="A1160" s="16" t="s">
        <v>6577</v>
      </c>
      <c r="B1160" s="16" t="s">
        <v>1037</v>
      </c>
      <c r="C1160" s="16" t="s">
        <v>4486</v>
      </c>
      <c r="D1160" s="1" t="s">
        <v>62</v>
      </c>
      <c r="E1160" s="3">
        <v>1</v>
      </c>
      <c r="F1160" s="2">
        <v>11328.94</v>
      </c>
      <c r="G1160" s="2">
        <f>ROUND('CDD-CD'!$E1160*'CDD-CD'!$F1160,2)</f>
        <v>11328.94</v>
      </c>
      <c r="H1160" s="3">
        <v>1</v>
      </c>
      <c r="I1160" s="2">
        <v>11370.11</v>
      </c>
      <c r="J1160" s="2">
        <f>ROUND(Tabla2[[#This Row],[CANTIDAD 2]]*Tabla2[[#This Row],[P. U. 2]],2)</f>
        <v>11370.11</v>
      </c>
    </row>
    <row r="1161" spans="1:10">
      <c r="A1161" s="16" t="s">
        <v>6577</v>
      </c>
      <c r="B1161" s="16" t="s">
        <v>1038</v>
      </c>
      <c r="C1161" s="16" t="s">
        <v>4487</v>
      </c>
      <c r="D1161" s="1" t="s">
        <v>62</v>
      </c>
      <c r="E1161" s="3">
        <v>1</v>
      </c>
      <c r="F1161" s="2">
        <v>15133.75</v>
      </c>
      <c r="G1161" s="2">
        <f>ROUND('CDD-CD'!$E1161*'CDD-CD'!$F1161,2)</f>
        <v>15133.75</v>
      </c>
      <c r="H1161" s="3">
        <v>1</v>
      </c>
      <c r="I1161" s="2">
        <v>15216.1</v>
      </c>
      <c r="J1161" s="2">
        <f>ROUND(Tabla2[[#This Row],[CANTIDAD 2]]*Tabla2[[#This Row],[P. U. 2]],2)</f>
        <v>15216.1</v>
      </c>
    </row>
    <row r="1162" spans="1:10">
      <c r="A1162" s="16" t="s">
        <v>6577</v>
      </c>
      <c r="B1162" s="16" t="s">
        <v>1039</v>
      </c>
      <c r="C1162" s="16" t="s">
        <v>4488</v>
      </c>
      <c r="D1162" s="1" t="s">
        <v>62</v>
      </c>
      <c r="E1162" s="3">
        <v>1</v>
      </c>
      <c r="F1162" s="2">
        <v>12858.01</v>
      </c>
      <c r="G1162" s="2">
        <f>ROUND('CDD-CD'!$E1162*'CDD-CD'!$F1162,2)</f>
        <v>12858.01</v>
      </c>
      <c r="H1162" s="3">
        <v>1</v>
      </c>
      <c r="I1162" s="2">
        <v>12885.46</v>
      </c>
      <c r="J1162" s="2">
        <f>ROUND(Tabla2[[#This Row],[CANTIDAD 2]]*Tabla2[[#This Row],[P. U. 2]],2)</f>
        <v>12885.46</v>
      </c>
    </row>
    <row r="1163" spans="1:10">
      <c r="A1163" s="16" t="s">
        <v>6577</v>
      </c>
      <c r="B1163" s="16" t="s">
        <v>1040</v>
      </c>
      <c r="C1163" s="16" t="s">
        <v>4489</v>
      </c>
      <c r="D1163" s="1" t="s">
        <v>62</v>
      </c>
      <c r="E1163" s="3">
        <v>1</v>
      </c>
      <c r="F1163" s="2">
        <v>11639.44</v>
      </c>
      <c r="G1163" s="2">
        <f>ROUND('CDD-CD'!$E1163*'CDD-CD'!$F1163,2)</f>
        <v>11639.44</v>
      </c>
      <c r="H1163" s="3">
        <v>1</v>
      </c>
      <c r="I1163" s="2">
        <v>11721.79</v>
      </c>
      <c r="J1163" s="2">
        <f>ROUND(Tabla2[[#This Row],[CANTIDAD 2]]*Tabla2[[#This Row],[P. U. 2]],2)</f>
        <v>11721.79</v>
      </c>
    </row>
    <row r="1164" spans="1:10">
      <c r="A1164" s="16" t="s">
        <v>6577</v>
      </c>
      <c r="B1164" s="16" t="s">
        <v>1041</v>
      </c>
      <c r="C1164" s="16" t="s">
        <v>4490</v>
      </c>
      <c r="D1164" s="1" t="s">
        <v>62</v>
      </c>
      <c r="E1164" s="3">
        <v>1</v>
      </c>
      <c r="F1164" s="2">
        <v>12931.16</v>
      </c>
      <c r="G1164" s="2">
        <f>ROUND('CDD-CD'!$E1164*'CDD-CD'!$F1164,2)</f>
        <v>12931.16</v>
      </c>
      <c r="H1164" s="3">
        <v>1</v>
      </c>
      <c r="I1164" s="2">
        <v>12986.06</v>
      </c>
      <c r="J1164" s="2">
        <f>ROUND(Tabla2[[#This Row],[CANTIDAD 2]]*Tabla2[[#This Row],[P. U. 2]],2)</f>
        <v>12986.06</v>
      </c>
    </row>
    <row r="1165" spans="1:10">
      <c r="A1165" s="16" t="s">
        <v>6577</v>
      </c>
      <c r="B1165" s="16" t="s">
        <v>1042</v>
      </c>
      <c r="C1165" s="16" t="s">
        <v>4491</v>
      </c>
      <c r="D1165" s="1" t="s">
        <v>62</v>
      </c>
      <c r="E1165" s="3">
        <v>1</v>
      </c>
      <c r="F1165" s="2">
        <v>23971.55</v>
      </c>
      <c r="G1165" s="2">
        <f>ROUND('CDD-CD'!$E1165*'CDD-CD'!$F1165,2)</f>
        <v>23971.55</v>
      </c>
      <c r="H1165" s="3">
        <v>1</v>
      </c>
      <c r="I1165" s="2">
        <v>24136.240000000002</v>
      </c>
      <c r="J1165" s="2">
        <f>ROUND(Tabla2[[#This Row],[CANTIDAD 2]]*Tabla2[[#This Row],[P. U. 2]],2)</f>
        <v>24136.240000000002</v>
      </c>
    </row>
    <row r="1166" spans="1:10">
      <c r="A1166" s="16" t="s">
        <v>6577</v>
      </c>
      <c r="B1166" s="16" t="s">
        <v>1043</v>
      </c>
      <c r="C1166" s="16" t="s">
        <v>4492</v>
      </c>
      <c r="D1166" s="1" t="s">
        <v>62</v>
      </c>
      <c r="E1166" s="3">
        <v>1</v>
      </c>
      <c r="F1166" s="2">
        <v>19819.080000000002</v>
      </c>
      <c r="G1166" s="2">
        <f>ROUND('CDD-CD'!$E1166*'CDD-CD'!$F1166,2)</f>
        <v>19819.080000000002</v>
      </c>
      <c r="H1166" s="3">
        <v>1</v>
      </c>
      <c r="I1166" s="2">
        <v>19901.43</v>
      </c>
      <c r="J1166" s="2">
        <f>ROUND(Tabla2[[#This Row],[CANTIDAD 2]]*Tabla2[[#This Row],[P. U. 2]],2)</f>
        <v>19901.43</v>
      </c>
    </row>
    <row r="1167" spans="1:10">
      <c r="A1167" s="16" t="s">
        <v>6577</v>
      </c>
      <c r="B1167" s="16" t="s">
        <v>1044</v>
      </c>
      <c r="C1167" s="16" t="s">
        <v>4493</v>
      </c>
      <c r="D1167" s="1" t="s">
        <v>62</v>
      </c>
      <c r="E1167" s="3">
        <v>1</v>
      </c>
      <c r="F1167" s="2">
        <v>17028.62</v>
      </c>
      <c r="G1167" s="2">
        <f>ROUND('CDD-CD'!$E1167*'CDD-CD'!$F1167,2)</f>
        <v>17028.62</v>
      </c>
      <c r="H1167" s="3">
        <v>1</v>
      </c>
      <c r="I1167" s="2">
        <v>17056.07</v>
      </c>
      <c r="J1167" s="2">
        <f>ROUND(Tabla2[[#This Row],[CANTIDAD 2]]*Tabla2[[#This Row],[P. U. 2]],2)</f>
        <v>17056.07</v>
      </c>
    </row>
    <row r="1168" spans="1:10">
      <c r="A1168" s="16" t="s">
        <v>6577</v>
      </c>
      <c r="B1168" s="16" t="s">
        <v>1045</v>
      </c>
      <c r="C1168" s="16" t="s">
        <v>4494</v>
      </c>
      <c r="D1168" s="1" t="s">
        <v>62</v>
      </c>
      <c r="E1168" s="3">
        <v>1</v>
      </c>
      <c r="F1168" s="2">
        <v>23930.94</v>
      </c>
      <c r="G1168" s="2">
        <f>ROUND('CDD-CD'!$E1168*'CDD-CD'!$F1168,2)</f>
        <v>23930.94</v>
      </c>
      <c r="H1168" s="3">
        <v>1</v>
      </c>
      <c r="I1168" s="2">
        <v>25248.46</v>
      </c>
      <c r="J1168" s="2">
        <f>ROUND(Tabla2[[#This Row],[CANTIDAD 2]]*Tabla2[[#This Row],[P. U. 2]],2)</f>
        <v>25248.46</v>
      </c>
    </row>
    <row r="1169" spans="1:10">
      <c r="A1169" s="16" t="s">
        <v>6577</v>
      </c>
      <c r="B1169" s="16" t="s">
        <v>1046</v>
      </c>
      <c r="C1169" s="16" t="s">
        <v>4495</v>
      </c>
      <c r="D1169" s="1" t="s">
        <v>62</v>
      </c>
      <c r="E1169" s="3">
        <v>27</v>
      </c>
      <c r="F1169" s="2">
        <v>1979.25</v>
      </c>
      <c r="G1169" s="2">
        <f>ROUND('CDD-CD'!$E1169*'CDD-CD'!$F1169,2)</f>
        <v>53439.75</v>
      </c>
      <c r="H1169" s="3">
        <v>27</v>
      </c>
      <c r="I1169" s="2">
        <v>1994.95</v>
      </c>
      <c r="J1169" s="2">
        <f>ROUND(Tabla2[[#This Row],[CANTIDAD 2]]*Tabla2[[#This Row],[P. U. 2]],2)</f>
        <v>53863.65</v>
      </c>
    </row>
    <row r="1170" spans="1:10">
      <c r="A1170" s="16" t="s">
        <v>6577</v>
      </c>
      <c r="B1170" s="16" t="s">
        <v>1047</v>
      </c>
      <c r="C1170" s="16" t="s">
        <v>4496</v>
      </c>
      <c r="D1170" s="1" t="s">
        <v>62</v>
      </c>
      <c r="E1170" s="3">
        <v>1</v>
      </c>
      <c r="F1170" s="2">
        <v>8369.61</v>
      </c>
      <c r="G1170" s="2">
        <f>ROUND('CDD-CD'!$E1170*'CDD-CD'!$F1170,2)</f>
        <v>8369.61</v>
      </c>
      <c r="H1170" s="3">
        <v>1</v>
      </c>
      <c r="I1170" s="2">
        <v>8698.99</v>
      </c>
      <c r="J1170" s="2">
        <f>ROUND(Tabla2[[#This Row],[CANTIDAD 2]]*Tabla2[[#This Row],[P. U. 2]],2)</f>
        <v>8698.99</v>
      </c>
    </row>
    <row r="1171" spans="1:10">
      <c r="A1171" s="16" t="s">
        <v>6577</v>
      </c>
      <c r="B1171" s="16" t="s">
        <v>1048</v>
      </c>
      <c r="C1171" s="16" t="s">
        <v>4497</v>
      </c>
      <c r="D1171" s="1" t="s">
        <v>62</v>
      </c>
      <c r="E1171" s="3">
        <v>1</v>
      </c>
      <c r="F1171" s="2">
        <v>13944.2</v>
      </c>
      <c r="G1171" s="2">
        <f>ROUND('CDD-CD'!$E1171*'CDD-CD'!$F1171,2)</f>
        <v>13944.2</v>
      </c>
      <c r="H1171" s="3">
        <v>1</v>
      </c>
      <c r="I1171" s="2">
        <v>14572.26</v>
      </c>
      <c r="J1171" s="2">
        <f>ROUND(Tabla2[[#This Row],[CANTIDAD 2]]*Tabla2[[#This Row],[P. U. 2]],2)</f>
        <v>14572.26</v>
      </c>
    </row>
    <row r="1172" spans="1:10">
      <c r="A1172" s="16" t="s">
        <v>6577</v>
      </c>
      <c r="B1172" s="16" t="s">
        <v>1049</v>
      </c>
      <c r="C1172" s="16" t="s">
        <v>4498</v>
      </c>
      <c r="D1172" s="1" t="s">
        <v>62</v>
      </c>
      <c r="E1172" s="3">
        <v>1</v>
      </c>
      <c r="F1172" s="2">
        <v>16583.18</v>
      </c>
      <c r="G1172" s="2">
        <f>ROUND('CDD-CD'!$E1172*'CDD-CD'!$F1172,2)</f>
        <v>16583.18</v>
      </c>
      <c r="H1172" s="3">
        <v>1</v>
      </c>
      <c r="I1172" s="2">
        <v>16818.71</v>
      </c>
      <c r="J1172" s="2">
        <f>ROUND(Tabla2[[#This Row],[CANTIDAD 2]]*Tabla2[[#This Row],[P. U. 2]],2)</f>
        <v>16818.71</v>
      </c>
    </row>
    <row r="1173" spans="1:10">
      <c r="A1173" s="16" t="s">
        <v>6577</v>
      </c>
      <c r="B1173" s="16" t="s">
        <v>1050</v>
      </c>
      <c r="C1173" s="16" t="s">
        <v>4499</v>
      </c>
      <c r="D1173" s="1" t="s">
        <v>62</v>
      </c>
      <c r="E1173" s="3">
        <v>1</v>
      </c>
      <c r="F1173" s="2">
        <v>41385.69</v>
      </c>
      <c r="G1173" s="2">
        <f>ROUND('CDD-CD'!$E1173*'CDD-CD'!$F1173,2)</f>
        <v>41385.69</v>
      </c>
      <c r="H1173" s="3">
        <v>1</v>
      </c>
      <c r="I1173" s="2">
        <v>41950.94</v>
      </c>
      <c r="J1173" s="2">
        <f>ROUND(Tabla2[[#This Row],[CANTIDAD 2]]*Tabla2[[#This Row],[P. U. 2]],2)</f>
        <v>41950.94</v>
      </c>
    </row>
    <row r="1174" spans="1:10">
      <c r="A1174" s="16" t="s">
        <v>6577</v>
      </c>
      <c r="B1174" s="16" t="s">
        <v>1051</v>
      </c>
      <c r="C1174" s="16" t="s">
        <v>4500</v>
      </c>
      <c r="D1174" s="1" t="s">
        <v>62</v>
      </c>
      <c r="E1174" s="3">
        <v>1</v>
      </c>
      <c r="F1174" s="2">
        <v>24625.55</v>
      </c>
      <c r="G1174" s="2">
        <f>ROUND('CDD-CD'!$E1174*'CDD-CD'!$F1174,2)</f>
        <v>24625.55</v>
      </c>
      <c r="H1174" s="3">
        <v>1</v>
      </c>
      <c r="I1174" s="2">
        <v>25253.599999999999</v>
      </c>
      <c r="J1174" s="2">
        <f>ROUND(Tabla2[[#This Row],[CANTIDAD 2]]*Tabla2[[#This Row],[P. U. 2]],2)</f>
        <v>25253.599999999999</v>
      </c>
    </row>
    <row r="1175" spans="1:10">
      <c r="A1175" s="16" t="s">
        <v>6577</v>
      </c>
      <c r="B1175" s="16" t="s">
        <v>1052</v>
      </c>
      <c r="C1175" s="16" t="s">
        <v>4501</v>
      </c>
      <c r="D1175" s="1" t="s">
        <v>62</v>
      </c>
      <c r="E1175" s="3">
        <v>2</v>
      </c>
      <c r="F1175" s="2">
        <v>15988.16</v>
      </c>
      <c r="G1175" s="2">
        <f>ROUND('CDD-CD'!$E1175*'CDD-CD'!$F1175,2)</f>
        <v>31976.32</v>
      </c>
      <c r="H1175" s="3">
        <v>2</v>
      </c>
      <c r="I1175" s="2">
        <v>16145.17</v>
      </c>
      <c r="J1175" s="2">
        <f>ROUND(Tabla2[[#This Row],[CANTIDAD 2]]*Tabla2[[#This Row],[P. U. 2]],2)</f>
        <v>32290.34</v>
      </c>
    </row>
    <row r="1176" spans="1:10">
      <c r="A1176" s="16" t="s">
        <v>6577</v>
      </c>
      <c r="B1176" s="16" t="s">
        <v>1053</v>
      </c>
      <c r="C1176" s="16" t="s">
        <v>4502</v>
      </c>
      <c r="D1176" s="1" t="s">
        <v>62</v>
      </c>
      <c r="E1176" s="3">
        <v>2</v>
      </c>
      <c r="F1176" s="2">
        <v>92569.03</v>
      </c>
      <c r="G1176" s="2">
        <f>ROUND('CDD-CD'!$E1176*'CDD-CD'!$F1176,2)</f>
        <v>185138.06</v>
      </c>
      <c r="H1176" s="3">
        <v>2</v>
      </c>
      <c r="I1176" s="2">
        <v>93392.48</v>
      </c>
      <c r="J1176" s="2">
        <f>ROUND(Tabla2[[#This Row],[CANTIDAD 2]]*Tabla2[[#This Row],[P. U. 2]],2)</f>
        <v>186784.96</v>
      </c>
    </row>
    <row r="1177" spans="1:10" s="56" customFormat="1">
      <c r="A1177" s="52" t="s">
        <v>6580</v>
      </c>
      <c r="B1177" s="52" t="s">
        <v>1054</v>
      </c>
      <c r="C1177" s="52" t="s">
        <v>4503</v>
      </c>
      <c r="D1177" s="53" t="s">
        <v>3472</v>
      </c>
      <c r="E1177" s="54"/>
      <c r="F1177" s="55"/>
      <c r="G1177" s="55">
        <f>SUM(G1178:G1233)</f>
        <v>2447394.7600000007</v>
      </c>
      <c r="H1177" s="54"/>
      <c r="I1177" s="65"/>
      <c r="J1177" s="55">
        <f>SUM(J1178:J1233)</f>
        <v>2467585.7200000002</v>
      </c>
    </row>
    <row r="1178" spans="1:10">
      <c r="A1178" s="16" t="s">
        <v>6577</v>
      </c>
      <c r="B1178" s="16" t="s">
        <v>1055</v>
      </c>
      <c r="C1178" s="16" t="s">
        <v>4447</v>
      </c>
      <c r="D1178" s="1" t="s">
        <v>62</v>
      </c>
      <c r="E1178" s="3">
        <v>1</v>
      </c>
      <c r="F1178" s="2">
        <v>41710.53</v>
      </c>
      <c r="G1178" s="2">
        <f>ROUND('CDD-CD'!$E1178*'CDD-CD'!$F1178,2)</f>
        <v>41710.53</v>
      </c>
      <c r="H1178" s="3">
        <v>1</v>
      </c>
      <c r="I1178" s="2">
        <v>42204.6</v>
      </c>
      <c r="J1178" s="2">
        <f>ROUND(Tabla2[[#This Row],[CANTIDAD 2]]*Tabla2[[#This Row],[P. U. 2]],2)</f>
        <v>42204.6</v>
      </c>
    </row>
    <row r="1179" spans="1:10">
      <c r="A1179" s="16" t="s">
        <v>6577</v>
      </c>
      <c r="B1179" s="16" t="s">
        <v>1056</v>
      </c>
      <c r="C1179" s="16" t="s">
        <v>4448</v>
      </c>
      <c r="D1179" s="1" t="s">
        <v>62</v>
      </c>
      <c r="E1179" s="3">
        <v>1</v>
      </c>
      <c r="F1179" s="2">
        <v>56672.5</v>
      </c>
      <c r="G1179" s="2">
        <f>ROUND('CDD-CD'!$E1179*'CDD-CD'!$F1179,2)</f>
        <v>56672.5</v>
      </c>
      <c r="H1179" s="3">
        <v>1</v>
      </c>
      <c r="I1179" s="2">
        <v>56860.91</v>
      </c>
      <c r="J1179" s="2">
        <f>ROUND(Tabla2[[#This Row],[CANTIDAD 2]]*Tabla2[[#This Row],[P. U. 2]],2)</f>
        <v>56860.91</v>
      </c>
    </row>
    <row r="1180" spans="1:10">
      <c r="A1180" s="16" t="s">
        <v>6577</v>
      </c>
      <c r="B1180" s="16" t="s">
        <v>1057</v>
      </c>
      <c r="C1180" s="16" t="s">
        <v>4449</v>
      </c>
      <c r="D1180" s="1" t="s">
        <v>62</v>
      </c>
      <c r="E1180" s="3">
        <v>1</v>
      </c>
      <c r="F1180" s="2">
        <v>24211.67</v>
      </c>
      <c r="G1180" s="2">
        <f>ROUND('CDD-CD'!$E1180*'CDD-CD'!$F1180,2)</f>
        <v>24211.67</v>
      </c>
      <c r="H1180" s="3">
        <v>1</v>
      </c>
      <c r="I1180" s="2">
        <v>24705.74</v>
      </c>
      <c r="J1180" s="2">
        <f>ROUND(Tabla2[[#This Row],[CANTIDAD 2]]*Tabla2[[#This Row],[P. U. 2]],2)</f>
        <v>24705.74</v>
      </c>
    </row>
    <row r="1181" spans="1:10">
      <c r="A1181" s="16" t="s">
        <v>6577</v>
      </c>
      <c r="B1181" s="16" t="s">
        <v>1058</v>
      </c>
      <c r="C1181" s="16" t="s">
        <v>4450</v>
      </c>
      <c r="D1181" s="1" t="s">
        <v>62</v>
      </c>
      <c r="E1181" s="3">
        <v>1</v>
      </c>
      <c r="F1181" s="2">
        <v>43882.48</v>
      </c>
      <c r="G1181" s="2">
        <f>ROUND('CDD-CD'!$E1181*'CDD-CD'!$F1181,2)</f>
        <v>43882.48</v>
      </c>
      <c r="H1181" s="3">
        <v>1</v>
      </c>
      <c r="I1181" s="2">
        <v>44070.89</v>
      </c>
      <c r="J1181" s="2">
        <f>ROUND(Tabla2[[#This Row],[CANTIDAD 2]]*Tabla2[[#This Row],[P. U. 2]],2)</f>
        <v>44070.89</v>
      </c>
    </row>
    <row r="1182" spans="1:10">
      <c r="A1182" s="16" t="s">
        <v>6577</v>
      </c>
      <c r="B1182" s="16" t="s">
        <v>1059</v>
      </c>
      <c r="C1182" s="16" t="s">
        <v>4451</v>
      </c>
      <c r="D1182" s="1" t="s">
        <v>62</v>
      </c>
      <c r="E1182" s="3">
        <v>1</v>
      </c>
      <c r="F1182" s="2">
        <v>5126.8599999999997</v>
      </c>
      <c r="G1182" s="2">
        <f>ROUND('CDD-CD'!$E1182*'CDD-CD'!$F1182,2)</f>
        <v>5126.8599999999997</v>
      </c>
      <c r="H1182" s="3">
        <v>1</v>
      </c>
      <c r="I1182" s="2">
        <v>5158.26</v>
      </c>
      <c r="J1182" s="2">
        <f>ROUND(Tabla2[[#This Row],[CANTIDAD 2]]*Tabla2[[#This Row],[P. U. 2]],2)</f>
        <v>5158.26</v>
      </c>
    </row>
    <row r="1183" spans="1:10">
      <c r="A1183" s="16" t="s">
        <v>6577</v>
      </c>
      <c r="B1183" s="16" t="s">
        <v>1060</v>
      </c>
      <c r="C1183" s="16" t="s">
        <v>4452</v>
      </c>
      <c r="D1183" s="1" t="s">
        <v>62</v>
      </c>
      <c r="E1183" s="3">
        <v>1</v>
      </c>
      <c r="F1183" s="2">
        <v>9080.77</v>
      </c>
      <c r="G1183" s="2">
        <f>ROUND('CDD-CD'!$E1183*'CDD-CD'!$F1183,2)</f>
        <v>9080.77</v>
      </c>
      <c r="H1183" s="3">
        <v>1</v>
      </c>
      <c r="I1183" s="2">
        <v>9174.98</v>
      </c>
      <c r="J1183" s="2">
        <f>ROUND(Tabla2[[#This Row],[CANTIDAD 2]]*Tabla2[[#This Row],[P. U. 2]],2)</f>
        <v>9174.98</v>
      </c>
    </row>
    <row r="1184" spans="1:10">
      <c r="A1184" s="16" t="s">
        <v>6577</v>
      </c>
      <c r="B1184" s="16" t="s">
        <v>1061</v>
      </c>
      <c r="C1184" s="16" t="s">
        <v>4453</v>
      </c>
      <c r="D1184" s="1" t="s">
        <v>62</v>
      </c>
      <c r="E1184" s="3">
        <v>2</v>
      </c>
      <c r="F1184" s="2">
        <v>1842.3</v>
      </c>
      <c r="G1184" s="2">
        <f>ROUND('CDD-CD'!$E1184*'CDD-CD'!$F1184,2)</f>
        <v>3684.6</v>
      </c>
      <c r="H1184" s="3">
        <v>2</v>
      </c>
      <c r="I1184" s="2">
        <v>1873.7</v>
      </c>
      <c r="J1184" s="2">
        <f>ROUND(Tabla2[[#This Row],[CANTIDAD 2]]*Tabla2[[#This Row],[P. U. 2]],2)</f>
        <v>3747.4</v>
      </c>
    </row>
    <row r="1185" spans="1:10">
      <c r="A1185" s="16" t="s">
        <v>6577</v>
      </c>
      <c r="B1185" s="16" t="s">
        <v>1062</v>
      </c>
      <c r="C1185" s="16" t="s">
        <v>4454</v>
      </c>
      <c r="D1185" s="1" t="s">
        <v>62</v>
      </c>
      <c r="E1185" s="3">
        <v>2</v>
      </c>
      <c r="F1185" s="2">
        <v>462014.93</v>
      </c>
      <c r="G1185" s="2">
        <f>ROUND('CDD-CD'!$E1185*'CDD-CD'!$F1185,2)</f>
        <v>924029.86</v>
      </c>
      <c r="H1185" s="3">
        <v>2</v>
      </c>
      <c r="I1185" s="2">
        <v>464729.26</v>
      </c>
      <c r="J1185" s="2">
        <f>ROUND(Tabla2[[#This Row],[CANTIDAD 2]]*Tabla2[[#This Row],[P. U. 2]],2)</f>
        <v>929458.52</v>
      </c>
    </row>
    <row r="1186" spans="1:10">
      <c r="A1186" s="16" t="s">
        <v>6577</v>
      </c>
      <c r="B1186" s="16" t="s">
        <v>1063</v>
      </c>
      <c r="C1186" s="16" t="s">
        <v>4455</v>
      </c>
      <c r="D1186" s="1" t="s">
        <v>62</v>
      </c>
      <c r="E1186" s="3">
        <v>2</v>
      </c>
      <c r="F1186" s="2">
        <v>5594.42</v>
      </c>
      <c r="G1186" s="2">
        <f>ROUND('CDD-CD'!$E1186*'CDD-CD'!$F1186,2)</f>
        <v>11188.84</v>
      </c>
      <c r="H1186" s="3">
        <v>2</v>
      </c>
      <c r="I1186" s="2">
        <v>6088.49</v>
      </c>
      <c r="J1186" s="2">
        <f>ROUND(Tabla2[[#This Row],[CANTIDAD 2]]*Tabla2[[#This Row],[P. U. 2]],2)</f>
        <v>12176.98</v>
      </c>
    </row>
    <row r="1187" spans="1:10">
      <c r="A1187" s="16" t="s">
        <v>6577</v>
      </c>
      <c r="B1187" s="16" t="s">
        <v>1064</v>
      </c>
      <c r="C1187" s="16" t="s">
        <v>4456</v>
      </c>
      <c r="D1187" s="1" t="s">
        <v>62</v>
      </c>
      <c r="E1187" s="3">
        <v>1</v>
      </c>
      <c r="F1187" s="2">
        <v>29221.74</v>
      </c>
      <c r="G1187" s="2">
        <f>ROUND('CDD-CD'!$E1187*'CDD-CD'!$F1187,2)</f>
        <v>29221.74</v>
      </c>
      <c r="H1187" s="3">
        <v>1</v>
      </c>
      <c r="I1187" s="2">
        <v>29364.75</v>
      </c>
      <c r="J1187" s="2">
        <f>ROUND(Tabla2[[#This Row],[CANTIDAD 2]]*Tabla2[[#This Row],[P. U. 2]],2)</f>
        <v>29364.75</v>
      </c>
    </row>
    <row r="1188" spans="1:10">
      <c r="A1188" s="16" t="s">
        <v>6577</v>
      </c>
      <c r="B1188" s="16" t="s">
        <v>1065</v>
      </c>
      <c r="C1188" s="16" t="s">
        <v>4457</v>
      </c>
      <c r="D1188" s="1" t="s">
        <v>62</v>
      </c>
      <c r="E1188" s="3">
        <v>2</v>
      </c>
      <c r="F1188" s="2">
        <v>11400</v>
      </c>
      <c r="G1188" s="2">
        <f>ROUND('CDD-CD'!$E1188*'CDD-CD'!$F1188,2)</f>
        <v>22800</v>
      </c>
      <c r="H1188" s="3">
        <v>2</v>
      </c>
      <c r="I1188" s="2">
        <v>11400</v>
      </c>
      <c r="J1188" s="2">
        <f>ROUND(Tabla2[[#This Row],[CANTIDAD 2]]*Tabla2[[#This Row],[P. U. 2]],2)</f>
        <v>22800</v>
      </c>
    </row>
    <row r="1189" spans="1:10">
      <c r="A1189" s="16" t="s">
        <v>6577</v>
      </c>
      <c r="B1189" s="16" t="s">
        <v>1066</v>
      </c>
      <c r="C1189" s="16" t="s">
        <v>4458</v>
      </c>
      <c r="D1189" s="1" t="s">
        <v>62</v>
      </c>
      <c r="E1189" s="3">
        <v>1</v>
      </c>
      <c r="F1189" s="2">
        <v>5626.47</v>
      </c>
      <c r="G1189" s="2">
        <f>ROUND('CDD-CD'!$E1189*'CDD-CD'!$F1189,2)</f>
        <v>5626.47</v>
      </c>
      <c r="H1189" s="3">
        <v>1</v>
      </c>
      <c r="I1189" s="2">
        <v>5720.68</v>
      </c>
      <c r="J1189" s="2">
        <f>ROUND(Tabla2[[#This Row],[CANTIDAD 2]]*Tabla2[[#This Row],[P. U. 2]],2)</f>
        <v>5720.68</v>
      </c>
    </row>
    <row r="1190" spans="1:10">
      <c r="A1190" s="16" t="s">
        <v>6577</v>
      </c>
      <c r="B1190" s="16" t="s">
        <v>1067</v>
      </c>
      <c r="C1190" s="16" t="s">
        <v>4459</v>
      </c>
      <c r="D1190" s="1" t="s">
        <v>62</v>
      </c>
      <c r="E1190" s="3">
        <v>1</v>
      </c>
      <c r="F1190" s="2">
        <v>21044.65</v>
      </c>
      <c r="G1190" s="2">
        <f>ROUND('CDD-CD'!$E1190*'CDD-CD'!$F1190,2)</f>
        <v>21044.65</v>
      </c>
      <c r="H1190" s="3">
        <v>1</v>
      </c>
      <c r="I1190" s="2">
        <v>21341.09</v>
      </c>
      <c r="J1190" s="2">
        <f>ROUND(Tabla2[[#This Row],[CANTIDAD 2]]*Tabla2[[#This Row],[P. U. 2]],2)</f>
        <v>21341.09</v>
      </c>
    </row>
    <row r="1191" spans="1:10">
      <c r="A1191" s="16" t="s">
        <v>6577</v>
      </c>
      <c r="B1191" s="16" t="s">
        <v>1068</v>
      </c>
      <c r="C1191" s="16" t="s">
        <v>4460</v>
      </c>
      <c r="D1191" s="1" t="s">
        <v>62</v>
      </c>
      <c r="E1191" s="3">
        <v>2</v>
      </c>
      <c r="F1191" s="2">
        <v>27956.92</v>
      </c>
      <c r="G1191" s="2">
        <f>ROUND('CDD-CD'!$E1191*'CDD-CD'!$F1191,2)</f>
        <v>55913.84</v>
      </c>
      <c r="H1191" s="3">
        <v>2</v>
      </c>
      <c r="I1191" s="2">
        <v>28302.16</v>
      </c>
      <c r="J1191" s="2">
        <f>ROUND(Tabla2[[#This Row],[CANTIDAD 2]]*Tabla2[[#This Row],[P. U. 2]],2)</f>
        <v>56604.32</v>
      </c>
    </row>
    <row r="1192" spans="1:10">
      <c r="A1192" s="16" t="s">
        <v>6577</v>
      </c>
      <c r="B1192" s="16" t="s">
        <v>1069</v>
      </c>
      <c r="C1192" s="16" t="s">
        <v>4461</v>
      </c>
      <c r="D1192" s="1" t="s">
        <v>62</v>
      </c>
      <c r="E1192" s="3">
        <v>2</v>
      </c>
      <c r="F1192" s="2">
        <v>29960.880000000001</v>
      </c>
      <c r="G1192" s="2">
        <f>ROUND('CDD-CD'!$E1192*'CDD-CD'!$F1192,2)</f>
        <v>59921.760000000002</v>
      </c>
      <c r="H1192" s="3">
        <v>2</v>
      </c>
      <c r="I1192" s="2">
        <v>30059.7</v>
      </c>
      <c r="J1192" s="2">
        <f>ROUND(Tabla2[[#This Row],[CANTIDAD 2]]*Tabla2[[#This Row],[P. U. 2]],2)</f>
        <v>60119.4</v>
      </c>
    </row>
    <row r="1193" spans="1:10">
      <c r="A1193" s="16" t="s">
        <v>6577</v>
      </c>
      <c r="B1193" s="16" t="s">
        <v>1070</v>
      </c>
      <c r="C1193" s="16" t="s">
        <v>4462</v>
      </c>
      <c r="D1193" s="1" t="s">
        <v>62</v>
      </c>
      <c r="E1193" s="3">
        <v>2</v>
      </c>
      <c r="F1193" s="2">
        <v>2075.88</v>
      </c>
      <c r="G1193" s="2">
        <f>ROUND('CDD-CD'!$E1193*'CDD-CD'!$F1193,2)</f>
        <v>4151.76</v>
      </c>
      <c r="H1193" s="3">
        <v>2</v>
      </c>
      <c r="I1193" s="2">
        <v>2174.6999999999998</v>
      </c>
      <c r="J1193" s="2">
        <f>ROUND(Tabla2[[#This Row],[CANTIDAD 2]]*Tabla2[[#This Row],[P. U. 2]],2)</f>
        <v>4349.3999999999996</v>
      </c>
    </row>
    <row r="1194" spans="1:10">
      <c r="A1194" s="16" t="s">
        <v>6577</v>
      </c>
      <c r="B1194" s="16" t="s">
        <v>1071</v>
      </c>
      <c r="C1194" s="16" t="s">
        <v>4463</v>
      </c>
      <c r="D1194" s="1" t="s">
        <v>62</v>
      </c>
      <c r="E1194" s="3">
        <v>1</v>
      </c>
      <c r="F1194" s="2">
        <v>15434.65</v>
      </c>
      <c r="G1194" s="2">
        <f>ROUND('CDD-CD'!$E1194*'CDD-CD'!$F1194,2)</f>
        <v>15434.65</v>
      </c>
      <c r="H1194" s="3">
        <v>1</v>
      </c>
      <c r="I1194" s="2">
        <v>15731.09</v>
      </c>
      <c r="J1194" s="2">
        <f>ROUND(Tabla2[[#This Row],[CANTIDAD 2]]*Tabla2[[#This Row],[P. U. 2]],2)</f>
        <v>15731.09</v>
      </c>
    </row>
    <row r="1195" spans="1:10">
      <c r="A1195" s="16" t="s">
        <v>6577</v>
      </c>
      <c r="B1195" s="16" t="s">
        <v>1072</v>
      </c>
      <c r="C1195" s="16" t="s">
        <v>4464</v>
      </c>
      <c r="D1195" s="1" t="s">
        <v>62</v>
      </c>
      <c r="E1195" s="3">
        <v>2</v>
      </c>
      <c r="F1195" s="2">
        <v>7877.65</v>
      </c>
      <c r="G1195" s="2">
        <f>ROUND('CDD-CD'!$E1195*'CDD-CD'!$F1195,2)</f>
        <v>15755.3</v>
      </c>
      <c r="H1195" s="3">
        <v>2</v>
      </c>
      <c r="I1195" s="2">
        <v>8174.09</v>
      </c>
      <c r="J1195" s="2">
        <f>ROUND(Tabla2[[#This Row],[CANTIDAD 2]]*Tabla2[[#This Row],[P. U. 2]],2)</f>
        <v>16348.18</v>
      </c>
    </row>
    <row r="1196" spans="1:10">
      <c r="A1196" s="16" t="s">
        <v>6577</v>
      </c>
      <c r="B1196" s="16" t="s">
        <v>1073</v>
      </c>
      <c r="C1196" s="16" t="s">
        <v>4465</v>
      </c>
      <c r="D1196" s="1" t="s">
        <v>62</v>
      </c>
      <c r="E1196" s="3">
        <v>1</v>
      </c>
      <c r="F1196" s="2">
        <v>35099.53</v>
      </c>
      <c r="G1196" s="2">
        <f>ROUND('CDD-CD'!$E1196*'CDD-CD'!$F1196,2)</f>
        <v>35099.53</v>
      </c>
      <c r="H1196" s="3">
        <v>1</v>
      </c>
      <c r="I1196" s="2">
        <v>35494.79</v>
      </c>
      <c r="J1196" s="2">
        <f>ROUND(Tabla2[[#This Row],[CANTIDAD 2]]*Tabla2[[#This Row],[P. U. 2]],2)</f>
        <v>35494.79</v>
      </c>
    </row>
    <row r="1197" spans="1:10">
      <c r="A1197" s="16" t="s">
        <v>6577</v>
      </c>
      <c r="B1197" s="16" t="s">
        <v>1074</v>
      </c>
      <c r="C1197" s="16" t="s">
        <v>4466</v>
      </c>
      <c r="D1197" s="1" t="s">
        <v>62</v>
      </c>
      <c r="E1197" s="3">
        <v>1</v>
      </c>
      <c r="F1197" s="2">
        <v>26066.74</v>
      </c>
      <c r="G1197" s="2">
        <f>ROUND('CDD-CD'!$E1197*'CDD-CD'!$F1197,2)</f>
        <v>26066.74</v>
      </c>
      <c r="H1197" s="3">
        <v>1</v>
      </c>
      <c r="I1197" s="2">
        <v>26303.95</v>
      </c>
      <c r="J1197" s="2">
        <f>ROUND(Tabla2[[#This Row],[CANTIDAD 2]]*Tabla2[[#This Row],[P. U. 2]],2)</f>
        <v>26303.95</v>
      </c>
    </row>
    <row r="1198" spans="1:10">
      <c r="A1198" s="16" t="s">
        <v>6577</v>
      </c>
      <c r="B1198" s="16" t="s">
        <v>1075</v>
      </c>
      <c r="C1198" s="16" t="s">
        <v>4467</v>
      </c>
      <c r="D1198" s="1" t="s">
        <v>62</v>
      </c>
      <c r="E1198" s="3">
        <v>2</v>
      </c>
      <c r="F1198" s="2">
        <v>24366.91</v>
      </c>
      <c r="G1198" s="2">
        <f>ROUND('CDD-CD'!$E1198*'CDD-CD'!$F1198,2)</f>
        <v>48733.82</v>
      </c>
      <c r="H1198" s="3">
        <v>2</v>
      </c>
      <c r="I1198" s="2">
        <v>24604.12</v>
      </c>
      <c r="J1198" s="2">
        <f>ROUND(Tabla2[[#This Row],[CANTIDAD 2]]*Tabla2[[#This Row],[P. U. 2]],2)</f>
        <v>49208.24</v>
      </c>
    </row>
    <row r="1199" spans="1:10">
      <c r="A1199" s="16" t="s">
        <v>6577</v>
      </c>
      <c r="B1199" s="16" t="s">
        <v>1076</v>
      </c>
      <c r="C1199" s="16" t="s">
        <v>4468</v>
      </c>
      <c r="D1199" s="1" t="s">
        <v>62</v>
      </c>
      <c r="E1199" s="3">
        <v>1</v>
      </c>
      <c r="F1199" s="2">
        <v>5001.54</v>
      </c>
      <c r="G1199" s="2">
        <f>ROUND('CDD-CD'!$E1199*'CDD-CD'!$F1199,2)</f>
        <v>5001.54</v>
      </c>
      <c r="H1199" s="3">
        <v>1</v>
      </c>
      <c r="I1199" s="2">
        <v>5032.9399999999996</v>
      </c>
      <c r="J1199" s="2">
        <f>ROUND(Tabla2[[#This Row],[CANTIDAD 2]]*Tabla2[[#This Row],[P. U. 2]],2)</f>
        <v>5032.9399999999996</v>
      </c>
    </row>
    <row r="1200" spans="1:10">
      <c r="A1200" s="16" t="s">
        <v>6577</v>
      </c>
      <c r="B1200" s="16" t="s">
        <v>1077</v>
      </c>
      <c r="C1200" s="16" t="s">
        <v>4469</v>
      </c>
      <c r="D1200" s="1" t="s">
        <v>62</v>
      </c>
      <c r="E1200" s="3">
        <v>1</v>
      </c>
      <c r="F1200" s="2">
        <v>91052.89</v>
      </c>
      <c r="G1200" s="2">
        <f>ROUND('CDD-CD'!$E1200*'CDD-CD'!$F1200,2)</f>
        <v>91052.89</v>
      </c>
      <c r="H1200" s="3">
        <v>1</v>
      </c>
      <c r="I1200" s="2">
        <v>91582.49</v>
      </c>
      <c r="J1200" s="2">
        <f>ROUND(Tabla2[[#This Row],[CANTIDAD 2]]*Tabla2[[#This Row],[P. U. 2]],2)</f>
        <v>91582.49</v>
      </c>
    </row>
    <row r="1201" spans="1:10">
      <c r="A1201" s="16" t="s">
        <v>6577</v>
      </c>
      <c r="B1201" s="16" t="s">
        <v>1078</v>
      </c>
      <c r="C1201" s="16" t="s">
        <v>4470</v>
      </c>
      <c r="D1201" s="1" t="s">
        <v>62</v>
      </c>
      <c r="E1201" s="3">
        <v>100</v>
      </c>
      <c r="F1201" s="2">
        <v>2655.72</v>
      </c>
      <c r="G1201" s="2">
        <f>ROUND('CDD-CD'!$E1201*'CDD-CD'!$F1201,2)</f>
        <v>265572</v>
      </c>
      <c r="H1201" s="3">
        <v>100</v>
      </c>
      <c r="I1201" s="2">
        <v>2668.07</v>
      </c>
      <c r="J1201" s="2">
        <f>ROUND(Tabla2[[#This Row],[CANTIDAD 2]]*Tabla2[[#This Row],[P. U. 2]],2)</f>
        <v>266807</v>
      </c>
    </row>
    <row r="1202" spans="1:10">
      <c r="A1202" s="16" t="s">
        <v>6577</v>
      </c>
      <c r="B1202" s="16" t="s">
        <v>1079</v>
      </c>
      <c r="C1202" s="16" t="s">
        <v>4471</v>
      </c>
      <c r="D1202" s="1" t="s">
        <v>62</v>
      </c>
      <c r="E1202" s="3">
        <v>2</v>
      </c>
      <c r="F1202" s="2">
        <v>6882</v>
      </c>
      <c r="G1202" s="2">
        <f>ROUND('CDD-CD'!$E1202*'CDD-CD'!$F1202,2)</f>
        <v>13764</v>
      </c>
      <c r="H1202" s="3">
        <v>2</v>
      </c>
      <c r="I1202" s="2">
        <v>6882</v>
      </c>
      <c r="J1202" s="2">
        <f>ROUND(Tabla2[[#This Row],[CANTIDAD 2]]*Tabla2[[#This Row],[P. U. 2]],2)</f>
        <v>13764</v>
      </c>
    </row>
    <row r="1203" spans="1:10">
      <c r="A1203" s="16" t="s">
        <v>6577</v>
      </c>
      <c r="B1203" s="16" t="s">
        <v>1080</v>
      </c>
      <c r="C1203" s="16" t="s">
        <v>4472</v>
      </c>
      <c r="D1203" s="1" t="s">
        <v>62</v>
      </c>
      <c r="E1203" s="3">
        <v>1</v>
      </c>
      <c r="F1203" s="2">
        <v>90898.04</v>
      </c>
      <c r="G1203" s="2">
        <f>ROUND('CDD-CD'!$E1203*'CDD-CD'!$F1203,2)</f>
        <v>90898.04</v>
      </c>
      <c r="H1203" s="3">
        <v>1</v>
      </c>
      <c r="I1203" s="2">
        <v>91417.88</v>
      </c>
      <c r="J1203" s="2">
        <f>ROUND(Tabla2[[#This Row],[CANTIDAD 2]]*Tabla2[[#This Row],[P. U. 2]],2)</f>
        <v>91417.88</v>
      </c>
    </row>
    <row r="1204" spans="1:10">
      <c r="A1204" s="16" t="s">
        <v>6577</v>
      </c>
      <c r="B1204" s="16" t="s">
        <v>1081</v>
      </c>
      <c r="C1204" s="16" t="s">
        <v>4473</v>
      </c>
      <c r="D1204" s="1" t="s">
        <v>62</v>
      </c>
      <c r="E1204" s="3">
        <v>1</v>
      </c>
      <c r="F1204" s="2">
        <v>3372.81</v>
      </c>
      <c r="G1204" s="2">
        <f>ROUND('CDD-CD'!$E1204*'CDD-CD'!$F1204,2)</f>
        <v>3372.81</v>
      </c>
      <c r="H1204" s="3">
        <v>1</v>
      </c>
      <c r="I1204" s="2">
        <v>3404.18</v>
      </c>
      <c r="J1204" s="2">
        <f>ROUND(Tabla2[[#This Row],[CANTIDAD 2]]*Tabla2[[#This Row],[P. U. 2]],2)</f>
        <v>3404.18</v>
      </c>
    </row>
    <row r="1205" spans="1:10">
      <c r="A1205" s="16" t="s">
        <v>6577</v>
      </c>
      <c r="B1205" s="16" t="s">
        <v>1082</v>
      </c>
      <c r="C1205" s="16" t="s">
        <v>4474</v>
      </c>
      <c r="D1205" s="1" t="s">
        <v>62</v>
      </c>
      <c r="E1205" s="3">
        <v>1</v>
      </c>
      <c r="F1205" s="2">
        <v>3405.79</v>
      </c>
      <c r="G1205" s="2">
        <f>ROUND('CDD-CD'!$E1205*'CDD-CD'!$F1205,2)</f>
        <v>3405.79</v>
      </c>
      <c r="H1205" s="3">
        <v>1</v>
      </c>
      <c r="I1205" s="2">
        <v>3437.19</v>
      </c>
      <c r="J1205" s="2">
        <f>ROUND(Tabla2[[#This Row],[CANTIDAD 2]]*Tabla2[[#This Row],[P. U. 2]],2)</f>
        <v>3437.19</v>
      </c>
    </row>
    <row r="1206" spans="1:10">
      <c r="A1206" s="16" t="s">
        <v>6577</v>
      </c>
      <c r="B1206" s="16" t="s">
        <v>1083</v>
      </c>
      <c r="C1206" s="16" t="s">
        <v>4475</v>
      </c>
      <c r="D1206" s="1" t="s">
        <v>62</v>
      </c>
      <c r="E1206" s="3">
        <v>1</v>
      </c>
      <c r="F1206" s="2">
        <v>9129.3700000000008</v>
      </c>
      <c r="G1206" s="2">
        <f>ROUND('CDD-CD'!$E1206*'CDD-CD'!$F1206,2)</f>
        <v>9129.3700000000008</v>
      </c>
      <c r="H1206" s="3">
        <v>1</v>
      </c>
      <c r="I1206" s="2">
        <v>9152.92</v>
      </c>
      <c r="J1206" s="2">
        <f>ROUND(Tabla2[[#This Row],[CANTIDAD 2]]*Tabla2[[#This Row],[P. U. 2]],2)</f>
        <v>9152.92</v>
      </c>
    </row>
    <row r="1207" spans="1:10">
      <c r="A1207" s="16" t="s">
        <v>6577</v>
      </c>
      <c r="B1207" s="16" t="s">
        <v>1084</v>
      </c>
      <c r="C1207" s="16" t="s">
        <v>4476</v>
      </c>
      <c r="D1207" s="1" t="s">
        <v>62</v>
      </c>
      <c r="E1207" s="3">
        <v>20</v>
      </c>
      <c r="F1207" s="2">
        <v>2238.6</v>
      </c>
      <c r="G1207" s="2">
        <f>ROUND('CDD-CD'!$E1207*'CDD-CD'!$F1207,2)</f>
        <v>44772</v>
      </c>
      <c r="H1207" s="3">
        <v>20</v>
      </c>
      <c r="I1207" s="2">
        <v>2263.88</v>
      </c>
      <c r="J1207" s="2">
        <f>ROUND(Tabla2[[#This Row],[CANTIDAD 2]]*Tabla2[[#This Row],[P. U. 2]],2)</f>
        <v>45277.599999999999</v>
      </c>
    </row>
    <row r="1208" spans="1:10">
      <c r="A1208" s="16" t="s">
        <v>6577</v>
      </c>
      <c r="B1208" s="16" t="s">
        <v>1085</v>
      </c>
      <c r="C1208" s="16" t="s">
        <v>4477</v>
      </c>
      <c r="D1208" s="1" t="s">
        <v>62</v>
      </c>
      <c r="E1208" s="3">
        <v>1</v>
      </c>
      <c r="F1208" s="2">
        <v>6738.27</v>
      </c>
      <c r="G1208" s="2">
        <f>ROUND('CDD-CD'!$E1208*'CDD-CD'!$F1208,2)</f>
        <v>6738.27</v>
      </c>
      <c r="H1208" s="3">
        <v>1</v>
      </c>
      <c r="I1208" s="2">
        <v>6926.68</v>
      </c>
      <c r="J1208" s="2">
        <f>ROUND(Tabla2[[#This Row],[CANTIDAD 2]]*Tabla2[[#This Row],[P. U. 2]],2)</f>
        <v>6926.68</v>
      </c>
    </row>
    <row r="1209" spans="1:10">
      <c r="A1209" s="16" t="s">
        <v>6577</v>
      </c>
      <c r="B1209" s="16" t="s">
        <v>1086</v>
      </c>
      <c r="C1209" s="16" t="s">
        <v>4478</v>
      </c>
      <c r="D1209" s="1" t="s">
        <v>62</v>
      </c>
      <c r="E1209" s="3">
        <v>1</v>
      </c>
      <c r="F1209" s="2">
        <v>35971.519999999997</v>
      </c>
      <c r="G1209" s="2">
        <f>ROUND('CDD-CD'!$E1209*'CDD-CD'!$F1209,2)</f>
        <v>35971.519999999997</v>
      </c>
      <c r="H1209" s="3">
        <v>1</v>
      </c>
      <c r="I1209" s="2">
        <v>36465.589999999997</v>
      </c>
      <c r="J1209" s="2">
        <f>ROUND(Tabla2[[#This Row],[CANTIDAD 2]]*Tabla2[[#This Row],[P. U. 2]],2)</f>
        <v>36465.589999999997</v>
      </c>
    </row>
    <row r="1210" spans="1:10">
      <c r="A1210" s="16" t="s">
        <v>6577</v>
      </c>
      <c r="B1210" s="16" t="s">
        <v>1087</v>
      </c>
      <c r="C1210" s="16" t="s">
        <v>4479</v>
      </c>
      <c r="D1210" s="1" t="s">
        <v>62</v>
      </c>
      <c r="E1210" s="3">
        <v>2</v>
      </c>
      <c r="F1210" s="2">
        <v>1849.04</v>
      </c>
      <c r="G1210" s="2">
        <f>ROUND('CDD-CD'!$E1210*'CDD-CD'!$F1210,2)</f>
        <v>3698.08</v>
      </c>
      <c r="H1210" s="3">
        <v>2</v>
      </c>
      <c r="I1210" s="2">
        <v>1896.14</v>
      </c>
      <c r="J1210" s="2">
        <f>ROUND(Tabla2[[#This Row],[CANTIDAD 2]]*Tabla2[[#This Row],[P. U. 2]],2)</f>
        <v>3792.28</v>
      </c>
    </row>
    <row r="1211" spans="1:10">
      <c r="A1211" s="16" t="s">
        <v>6577</v>
      </c>
      <c r="B1211" s="16" t="s">
        <v>1088</v>
      </c>
      <c r="C1211" s="16" t="s">
        <v>4480</v>
      </c>
      <c r="D1211" s="1" t="s">
        <v>62</v>
      </c>
      <c r="E1211" s="3">
        <v>1</v>
      </c>
      <c r="F1211" s="2">
        <v>60127.74</v>
      </c>
      <c r="G1211" s="2">
        <f>ROUND('CDD-CD'!$E1211*'CDD-CD'!$F1211,2)</f>
        <v>60127.74</v>
      </c>
      <c r="H1211" s="3">
        <v>1</v>
      </c>
      <c r="I1211" s="2">
        <v>60881.42</v>
      </c>
      <c r="J1211" s="2">
        <f>ROUND(Tabla2[[#This Row],[CANTIDAD 2]]*Tabla2[[#This Row],[P. U. 2]],2)</f>
        <v>60881.42</v>
      </c>
    </row>
    <row r="1212" spans="1:10">
      <c r="A1212" s="16" t="s">
        <v>6577</v>
      </c>
      <c r="B1212" s="16" t="s">
        <v>1089</v>
      </c>
      <c r="C1212" s="16" t="s">
        <v>4481</v>
      </c>
      <c r="D1212" s="1" t="s">
        <v>62</v>
      </c>
      <c r="E1212" s="3">
        <v>1</v>
      </c>
      <c r="F1212" s="2">
        <v>10176.709999999999</v>
      </c>
      <c r="G1212" s="2">
        <f>ROUND('CDD-CD'!$E1212*'CDD-CD'!$F1212,2)</f>
        <v>10176.709999999999</v>
      </c>
      <c r="H1212" s="3">
        <v>1</v>
      </c>
      <c r="I1212" s="2">
        <v>10226.120000000001</v>
      </c>
      <c r="J1212" s="2">
        <f>ROUND(Tabla2[[#This Row],[CANTIDAD 2]]*Tabla2[[#This Row],[P. U. 2]],2)</f>
        <v>10226.120000000001</v>
      </c>
    </row>
    <row r="1213" spans="1:10">
      <c r="A1213" s="16" t="s">
        <v>6577</v>
      </c>
      <c r="B1213" s="16" t="s">
        <v>1090</v>
      </c>
      <c r="C1213" s="16" t="s">
        <v>4482</v>
      </c>
      <c r="D1213" s="1" t="s">
        <v>62</v>
      </c>
      <c r="E1213" s="3">
        <v>1</v>
      </c>
      <c r="F1213" s="2">
        <v>6983.66</v>
      </c>
      <c r="G1213" s="2">
        <f>ROUND('CDD-CD'!$E1213*'CDD-CD'!$F1213,2)</f>
        <v>6983.66</v>
      </c>
      <c r="H1213" s="3">
        <v>1</v>
      </c>
      <c r="I1213" s="2">
        <v>7033.07</v>
      </c>
      <c r="J1213" s="2">
        <f>ROUND(Tabla2[[#This Row],[CANTIDAD 2]]*Tabla2[[#This Row],[P. U. 2]],2)</f>
        <v>7033.07</v>
      </c>
    </row>
    <row r="1214" spans="1:10">
      <c r="A1214" s="16" t="s">
        <v>6577</v>
      </c>
      <c r="B1214" s="16" t="s">
        <v>1091</v>
      </c>
      <c r="C1214" s="16" t="s">
        <v>4483</v>
      </c>
      <c r="D1214" s="1" t="s">
        <v>62</v>
      </c>
      <c r="E1214" s="3">
        <v>1</v>
      </c>
      <c r="F1214" s="2">
        <v>8840.16</v>
      </c>
      <c r="G1214" s="2">
        <f>ROUND('CDD-CD'!$E1214*'CDD-CD'!$F1214,2)</f>
        <v>8840.16</v>
      </c>
      <c r="H1214" s="3">
        <v>1</v>
      </c>
      <c r="I1214" s="2">
        <v>8864.86</v>
      </c>
      <c r="J1214" s="2">
        <f>ROUND(Tabla2[[#This Row],[CANTIDAD 2]]*Tabla2[[#This Row],[P. U. 2]],2)</f>
        <v>8864.86</v>
      </c>
    </row>
    <row r="1215" spans="1:10">
      <c r="A1215" s="16" t="s">
        <v>6577</v>
      </c>
      <c r="B1215" s="16" t="s">
        <v>1092</v>
      </c>
      <c r="C1215" s="16" t="s">
        <v>4484</v>
      </c>
      <c r="D1215" s="1" t="s">
        <v>62</v>
      </c>
      <c r="E1215" s="3">
        <v>1</v>
      </c>
      <c r="F1215" s="2">
        <v>8208.24</v>
      </c>
      <c r="G1215" s="2">
        <f>ROUND('CDD-CD'!$E1215*'CDD-CD'!$F1215,2)</f>
        <v>8208.24</v>
      </c>
      <c r="H1215" s="3">
        <v>1</v>
      </c>
      <c r="I1215" s="2">
        <v>8241.18</v>
      </c>
      <c r="J1215" s="2">
        <f>ROUND(Tabla2[[#This Row],[CANTIDAD 2]]*Tabla2[[#This Row],[P. U. 2]],2)</f>
        <v>8241.18</v>
      </c>
    </row>
    <row r="1216" spans="1:10">
      <c r="A1216" s="16" t="s">
        <v>6577</v>
      </c>
      <c r="B1216" s="16" t="s">
        <v>1093</v>
      </c>
      <c r="C1216" s="16" t="s">
        <v>4485</v>
      </c>
      <c r="D1216" s="1" t="s">
        <v>62</v>
      </c>
      <c r="E1216" s="3">
        <v>1</v>
      </c>
      <c r="F1216" s="2">
        <v>5861.31</v>
      </c>
      <c r="G1216" s="2">
        <f>ROUND('CDD-CD'!$E1216*'CDD-CD'!$F1216,2)</f>
        <v>5861.31</v>
      </c>
      <c r="H1216" s="3">
        <v>1</v>
      </c>
      <c r="I1216" s="2">
        <v>5881.07</v>
      </c>
      <c r="J1216" s="2">
        <f>ROUND(Tabla2[[#This Row],[CANTIDAD 2]]*Tabla2[[#This Row],[P. U. 2]],2)</f>
        <v>5881.07</v>
      </c>
    </row>
    <row r="1217" spans="1:10">
      <c r="A1217" s="16" t="s">
        <v>6577</v>
      </c>
      <c r="B1217" s="16" t="s">
        <v>1094</v>
      </c>
      <c r="C1217" s="16" t="s">
        <v>4486</v>
      </c>
      <c r="D1217" s="1" t="s">
        <v>62</v>
      </c>
      <c r="E1217" s="3">
        <v>1</v>
      </c>
      <c r="F1217" s="2">
        <v>6797.36</v>
      </c>
      <c r="G1217" s="2">
        <f>ROUND('CDD-CD'!$E1217*'CDD-CD'!$F1217,2)</f>
        <v>6797.36</v>
      </c>
      <c r="H1217" s="3">
        <v>1</v>
      </c>
      <c r="I1217" s="2">
        <v>6822.06</v>
      </c>
      <c r="J1217" s="2">
        <f>ROUND(Tabla2[[#This Row],[CANTIDAD 2]]*Tabla2[[#This Row],[P. U. 2]],2)</f>
        <v>6822.06</v>
      </c>
    </row>
    <row r="1218" spans="1:10">
      <c r="A1218" s="16" t="s">
        <v>6577</v>
      </c>
      <c r="B1218" s="16" t="s">
        <v>1095</v>
      </c>
      <c r="C1218" s="16" t="s">
        <v>4487</v>
      </c>
      <c r="D1218" s="1" t="s">
        <v>62</v>
      </c>
      <c r="E1218" s="3">
        <v>1</v>
      </c>
      <c r="F1218" s="2">
        <v>9080.25</v>
      </c>
      <c r="G1218" s="2">
        <f>ROUND('CDD-CD'!$E1218*'CDD-CD'!$F1218,2)</f>
        <v>9080.25</v>
      </c>
      <c r="H1218" s="3">
        <v>1</v>
      </c>
      <c r="I1218" s="2">
        <v>9129.66</v>
      </c>
      <c r="J1218" s="2">
        <f>ROUND(Tabla2[[#This Row],[CANTIDAD 2]]*Tabla2[[#This Row],[P. U. 2]],2)</f>
        <v>9129.66</v>
      </c>
    </row>
    <row r="1219" spans="1:10">
      <c r="A1219" s="16" t="s">
        <v>6577</v>
      </c>
      <c r="B1219" s="16" t="s">
        <v>1096</v>
      </c>
      <c r="C1219" s="16" t="s">
        <v>4488</v>
      </c>
      <c r="D1219" s="1" t="s">
        <v>62</v>
      </c>
      <c r="E1219" s="3">
        <v>1</v>
      </c>
      <c r="F1219" s="2">
        <v>7714.8</v>
      </c>
      <c r="G1219" s="2">
        <f>ROUND('CDD-CD'!$E1219*'CDD-CD'!$F1219,2)</f>
        <v>7714.8</v>
      </c>
      <c r="H1219" s="3">
        <v>1</v>
      </c>
      <c r="I1219" s="2">
        <v>7731.27</v>
      </c>
      <c r="J1219" s="2">
        <f>ROUND(Tabla2[[#This Row],[CANTIDAD 2]]*Tabla2[[#This Row],[P. U. 2]],2)</f>
        <v>7731.27</v>
      </c>
    </row>
    <row r="1220" spans="1:10">
      <c r="A1220" s="16" t="s">
        <v>6577</v>
      </c>
      <c r="B1220" s="16" t="s">
        <v>1097</v>
      </c>
      <c r="C1220" s="16" t="s">
        <v>4489</v>
      </c>
      <c r="D1220" s="1" t="s">
        <v>62</v>
      </c>
      <c r="E1220" s="3">
        <v>1</v>
      </c>
      <c r="F1220" s="2">
        <v>6983.66</v>
      </c>
      <c r="G1220" s="2">
        <f>ROUND('CDD-CD'!$E1220*'CDD-CD'!$F1220,2)</f>
        <v>6983.66</v>
      </c>
      <c r="H1220" s="3">
        <v>1</v>
      </c>
      <c r="I1220" s="2">
        <v>7033.07</v>
      </c>
      <c r="J1220" s="2">
        <f>ROUND(Tabla2[[#This Row],[CANTIDAD 2]]*Tabla2[[#This Row],[P. U. 2]],2)</f>
        <v>7033.07</v>
      </c>
    </row>
    <row r="1221" spans="1:10">
      <c r="A1221" s="16" t="s">
        <v>6577</v>
      </c>
      <c r="B1221" s="16" t="s">
        <v>1098</v>
      </c>
      <c r="C1221" s="16" t="s">
        <v>4490</v>
      </c>
      <c r="D1221" s="1" t="s">
        <v>62</v>
      </c>
      <c r="E1221" s="3">
        <v>1</v>
      </c>
      <c r="F1221" s="2">
        <v>7758.69</v>
      </c>
      <c r="G1221" s="2">
        <f>ROUND('CDD-CD'!$E1221*'CDD-CD'!$F1221,2)</f>
        <v>7758.69</v>
      </c>
      <c r="H1221" s="3">
        <v>1</v>
      </c>
      <c r="I1221" s="2">
        <v>7791.63</v>
      </c>
      <c r="J1221" s="2">
        <f>ROUND(Tabla2[[#This Row],[CANTIDAD 2]]*Tabla2[[#This Row],[P. U. 2]],2)</f>
        <v>7791.63</v>
      </c>
    </row>
    <row r="1222" spans="1:10">
      <c r="A1222" s="16" t="s">
        <v>6577</v>
      </c>
      <c r="B1222" s="16" t="s">
        <v>1099</v>
      </c>
      <c r="C1222" s="16" t="s">
        <v>4491</v>
      </c>
      <c r="D1222" s="1" t="s">
        <v>62</v>
      </c>
      <c r="E1222" s="3">
        <v>1</v>
      </c>
      <c r="F1222" s="2">
        <v>14382.92</v>
      </c>
      <c r="G1222" s="2">
        <f>ROUND('CDD-CD'!$E1222*'CDD-CD'!$F1222,2)</f>
        <v>14382.92</v>
      </c>
      <c r="H1222" s="3">
        <v>1</v>
      </c>
      <c r="I1222" s="2">
        <v>14481.74</v>
      </c>
      <c r="J1222" s="2">
        <f>ROUND(Tabla2[[#This Row],[CANTIDAD 2]]*Tabla2[[#This Row],[P. U. 2]],2)</f>
        <v>14481.74</v>
      </c>
    </row>
    <row r="1223" spans="1:10">
      <c r="A1223" s="16" t="s">
        <v>6577</v>
      </c>
      <c r="B1223" s="16" t="s">
        <v>1100</v>
      </c>
      <c r="C1223" s="16" t="s">
        <v>4492</v>
      </c>
      <c r="D1223" s="1" t="s">
        <v>62</v>
      </c>
      <c r="E1223" s="3">
        <v>1</v>
      </c>
      <c r="F1223" s="2">
        <v>11891.45</v>
      </c>
      <c r="G1223" s="2">
        <f>ROUND('CDD-CD'!$E1223*'CDD-CD'!$F1223,2)</f>
        <v>11891.45</v>
      </c>
      <c r="H1223" s="3">
        <v>1</v>
      </c>
      <c r="I1223" s="2">
        <v>11940.86</v>
      </c>
      <c r="J1223" s="2">
        <f>ROUND(Tabla2[[#This Row],[CANTIDAD 2]]*Tabla2[[#This Row],[P. U. 2]],2)</f>
        <v>11940.86</v>
      </c>
    </row>
    <row r="1224" spans="1:10">
      <c r="A1224" s="16" t="s">
        <v>6577</v>
      </c>
      <c r="B1224" s="16" t="s">
        <v>1101</v>
      </c>
      <c r="C1224" s="16" t="s">
        <v>4493</v>
      </c>
      <c r="D1224" s="1" t="s">
        <v>62</v>
      </c>
      <c r="E1224" s="3">
        <v>1</v>
      </c>
      <c r="F1224" s="2">
        <v>10217.17</v>
      </c>
      <c r="G1224" s="2">
        <f>ROUND('CDD-CD'!$E1224*'CDD-CD'!$F1224,2)</f>
        <v>10217.17</v>
      </c>
      <c r="H1224" s="3">
        <v>1</v>
      </c>
      <c r="I1224" s="2">
        <v>10233.64</v>
      </c>
      <c r="J1224" s="2">
        <f>ROUND(Tabla2[[#This Row],[CANTIDAD 2]]*Tabla2[[#This Row],[P. U. 2]],2)</f>
        <v>10233.64</v>
      </c>
    </row>
    <row r="1225" spans="1:10">
      <c r="A1225" s="16" t="s">
        <v>6577</v>
      </c>
      <c r="B1225" s="16" t="s">
        <v>1102</v>
      </c>
      <c r="C1225" s="16" t="s">
        <v>4494</v>
      </c>
      <c r="D1225" s="1" t="s">
        <v>62</v>
      </c>
      <c r="E1225" s="3">
        <v>1</v>
      </c>
      <c r="F1225" s="2">
        <v>14358.56</v>
      </c>
      <c r="G1225" s="2">
        <f>ROUND('CDD-CD'!$E1225*'CDD-CD'!$F1225,2)</f>
        <v>14358.56</v>
      </c>
      <c r="H1225" s="3">
        <v>1</v>
      </c>
      <c r="I1225" s="2">
        <v>15149.08</v>
      </c>
      <c r="J1225" s="2">
        <f>ROUND(Tabla2[[#This Row],[CANTIDAD 2]]*Tabla2[[#This Row],[P. U. 2]],2)</f>
        <v>15149.08</v>
      </c>
    </row>
    <row r="1226" spans="1:10">
      <c r="A1226" s="16" t="s">
        <v>6577</v>
      </c>
      <c r="B1226" s="16" t="s">
        <v>1103</v>
      </c>
      <c r="C1226" s="16" t="s">
        <v>4495</v>
      </c>
      <c r="D1226" s="1" t="s">
        <v>62</v>
      </c>
      <c r="E1226" s="3">
        <v>27</v>
      </c>
      <c r="F1226" s="2">
        <v>1187.55</v>
      </c>
      <c r="G1226" s="2">
        <f>ROUND('CDD-CD'!$E1226*'CDD-CD'!$F1226,2)</f>
        <v>32063.85</v>
      </c>
      <c r="H1226" s="3">
        <v>27</v>
      </c>
      <c r="I1226" s="2">
        <v>1196.97</v>
      </c>
      <c r="J1226" s="2">
        <f>ROUND(Tabla2[[#This Row],[CANTIDAD 2]]*Tabla2[[#This Row],[P. U. 2]],2)</f>
        <v>32318.19</v>
      </c>
    </row>
    <row r="1227" spans="1:10">
      <c r="A1227" s="16" t="s">
        <v>6577</v>
      </c>
      <c r="B1227" s="16" t="s">
        <v>1104</v>
      </c>
      <c r="C1227" s="16" t="s">
        <v>4496</v>
      </c>
      <c r="D1227" s="1" t="s">
        <v>62</v>
      </c>
      <c r="E1227" s="3">
        <v>1</v>
      </c>
      <c r="F1227" s="2">
        <v>5021.7700000000004</v>
      </c>
      <c r="G1227" s="2">
        <f>ROUND('CDD-CD'!$E1227*'CDD-CD'!$F1227,2)</f>
        <v>5021.7700000000004</v>
      </c>
      <c r="H1227" s="3">
        <v>1</v>
      </c>
      <c r="I1227" s="2">
        <v>5219.3900000000003</v>
      </c>
      <c r="J1227" s="2">
        <f>ROUND(Tabla2[[#This Row],[CANTIDAD 2]]*Tabla2[[#This Row],[P. U. 2]],2)</f>
        <v>5219.3900000000003</v>
      </c>
    </row>
    <row r="1228" spans="1:10">
      <c r="A1228" s="16" t="s">
        <v>6577</v>
      </c>
      <c r="B1228" s="16" t="s">
        <v>1105</v>
      </c>
      <c r="C1228" s="16" t="s">
        <v>4497</v>
      </c>
      <c r="D1228" s="1" t="s">
        <v>62</v>
      </c>
      <c r="E1228" s="3">
        <v>1</v>
      </c>
      <c r="F1228" s="2">
        <v>8366.52</v>
      </c>
      <c r="G1228" s="2">
        <f>ROUND('CDD-CD'!$E1228*'CDD-CD'!$F1228,2)</f>
        <v>8366.52</v>
      </c>
      <c r="H1228" s="3">
        <v>1</v>
      </c>
      <c r="I1228" s="2">
        <v>8743.36</v>
      </c>
      <c r="J1228" s="2">
        <f>ROUND(Tabla2[[#This Row],[CANTIDAD 2]]*Tabla2[[#This Row],[P. U. 2]],2)</f>
        <v>8743.36</v>
      </c>
    </row>
    <row r="1229" spans="1:10">
      <c r="A1229" s="16" t="s">
        <v>6577</v>
      </c>
      <c r="B1229" s="16" t="s">
        <v>1106</v>
      </c>
      <c r="C1229" s="16" t="s">
        <v>4498</v>
      </c>
      <c r="D1229" s="1" t="s">
        <v>62</v>
      </c>
      <c r="E1229" s="3">
        <v>1</v>
      </c>
      <c r="F1229" s="2">
        <v>9949.91</v>
      </c>
      <c r="G1229" s="2">
        <f>ROUND('CDD-CD'!$E1229*'CDD-CD'!$F1229,2)</f>
        <v>9949.91</v>
      </c>
      <c r="H1229" s="3">
        <v>1</v>
      </c>
      <c r="I1229" s="2">
        <v>10091.219999999999</v>
      </c>
      <c r="J1229" s="2">
        <f>ROUND(Tabla2[[#This Row],[CANTIDAD 2]]*Tabla2[[#This Row],[P. U. 2]],2)</f>
        <v>10091.219999999999</v>
      </c>
    </row>
    <row r="1230" spans="1:10">
      <c r="A1230" s="16" t="s">
        <v>6577</v>
      </c>
      <c r="B1230" s="16" t="s">
        <v>1107</v>
      </c>
      <c r="C1230" s="16" t="s">
        <v>4499</v>
      </c>
      <c r="D1230" s="1" t="s">
        <v>62</v>
      </c>
      <c r="E1230" s="3">
        <v>1</v>
      </c>
      <c r="F1230" s="2">
        <v>24831.41</v>
      </c>
      <c r="G1230" s="2">
        <f>ROUND('CDD-CD'!$E1230*'CDD-CD'!$F1230,2)</f>
        <v>24831.41</v>
      </c>
      <c r="H1230" s="3">
        <v>1</v>
      </c>
      <c r="I1230" s="2">
        <v>25170.57</v>
      </c>
      <c r="J1230" s="2">
        <f>ROUND(Tabla2[[#This Row],[CANTIDAD 2]]*Tabla2[[#This Row],[P. U. 2]],2)</f>
        <v>25170.57</v>
      </c>
    </row>
    <row r="1231" spans="1:10">
      <c r="A1231" s="16" t="s">
        <v>6577</v>
      </c>
      <c r="B1231" s="16" t="s">
        <v>1108</v>
      </c>
      <c r="C1231" s="16" t="s">
        <v>4500</v>
      </c>
      <c r="D1231" s="1" t="s">
        <v>62</v>
      </c>
      <c r="E1231" s="3">
        <v>1</v>
      </c>
      <c r="F1231" s="2">
        <v>14775.32</v>
      </c>
      <c r="G1231" s="2">
        <f>ROUND('CDD-CD'!$E1231*'CDD-CD'!$F1231,2)</f>
        <v>14775.32</v>
      </c>
      <c r="H1231" s="3">
        <v>1</v>
      </c>
      <c r="I1231" s="2">
        <v>15152.16</v>
      </c>
      <c r="J1231" s="2">
        <f>ROUND(Tabla2[[#This Row],[CANTIDAD 2]]*Tabla2[[#This Row],[P. U. 2]],2)</f>
        <v>15152.16</v>
      </c>
    </row>
    <row r="1232" spans="1:10">
      <c r="A1232" s="16" t="s">
        <v>6577</v>
      </c>
      <c r="B1232" s="16" t="s">
        <v>1109</v>
      </c>
      <c r="C1232" s="16" t="s">
        <v>4501</v>
      </c>
      <c r="D1232" s="1" t="s">
        <v>62</v>
      </c>
      <c r="E1232" s="3">
        <v>2</v>
      </c>
      <c r="F1232" s="2">
        <v>9592.89</v>
      </c>
      <c r="G1232" s="2">
        <f>ROUND('CDD-CD'!$E1232*'CDD-CD'!$F1232,2)</f>
        <v>19185.78</v>
      </c>
      <c r="H1232" s="3">
        <v>2</v>
      </c>
      <c r="I1232" s="2">
        <v>9687.1</v>
      </c>
      <c r="J1232" s="2">
        <f>ROUND(Tabla2[[#This Row],[CANTIDAD 2]]*Tabla2[[#This Row],[P. U. 2]],2)</f>
        <v>19374.2</v>
      </c>
    </row>
    <row r="1233" spans="1:10">
      <c r="A1233" s="16" t="s">
        <v>6577</v>
      </c>
      <c r="B1233" s="16" t="s">
        <v>1110</v>
      </c>
      <c r="C1233" s="16" t="s">
        <v>4502</v>
      </c>
      <c r="D1233" s="1" t="s">
        <v>62</v>
      </c>
      <c r="E1233" s="3">
        <v>2</v>
      </c>
      <c r="F1233" s="2">
        <v>55541.42</v>
      </c>
      <c r="G1233" s="2">
        <f>ROUND('CDD-CD'!$E1233*'CDD-CD'!$F1233,2)</f>
        <v>111082.84</v>
      </c>
      <c r="H1233" s="3">
        <v>2</v>
      </c>
      <c r="I1233" s="2">
        <v>56035.49</v>
      </c>
      <c r="J1233" s="2">
        <f>ROUND(Tabla2[[#This Row],[CANTIDAD 2]]*Tabla2[[#This Row],[P. U. 2]],2)</f>
        <v>112070.98</v>
      </c>
    </row>
    <row r="1234" spans="1:10" s="56" customFormat="1">
      <c r="A1234" s="52" t="s">
        <v>6580</v>
      </c>
      <c r="B1234" s="52" t="s">
        <v>1111</v>
      </c>
      <c r="C1234" s="52" t="s">
        <v>4322</v>
      </c>
      <c r="D1234" s="53" t="s">
        <v>3472</v>
      </c>
      <c r="E1234" s="54"/>
      <c r="F1234" s="55"/>
      <c r="G1234" s="55">
        <f>SUM(G1235)</f>
        <v>1647760.33</v>
      </c>
      <c r="H1234" s="54"/>
      <c r="I1234" s="65"/>
      <c r="J1234" s="55">
        <f>SUM(J1235)</f>
        <v>1647760.33</v>
      </c>
    </row>
    <row r="1235" spans="1:10">
      <c r="A1235" s="16" t="s">
        <v>6577</v>
      </c>
      <c r="B1235" s="16" t="s">
        <v>1112</v>
      </c>
      <c r="C1235" s="16" t="s">
        <v>4504</v>
      </c>
      <c r="D1235" s="1" t="s">
        <v>62</v>
      </c>
      <c r="E1235" s="3">
        <v>1</v>
      </c>
      <c r="F1235" s="2">
        <v>1647760.33</v>
      </c>
      <c r="G1235" s="2">
        <f>ROUND('CDD-CD'!$E1235*'CDD-CD'!$F1235,2)</f>
        <v>1647760.33</v>
      </c>
      <c r="H1235" s="3">
        <v>1</v>
      </c>
      <c r="I1235" s="2">
        <v>1647760.33</v>
      </c>
      <c r="J1235" s="2">
        <f>ROUND(Tabla2[[#This Row],[CANTIDAD 2]]*Tabla2[[#This Row],[P. U. 2]],2)</f>
        <v>1647760.33</v>
      </c>
    </row>
    <row r="1236" spans="1:10" s="46" customFormat="1">
      <c r="A1236" s="45" t="s">
        <v>6578</v>
      </c>
      <c r="B1236" s="45" t="s">
        <v>6682</v>
      </c>
      <c r="C1236" s="45" t="s">
        <v>4505</v>
      </c>
      <c r="D1236" s="25" t="s">
        <v>3472</v>
      </c>
      <c r="E1236" s="26"/>
      <c r="F1236" s="27"/>
      <c r="G1236" s="27">
        <f>G1237+G1250+G1345+G1412+G1623+G1639+G1715+G1725+G1753</f>
        <v>51261368.360000007</v>
      </c>
      <c r="H1236" s="26"/>
      <c r="I1236" s="63"/>
      <c r="J1236" s="27">
        <f>J1237+J1250+J1345+J1412+J1623+J1639+J1715+J1725+J1753</f>
        <v>54217305.849999994</v>
      </c>
    </row>
    <row r="1237" spans="1:10" s="51" customFormat="1">
      <c r="A1237" s="47" t="s">
        <v>6579</v>
      </c>
      <c r="B1237" s="47" t="s">
        <v>6618</v>
      </c>
      <c r="C1237" s="47" t="s">
        <v>3574</v>
      </c>
      <c r="D1237" s="48" t="s">
        <v>3472</v>
      </c>
      <c r="E1237" s="49"/>
      <c r="F1237" s="50"/>
      <c r="G1237" s="50">
        <f>G1238</f>
        <v>33592.54</v>
      </c>
      <c r="H1237" s="49"/>
      <c r="I1237" s="64"/>
      <c r="J1237" s="50">
        <f>J1238</f>
        <v>41371.799999999996</v>
      </c>
    </row>
    <row r="1238" spans="1:10" s="56" customFormat="1">
      <c r="A1238" s="52" t="s">
        <v>6580</v>
      </c>
      <c r="B1238" s="52" t="s">
        <v>3472</v>
      </c>
      <c r="C1238" s="52" t="s">
        <v>4506</v>
      </c>
      <c r="D1238" s="53" t="s">
        <v>3472</v>
      </c>
      <c r="E1238" s="54"/>
      <c r="F1238" s="55"/>
      <c r="G1238" s="55">
        <f>SUM(G1239:G1249)</f>
        <v>33592.54</v>
      </c>
      <c r="H1238" s="54"/>
      <c r="I1238" s="65"/>
      <c r="J1238" s="55">
        <f>SUM(J1239:J1249)</f>
        <v>41371.799999999996</v>
      </c>
    </row>
    <row r="1239" spans="1:10">
      <c r="A1239" s="16" t="s">
        <v>6577</v>
      </c>
      <c r="B1239" s="16" t="s">
        <v>1113</v>
      </c>
      <c r="C1239" s="16" t="s">
        <v>4507</v>
      </c>
      <c r="D1239" s="1" t="s">
        <v>79</v>
      </c>
      <c r="E1239" s="3">
        <v>2244.09</v>
      </c>
      <c r="F1239" s="2">
        <v>4.08</v>
      </c>
      <c r="G1239" s="2">
        <f>ROUND('CDD-CD'!$E1239*'CDD-CD'!$F1239,2)</f>
        <v>9155.89</v>
      </c>
      <c r="H1239" s="3">
        <v>2244.09</v>
      </c>
      <c r="I1239" s="2">
        <v>5</v>
      </c>
      <c r="J1239" s="2">
        <f>ROUND(Tabla2[[#This Row],[CANTIDAD 2]]*Tabla2[[#This Row],[P. U. 2]],2)</f>
        <v>11220.45</v>
      </c>
    </row>
    <row r="1240" spans="1:10">
      <c r="A1240" s="16" t="s">
        <v>6577</v>
      </c>
      <c r="B1240" s="16" t="s">
        <v>1114</v>
      </c>
      <c r="C1240" s="16" t="s">
        <v>4508</v>
      </c>
      <c r="D1240" s="1" t="s">
        <v>79</v>
      </c>
      <c r="E1240" s="3">
        <v>1116.68</v>
      </c>
      <c r="F1240" s="2">
        <v>5.44</v>
      </c>
      <c r="G1240" s="2">
        <f>ROUND('CDD-CD'!$E1240*'CDD-CD'!$F1240,2)</f>
        <v>6074.74</v>
      </c>
      <c r="H1240" s="3">
        <v>1116.68</v>
      </c>
      <c r="I1240" s="2">
        <v>6.66</v>
      </c>
      <c r="J1240" s="2">
        <f>ROUND(Tabla2[[#This Row],[CANTIDAD 2]]*Tabla2[[#This Row],[P. U. 2]],2)</f>
        <v>7437.09</v>
      </c>
    </row>
    <row r="1241" spans="1:10">
      <c r="A1241" s="16" t="s">
        <v>6577</v>
      </c>
      <c r="B1241" s="16" t="s">
        <v>1115</v>
      </c>
      <c r="C1241" s="16" t="s">
        <v>4509</v>
      </c>
      <c r="D1241" s="1" t="s">
        <v>79</v>
      </c>
      <c r="E1241" s="3">
        <v>120.5</v>
      </c>
      <c r="F1241" s="2">
        <v>6.63</v>
      </c>
      <c r="G1241" s="2">
        <f>ROUND('CDD-CD'!$E1241*'CDD-CD'!$F1241,2)</f>
        <v>798.92</v>
      </c>
      <c r="H1241" s="3">
        <v>120.5</v>
      </c>
      <c r="I1241" s="2">
        <v>8.11</v>
      </c>
      <c r="J1241" s="2">
        <f>ROUND(Tabla2[[#This Row],[CANTIDAD 2]]*Tabla2[[#This Row],[P. U. 2]],2)</f>
        <v>977.26</v>
      </c>
    </row>
    <row r="1242" spans="1:10">
      <c r="A1242" s="16" t="s">
        <v>6577</v>
      </c>
      <c r="B1242" s="16" t="s">
        <v>1116</v>
      </c>
      <c r="C1242" s="16" t="s">
        <v>4510</v>
      </c>
      <c r="D1242" s="1" t="s">
        <v>79</v>
      </c>
      <c r="E1242" s="3">
        <v>53.69</v>
      </c>
      <c r="F1242" s="2">
        <v>8.8699999999999992</v>
      </c>
      <c r="G1242" s="2">
        <f>ROUND('CDD-CD'!$E1242*'CDD-CD'!$F1242,2)</f>
        <v>476.23</v>
      </c>
      <c r="H1242" s="3">
        <v>53.69</v>
      </c>
      <c r="I1242" s="2">
        <v>10.97</v>
      </c>
      <c r="J1242" s="2">
        <f>ROUND(Tabla2[[#This Row],[CANTIDAD 2]]*Tabla2[[#This Row],[P. U. 2]],2)</f>
        <v>588.98</v>
      </c>
    </row>
    <row r="1243" spans="1:10">
      <c r="A1243" s="16" t="s">
        <v>6577</v>
      </c>
      <c r="B1243" s="16" t="s">
        <v>1117</v>
      </c>
      <c r="C1243" s="16" t="s">
        <v>4511</v>
      </c>
      <c r="D1243" s="1" t="s">
        <v>79</v>
      </c>
      <c r="E1243" s="3">
        <v>273.2</v>
      </c>
      <c r="F1243" s="2">
        <v>10.56</v>
      </c>
      <c r="G1243" s="2">
        <f>ROUND('CDD-CD'!$E1243*'CDD-CD'!$F1243,2)</f>
        <v>2884.99</v>
      </c>
      <c r="H1243" s="3">
        <v>273.2</v>
      </c>
      <c r="I1243" s="2">
        <v>13.07</v>
      </c>
      <c r="J1243" s="2">
        <f>ROUND(Tabla2[[#This Row],[CANTIDAD 2]]*Tabla2[[#This Row],[P. U. 2]],2)</f>
        <v>3570.72</v>
      </c>
    </row>
    <row r="1244" spans="1:10">
      <c r="A1244" s="16" t="s">
        <v>6577</v>
      </c>
      <c r="B1244" s="16" t="s">
        <v>1118</v>
      </c>
      <c r="C1244" s="16" t="s">
        <v>4512</v>
      </c>
      <c r="D1244" s="1" t="s">
        <v>79</v>
      </c>
      <c r="E1244" s="3">
        <v>20.29</v>
      </c>
      <c r="F1244" s="2">
        <v>14.48</v>
      </c>
      <c r="G1244" s="2">
        <f>ROUND('CDD-CD'!$E1244*'CDD-CD'!$F1244,2)</f>
        <v>293.8</v>
      </c>
      <c r="H1244" s="3">
        <v>20.29</v>
      </c>
      <c r="I1244" s="2">
        <v>17.600000000000001</v>
      </c>
      <c r="J1244" s="2">
        <f>ROUND(Tabla2[[#This Row],[CANTIDAD 2]]*Tabla2[[#This Row],[P. U. 2]],2)</f>
        <v>357.1</v>
      </c>
    </row>
    <row r="1245" spans="1:10">
      <c r="A1245" s="16" t="s">
        <v>6577</v>
      </c>
      <c r="B1245" s="16" t="s">
        <v>1119</v>
      </c>
      <c r="C1245" s="16" t="s">
        <v>4513</v>
      </c>
      <c r="D1245" s="1" t="s">
        <v>79</v>
      </c>
      <c r="E1245" s="3">
        <v>209.98</v>
      </c>
      <c r="F1245" s="2">
        <v>16</v>
      </c>
      <c r="G1245" s="2">
        <f>ROUND('CDD-CD'!$E1245*'CDD-CD'!$F1245,2)</f>
        <v>3359.68</v>
      </c>
      <c r="H1245" s="3">
        <v>209.98</v>
      </c>
      <c r="I1245" s="2">
        <v>19.75</v>
      </c>
      <c r="J1245" s="2">
        <f>ROUND(Tabla2[[#This Row],[CANTIDAD 2]]*Tabla2[[#This Row],[P. U. 2]],2)</f>
        <v>4147.1099999999997</v>
      </c>
    </row>
    <row r="1246" spans="1:10">
      <c r="A1246" s="16" t="s">
        <v>6577</v>
      </c>
      <c r="B1246" s="16" t="s">
        <v>1120</v>
      </c>
      <c r="C1246" s="16" t="s">
        <v>4514</v>
      </c>
      <c r="D1246" s="1" t="s">
        <v>79</v>
      </c>
      <c r="E1246" s="3">
        <v>171.45</v>
      </c>
      <c r="F1246" s="2">
        <v>19.46</v>
      </c>
      <c r="G1246" s="2">
        <f>ROUND('CDD-CD'!$E1246*'CDD-CD'!$F1246,2)</f>
        <v>3336.42</v>
      </c>
      <c r="H1246" s="3">
        <v>171.45</v>
      </c>
      <c r="I1246" s="2">
        <v>24.14</v>
      </c>
      <c r="J1246" s="2">
        <f>ROUND(Tabla2[[#This Row],[CANTIDAD 2]]*Tabla2[[#This Row],[P. U. 2]],2)</f>
        <v>4138.8</v>
      </c>
    </row>
    <row r="1247" spans="1:10">
      <c r="A1247" s="16" t="s">
        <v>6577</v>
      </c>
      <c r="B1247" s="16" t="s">
        <v>1121</v>
      </c>
      <c r="C1247" s="16" t="s">
        <v>4515</v>
      </c>
      <c r="D1247" s="1" t="s">
        <v>79</v>
      </c>
      <c r="E1247" s="3">
        <v>274.27999999999997</v>
      </c>
      <c r="F1247" s="2">
        <v>25.43</v>
      </c>
      <c r="G1247" s="2">
        <f>ROUND('CDD-CD'!$E1247*'CDD-CD'!$F1247,2)</f>
        <v>6974.94</v>
      </c>
      <c r="H1247" s="3">
        <v>274.27999999999997</v>
      </c>
      <c r="I1247" s="2">
        <v>31.53</v>
      </c>
      <c r="J1247" s="2">
        <f>ROUND(Tabla2[[#This Row],[CANTIDAD 2]]*Tabla2[[#This Row],[P. U. 2]],2)</f>
        <v>8648.0499999999993</v>
      </c>
    </row>
    <row r="1248" spans="1:10">
      <c r="A1248" s="16" t="s">
        <v>6577</v>
      </c>
      <c r="B1248" s="16" t="s">
        <v>1122</v>
      </c>
      <c r="C1248" s="16" t="s">
        <v>4516</v>
      </c>
      <c r="D1248" s="1" t="s">
        <v>8</v>
      </c>
      <c r="E1248" s="3">
        <v>9.2899999999999991</v>
      </c>
      <c r="F1248" s="2">
        <v>13.5</v>
      </c>
      <c r="G1248" s="2">
        <f>ROUND('CDD-CD'!$E1248*'CDD-CD'!$F1248,2)</f>
        <v>125.42</v>
      </c>
      <c r="H1248" s="3">
        <v>9.2899999999999991</v>
      </c>
      <c r="I1248" s="2">
        <v>16.309999999999999</v>
      </c>
      <c r="J1248" s="2">
        <f>ROUND(Tabla2[[#This Row],[CANTIDAD 2]]*Tabla2[[#This Row],[P. U. 2]],2)</f>
        <v>151.52000000000001</v>
      </c>
    </row>
    <row r="1249" spans="1:10">
      <c r="A1249" s="16" t="s">
        <v>6577</v>
      </c>
      <c r="B1249" s="16" t="s">
        <v>1123</v>
      </c>
      <c r="C1249" s="16" t="s">
        <v>4517</v>
      </c>
      <c r="D1249" s="1" t="s">
        <v>8</v>
      </c>
      <c r="E1249" s="3">
        <v>8.26</v>
      </c>
      <c r="F1249" s="2">
        <v>13.5</v>
      </c>
      <c r="G1249" s="2">
        <f>ROUND('CDD-CD'!$E1249*'CDD-CD'!$F1249,2)</f>
        <v>111.51</v>
      </c>
      <c r="H1249" s="3">
        <v>8.26</v>
      </c>
      <c r="I1249" s="2">
        <v>16.309999999999999</v>
      </c>
      <c r="J1249" s="2">
        <f>ROUND(Tabla2[[#This Row],[CANTIDAD 2]]*Tabla2[[#This Row],[P. U. 2]],2)</f>
        <v>134.72</v>
      </c>
    </row>
    <row r="1250" spans="1:10" s="51" customFormat="1">
      <c r="A1250" s="47" t="s">
        <v>6579</v>
      </c>
      <c r="B1250" s="47" t="s">
        <v>6619</v>
      </c>
      <c r="C1250" s="47" t="s">
        <v>4518</v>
      </c>
      <c r="D1250" s="48" t="s">
        <v>3472</v>
      </c>
      <c r="E1250" s="49"/>
      <c r="F1250" s="50"/>
      <c r="G1250" s="50">
        <f>G1251+G1280+G1296+G1312</f>
        <v>5166061.0200000014</v>
      </c>
      <c r="H1250" s="49"/>
      <c r="I1250" s="64"/>
      <c r="J1250" s="50">
        <f>J1251+J1280+J1296+J1312</f>
        <v>5800559.4200000009</v>
      </c>
    </row>
    <row r="1251" spans="1:10" s="56" customFormat="1">
      <c r="A1251" s="52" t="s">
        <v>6580</v>
      </c>
      <c r="B1251" s="52" t="s">
        <v>3472</v>
      </c>
      <c r="C1251" s="52" t="s">
        <v>4519</v>
      </c>
      <c r="D1251" s="53" t="s">
        <v>3472</v>
      </c>
      <c r="E1251" s="54"/>
      <c r="F1251" s="55"/>
      <c r="G1251" s="55">
        <f>SUM(G1252:G1279)</f>
        <v>3974784.1500000004</v>
      </c>
      <c r="H1251" s="54"/>
      <c r="I1251" s="65"/>
      <c r="J1251" s="55">
        <f>SUM(J1252:J1279)</f>
        <v>4398335.0100000007</v>
      </c>
    </row>
    <row r="1252" spans="1:10">
      <c r="A1252" s="16" t="s">
        <v>6577</v>
      </c>
      <c r="B1252" s="16" t="s">
        <v>1124</v>
      </c>
      <c r="C1252" s="16" t="s">
        <v>4520</v>
      </c>
      <c r="D1252" s="1" t="s">
        <v>79</v>
      </c>
      <c r="E1252" s="3">
        <v>42356.32</v>
      </c>
      <c r="F1252" s="2">
        <v>32.04</v>
      </c>
      <c r="G1252" s="2">
        <f>ROUND('CDD-CD'!$E1252*'CDD-CD'!$F1252,2)</f>
        <v>1357096.49</v>
      </c>
      <c r="H1252" s="3">
        <v>42356.32</v>
      </c>
      <c r="I1252" s="2">
        <v>35.85</v>
      </c>
      <c r="J1252" s="2">
        <f>ROUND(Tabla2[[#This Row],[CANTIDAD 2]]*Tabla2[[#This Row],[P. U. 2]],2)</f>
        <v>1518474.07</v>
      </c>
    </row>
    <row r="1253" spans="1:10">
      <c r="A1253" s="16" t="s">
        <v>6577</v>
      </c>
      <c r="B1253" s="16" t="s">
        <v>1125</v>
      </c>
      <c r="C1253" s="16" t="s">
        <v>4521</v>
      </c>
      <c r="D1253" s="1" t="s">
        <v>79</v>
      </c>
      <c r="E1253" s="3">
        <v>27845.69</v>
      </c>
      <c r="F1253" s="2">
        <v>38.630000000000003</v>
      </c>
      <c r="G1253" s="2">
        <f>ROUND('CDD-CD'!$E1253*'CDD-CD'!$F1253,2)</f>
        <v>1075679</v>
      </c>
      <c r="H1253" s="3">
        <v>27845.69</v>
      </c>
      <c r="I1253" s="2">
        <v>43.71</v>
      </c>
      <c r="J1253" s="2">
        <f>ROUND(Tabla2[[#This Row],[CANTIDAD 2]]*Tabla2[[#This Row],[P. U. 2]],2)</f>
        <v>1217135.1100000001</v>
      </c>
    </row>
    <row r="1254" spans="1:10">
      <c r="A1254" s="16" t="s">
        <v>6577</v>
      </c>
      <c r="B1254" s="16" t="s">
        <v>1126</v>
      </c>
      <c r="C1254" s="16" t="s">
        <v>4522</v>
      </c>
      <c r="D1254" s="1" t="s">
        <v>79</v>
      </c>
      <c r="E1254" s="3">
        <v>8456.2099999999991</v>
      </c>
      <c r="F1254" s="2">
        <v>50.08</v>
      </c>
      <c r="G1254" s="2">
        <f>ROUND('CDD-CD'!$E1254*'CDD-CD'!$F1254,2)</f>
        <v>423487</v>
      </c>
      <c r="H1254" s="3">
        <v>8456.2099999999991</v>
      </c>
      <c r="I1254" s="2">
        <v>55.37</v>
      </c>
      <c r="J1254" s="2">
        <f>ROUND(Tabla2[[#This Row],[CANTIDAD 2]]*Tabla2[[#This Row],[P. U. 2]],2)</f>
        <v>468220.35</v>
      </c>
    </row>
    <row r="1255" spans="1:10">
      <c r="A1255" s="16" t="s">
        <v>6577</v>
      </c>
      <c r="B1255" s="16" t="s">
        <v>1127</v>
      </c>
      <c r="C1255" s="16" t="s">
        <v>4523</v>
      </c>
      <c r="D1255" s="1" t="s">
        <v>79</v>
      </c>
      <c r="E1255" s="3">
        <v>4256.3100000000004</v>
      </c>
      <c r="F1255" s="2">
        <v>67.05</v>
      </c>
      <c r="G1255" s="2">
        <f>ROUND('CDD-CD'!$E1255*'CDD-CD'!$F1255,2)</f>
        <v>285385.59000000003</v>
      </c>
      <c r="H1255" s="3">
        <v>4256.3100000000004</v>
      </c>
      <c r="I1255" s="2">
        <v>72.84</v>
      </c>
      <c r="J1255" s="2">
        <f>ROUND(Tabla2[[#This Row],[CANTIDAD 2]]*Tabla2[[#This Row],[P. U. 2]],2)</f>
        <v>310029.62</v>
      </c>
    </row>
    <row r="1256" spans="1:10">
      <c r="A1256" s="16" t="s">
        <v>6577</v>
      </c>
      <c r="B1256" s="16" t="s">
        <v>1128</v>
      </c>
      <c r="C1256" s="16" t="s">
        <v>4524</v>
      </c>
      <c r="D1256" s="1" t="s">
        <v>79</v>
      </c>
      <c r="E1256" s="3">
        <v>3421.98</v>
      </c>
      <c r="F1256" s="2">
        <v>72.989999999999995</v>
      </c>
      <c r="G1256" s="2">
        <f>ROUND('CDD-CD'!$E1256*'CDD-CD'!$F1256,2)</f>
        <v>249770.32</v>
      </c>
      <c r="H1256" s="3">
        <v>3421.98</v>
      </c>
      <c r="I1256" s="2">
        <v>78.84</v>
      </c>
      <c r="J1256" s="2">
        <f>ROUND(Tabla2[[#This Row],[CANTIDAD 2]]*Tabla2[[#This Row],[P. U. 2]],2)</f>
        <v>269788.90000000002</v>
      </c>
    </row>
    <row r="1257" spans="1:10">
      <c r="A1257" s="16" t="s">
        <v>6577</v>
      </c>
      <c r="B1257" s="16" t="s">
        <v>1129</v>
      </c>
      <c r="C1257" s="16" t="s">
        <v>4525</v>
      </c>
      <c r="D1257" s="1" t="s">
        <v>79</v>
      </c>
      <c r="E1257" s="3">
        <v>1599.69</v>
      </c>
      <c r="F1257" s="2">
        <v>105.67</v>
      </c>
      <c r="G1257" s="2">
        <f>ROUND('CDD-CD'!$E1257*'CDD-CD'!$F1257,2)</f>
        <v>169039.24</v>
      </c>
      <c r="H1257" s="3">
        <v>1599.69</v>
      </c>
      <c r="I1257" s="2">
        <v>111.56</v>
      </c>
      <c r="J1257" s="2">
        <f>ROUND(Tabla2[[#This Row],[CANTIDAD 2]]*Tabla2[[#This Row],[P. U. 2]],2)</f>
        <v>178461.42</v>
      </c>
    </row>
    <row r="1258" spans="1:10">
      <c r="A1258" s="16" t="s">
        <v>6577</v>
      </c>
      <c r="B1258" s="16" t="s">
        <v>1130</v>
      </c>
      <c r="C1258" s="16" t="s">
        <v>4526</v>
      </c>
      <c r="D1258" s="1" t="s">
        <v>79</v>
      </c>
      <c r="E1258" s="3">
        <v>1321.41</v>
      </c>
      <c r="F1258" s="2">
        <v>170.24</v>
      </c>
      <c r="G1258" s="2">
        <f>ROUND('CDD-CD'!$E1258*'CDD-CD'!$F1258,2)</f>
        <v>224956.84</v>
      </c>
      <c r="H1258" s="3">
        <v>1321.41</v>
      </c>
      <c r="I1258" s="2">
        <v>176.46</v>
      </c>
      <c r="J1258" s="2">
        <f>ROUND(Tabla2[[#This Row],[CANTIDAD 2]]*Tabla2[[#This Row],[P. U. 2]],2)</f>
        <v>233176.01</v>
      </c>
    </row>
    <row r="1259" spans="1:10">
      <c r="A1259" s="16" t="s">
        <v>6577</v>
      </c>
      <c r="B1259" s="16" t="s">
        <v>1131</v>
      </c>
      <c r="C1259" s="16" t="s">
        <v>4527</v>
      </c>
      <c r="D1259" s="1" t="s">
        <v>79</v>
      </c>
      <c r="E1259" s="3">
        <v>546.32000000000005</v>
      </c>
      <c r="F1259" s="2">
        <v>207.73</v>
      </c>
      <c r="G1259" s="2">
        <f>ROUND('CDD-CD'!$E1259*'CDD-CD'!$F1259,2)</f>
        <v>113487.05</v>
      </c>
      <c r="H1259" s="3">
        <v>546.32000000000005</v>
      </c>
      <c r="I1259" s="2">
        <v>214.49</v>
      </c>
      <c r="J1259" s="2">
        <f>ROUND(Tabla2[[#This Row],[CANTIDAD 2]]*Tabla2[[#This Row],[P. U. 2]],2)</f>
        <v>117180.18</v>
      </c>
    </row>
    <row r="1260" spans="1:10">
      <c r="A1260" s="16" t="s">
        <v>6577</v>
      </c>
      <c r="B1260" s="16" t="s">
        <v>1132</v>
      </c>
      <c r="C1260" s="16" t="s">
        <v>4528</v>
      </c>
      <c r="D1260" s="1" t="s">
        <v>79</v>
      </c>
      <c r="E1260" s="3">
        <v>3.45</v>
      </c>
      <c r="F1260" s="2">
        <v>276.04000000000002</v>
      </c>
      <c r="G1260" s="2">
        <f>ROUND('CDD-CD'!$E1260*'CDD-CD'!$F1260,2)</f>
        <v>952.34</v>
      </c>
      <c r="H1260" s="3">
        <v>3.45</v>
      </c>
      <c r="I1260" s="2">
        <v>285.08999999999997</v>
      </c>
      <c r="J1260" s="2">
        <f>ROUND(Tabla2[[#This Row],[CANTIDAD 2]]*Tabla2[[#This Row],[P. U. 2]],2)</f>
        <v>983.56</v>
      </c>
    </row>
    <row r="1261" spans="1:10">
      <c r="A1261" s="16" t="s">
        <v>6577</v>
      </c>
      <c r="B1261" s="16" t="s">
        <v>1133</v>
      </c>
      <c r="C1261" s="16" t="s">
        <v>4529</v>
      </c>
      <c r="D1261" s="1" t="s">
        <v>79</v>
      </c>
      <c r="E1261" s="3">
        <v>175.61</v>
      </c>
      <c r="F1261" s="2">
        <v>13.04</v>
      </c>
      <c r="G1261" s="2">
        <f>ROUND('CDD-CD'!$E1261*'CDD-CD'!$F1261,2)</f>
        <v>2289.9499999999998</v>
      </c>
      <c r="H1261" s="3">
        <v>175.61</v>
      </c>
      <c r="I1261" s="2">
        <v>16.3</v>
      </c>
      <c r="J1261" s="2">
        <f>ROUND(Tabla2[[#This Row],[CANTIDAD 2]]*Tabla2[[#This Row],[P. U. 2]],2)</f>
        <v>2862.44</v>
      </c>
    </row>
    <row r="1262" spans="1:10">
      <c r="A1262" s="16" t="s">
        <v>6577</v>
      </c>
      <c r="B1262" s="16" t="s">
        <v>1134</v>
      </c>
      <c r="C1262" s="16" t="s">
        <v>4530</v>
      </c>
      <c r="D1262" s="1" t="s">
        <v>79</v>
      </c>
      <c r="E1262" s="3">
        <v>184.6</v>
      </c>
      <c r="F1262" s="2">
        <v>15.39</v>
      </c>
      <c r="G1262" s="2">
        <f>ROUND('CDD-CD'!$E1262*'CDD-CD'!$F1262,2)</f>
        <v>2840.99</v>
      </c>
      <c r="H1262" s="3">
        <v>184.6</v>
      </c>
      <c r="I1262" s="2">
        <v>19.14</v>
      </c>
      <c r="J1262" s="2">
        <f>ROUND(Tabla2[[#This Row],[CANTIDAD 2]]*Tabla2[[#This Row],[P. U. 2]],2)</f>
        <v>3533.24</v>
      </c>
    </row>
    <row r="1263" spans="1:10">
      <c r="A1263" s="16" t="s">
        <v>6577</v>
      </c>
      <c r="B1263" s="16" t="s">
        <v>1135</v>
      </c>
      <c r="C1263" s="16" t="s">
        <v>4531</v>
      </c>
      <c r="D1263" s="1" t="s">
        <v>79</v>
      </c>
      <c r="E1263" s="3">
        <v>160.88</v>
      </c>
      <c r="F1263" s="2">
        <v>17.760000000000002</v>
      </c>
      <c r="G1263" s="2">
        <f>ROUND('CDD-CD'!$E1263*'CDD-CD'!$F1263,2)</f>
        <v>2857.23</v>
      </c>
      <c r="H1263" s="3">
        <v>160.88</v>
      </c>
      <c r="I1263" s="2">
        <v>21.89</v>
      </c>
      <c r="J1263" s="2">
        <f>ROUND(Tabla2[[#This Row],[CANTIDAD 2]]*Tabla2[[#This Row],[P. U. 2]],2)</f>
        <v>3521.66</v>
      </c>
    </row>
    <row r="1264" spans="1:10">
      <c r="A1264" s="16" t="s">
        <v>6577</v>
      </c>
      <c r="B1264" s="16" t="s">
        <v>1136</v>
      </c>
      <c r="C1264" s="16" t="s">
        <v>4532</v>
      </c>
      <c r="D1264" s="1" t="s">
        <v>79</v>
      </c>
      <c r="E1264" s="3">
        <v>220.1</v>
      </c>
      <c r="F1264" s="2">
        <v>20.49</v>
      </c>
      <c r="G1264" s="2">
        <f>ROUND('CDD-CD'!$E1264*'CDD-CD'!$F1264,2)</f>
        <v>4509.8500000000004</v>
      </c>
      <c r="H1264" s="3">
        <v>220.1</v>
      </c>
      <c r="I1264" s="2">
        <v>24.89</v>
      </c>
      <c r="J1264" s="2">
        <f>ROUND(Tabla2[[#This Row],[CANTIDAD 2]]*Tabla2[[#This Row],[P. U. 2]],2)</f>
        <v>5478.29</v>
      </c>
    </row>
    <row r="1265" spans="1:10">
      <c r="A1265" s="16" t="s">
        <v>6577</v>
      </c>
      <c r="B1265" s="16" t="s">
        <v>1137</v>
      </c>
      <c r="C1265" s="16" t="s">
        <v>4533</v>
      </c>
      <c r="D1265" s="1" t="s">
        <v>79</v>
      </c>
      <c r="E1265" s="3">
        <v>46.05</v>
      </c>
      <c r="F1265" s="2">
        <v>24.29</v>
      </c>
      <c r="G1265" s="2">
        <f>ROUND('CDD-CD'!$E1265*'CDD-CD'!$F1265,2)</f>
        <v>1118.55</v>
      </c>
      <c r="H1265" s="3">
        <v>46.05</v>
      </c>
      <c r="I1265" s="2">
        <v>28.94</v>
      </c>
      <c r="J1265" s="2">
        <f>ROUND(Tabla2[[#This Row],[CANTIDAD 2]]*Tabla2[[#This Row],[P. U. 2]],2)</f>
        <v>1332.69</v>
      </c>
    </row>
    <row r="1266" spans="1:10">
      <c r="A1266" s="16" t="s">
        <v>6577</v>
      </c>
      <c r="B1266" s="16" t="s">
        <v>1138</v>
      </c>
      <c r="C1266" s="16" t="s">
        <v>4534</v>
      </c>
      <c r="D1266" s="1" t="s">
        <v>79</v>
      </c>
      <c r="E1266" s="3">
        <v>76</v>
      </c>
      <c r="F1266" s="2">
        <v>37.130000000000003</v>
      </c>
      <c r="G1266" s="2">
        <f>ROUND('CDD-CD'!$E1266*'CDD-CD'!$F1266,2)</f>
        <v>2821.88</v>
      </c>
      <c r="H1266" s="3">
        <v>76</v>
      </c>
      <c r="I1266" s="2">
        <v>42.34</v>
      </c>
      <c r="J1266" s="2">
        <f>ROUND(Tabla2[[#This Row],[CANTIDAD 2]]*Tabla2[[#This Row],[P. U. 2]],2)</f>
        <v>3217.84</v>
      </c>
    </row>
    <row r="1267" spans="1:10">
      <c r="A1267" s="16" t="s">
        <v>6577</v>
      </c>
      <c r="B1267" s="16" t="s">
        <v>1139</v>
      </c>
      <c r="C1267" s="16" t="s">
        <v>4535</v>
      </c>
      <c r="D1267" s="1" t="s">
        <v>79</v>
      </c>
      <c r="E1267" s="3">
        <v>1.25</v>
      </c>
      <c r="F1267" s="2">
        <v>31.06</v>
      </c>
      <c r="G1267" s="2">
        <f>ROUND('CDD-CD'!$E1267*'CDD-CD'!$F1267,2)</f>
        <v>38.83</v>
      </c>
      <c r="H1267" s="3">
        <v>1.25</v>
      </c>
      <c r="I1267" s="2">
        <v>36.270000000000003</v>
      </c>
      <c r="J1267" s="2">
        <f>ROUND(Tabla2[[#This Row],[CANTIDAD 2]]*Tabla2[[#This Row],[P. U. 2]],2)</f>
        <v>45.34</v>
      </c>
    </row>
    <row r="1268" spans="1:10">
      <c r="A1268" s="16" t="s">
        <v>6577</v>
      </c>
      <c r="B1268" s="16" t="s">
        <v>1140</v>
      </c>
      <c r="C1268" s="16" t="s">
        <v>4536</v>
      </c>
      <c r="D1268" s="1" t="s">
        <v>79</v>
      </c>
      <c r="E1268" s="3">
        <v>2.2999999999999998</v>
      </c>
      <c r="F1268" s="2">
        <v>44.67</v>
      </c>
      <c r="G1268" s="2">
        <f>ROUND('CDD-CD'!$E1268*'CDD-CD'!$F1268,2)</f>
        <v>102.74</v>
      </c>
      <c r="H1268" s="3">
        <v>2.2999999999999998</v>
      </c>
      <c r="I1268" s="2">
        <v>50.21</v>
      </c>
      <c r="J1268" s="2">
        <f>ROUND(Tabla2[[#This Row],[CANTIDAD 2]]*Tabla2[[#This Row],[P. U. 2]],2)</f>
        <v>115.48</v>
      </c>
    </row>
    <row r="1269" spans="1:10">
      <c r="A1269" s="16" t="s">
        <v>6577</v>
      </c>
      <c r="B1269" s="16" t="s">
        <v>1141</v>
      </c>
      <c r="C1269" s="16" t="s">
        <v>4537</v>
      </c>
      <c r="D1269" s="1" t="s">
        <v>79</v>
      </c>
      <c r="E1269" s="3">
        <v>592.6</v>
      </c>
      <c r="F1269" s="2">
        <v>61.4</v>
      </c>
      <c r="G1269" s="2">
        <f>ROUND('CDD-CD'!$E1269*'CDD-CD'!$F1269,2)</f>
        <v>36385.64</v>
      </c>
      <c r="H1269" s="3">
        <v>592.6</v>
      </c>
      <c r="I1269" s="2">
        <v>68.7</v>
      </c>
      <c r="J1269" s="2">
        <f>ROUND(Tabla2[[#This Row],[CANTIDAD 2]]*Tabla2[[#This Row],[P. U. 2]],2)</f>
        <v>40711.620000000003</v>
      </c>
    </row>
    <row r="1270" spans="1:10">
      <c r="A1270" s="16" t="s">
        <v>6577</v>
      </c>
      <c r="B1270" s="16" t="s">
        <v>1142</v>
      </c>
      <c r="C1270" s="16" t="s">
        <v>4538</v>
      </c>
      <c r="D1270" s="1" t="s">
        <v>79</v>
      </c>
      <c r="E1270" s="3">
        <v>322.29000000000002</v>
      </c>
      <c r="F1270" s="2">
        <v>27.71</v>
      </c>
      <c r="G1270" s="2">
        <f>ROUND('CDD-CD'!$E1270*'CDD-CD'!$F1270,2)</f>
        <v>8930.66</v>
      </c>
      <c r="H1270" s="3">
        <v>322.29000000000002</v>
      </c>
      <c r="I1270" s="2">
        <v>30.33</v>
      </c>
      <c r="J1270" s="2">
        <f>ROUND(Tabla2[[#This Row],[CANTIDAD 2]]*Tabla2[[#This Row],[P. U. 2]],2)</f>
        <v>9775.06</v>
      </c>
    </row>
    <row r="1271" spans="1:10">
      <c r="A1271" s="16" t="s">
        <v>6577</v>
      </c>
      <c r="B1271" s="16" t="s">
        <v>1143</v>
      </c>
      <c r="C1271" s="16" t="s">
        <v>4539</v>
      </c>
      <c r="D1271" s="1" t="s">
        <v>79</v>
      </c>
      <c r="E1271" s="3">
        <v>127.5</v>
      </c>
      <c r="F1271" s="2">
        <v>25.28</v>
      </c>
      <c r="G1271" s="2">
        <f>ROUND('CDD-CD'!$E1271*'CDD-CD'!$F1271,2)</f>
        <v>3223.2</v>
      </c>
      <c r="H1271" s="3">
        <v>127.5</v>
      </c>
      <c r="I1271" s="2">
        <v>28.13</v>
      </c>
      <c r="J1271" s="2">
        <f>ROUND(Tabla2[[#This Row],[CANTIDAD 2]]*Tabla2[[#This Row],[P. U. 2]],2)</f>
        <v>3586.58</v>
      </c>
    </row>
    <row r="1272" spans="1:10">
      <c r="A1272" s="16" t="s">
        <v>6577</v>
      </c>
      <c r="B1272" s="16" t="s">
        <v>1144</v>
      </c>
      <c r="C1272" s="16" t="s">
        <v>4540</v>
      </c>
      <c r="D1272" s="1" t="s">
        <v>79</v>
      </c>
      <c r="E1272" s="3">
        <v>70.84</v>
      </c>
      <c r="F1272" s="2">
        <v>42.36</v>
      </c>
      <c r="G1272" s="2">
        <f>ROUND('CDD-CD'!$E1272*'CDD-CD'!$F1272,2)</f>
        <v>3000.78</v>
      </c>
      <c r="H1272" s="3">
        <v>70.84</v>
      </c>
      <c r="I1272" s="2">
        <v>45.5</v>
      </c>
      <c r="J1272" s="2">
        <f>ROUND(Tabla2[[#This Row],[CANTIDAD 2]]*Tabla2[[#This Row],[P. U. 2]],2)</f>
        <v>3223.22</v>
      </c>
    </row>
    <row r="1273" spans="1:10">
      <c r="A1273" s="16" t="s">
        <v>6577</v>
      </c>
      <c r="B1273" s="16" t="s">
        <v>1145</v>
      </c>
      <c r="C1273" s="16" t="s">
        <v>4541</v>
      </c>
      <c r="D1273" s="1" t="s">
        <v>79</v>
      </c>
      <c r="E1273" s="3">
        <v>35.409999999999997</v>
      </c>
      <c r="F1273" s="2">
        <v>64.209999999999994</v>
      </c>
      <c r="G1273" s="2">
        <f>ROUND('CDD-CD'!$E1273*'CDD-CD'!$F1273,2)</f>
        <v>2273.6799999999998</v>
      </c>
      <c r="H1273" s="3">
        <v>35.409999999999997</v>
      </c>
      <c r="I1273" s="2">
        <v>67.91</v>
      </c>
      <c r="J1273" s="2">
        <f>ROUND(Tabla2[[#This Row],[CANTIDAD 2]]*Tabla2[[#This Row],[P. U. 2]],2)</f>
        <v>2404.69</v>
      </c>
    </row>
    <row r="1274" spans="1:10">
      <c r="A1274" s="16" t="s">
        <v>6577</v>
      </c>
      <c r="B1274" s="16" t="s">
        <v>1146</v>
      </c>
      <c r="C1274" s="16" t="s">
        <v>4542</v>
      </c>
      <c r="D1274" s="1" t="s">
        <v>79</v>
      </c>
      <c r="E1274" s="3">
        <v>192.9</v>
      </c>
      <c r="F1274" s="2">
        <v>17.63</v>
      </c>
      <c r="G1274" s="2">
        <f>ROUND('CDD-CD'!$E1274*'CDD-CD'!$F1274,2)</f>
        <v>3400.83</v>
      </c>
      <c r="H1274" s="3">
        <v>192.9</v>
      </c>
      <c r="I1274" s="2">
        <v>19.91</v>
      </c>
      <c r="J1274" s="2">
        <f>ROUND(Tabla2[[#This Row],[CANTIDAD 2]]*Tabla2[[#This Row],[P. U. 2]],2)</f>
        <v>3840.64</v>
      </c>
    </row>
    <row r="1275" spans="1:10">
      <c r="A1275" s="16" t="s">
        <v>6577</v>
      </c>
      <c r="B1275" s="16" t="s">
        <v>1147</v>
      </c>
      <c r="C1275" s="16" t="s">
        <v>4543</v>
      </c>
      <c r="D1275" s="1" t="s">
        <v>79</v>
      </c>
      <c r="E1275" s="3">
        <v>25.6</v>
      </c>
      <c r="F1275" s="2">
        <v>20.11</v>
      </c>
      <c r="G1275" s="2">
        <f>ROUND('CDD-CD'!$E1275*'CDD-CD'!$F1275,2)</f>
        <v>514.82000000000005</v>
      </c>
      <c r="H1275" s="3">
        <v>25.6</v>
      </c>
      <c r="I1275" s="2">
        <v>22.57</v>
      </c>
      <c r="J1275" s="2">
        <f>ROUND(Tabla2[[#This Row],[CANTIDAD 2]]*Tabla2[[#This Row],[P. U. 2]],2)</f>
        <v>577.79</v>
      </c>
    </row>
    <row r="1276" spans="1:10">
      <c r="A1276" s="16" t="s">
        <v>6577</v>
      </c>
      <c r="B1276" s="16" t="s">
        <v>1148</v>
      </c>
      <c r="C1276" s="16" t="s">
        <v>4544</v>
      </c>
      <c r="D1276" s="1" t="s">
        <v>79</v>
      </c>
      <c r="E1276" s="3">
        <v>4.5</v>
      </c>
      <c r="F1276" s="2">
        <v>25.71</v>
      </c>
      <c r="G1276" s="2">
        <f>ROUND('CDD-CD'!$E1276*'CDD-CD'!$F1276,2)</f>
        <v>115.7</v>
      </c>
      <c r="H1276" s="3">
        <v>4.5</v>
      </c>
      <c r="I1276" s="2">
        <v>28.37</v>
      </c>
      <c r="J1276" s="2">
        <f>ROUND(Tabla2[[#This Row],[CANTIDAD 2]]*Tabla2[[#This Row],[P. U. 2]],2)</f>
        <v>127.67</v>
      </c>
    </row>
    <row r="1277" spans="1:10">
      <c r="A1277" s="16" t="s">
        <v>6577</v>
      </c>
      <c r="B1277" s="16" t="s">
        <v>1149</v>
      </c>
      <c r="C1277" s="16" t="s">
        <v>4545</v>
      </c>
      <c r="D1277" s="1" t="s">
        <v>79</v>
      </c>
      <c r="E1277" s="3">
        <v>2</v>
      </c>
      <c r="F1277" s="2">
        <v>36.67</v>
      </c>
      <c r="G1277" s="2">
        <f>ROUND('CDD-CD'!$E1277*'CDD-CD'!$F1277,2)</f>
        <v>73.34</v>
      </c>
      <c r="H1277" s="3">
        <v>2</v>
      </c>
      <c r="I1277" s="2">
        <v>39.58</v>
      </c>
      <c r="J1277" s="2">
        <f>ROUND(Tabla2[[#This Row],[CANTIDAD 2]]*Tabla2[[#This Row],[P. U. 2]],2)</f>
        <v>79.16</v>
      </c>
    </row>
    <row r="1278" spans="1:10">
      <c r="A1278" s="16" t="s">
        <v>6577</v>
      </c>
      <c r="B1278" s="16" t="s">
        <v>1150</v>
      </c>
      <c r="C1278" s="16" t="s">
        <v>4546</v>
      </c>
      <c r="D1278" s="1" t="s">
        <v>79</v>
      </c>
      <c r="E1278" s="3">
        <v>3.9</v>
      </c>
      <c r="F1278" s="2">
        <v>57.98</v>
      </c>
      <c r="G1278" s="2">
        <f>ROUND('CDD-CD'!$E1278*'CDD-CD'!$F1278,2)</f>
        <v>226.12</v>
      </c>
      <c r="H1278" s="3">
        <v>3.9</v>
      </c>
      <c r="I1278" s="2">
        <v>61.19</v>
      </c>
      <c r="J1278" s="2">
        <f>ROUND(Tabla2[[#This Row],[CANTIDAD 2]]*Tabla2[[#This Row],[P. U. 2]],2)</f>
        <v>238.64</v>
      </c>
    </row>
    <row r="1279" spans="1:10">
      <c r="A1279" s="16" t="s">
        <v>6577</v>
      </c>
      <c r="B1279" s="16" t="s">
        <v>1151</v>
      </c>
      <c r="C1279" s="16" t="s">
        <v>4547</v>
      </c>
      <c r="D1279" s="1" t="s">
        <v>79</v>
      </c>
      <c r="E1279" s="3">
        <v>2.1</v>
      </c>
      <c r="F1279" s="2">
        <v>97.85</v>
      </c>
      <c r="G1279" s="2">
        <f>ROUND('CDD-CD'!$E1279*'CDD-CD'!$F1279,2)</f>
        <v>205.49</v>
      </c>
      <c r="H1279" s="3">
        <v>2.1</v>
      </c>
      <c r="I1279" s="2">
        <v>101.78</v>
      </c>
      <c r="J1279" s="2">
        <f>ROUND(Tabla2[[#This Row],[CANTIDAD 2]]*Tabla2[[#This Row],[P. U. 2]],2)</f>
        <v>213.74</v>
      </c>
    </row>
    <row r="1280" spans="1:10" s="56" customFormat="1">
      <c r="A1280" s="52" t="s">
        <v>6580</v>
      </c>
      <c r="B1280" s="52" t="s">
        <v>3472</v>
      </c>
      <c r="C1280" s="52" t="s">
        <v>4548</v>
      </c>
      <c r="D1280" s="53" t="s">
        <v>3472</v>
      </c>
      <c r="E1280" s="54"/>
      <c r="F1280" s="55"/>
      <c r="G1280" s="55">
        <f>SUM(G1281:G1295)</f>
        <v>120983.7</v>
      </c>
      <c r="H1280" s="54"/>
      <c r="I1280" s="65"/>
      <c r="J1280" s="55">
        <f>SUM(J1281:J1295)</f>
        <v>127222.57999999999</v>
      </c>
    </row>
    <row r="1281" spans="1:10">
      <c r="A1281" s="16" t="s">
        <v>6577</v>
      </c>
      <c r="B1281" s="16" t="s">
        <v>1152</v>
      </c>
      <c r="C1281" s="16" t="s">
        <v>4549</v>
      </c>
      <c r="D1281" s="1" t="s">
        <v>62</v>
      </c>
      <c r="E1281" s="3">
        <v>852</v>
      </c>
      <c r="F1281" s="2">
        <v>35.159999999999997</v>
      </c>
      <c r="G1281" s="2">
        <f>ROUND('CDD-CD'!$E1281*'CDD-CD'!$F1281,2)</f>
        <v>29956.32</v>
      </c>
      <c r="H1281" s="3">
        <v>852</v>
      </c>
      <c r="I1281" s="2">
        <v>38.369999999999997</v>
      </c>
      <c r="J1281" s="2">
        <f>ROUND(Tabla2[[#This Row],[CANTIDAD 2]]*Tabla2[[#This Row],[P. U. 2]],2)</f>
        <v>32691.24</v>
      </c>
    </row>
    <row r="1282" spans="1:10">
      <c r="A1282" s="16" t="s">
        <v>6577</v>
      </c>
      <c r="B1282" s="16" t="s">
        <v>1153</v>
      </c>
      <c r="C1282" s="16" t="s">
        <v>4550</v>
      </c>
      <c r="D1282" s="1" t="s">
        <v>62</v>
      </c>
      <c r="E1282" s="3">
        <v>224</v>
      </c>
      <c r="F1282" s="2">
        <v>60.36</v>
      </c>
      <c r="G1282" s="2">
        <f>ROUND('CDD-CD'!$E1282*'CDD-CD'!$F1282,2)</f>
        <v>13520.64</v>
      </c>
      <c r="H1282" s="3">
        <v>224</v>
      </c>
      <c r="I1282" s="2">
        <v>65.27</v>
      </c>
      <c r="J1282" s="2">
        <f>ROUND(Tabla2[[#This Row],[CANTIDAD 2]]*Tabla2[[#This Row],[P. U. 2]],2)</f>
        <v>14620.48</v>
      </c>
    </row>
    <row r="1283" spans="1:10">
      <c r="A1283" s="16" t="s">
        <v>6577</v>
      </c>
      <c r="B1283" s="16" t="s">
        <v>1154</v>
      </c>
      <c r="C1283" s="16" t="s">
        <v>4551</v>
      </c>
      <c r="D1283" s="1" t="s">
        <v>62</v>
      </c>
      <c r="E1283" s="3">
        <v>68</v>
      </c>
      <c r="F1283" s="2">
        <v>65.89</v>
      </c>
      <c r="G1283" s="2">
        <f>ROUND('CDD-CD'!$E1283*'CDD-CD'!$F1283,2)</f>
        <v>4480.5200000000004</v>
      </c>
      <c r="H1283" s="3">
        <v>68</v>
      </c>
      <c r="I1283" s="2">
        <v>70.72</v>
      </c>
      <c r="J1283" s="2">
        <f>ROUND(Tabla2[[#This Row],[CANTIDAD 2]]*Tabla2[[#This Row],[P. U. 2]],2)</f>
        <v>4808.96</v>
      </c>
    </row>
    <row r="1284" spans="1:10">
      <c r="A1284" s="16" t="s">
        <v>6577</v>
      </c>
      <c r="B1284" s="16" t="s">
        <v>1155</v>
      </c>
      <c r="C1284" s="16" t="s">
        <v>4552</v>
      </c>
      <c r="D1284" s="1" t="s">
        <v>62</v>
      </c>
      <c r="E1284" s="3">
        <v>91</v>
      </c>
      <c r="F1284" s="2">
        <v>111.9</v>
      </c>
      <c r="G1284" s="2">
        <f>ROUND('CDD-CD'!$E1284*'CDD-CD'!$F1284,2)</f>
        <v>10182.9</v>
      </c>
      <c r="H1284" s="3">
        <v>91</v>
      </c>
      <c r="I1284" s="2">
        <v>117.61</v>
      </c>
      <c r="J1284" s="2">
        <f>ROUND(Tabla2[[#This Row],[CANTIDAD 2]]*Tabla2[[#This Row],[P. U. 2]],2)</f>
        <v>10702.51</v>
      </c>
    </row>
    <row r="1285" spans="1:10">
      <c r="A1285" s="16" t="s">
        <v>6577</v>
      </c>
      <c r="B1285" s="16" t="s">
        <v>1156</v>
      </c>
      <c r="C1285" s="16" t="s">
        <v>4553</v>
      </c>
      <c r="D1285" s="1" t="s">
        <v>62</v>
      </c>
      <c r="E1285" s="3">
        <v>25</v>
      </c>
      <c r="F1285" s="2">
        <v>260.77</v>
      </c>
      <c r="G1285" s="2">
        <f>ROUND('CDD-CD'!$E1285*'CDD-CD'!$F1285,2)</f>
        <v>6519.25</v>
      </c>
      <c r="H1285" s="3">
        <v>25</v>
      </c>
      <c r="I1285" s="2">
        <v>268.02999999999997</v>
      </c>
      <c r="J1285" s="2">
        <f>ROUND(Tabla2[[#This Row],[CANTIDAD 2]]*Tabla2[[#This Row],[P. U. 2]],2)</f>
        <v>6700.75</v>
      </c>
    </row>
    <row r="1286" spans="1:10">
      <c r="A1286" s="16" t="s">
        <v>6577</v>
      </c>
      <c r="B1286" s="16" t="s">
        <v>1157</v>
      </c>
      <c r="C1286" s="16" t="s">
        <v>4554</v>
      </c>
      <c r="D1286" s="1" t="s">
        <v>62</v>
      </c>
      <c r="E1286" s="3">
        <v>30</v>
      </c>
      <c r="F1286" s="2">
        <v>295.45999999999998</v>
      </c>
      <c r="G1286" s="2">
        <f>ROUND('CDD-CD'!$E1286*'CDD-CD'!$F1286,2)</f>
        <v>8863.7999999999993</v>
      </c>
      <c r="H1286" s="3">
        <v>30</v>
      </c>
      <c r="I1286" s="2">
        <v>303.67</v>
      </c>
      <c r="J1286" s="2">
        <f>ROUND(Tabla2[[#This Row],[CANTIDAD 2]]*Tabla2[[#This Row],[P. U. 2]],2)</f>
        <v>9110.1</v>
      </c>
    </row>
    <row r="1287" spans="1:10">
      <c r="A1287" s="16" t="s">
        <v>6577</v>
      </c>
      <c r="B1287" s="16" t="s">
        <v>1158</v>
      </c>
      <c r="C1287" s="16" t="s">
        <v>4555</v>
      </c>
      <c r="D1287" s="1" t="s">
        <v>62</v>
      </c>
      <c r="E1287" s="3">
        <v>82</v>
      </c>
      <c r="F1287" s="2">
        <v>553.09</v>
      </c>
      <c r="G1287" s="2">
        <f>ROUND('CDD-CD'!$E1287*'CDD-CD'!$F1287,2)</f>
        <v>45353.38</v>
      </c>
      <c r="H1287" s="3">
        <v>82</v>
      </c>
      <c r="I1287" s="2">
        <v>563.05999999999995</v>
      </c>
      <c r="J1287" s="2">
        <f>ROUND(Tabla2[[#This Row],[CANTIDAD 2]]*Tabla2[[#This Row],[P. U. 2]],2)</f>
        <v>46170.92</v>
      </c>
    </row>
    <row r="1288" spans="1:10">
      <c r="A1288" s="16" t="s">
        <v>6577</v>
      </c>
      <c r="B1288" s="16" t="s">
        <v>1159</v>
      </c>
      <c r="C1288" s="16" t="s">
        <v>4556</v>
      </c>
      <c r="D1288" s="1" t="s">
        <v>62</v>
      </c>
      <c r="E1288" s="3">
        <v>8</v>
      </c>
      <c r="F1288" s="2">
        <v>12.84</v>
      </c>
      <c r="G1288" s="2">
        <f>ROUND('CDD-CD'!$E1288*'CDD-CD'!$F1288,2)</f>
        <v>102.72</v>
      </c>
      <c r="H1288" s="3">
        <v>8</v>
      </c>
      <c r="I1288" s="2">
        <v>15.98</v>
      </c>
      <c r="J1288" s="2">
        <f>ROUND(Tabla2[[#This Row],[CANTIDAD 2]]*Tabla2[[#This Row],[P. U. 2]],2)</f>
        <v>127.84</v>
      </c>
    </row>
    <row r="1289" spans="1:10">
      <c r="A1289" s="16" t="s">
        <v>6577</v>
      </c>
      <c r="B1289" s="16" t="s">
        <v>1160</v>
      </c>
      <c r="C1289" s="16" t="s">
        <v>4557</v>
      </c>
      <c r="D1289" s="1" t="s">
        <v>62</v>
      </c>
      <c r="E1289" s="3">
        <v>6</v>
      </c>
      <c r="F1289" s="2">
        <v>16.16</v>
      </c>
      <c r="G1289" s="2">
        <f>ROUND('CDD-CD'!$E1289*'CDD-CD'!$F1289,2)</f>
        <v>96.96</v>
      </c>
      <c r="H1289" s="3">
        <v>6</v>
      </c>
      <c r="I1289" s="2">
        <v>19.649999999999999</v>
      </c>
      <c r="J1289" s="2">
        <f>ROUND(Tabla2[[#This Row],[CANTIDAD 2]]*Tabla2[[#This Row],[P. U. 2]],2)</f>
        <v>117.9</v>
      </c>
    </row>
    <row r="1290" spans="1:10">
      <c r="A1290" s="16" t="s">
        <v>6577</v>
      </c>
      <c r="B1290" s="16" t="s">
        <v>1161</v>
      </c>
      <c r="C1290" s="16" t="s">
        <v>4558</v>
      </c>
      <c r="D1290" s="1" t="s">
        <v>62</v>
      </c>
      <c r="E1290" s="3">
        <v>18</v>
      </c>
      <c r="F1290" s="2">
        <v>20.88</v>
      </c>
      <c r="G1290" s="2">
        <f>ROUND('CDD-CD'!$E1290*'CDD-CD'!$F1290,2)</f>
        <v>375.84</v>
      </c>
      <c r="H1290" s="3">
        <v>18</v>
      </c>
      <c r="I1290" s="2">
        <v>24.81</v>
      </c>
      <c r="J1290" s="2">
        <f>ROUND(Tabla2[[#This Row],[CANTIDAD 2]]*Tabla2[[#This Row],[P. U. 2]],2)</f>
        <v>446.58</v>
      </c>
    </row>
    <row r="1291" spans="1:10">
      <c r="A1291" s="16" t="s">
        <v>6577</v>
      </c>
      <c r="B1291" s="16" t="s">
        <v>1162</v>
      </c>
      <c r="C1291" s="16" t="s">
        <v>4559</v>
      </c>
      <c r="D1291" s="1" t="s">
        <v>62</v>
      </c>
      <c r="E1291" s="3">
        <v>15</v>
      </c>
      <c r="F1291" s="2">
        <v>26.35</v>
      </c>
      <c r="G1291" s="2">
        <f>ROUND('CDD-CD'!$E1291*'CDD-CD'!$F1291,2)</f>
        <v>395.25</v>
      </c>
      <c r="H1291" s="3">
        <v>15</v>
      </c>
      <c r="I1291" s="2">
        <v>31.18</v>
      </c>
      <c r="J1291" s="2">
        <f>ROUND(Tabla2[[#This Row],[CANTIDAD 2]]*Tabla2[[#This Row],[P. U. 2]],2)</f>
        <v>467.7</v>
      </c>
    </row>
    <row r="1292" spans="1:10">
      <c r="A1292" s="16" t="s">
        <v>6577</v>
      </c>
      <c r="B1292" s="16" t="s">
        <v>1163</v>
      </c>
      <c r="C1292" s="16" t="s">
        <v>4560</v>
      </c>
      <c r="D1292" s="1" t="s">
        <v>62</v>
      </c>
      <c r="E1292" s="3">
        <v>2</v>
      </c>
      <c r="F1292" s="2">
        <v>35.93</v>
      </c>
      <c r="G1292" s="2">
        <f>ROUND('CDD-CD'!$E1292*'CDD-CD'!$F1292,2)</f>
        <v>71.86</v>
      </c>
      <c r="H1292" s="3">
        <v>2</v>
      </c>
      <c r="I1292" s="2">
        <v>41.64</v>
      </c>
      <c r="J1292" s="2">
        <f>ROUND(Tabla2[[#This Row],[CANTIDAD 2]]*Tabla2[[#This Row],[P. U. 2]],2)</f>
        <v>83.28</v>
      </c>
    </row>
    <row r="1293" spans="1:10">
      <c r="A1293" s="16" t="s">
        <v>6577</v>
      </c>
      <c r="B1293" s="16" t="s">
        <v>1164</v>
      </c>
      <c r="C1293" s="16" t="s">
        <v>4561</v>
      </c>
      <c r="D1293" s="1" t="s">
        <v>62</v>
      </c>
      <c r="E1293" s="3">
        <v>6</v>
      </c>
      <c r="F1293" s="2">
        <v>49.98</v>
      </c>
      <c r="G1293" s="2">
        <f>ROUND('CDD-CD'!$E1293*'CDD-CD'!$F1293,2)</f>
        <v>299.88</v>
      </c>
      <c r="H1293" s="3">
        <v>6</v>
      </c>
      <c r="I1293" s="2">
        <v>56.96</v>
      </c>
      <c r="J1293" s="2">
        <f>ROUND(Tabla2[[#This Row],[CANTIDAD 2]]*Tabla2[[#This Row],[P. U. 2]],2)</f>
        <v>341.76</v>
      </c>
    </row>
    <row r="1294" spans="1:10">
      <c r="A1294" s="16" t="s">
        <v>6577</v>
      </c>
      <c r="B1294" s="16" t="s">
        <v>1165</v>
      </c>
      <c r="C1294" s="16" t="s">
        <v>4562</v>
      </c>
      <c r="D1294" s="1" t="s">
        <v>62</v>
      </c>
      <c r="E1294" s="3">
        <v>2</v>
      </c>
      <c r="F1294" s="2">
        <v>100.59</v>
      </c>
      <c r="G1294" s="2">
        <f>ROUND('CDD-CD'!$E1294*'CDD-CD'!$F1294,2)</f>
        <v>201.18</v>
      </c>
      <c r="H1294" s="3">
        <v>2</v>
      </c>
      <c r="I1294" s="2">
        <v>109.56</v>
      </c>
      <c r="J1294" s="2">
        <f>ROUND(Tabla2[[#This Row],[CANTIDAD 2]]*Tabla2[[#This Row],[P. U. 2]],2)</f>
        <v>219.12</v>
      </c>
    </row>
    <row r="1295" spans="1:10">
      <c r="A1295" s="16" t="s">
        <v>6577</v>
      </c>
      <c r="B1295" s="16" t="s">
        <v>1166</v>
      </c>
      <c r="C1295" s="16" t="s">
        <v>4563</v>
      </c>
      <c r="D1295" s="1" t="s">
        <v>62</v>
      </c>
      <c r="E1295" s="3">
        <v>4</v>
      </c>
      <c r="F1295" s="2">
        <v>140.80000000000001</v>
      </c>
      <c r="G1295" s="2">
        <f>ROUND('CDD-CD'!$E1295*'CDD-CD'!$F1295,2)</f>
        <v>563.20000000000005</v>
      </c>
      <c r="H1295" s="3">
        <v>4</v>
      </c>
      <c r="I1295" s="2">
        <v>153.36000000000001</v>
      </c>
      <c r="J1295" s="2">
        <f>ROUND(Tabla2[[#This Row],[CANTIDAD 2]]*Tabla2[[#This Row],[P. U. 2]],2)</f>
        <v>613.44000000000005</v>
      </c>
    </row>
    <row r="1296" spans="1:10" s="56" customFormat="1">
      <c r="A1296" s="52" t="s">
        <v>6580</v>
      </c>
      <c r="B1296" s="52" t="s">
        <v>3472</v>
      </c>
      <c r="C1296" s="52" t="s">
        <v>4564</v>
      </c>
      <c r="D1296" s="53" t="s">
        <v>3472</v>
      </c>
      <c r="E1296" s="54"/>
      <c r="F1296" s="55"/>
      <c r="G1296" s="55">
        <f>SUM(G1297:G1311)</f>
        <v>630590.9800000001</v>
      </c>
      <c r="H1296" s="54"/>
      <c r="I1296" s="65"/>
      <c r="J1296" s="55">
        <f>SUM(J1297:J1311)</f>
        <v>729348.92</v>
      </c>
    </row>
    <row r="1297" spans="1:10">
      <c r="A1297" s="16" t="s">
        <v>6577</v>
      </c>
      <c r="B1297" s="16" t="s">
        <v>1167</v>
      </c>
      <c r="C1297" s="16" t="s">
        <v>4565</v>
      </c>
      <c r="D1297" s="1" t="s">
        <v>62</v>
      </c>
      <c r="E1297" s="3">
        <v>2025</v>
      </c>
      <c r="F1297" s="2">
        <v>10.69</v>
      </c>
      <c r="G1297" s="2">
        <f>ROUND('CDD-CD'!$E1297*'CDD-CD'!$F1297,2)</f>
        <v>21647.25</v>
      </c>
      <c r="H1297" s="3">
        <v>2025</v>
      </c>
      <c r="I1297" s="2">
        <v>13.83</v>
      </c>
      <c r="J1297" s="2">
        <f>ROUND(Tabla2[[#This Row],[CANTIDAD 2]]*Tabla2[[#This Row],[P. U. 2]],2)</f>
        <v>28005.75</v>
      </c>
    </row>
    <row r="1298" spans="1:10">
      <c r="A1298" s="16" t="s">
        <v>6577</v>
      </c>
      <c r="B1298" s="16" t="s">
        <v>1168</v>
      </c>
      <c r="C1298" s="16" t="s">
        <v>4566</v>
      </c>
      <c r="D1298" s="1" t="s">
        <v>62</v>
      </c>
      <c r="E1298" s="3">
        <v>12456</v>
      </c>
      <c r="F1298" s="2">
        <v>14.44</v>
      </c>
      <c r="G1298" s="2">
        <f>ROUND('CDD-CD'!$E1298*'CDD-CD'!$F1298,2)</f>
        <v>179864.64</v>
      </c>
      <c r="H1298" s="3">
        <v>12456</v>
      </c>
      <c r="I1298" s="2">
        <v>17.93</v>
      </c>
      <c r="J1298" s="2">
        <f>ROUND(Tabla2[[#This Row],[CANTIDAD 2]]*Tabla2[[#This Row],[P. U. 2]],2)</f>
        <v>223336.08</v>
      </c>
    </row>
    <row r="1299" spans="1:10">
      <c r="A1299" s="16" t="s">
        <v>6577</v>
      </c>
      <c r="B1299" s="16" t="s">
        <v>1169</v>
      </c>
      <c r="C1299" s="16" t="s">
        <v>4567</v>
      </c>
      <c r="D1299" s="1" t="s">
        <v>62</v>
      </c>
      <c r="E1299" s="3">
        <v>452</v>
      </c>
      <c r="F1299" s="2">
        <v>21.57</v>
      </c>
      <c r="G1299" s="2">
        <f>ROUND('CDD-CD'!$E1299*'CDD-CD'!$F1299,2)</f>
        <v>9749.64</v>
      </c>
      <c r="H1299" s="3">
        <v>452</v>
      </c>
      <c r="I1299" s="2">
        <v>25.5</v>
      </c>
      <c r="J1299" s="2">
        <f>ROUND(Tabla2[[#This Row],[CANTIDAD 2]]*Tabla2[[#This Row],[P. U. 2]],2)</f>
        <v>11526</v>
      </c>
    </row>
    <row r="1300" spans="1:10">
      <c r="A1300" s="16" t="s">
        <v>6577</v>
      </c>
      <c r="B1300" s="16" t="s">
        <v>1170</v>
      </c>
      <c r="C1300" s="16" t="s">
        <v>4568</v>
      </c>
      <c r="D1300" s="1" t="s">
        <v>62</v>
      </c>
      <c r="E1300" s="3">
        <v>236</v>
      </c>
      <c r="F1300" s="2">
        <v>23.05</v>
      </c>
      <c r="G1300" s="2">
        <f>ROUND('CDD-CD'!$E1300*'CDD-CD'!$F1300,2)</f>
        <v>5439.8</v>
      </c>
      <c r="H1300" s="3">
        <v>236</v>
      </c>
      <c r="I1300" s="2">
        <v>27.54</v>
      </c>
      <c r="J1300" s="2">
        <f>ROUND(Tabla2[[#This Row],[CANTIDAD 2]]*Tabla2[[#This Row],[P. U. 2]],2)</f>
        <v>6499.44</v>
      </c>
    </row>
    <row r="1301" spans="1:10">
      <c r="A1301" s="16" t="s">
        <v>6577</v>
      </c>
      <c r="B1301" s="16" t="s">
        <v>1171</v>
      </c>
      <c r="C1301" s="16" t="s">
        <v>4569</v>
      </c>
      <c r="D1301" s="1" t="s">
        <v>62</v>
      </c>
      <c r="E1301" s="3">
        <v>45</v>
      </c>
      <c r="F1301" s="2">
        <v>54.12</v>
      </c>
      <c r="G1301" s="2">
        <f>ROUND('CDD-CD'!$E1301*'CDD-CD'!$F1301,2)</f>
        <v>2435.4</v>
      </c>
      <c r="H1301" s="3">
        <v>45</v>
      </c>
      <c r="I1301" s="2">
        <v>59.36</v>
      </c>
      <c r="J1301" s="2">
        <f>ROUND(Tabla2[[#This Row],[CANTIDAD 2]]*Tabla2[[#This Row],[P. U. 2]],2)</f>
        <v>2671.2</v>
      </c>
    </row>
    <row r="1302" spans="1:10">
      <c r="A1302" s="16" t="s">
        <v>6577</v>
      </c>
      <c r="B1302" s="16" t="s">
        <v>1172</v>
      </c>
      <c r="C1302" s="16" t="s">
        <v>4570</v>
      </c>
      <c r="D1302" s="1" t="s">
        <v>62</v>
      </c>
      <c r="E1302" s="3">
        <v>162</v>
      </c>
      <c r="F1302" s="2">
        <v>84.05</v>
      </c>
      <c r="G1302" s="2">
        <f>ROUND('CDD-CD'!$E1302*'CDD-CD'!$F1302,2)</f>
        <v>13616.1</v>
      </c>
      <c r="H1302" s="3">
        <v>162</v>
      </c>
      <c r="I1302" s="2">
        <v>90.33</v>
      </c>
      <c r="J1302" s="2">
        <f>ROUND(Tabla2[[#This Row],[CANTIDAD 2]]*Tabla2[[#This Row],[P. U. 2]],2)</f>
        <v>14633.46</v>
      </c>
    </row>
    <row r="1303" spans="1:10">
      <c r="A1303" s="16" t="s">
        <v>6577</v>
      </c>
      <c r="B1303" s="16" t="s">
        <v>1173</v>
      </c>
      <c r="C1303" s="16" t="s">
        <v>4571</v>
      </c>
      <c r="D1303" s="1" t="s">
        <v>62</v>
      </c>
      <c r="E1303" s="3">
        <v>3420</v>
      </c>
      <c r="F1303" s="2">
        <v>6.53</v>
      </c>
      <c r="G1303" s="2">
        <f>ROUND('CDD-CD'!$E1303*'CDD-CD'!$F1303,2)</f>
        <v>22332.6</v>
      </c>
      <c r="H1303" s="3">
        <v>3420</v>
      </c>
      <c r="I1303" s="2">
        <v>7.77</v>
      </c>
      <c r="J1303" s="2">
        <f>ROUND(Tabla2[[#This Row],[CANTIDAD 2]]*Tabla2[[#This Row],[P. U. 2]],2)</f>
        <v>26573.4</v>
      </c>
    </row>
    <row r="1304" spans="1:10">
      <c r="A1304" s="16" t="s">
        <v>6577</v>
      </c>
      <c r="B1304" s="16" t="s">
        <v>1174</v>
      </c>
      <c r="C1304" s="16" t="s">
        <v>4572</v>
      </c>
      <c r="D1304" s="1" t="s">
        <v>62</v>
      </c>
      <c r="E1304" s="3">
        <v>756</v>
      </c>
      <c r="F1304" s="2">
        <v>8.32</v>
      </c>
      <c r="G1304" s="2">
        <f>ROUND('CDD-CD'!$E1304*'CDD-CD'!$F1304,2)</f>
        <v>6289.92</v>
      </c>
      <c r="H1304" s="3">
        <v>756</v>
      </c>
      <c r="I1304" s="2">
        <v>9.56</v>
      </c>
      <c r="J1304" s="2">
        <f>ROUND(Tabla2[[#This Row],[CANTIDAD 2]]*Tabla2[[#This Row],[P. U. 2]],2)</f>
        <v>7227.36</v>
      </c>
    </row>
    <row r="1305" spans="1:10">
      <c r="A1305" s="16" t="s">
        <v>6577</v>
      </c>
      <c r="B1305" s="16" t="s">
        <v>1175</v>
      </c>
      <c r="C1305" s="16" t="s">
        <v>4573</v>
      </c>
      <c r="D1305" s="1" t="s">
        <v>62</v>
      </c>
      <c r="E1305" s="3">
        <v>373</v>
      </c>
      <c r="F1305" s="2">
        <v>312.37</v>
      </c>
      <c r="G1305" s="2">
        <f>ROUND('CDD-CD'!$E1305*'CDD-CD'!$F1305,2)</f>
        <v>116514.01</v>
      </c>
      <c r="H1305" s="3">
        <v>373</v>
      </c>
      <c r="I1305" s="2">
        <v>350.43</v>
      </c>
      <c r="J1305" s="2">
        <f>ROUND(Tabla2[[#This Row],[CANTIDAD 2]]*Tabla2[[#This Row],[P. U. 2]],2)</f>
        <v>130710.39</v>
      </c>
    </row>
    <row r="1306" spans="1:10">
      <c r="A1306" s="16" t="s">
        <v>6577</v>
      </c>
      <c r="B1306" s="16" t="s">
        <v>1176</v>
      </c>
      <c r="C1306" s="16" t="s">
        <v>4574</v>
      </c>
      <c r="D1306" s="1" t="s">
        <v>62</v>
      </c>
      <c r="E1306" s="3">
        <v>128</v>
      </c>
      <c r="F1306" s="2">
        <v>388.73</v>
      </c>
      <c r="G1306" s="2">
        <f>ROUND('CDD-CD'!$E1306*'CDD-CD'!$F1306,2)</f>
        <v>49757.440000000002</v>
      </c>
      <c r="H1306" s="3">
        <v>128</v>
      </c>
      <c r="I1306" s="2">
        <v>437.21</v>
      </c>
      <c r="J1306" s="2">
        <f>ROUND(Tabla2[[#This Row],[CANTIDAD 2]]*Tabla2[[#This Row],[P. U. 2]],2)</f>
        <v>55962.879999999997</v>
      </c>
    </row>
    <row r="1307" spans="1:10">
      <c r="A1307" s="16" t="s">
        <v>6577</v>
      </c>
      <c r="B1307" s="16" t="s">
        <v>1177</v>
      </c>
      <c r="C1307" s="16" t="s">
        <v>4575</v>
      </c>
      <c r="D1307" s="1" t="s">
        <v>62</v>
      </c>
      <c r="E1307" s="3">
        <v>62</v>
      </c>
      <c r="F1307" s="2">
        <v>415.07</v>
      </c>
      <c r="G1307" s="2">
        <f>ROUND('CDD-CD'!$E1307*'CDD-CD'!$F1307,2)</f>
        <v>25734.34</v>
      </c>
      <c r="H1307" s="3">
        <v>62</v>
      </c>
      <c r="I1307" s="2">
        <v>463.55</v>
      </c>
      <c r="J1307" s="2">
        <f>ROUND(Tabla2[[#This Row],[CANTIDAD 2]]*Tabla2[[#This Row],[P. U. 2]],2)</f>
        <v>28740.1</v>
      </c>
    </row>
    <row r="1308" spans="1:10">
      <c r="A1308" s="16" t="s">
        <v>6577</v>
      </c>
      <c r="B1308" s="16" t="s">
        <v>1178</v>
      </c>
      <c r="C1308" s="16" t="s">
        <v>4576</v>
      </c>
      <c r="D1308" s="1" t="s">
        <v>62</v>
      </c>
      <c r="E1308" s="3">
        <v>182</v>
      </c>
      <c r="F1308" s="2">
        <v>821.38</v>
      </c>
      <c r="G1308" s="2">
        <f>ROUND('CDD-CD'!$E1308*'CDD-CD'!$F1308,2)</f>
        <v>149491.16</v>
      </c>
      <c r="H1308" s="3">
        <v>182</v>
      </c>
      <c r="I1308" s="2">
        <v>896.15</v>
      </c>
      <c r="J1308" s="2">
        <f>ROUND(Tabla2[[#This Row],[CANTIDAD 2]]*Tabla2[[#This Row],[P. U. 2]],2)</f>
        <v>163099.29999999999</v>
      </c>
    </row>
    <row r="1309" spans="1:10">
      <c r="A1309" s="16" t="s">
        <v>6577</v>
      </c>
      <c r="B1309" s="16" t="s">
        <v>1179</v>
      </c>
      <c r="C1309" s="16" t="s">
        <v>4577</v>
      </c>
      <c r="D1309" s="1" t="s">
        <v>62</v>
      </c>
      <c r="E1309" s="3">
        <v>30</v>
      </c>
      <c r="F1309" s="2">
        <v>849.1</v>
      </c>
      <c r="G1309" s="2">
        <f>ROUND('CDD-CD'!$E1309*'CDD-CD'!$F1309,2)</f>
        <v>25473</v>
      </c>
      <c r="H1309" s="3">
        <v>30</v>
      </c>
      <c r="I1309" s="2">
        <v>931.74</v>
      </c>
      <c r="J1309" s="2">
        <f>ROUND(Tabla2[[#This Row],[CANTIDAD 2]]*Tabla2[[#This Row],[P. U. 2]],2)</f>
        <v>27952.2</v>
      </c>
    </row>
    <row r="1310" spans="1:10">
      <c r="A1310" s="16" t="s">
        <v>6577</v>
      </c>
      <c r="B1310" s="16" t="s">
        <v>1180</v>
      </c>
      <c r="C1310" s="16" t="s">
        <v>4578</v>
      </c>
      <c r="D1310" s="1" t="s">
        <v>62</v>
      </c>
      <c r="E1310" s="3">
        <v>1</v>
      </c>
      <c r="F1310" s="2">
        <v>1045.8</v>
      </c>
      <c r="G1310" s="2">
        <f>ROUND('CDD-CD'!$E1310*'CDD-CD'!$F1310,2)</f>
        <v>1045.8</v>
      </c>
      <c r="H1310" s="3">
        <v>1</v>
      </c>
      <c r="I1310" s="2">
        <v>1128.44</v>
      </c>
      <c r="J1310" s="2">
        <f>ROUND(Tabla2[[#This Row],[CANTIDAD 2]]*Tabla2[[#This Row],[P. U. 2]],2)</f>
        <v>1128.44</v>
      </c>
    </row>
    <row r="1311" spans="1:10">
      <c r="A1311" s="16" t="s">
        <v>6577</v>
      </c>
      <c r="B1311" s="16" t="s">
        <v>1181</v>
      </c>
      <c r="C1311" s="16" t="s">
        <v>4579</v>
      </c>
      <c r="D1311" s="1" t="s">
        <v>62</v>
      </c>
      <c r="E1311" s="3">
        <v>1</v>
      </c>
      <c r="F1311" s="2">
        <v>1199.8800000000001</v>
      </c>
      <c r="G1311" s="2">
        <f>ROUND('CDD-CD'!$E1311*'CDD-CD'!$F1311,2)</f>
        <v>1199.8800000000001</v>
      </c>
      <c r="H1311" s="3">
        <v>1</v>
      </c>
      <c r="I1311" s="2">
        <v>1282.92</v>
      </c>
      <c r="J1311" s="2">
        <f>ROUND(Tabla2[[#This Row],[CANTIDAD 2]]*Tabla2[[#This Row],[P. U. 2]],2)</f>
        <v>1282.92</v>
      </c>
    </row>
    <row r="1312" spans="1:10" s="56" customFormat="1">
      <c r="A1312" s="52" t="s">
        <v>6580</v>
      </c>
      <c r="B1312" s="52" t="s">
        <v>3472</v>
      </c>
      <c r="C1312" s="52" t="s">
        <v>4580</v>
      </c>
      <c r="D1312" s="53" t="s">
        <v>3472</v>
      </c>
      <c r="E1312" s="54"/>
      <c r="F1312" s="55"/>
      <c r="G1312" s="55">
        <f>SUM(G1313:G1344)</f>
        <v>439702.19000000018</v>
      </c>
      <c r="H1312" s="54"/>
      <c r="I1312" s="65"/>
      <c r="J1312" s="55">
        <f>SUM(J1313:J1344)</f>
        <v>545652.91</v>
      </c>
    </row>
    <row r="1313" spans="1:10">
      <c r="A1313" s="16" t="s">
        <v>6577</v>
      </c>
      <c r="B1313" s="16" t="s">
        <v>1182</v>
      </c>
      <c r="C1313" s="16" t="s">
        <v>4581</v>
      </c>
      <c r="D1313" s="1" t="s">
        <v>62</v>
      </c>
      <c r="E1313" s="3">
        <v>20456</v>
      </c>
      <c r="F1313" s="2">
        <v>3.26</v>
      </c>
      <c r="G1313" s="2">
        <f>ROUND('CDD-CD'!$E1313*'CDD-CD'!$F1313,2)</f>
        <v>66686.559999999998</v>
      </c>
      <c r="H1313" s="3">
        <v>20456</v>
      </c>
      <c r="I1313" s="2">
        <v>4.07</v>
      </c>
      <c r="J1313" s="2">
        <f>ROUND(Tabla2[[#This Row],[CANTIDAD 2]]*Tabla2[[#This Row],[P. U. 2]],2)</f>
        <v>83255.92</v>
      </c>
    </row>
    <row r="1314" spans="1:10">
      <c r="A1314" s="16" t="s">
        <v>6577</v>
      </c>
      <c r="B1314" s="16" t="s">
        <v>1183</v>
      </c>
      <c r="C1314" s="16" t="s">
        <v>4582</v>
      </c>
      <c r="D1314" s="1" t="s">
        <v>62</v>
      </c>
      <c r="E1314" s="3">
        <v>7246</v>
      </c>
      <c r="F1314" s="2">
        <v>4.3499999999999996</v>
      </c>
      <c r="G1314" s="2">
        <f>ROUND('CDD-CD'!$E1314*'CDD-CD'!$F1314,2)</f>
        <v>31520.1</v>
      </c>
      <c r="H1314" s="3">
        <v>7246</v>
      </c>
      <c r="I1314" s="2">
        <v>5.32</v>
      </c>
      <c r="J1314" s="2">
        <f>ROUND(Tabla2[[#This Row],[CANTIDAD 2]]*Tabla2[[#This Row],[P. U. 2]],2)</f>
        <v>38548.720000000001</v>
      </c>
    </row>
    <row r="1315" spans="1:10">
      <c r="A1315" s="16" t="s">
        <v>6577</v>
      </c>
      <c r="B1315" s="16" t="s">
        <v>1184</v>
      </c>
      <c r="C1315" s="16" t="s">
        <v>4583</v>
      </c>
      <c r="D1315" s="1" t="s">
        <v>62</v>
      </c>
      <c r="E1315" s="3">
        <v>2480</v>
      </c>
      <c r="F1315" s="2">
        <v>5.73</v>
      </c>
      <c r="G1315" s="2">
        <f>ROUND('CDD-CD'!$E1315*'CDD-CD'!$F1315,2)</f>
        <v>14210.4</v>
      </c>
      <c r="H1315" s="3">
        <v>2480</v>
      </c>
      <c r="I1315" s="2">
        <v>6.91</v>
      </c>
      <c r="J1315" s="2">
        <f>ROUND(Tabla2[[#This Row],[CANTIDAD 2]]*Tabla2[[#This Row],[P. U. 2]],2)</f>
        <v>17136.8</v>
      </c>
    </row>
    <row r="1316" spans="1:10">
      <c r="A1316" s="16" t="s">
        <v>6577</v>
      </c>
      <c r="B1316" s="16" t="s">
        <v>1185</v>
      </c>
      <c r="C1316" s="16" t="s">
        <v>4584</v>
      </c>
      <c r="D1316" s="1" t="s">
        <v>62</v>
      </c>
      <c r="E1316" s="3">
        <v>994</v>
      </c>
      <c r="F1316" s="2">
        <v>8.33</v>
      </c>
      <c r="G1316" s="2">
        <f>ROUND('CDD-CD'!$E1316*'CDD-CD'!$F1316,2)</f>
        <v>8280.02</v>
      </c>
      <c r="H1316" s="3">
        <v>994</v>
      </c>
      <c r="I1316" s="2">
        <v>9.69</v>
      </c>
      <c r="J1316" s="2">
        <f>ROUND(Tabla2[[#This Row],[CANTIDAD 2]]*Tabla2[[#This Row],[P. U. 2]],2)</f>
        <v>9631.86</v>
      </c>
    </row>
    <row r="1317" spans="1:10">
      <c r="A1317" s="16" t="s">
        <v>6577</v>
      </c>
      <c r="B1317" s="16" t="s">
        <v>1186</v>
      </c>
      <c r="C1317" s="16" t="s">
        <v>4585</v>
      </c>
      <c r="D1317" s="1" t="s">
        <v>62</v>
      </c>
      <c r="E1317" s="3">
        <v>326</v>
      </c>
      <c r="F1317" s="2">
        <v>9.4600000000000009</v>
      </c>
      <c r="G1317" s="2">
        <f>ROUND('CDD-CD'!$E1317*'CDD-CD'!$F1317,2)</f>
        <v>3083.96</v>
      </c>
      <c r="H1317" s="3">
        <v>326</v>
      </c>
      <c r="I1317" s="2">
        <v>11.07</v>
      </c>
      <c r="J1317" s="2">
        <f>ROUND(Tabla2[[#This Row],[CANTIDAD 2]]*Tabla2[[#This Row],[P. U. 2]],2)</f>
        <v>3608.82</v>
      </c>
    </row>
    <row r="1318" spans="1:10">
      <c r="A1318" s="16" t="s">
        <v>6577</v>
      </c>
      <c r="B1318" s="16" t="s">
        <v>1187</v>
      </c>
      <c r="C1318" s="16" t="s">
        <v>4586</v>
      </c>
      <c r="D1318" s="1" t="s">
        <v>62</v>
      </c>
      <c r="E1318" s="3">
        <v>292</v>
      </c>
      <c r="F1318" s="2">
        <v>12.72</v>
      </c>
      <c r="G1318" s="2">
        <f>ROUND('CDD-CD'!$E1318*'CDD-CD'!$F1318,2)</f>
        <v>3714.24</v>
      </c>
      <c r="H1318" s="3">
        <v>292</v>
      </c>
      <c r="I1318" s="2">
        <v>14.48</v>
      </c>
      <c r="J1318" s="2">
        <f>ROUND(Tabla2[[#This Row],[CANTIDAD 2]]*Tabla2[[#This Row],[P. U. 2]],2)</f>
        <v>4228.16</v>
      </c>
    </row>
    <row r="1319" spans="1:10">
      <c r="A1319" s="16" t="s">
        <v>6577</v>
      </c>
      <c r="B1319" s="16" t="s">
        <v>1188</v>
      </c>
      <c r="C1319" s="16" t="s">
        <v>4587</v>
      </c>
      <c r="D1319" s="1" t="s">
        <v>62</v>
      </c>
      <c r="E1319" s="3">
        <v>468</v>
      </c>
      <c r="F1319" s="2">
        <v>21.17</v>
      </c>
      <c r="G1319" s="2">
        <f>ROUND('CDD-CD'!$E1319*'CDD-CD'!$F1319,2)</f>
        <v>9907.56</v>
      </c>
      <c r="H1319" s="3">
        <v>468</v>
      </c>
      <c r="I1319" s="2">
        <v>23.23</v>
      </c>
      <c r="J1319" s="2">
        <f>ROUND(Tabla2[[#This Row],[CANTIDAD 2]]*Tabla2[[#This Row],[P. U. 2]],2)</f>
        <v>10871.64</v>
      </c>
    </row>
    <row r="1320" spans="1:10">
      <c r="A1320" s="16" t="s">
        <v>6577</v>
      </c>
      <c r="B1320" s="16" t="s">
        <v>1189</v>
      </c>
      <c r="C1320" s="16" t="s">
        <v>4588</v>
      </c>
      <c r="D1320" s="1" t="s">
        <v>62</v>
      </c>
      <c r="E1320" s="3">
        <v>230</v>
      </c>
      <c r="F1320" s="2">
        <v>27.64</v>
      </c>
      <c r="G1320" s="2">
        <f>ROUND('CDD-CD'!$E1320*'CDD-CD'!$F1320,2)</f>
        <v>6357.2</v>
      </c>
      <c r="H1320" s="3">
        <v>230</v>
      </c>
      <c r="I1320" s="2">
        <v>30.06</v>
      </c>
      <c r="J1320" s="2">
        <f>ROUND(Tabla2[[#This Row],[CANTIDAD 2]]*Tabla2[[#This Row],[P. U. 2]],2)</f>
        <v>6913.8</v>
      </c>
    </row>
    <row r="1321" spans="1:10">
      <c r="A1321" s="16" t="s">
        <v>6577</v>
      </c>
      <c r="B1321" s="16" t="s">
        <v>1190</v>
      </c>
      <c r="C1321" s="16" t="s">
        <v>4589</v>
      </c>
      <c r="D1321" s="1" t="s">
        <v>62</v>
      </c>
      <c r="E1321" s="3">
        <v>2</v>
      </c>
      <c r="F1321" s="2">
        <v>41.65</v>
      </c>
      <c r="G1321" s="2">
        <f>ROUND('CDD-CD'!$E1321*'CDD-CD'!$F1321,2)</f>
        <v>83.3</v>
      </c>
      <c r="H1321" s="3">
        <v>2</v>
      </c>
      <c r="I1321" s="2">
        <v>44.27</v>
      </c>
      <c r="J1321" s="2">
        <f>ROUND(Tabla2[[#This Row],[CANTIDAD 2]]*Tabla2[[#This Row],[P. U. 2]],2)</f>
        <v>88.54</v>
      </c>
    </row>
    <row r="1322" spans="1:10">
      <c r="A1322" s="16" t="s">
        <v>6577</v>
      </c>
      <c r="B1322" s="16" t="s">
        <v>1191</v>
      </c>
      <c r="C1322" s="16" t="s">
        <v>4590</v>
      </c>
      <c r="D1322" s="1" t="s">
        <v>62</v>
      </c>
      <c r="E1322" s="3">
        <v>40912</v>
      </c>
      <c r="F1322" s="2">
        <v>2.59</v>
      </c>
      <c r="G1322" s="2">
        <f>ROUND('CDD-CD'!$E1322*'CDD-CD'!$F1322,2)</f>
        <v>105962.08</v>
      </c>
      <c r="H1322" s="3">
        <v>40912</v>
      </c>
      <c r="I1322" s="2">
        <v>3.4</v>
      </c>
      <c r="J1322" s="2">
        <f>ROUND(Tabla2[[#This Row],[CANTIDAD 2]]*Tabla2[[#This Row],[P. U. 2]],2)</f>
        <v>139100.79999999999</v>
      </c>
    </row>
    <row r="1323" spans="1:10">
      <c r="A1323" s="16" t="s">
        <v>6577</v>
      </c>
      <c r="B1323" s="16" t="s">
        <v>1192</v>
      </c>
      <c r="C1323" s="16" t="s">
        <v>4591</v>
      </c>
      <c r="D1323" s="1" t="s">
        <v>62</v>
      </c>
      <c r="E1323" s="3">
        <v>14492</v>
      </c>
      <c r="F1323" s="2">
        <v>3.23</v>
      </c>
      <c r="G1323" s="2">
        <f>ROUND('CDD-CD'!$E1323*'CDD-CD'!$F1323,2)</f>
        <v>46809.16</v>
      </c>
      <c r="H1323" s="3">
        <v>14492</v>
      </c>
      <c r="I1323" s="2">
        <v>4.2</v>
      </c>
      <c r="J1323" s="2">
        <f>ROUND(Tabla2[[#This Row],[CANTIDAD 2]]*Tabla2[[#This Row],[P. U. 2]],2)</f>
        <v>60866.400000000001</v>
      </c>
    </row>
    <row r="1324" spans="1:10">
      <c r="A1324" s="16" t="s">
        <v>6577</v>
      </c>
      <c r="B1324" s="16" t="s">
        <v>1193</v>
      </c>
      <c r="C1324" s="16" t="s">
        <v>4592</v>
      </c>
      <c r="D1324" s="1" t="s">
        <v>62</v>
      </c>
      <c r="E1324" s="3">
        <v>4960</v>
      </c>
      <c r="F1324" s="2">
        <v>4.25</v>
      </c>
      <c r="G1324" s="2">
        <f>ROUND('CDD-CD'!$E1324*'CDD-CD'!$F1324,2)</f>
        <v>21080</v>
      </c>
      <c r="H1324" s="3">
        <v>4960</v>
      </c>
      <c r="I1324" s="2">
        <v>5.43</v>
      </c>
      <c r="J1324" s="2">
        <f>ROUND(Tabla2[[#This Row],[CANTIDAD 2]]*Tabla2[[#This Row],[P. U. 2]],2)</f>
        <v>26932.799999999999</v>
      </c>
    </row>
    <row r="1325" spans="1:10">
      <c r="A1325" s="16" t="s">
        <v>6577</v>
      </c>
      <c r="B1325" s="16" t="s">
        <v>1194</v>
      </c>
      <c r="C1325" s="16" t="s">
        <v>4593</v>
      </c>
      <c r="D1325" s="1" t="s">
        <v>62</v>
      </c>
      <c r="E1325" s="3">
        <v>1988</v>
      </c>
      <c r="F1325" s="2">
        <v>5.5</v>
      </c>
      <c r="G1325" s="2">
        <f>ROUND('CDD-CD'!$E1325*'CDD-CD'!$F1325,2)</f>
        <v>10934</v>
      </c>
      <c r="H1325" s="3">
        <v>1988</v>
      </c>
      <c r="I1325" s="2">
        <v>6.86</v>
      </c>
      <c r="J1325" s="2">
        <f>ROUND(Tabla2[[#This Row],[CANTIDAD 2]]*Tabla2[[#This Row],[P. U. 2]],2)</f>
        <v>13637.68</v>
      </c>
    </row>
    <row r="1326" spans="1:10">
      <c r="A1326" s="16" t="s">
        <v>6577</v>
      </c>
      <c r="B1326" s="16" t="s">
        <v>1195</v>
      </c>
      <c r="C1326" s="16" t="s">
        <v>4594</v>
      </c>
      <c r="D1326" s="1" t="s">
        <v>62</v>
      </c>
      <c r="E1326" s="3">
        <v>652</v>
      </c>
      <c r="F1326" s="2">
        <v>6.59</v>
      </c>
      <c r="G1326" s="2">
        <f>ROUND('CDD-CD'!$E1326*'CDD-CD'!$F1326,2)</f>
        <v>4296.68</v>
      </c>
      <c r="H1326" s="3">
        <v>652</v>
      </c>
      <c r="I1326" s="2">
        <v>8.1999999999999993</v>
      </c>
      <c r="J1326" s="2">
        <f>ROUND(Tabla2[[#This Row],[CANTIDAD 2]]*Tabla2[[#This Row],[P. U. 2]],2)</f>
        <v>5346.4</v>
      </c>
    </row>
    <row r="1327" spans="1:10">
      <c r="A1327" s="16" t="s">
        <v>6577</v>
      </c>
      <c r="B1327" s="16" t="s">
        <v>1196</v>
      </c>
      <c r="C1327" s="16" t="s">
        <v>4595</v>
      </c>
      <c r="D1327" s="1" t="s">
        <v>62</v>
      </c>
      <c r="E1327" s="3">
        <v>584</v>
      </c>
      <c r="F1327" s="2">
        <v>8</v>
      </c>
      <c r="G1327" s="2">
        <f>ROUND('CDD-CD'!$E1327*'CDD-CD'!$F1327,2)</f>
        <v>4672</v>
      </c>
      <c r="H1327" s="3">
        <v>584</v>
      </c>
      <c r="I1327" s="2">
        <v>9.76</v>
      </c>
      <c r="J1327" s="2">
        <f>ROUND(Tabla2[[#This Row],[CANTIDAD 2]]*Tabla2[[#This Row],[P. U. 2]],2)</f>
        <v>5699.84</v>
      </c>
    </row>
    <row r="1328" spans="1:10">
      <c r="A1328" s="16" t="s">
        <v>6577</v>
      </c>
      <c r="B1328" s="16" t="s">
        <v>1197</v>
      </c>
      <c r="C1328" s="16" t="s">
        <v>4596</v>
      </c>
      <c r="D1328" s="1" t="s">
        <v>62</v>
      </c>
      <c r="E1328" s="3">
        <v>936</v>
      </c>
      <c r="F1328" s="2">
        <v>11.47</v>
      </c>
      <c r="G1328" s="2">
        <f>ROUND('CDD-CD'!$E1328*'CDD-CD'!$F1328,2)</f>
        <v>10735.92</v>
      </c>
      <c r="H1328" s="3">
        <v>936</v>
      </c>
      <c r="I1328" s="2">
        <v>13.53</v>
      </c>
      <c r="J1328" s="2">
        <f>ROUND(Tabla2[[#This Row],[CANTIDAD 2]]*Tabla2[[#This Row],[P. U. 2]],2)</f>
        <v>12664.08</v>
      </c>
    </row>
    <row r="1329" spans="1:10">
      <c r="A1329" s="16" t="s">
        <v>6577</v>
      </c>
      <c r="B1329" s="16" t="s">
        <v>1198</v>
      </c>
      <c r="C1329" s="16" t="s">
        <v>4597</v>
      </c>
      <c r="D1329" s="1" t="s">
        <v>62</v>
      </c>
      <c r="E1329" s="3">
        <v>460</v>
      </c>
      <c r="F1329" s="2">
        <v>16.420000000000002</v>
      </c>
      <c r="G1329" s="2">
        <f>ROUND('CDD-CD'!$E1329*'CDD-CD'!$F1329,2)</f>
        <v>7553.2</v>
      </c>
      <c r="H1329" s="3">
        <v>460</v>
      </c>
      <c r="I1329" s="2">
        <v>18.84</v>
      </c>
      <c r="J1329" s="2">
        <f>ROUND(Tabla2[[#This Row],[CANTIDAD 2]]*Tabla2[[#This Row],[P. U. 2]],2)</f>
        <v>8666.4</v>
      </c>
    </row>
    <row r="1330" spans="1:10">
      <c r="A1330" s="16" t="s">
        <v>6577</v>
      </c>
      <c r="B1330" s="16" t="s">
        <v>1199</v>
      </c>
      <c r="C1330" s="16" t="s">
        <v>4598</v>
      </c>
      <c r="D1330" s="1" t="s">
        <v>62</v>
      </c>
      <c r="E1330" s="3">
        <v>4</v>
      </c>
      <c r="F1330" s="2">
        <v>27.85</v>
      </c>
      <c r="G1330" s="2">
        <f>ROUND('CDD-CD'!$E1330*'CDD-CD'!$F1330,2)</f>
        <v>111.4</v>
      </c>
      <c r="H1330" s="3">
        <v>4</v>
      </c>
      <c r="I1330" s="2">
        <v>30.27</v>
      </c>
      <c r="J1330" s="2">
        <f>ROUND(Tabla2[[#This Row],[CANTIDAD 2]]*Tabla2[[#This Row],[P. U. 2]],2)</f>
        <v>121.08</v>
      </c>
    </row>
    <row r="1331" spans="1:10">
      <c r="A1331" s="16" t="s">
        <v>6577</v>
      </c>
      <c r="B1331" s="16" t="s">
        <v>1200</v>
      </c>
      <c r="C1331" s="16" t="s">
        <v>4599</v>
      </c>
      <c r="D1331" s="1" t="s">
        <v>62</v>
      </c>
      <c r="E1331" s="3">
        <v>478</v>
      </c>
      <c r="F1331" s="2">
        <v>18.96</v>
      </c>
      <c r="G1331" s="2">
        <f>ROUND('CDD-CD'!$E1331*'CDD-CD'!$F1331,2)</f>
        <v>9062.8799999999992</v>
      </c>
      <c r="H1331" s="3">
        <v>478</v>
      </c>
      <c r="I1331" s="2">
        <v>22.65</v>
      </c>
      <c r="J1331" s="2">
        <f>ROUND(Tabla2[[#This Row],[CANTIDAD 2]]*Tabla2[[#This Row],[P. U. 2]],2)</f>
        <v>10826.7</v>
      </c>
    </row>
    <row r="1332" spans="1:10">
      <c r="A1332" s="16" t="s">
        <v>6577</v>
      </c>
      <c r="B1332" s="16" t="s">
        <v>1201</v>
      </c>
      <c r="C1332" s="16" t="s">
        <v>4600</v>
      </c>
      <c r="D1332" s="1" t="s">
        <v>62</v>
      </c>
      <c r="E1332" s="3">
        <v>1895</v>
      </c>
      <c r="F1332" s="2">
        <v>20.7</v>
      </c>
      <c r="G1332" s="2">
        <f>ROUND('CDD-CD'!$E1332*'CDD-CD'!$F1332,2)</f>
        <v>39226.5</v>
      </c>
      <c r="H1332" s="3">
        <v>1895</v>
      </c>
      <c r="I1332" s="2">
        <v>24.63</v>
      </c>
      <c r="J1332" s="2">
        <f>ROUND(Tabla2[[#This Row],[CANTIDAD 2]]*Tabla2[[#This Row],[P. U. 2]],2)</f>
        <v>46673.85</v>
      </c>
    </row>
    <row r="1333" spans="1:10">
      <c r="A1333" s="16" t="s">
        <v>6577</v>
      </c>
      <c r="B1333" s="16" t="s">
        <v>1202</v>
      </c>
      <c r="C1333" s="16" t="s">
        <v>4601</v>
      </c>
      <c r="D1333" s="1" t="s">
        <v>62</v>
      </c>
      <c r="E1333" s="3">
        <v>174</v>
      </c>
      <c r="F1333" s="2">
        <v>28.43</v>
      </c>
      <c r="G1333" s="2">
        <f>ROUND('CDD-CD'!$E1333*'CDD-CD'!$F1333,2)</f>
        <v>4946.82</v>
      </c>
      <c r="H1333" s="3">
        <v>174</v>
      </c>
      <c r="I1333" s="2">
        <v>33.26</v>
      </c>
      <c r="J1333" s="2">
        <f>ROUND(Tabla2[[#This Row],[CANTIDAD 2]]*Tabla2[[#This Row],[P. U. 2]],2)</f>
        <v>5787.24</v>
      </c>
    </row>
    <row r="1334" spans="1:10">
      <c r="A1334" s="16" t="s">
        <v>6577</v>
      </c>
      <c r="B1334" s="16" t="s">
        <v>1203</v>
      </c>
      <c r="C1334" s="16" t="s">
        <v>4602</v>
      </c>
      <c r="D1334" s="1" t="s">
        <v>62</v>
      </c>
      <c r="E1334" s="3">
        <v>12</v>
      </c>
      <c r="F1334" s="2">
        <v>42.91</v>
      </c>
      <c r="G1334" s="2">
        <f>ROUND('CDD-CD'!$E1334*'CDD-CD'!$F1334,2)</f>
        <v>514.91999999999996</v>
      </c>
      <c r="H1334" s="3">
        <v>12</v>
      </c>
      <c r="I1334" s="2">
        <v>49.19</v>
      </c>
      <c r="J1334" s="2">
        <f>ROUND(Tabla2[[#This Row],[CANTIDAD 2]]*Tabla2[[#This Row],[P. U. 2]],2)</f>
        <v>590.28</v>
      </c>
    </row>
    <row r="1335" spans="1:10">
      <c r="A1335" s="16" t="s">
        <v>6577</v>
      </c>
      <c r="B1335" s="16" t="s">
        <v>1204</v>
      </c>
      <c r="C1335" s="16" t="s">
        <v>4603</v>
      </c>
      <c r="D1335" s="1" t="s">
        <v>62</v>
      </c>
      <c r="E1335" s="3">
        <v>424</v>
      </c>
      <c r="F1335" s="2">
        <v>12.63</v>
      </c>
      <c r="G1335" s="2">
        <f>ROUND('CDD-CD'!$E1335*'CDD-CD'!$F1335,2)</f>
        <v>5355.12</v>
      </c>
      <c r="H1335" s="3">
        <v>424</v>
      </c>
      <c r="I1335" s="2">
        <v>16.32</v>
      </c>
      <c r="J1335" s="2">
        <f>ROUND(Tabla2[[#This Row],[CANTIDAD 2]]*Tabla2[[#This Row],[P. U. 2]],2)</f>
        <v>6919.68</v>
      </c>
    </row>
    <row r="1336" spans="1:10">
      <c r="A1336" s="16" t="s">
        <v>6577</v>
      </c>
      <c r="B1336" s="16" t="s">
        <v>1205</v>
      </c>
      <c r="C1336" s="16" t="s">
        <v>4604</v>
      </c>
      <c r="D1336" s="1" t="s">
        <v>62</v>
      </c>
      <c r="E1336" s="3">
        <v>126</v>
      </c>
      <c r="F1336" s="2">
        <v>20.7</v>
      </c>
      <c r="G1336" s="2">
        <f>ROUND('CDD-CD'!$E1336*'CDD-CD'!$F1336,2)</f>
        <v>2608.1999999999998</v>
      </c>
      <c r="H1336" s="3">
        <v>126</v>
      </c>
      <c r="I1336" s="2">
        <v>24.63</v>
      </c>
      <c r="J1336" s="2">
        <f>ROUND(Tabla2[[#This Row],[CANTIDAD 2]]*Tabla2[[#This Row],[P. U. 2]],2)</f>
        <v>3103.38</v>
      </c>
    </row>
    <row r="1337" spans="1:10">
      <c r="A1337" s="16" t="s">
        <v>6577</v>
      </c>
      <c r="B1337" s="16" t="s">
        <v>1206</v>
      </c>
      <c r="C1337" s="16" t="s">
        <v>4605</v>
      </c>
      <c r="D1337" s="1" t="s">
        <v>62</v>
      </c>
      <c r="E1337" s="3">
        <v>98</v>
      </c>
      <c r="F1337" s="2">
        <v>28.43</v>
      </c>
      <c r="G1337" s="2">
        <f>ROUND('CDD-CD'!$E1337*'CDD-CD'!$F1337,2)</f>
        <v>2786.14</v>
      </c>
      <c r="H1337" s="3">
        <v>98</v>
      </c>
      <c r="I1337" s="2">
        <v>33.26</v>
      </c>
      <c r="J1337" s="2">
        <f>ROUND(Tabla2[[#This Row],[CANTIDAD 2]]*Tabla2[[#This Row],[P. U. 2]],2)</f>
        <v>3259.48</v>
      </c>
    </row>
    <row r="1338" spans="1:10">
      <c r="A1338" s="16" t="s">
        <v>6577</v>
      </c>
      <c r="B1338" s="16" t="s">
        <v>1207</v>
      </c>
      <c r="C1338" s="16" t="s">
        <v>4606</v>
      </c>
      <c r="D1338" s="1" t="s">
        <v>62</v>
      </c>
      <c r="E1338" s="3">
        <v>56</v>
      </c>
      <c r="F1338" s="2">
        <v>27.14</v>
      </c>
      <c r="G1338" s="2">
        <f>ROUND('CDD-CD'!$E1338*'CDD-CD'!$F1338,2)</f>
        <v>1519.84</v>
      </c>
      <c r="H1338" s="3">
        <v>56</v>
      </c>
      <c r="I1338" s="2">
        <v>32.380000000000003</v>
      </c>
      <c r="J1338" s="2">
        <f>ROUND(Tabla2[[#This Row],[CANTIDAD 2]]*Tabla2[[#This Row],[P. U. 2]],2)</f>
        <v>1813.28</v>
      </c>
    </row>
    <row r="1339" spans="1:10">
      <c r="A1339" s="16" t="s">
        <v>6577</v>
      </c>
      <c r="B1339" s="16" t="s">
        <v>1208</v>
      </c>
      <c r="C1339" s="16" t="s">
        <v>4607</v>
      </c>
      <c r="D1339" s="1" t="s">
        <v>62</v>
      </c>
      <c r="E1339" s="3">
        <v>63</v>
      </c>
      <c r="F1339" s="2">
        <v>73.53</v>
      </c>
      <c r="G1339" s="2">
        <f>ROUND('CDD-CD'!$E1339*'CDD-CD'!$F1339,2)</f>
        <v>4632.3900000000003</v>
      </c>
      <c r="H1339" s="3">
        <v>63</v>
      </c>
      <c r="I1339" s="2">
        <v>81.38</v>
      </c>
      <c r="J1339" s="2">
        <f>ROUND(Tabla2[[#This Row],[CANTIDAD 2]]*Tabla2[[#This Row],[P. U. 2]],2)</f>
        <v>5126.9399999999996</v>
      </c>
    </row>
    <row r="1340" spans="1:10">
      <c r="A1340" s="16" t="s">
        <v>6577</v>
      </c>
      <c r="B1340" s="16" t="s">
        <v>1209</v>
      </c>
      <c r="C1340" s="16" t="s">
        <v>4608</v>
      </c>
      <c r="D1340" s="1" t="s">
        <v>62</v>
      </c>
      <c r="E1340" s="3">
        <v>32</v>
      </c>
      <c r="F1340" s="2">
        <v>323.76</v>
      </c>
      <c r="G1340" s="2">
        <f>ROUND('CDD-CD'!$E1340*'CDD-CD'!$F1340,2)</f>
        <v>10360.32</v>
      </c>
      <c r="H1340" s="3">
        <v>32</v>
      </c>
      <c r="I1340" s="2">
        <v>339.46</v>
      </c>
      <c r="J1340" s="2">
        <f>ROUND(Tabla2[[#This Row],[CANTIDAD 2]]*Tabla2[[#This Row],[P. U. 2]],2)</f>
        <v>10862.72</v>
      </c>
    </row>
    <row r="1341" spans="1:10">
      <c r="A1341" s="16" t="s">
        <v>6577</v>
      </c>
      <c r="B1341" s="16" t="s">
        <v>1210</v>
      </c>
      <c r="C1341" s="16" t="s">
        <v>4609</v>
      </c>
      <c r="D1341" s="1" t="s">
        <v>62</v>
      </c>
      <c r="E1341" s="3">
        <v>162</v>
      </c>
      <c r="F1341" s="2">
        <v>12.63</v>
      </c>
      <c r="G1341" s="2">
        <f>ROUND('CDD-CD'!$E1341*'CDD-CD'!$F1341,2)</f>
        <v>2046.06</v>
      </c>
      <c r="H1341" s="3">
        <v>162</v>
      </c>
      <c r="I1341" s="2">
        <v>16.32</v>
      </c>
      <c r="J1341" s="2">
        <f>ROUND(Tabla2[[#This Row],[CANTIDAD 2]]*Tabla2[[#This Row],[P. U. 2]],2)</f>
        <v>2643.84</v>
      </c>
    </row>
    <row r="1342" spans="1:10">
      <c r="A1342" s="16" t="s">
        <v>6577</v>
      </c>
      <c r="B1342" s="16" t="s">
        <v>1211</v>
      </c>
      <c r="C1342" s="16" t="s">
        <v>4610</v>
      </c>
      <c r="D1342" s="1" t="s">
        <v>62</v>
      </c>
      <c r="E1342" s="3">
        <v>8</v>
      </c>
      <c r="F1342" s="2">
        <v>21.16</v>
      </c>
      <c r="G1342" s="2">
        <f>ROUND('CDD-CD'!$E1342*'CDD-CD'!$F1342,2)</f>
        <v>169.28</v>
      </c>
      <c r="H1342" s="3">
        <v>8</v>
      </c>
      <c r="I1342" s="2">
        <v>25.09</v>
      </c>
      <c r="J1342" s="2">
        <f>ROUND(Tabla2[[#This Row],[CANTIDAD 2]]*Tabla2[[#This Row],[P. U. 2]],2)</f>
        <v>200.72</v>
      </c>
    </row>
    <row r="1343" spans="1:10">
      <c r="A1343" s="16" t="s">
        <v>6577</v>
      </c>
      <c r="B1343" s="16" t="s">
        <v>1212</v>
      </c>
      <c r="C1343" s="16" t="s">
        <v>4611</v>
      </c>
      <c r="D1343" s="1" t="s">
        <v>62</v>
      </c>
      <c r="E1343" s="3">
        <v>8</v>
      </c>
      <c r="F1343" s="2">
        <v>45.33</v>
      </c>
      <c r="G1343" s="2">
        <f>ROUND('CDD-CD'!$E1343*'CDD-CD'!$F1343,2)</f>
        <v>362.64</v>
      </c>
      <c r="H1343" s="3">
        <v>8</v>
      </c>
      <c r="I1343" s="2">
        <v>50.16</v>
      </c>
      <c r="J1343" s="2">
        <f>ROUND(Tabla2[[#This Row],[CANTIDAD 2]]*Tabla2[[#This Row],[P. U. 2]],2)</f>
        <v>401.28</v>
      </c>
    </row>
    <row r="1344" spans="1:10">
      <c r="A1344" s="16" t="s">
        <v>6577</v>
      </c>
      <c r="B1344" s="16" t="s">
        <v>1213</v>
      </c>
      <c r="C1344" s="16" t="s">
        <v>4612</v>
      </c>
      <c r="D1344" s="1" t="s">
        <v>62</v>
      </c>
      <c r="E1344" s="3">
        <v>2</v>
      </c>
      <c r="F1344" s="2">
        <v>56.65</v>
      </c>
      <c r="G1344" s="2">
        <f>ROUND('CDD-CD'!$E1344*'CDD-CD'!$F1344,2)</f>
        <v>113.3</v>
      </c>
      <c r="H1344" s="3">
        <v>2</v>
      </c>
      <c r="I1344" s="2">
        <v>61.89</v>
      </c>
      <c r="J1344" s="2">
        <f>ROUND(Tabla2[[#This Row],[CANTIDAD 2]]*Tabla2[[#This Row],[P. U. 2]],2)</f>
        <v>123.78</v>
      </c>
    </row>
    <row r="1345" spans="1:10" s="51" customFormat="1">
      <c r="A1345" s="47" t="s">
        <v>6579</v>
      </c>
      <c r="B1345" s="47" t="s">
        <v>6620</v>
      </c>
      <c r="C1345" s="47" t="s">
        <v>4613</v>
      </c>
      <c r="D1345" s="48" t="s">
        <v>3472</v>
      </c>
      <c r="E1345" s="49"/>
      <c r="F1345" s="50"/>
      <c r="G1345" s="50">
        <f>G1346+G1367+G1379+G1387</f>
        <v>8757307.450000003</v>
      </c>
      <c r="H1345" s="49"/>
      <c r="I1345" s="64"/>
      <c r="J1345" s="50">
        <f>J1346+J1367+J1379+J1387</f>
        <v>9482049.5399999991</v>
      </c>
    </row>
    <row r="1346" spans="1:10" s="56" customFormat="1">
      <c r="A1346" s="52" t="s">
        <v>6580</v>
      </c>
      <c r="B1346" s="52" t="s">
        <v>3472</v>
      </c>
      <c r="C1346" s="52" t="s">
        <v>4614</v>
      </c>
      <c r="D1346" s="53" t="s">
        <v>3472</v>
      </c>
      <c r="E1346" s="54"/>
      <c r="F1346" s="55"/>
      <c r="G1346" s="55">
        <f>SUM(G1347:G1366)</f>
        <v>6703789.2300000014</v>
      </c>
      <c r="H1346" s="54"/>
      <c r="I1346" s="65"/>
      <c r="J1346" s="55">
        <f>SUM(J1347:J1366)</f>
        <v>7269161.2599999998</v>
      </c>
    </row>
    <row r="1347" spans="1:10">
      <c r="A1347" s="16" t="s">
        <v>6577</v>
      </c>
      <c r="B1347" s="16" t="s">
        <v>1214</v>
      </c>
      <c r="C1347" s="16" t="s">
        <v>4615</v>
      </c>
      <c r="D1347" s="1" t="s">
        <v>79</v>
      </c>
      <c r="E1347" s="3">
        <v>131.81</v>
      </c>
      <c r="F1347" s="2">
        <v>4.66</v>
      </c>
      <c r="G1347" s="2">
        <f>ROUND('CDD-CD'!$E1347*'CDD-CD'!$F1347,2)</f>
        <v>614.23</v>
      </c>
      <c r="H1347" s="3">
        <v>131.81</v>
      </c>
      <c r="I1347" s="2">
        <v>5.38</v>
      </c>
      <c r="J1347" s="2">
        <f>ROUND(Tabla2[[#This Row],[CANTIDAD 2]]*Tabla2[[#This Row],[P. U. 2]],2)</f>
        <v>709.14</v>
      </c>
    </row>
    <row r="1348" spans="1:10">
      <c r="A1348" s="16" t="s">
        <v>6577</v>
      </c>
      <c r="B1348" s="16" t="s">
        <v>1215</v>
      </c>
      <c r="C1348" s="16" t="s">
        <v>4616</v>
      </c>
      <c r="D1348" s="1" t="s">
        <v>79</v>
      </c>
      <c r="E1348" s="3">
        <v>10307.93</v>
      </c>
      <c r="F1348" s="2">
        <v>5.62</v>
      </c>
      <c r="G1348" s="2">
        <f>ROUND('CDD-CD'!$E1348*'CDD-CD'!$F1348,2)</f>
        <v>57930.57</v>
      </c>
      <c r="H1348" s="3">
        <v>10307.93</v>
      </c>
      <c r="I1348" s="2">
        <v>6.28</v>
      </c>
      <c r="J1348" s="2">
        <f>ROUND(Tabla2[[#This Row],[CANTIDAD 2]]*Tabla2[[#This Row],[P. U. 2]],2)</f>
        <v>64733.8</v>
      </c>
    </row>
    <row r="1349" spans="1:10">
      <c r="A1349" s="16" t="s">
        <v>6577</v>
      </c>
      <c r="B1349" s="16" t="s">
        <v>1216</v>
      </c>
      <c r="C1349" s="16" t="s">
        <v>4617</v>
      </c>
      <c r="D1349" s="1" t="s">
        <v>79</v>
      </c>
      <c r="E1349" s="3">
        <v>87942.02</v>
      </c>
      <c r="F1349" s="2">
        <v>8.3000000000000007</v>
      </c>
      <c r="G1349" s="2">
        <f>ROUND('CDD-CD'!$E1349*'CDD-CD'!$F1349,2)</f>
        <v>729918.77</v>
      </c>
      <c r="H1349" s="3">
        <v>87942.02</v>
      </c>
      <c r="I1349" s="2">
        <v>9.43</v>
      </c>
      <c r="J1349" s="2">
        <f>ROUND(Tabla2[[#This Row],[CANTIDAD 2]]*Tabla2[[#This Row],[P. U. 2]],2)</f>
        <v>829293.25</v>
      </c>
    </row>
    <row r="1350" spans="1:10">
      <c r="A1350" s="16" t="s">
        <v>6577</v>
      </c>
      <c r="B1350" s="16" t="s">
        <v>1217</v>
      </c>
      <c r="C1350" s="16" t="s">
        <v>4618</v>
      </c>
      <c r="D1350" s="1" t="s">
        <v>79</v>
      </c>
      <c r="E1350" s="3">
        <v>122189.63</v>
      </c>
      <c r="F1350" s="2">
        <v>11.13</v>
      </c>
      <c r="G1350" s="2">
        <f>ROUND('CDD-CD'!$E1350*'CDD-CD'!$F1350,2)</f>
        <v>1359970.58</v>
      </c>
      <c r="H1350" s="3">
        <v>122189.63</v>
      </c>
      <c r="I1350" s="2">
        <v>12.33</v>
      </c>
      <c r="J1350" s="2">
        <f>ROUND(Tabla2[[#This Row],[CANTIDAD 2]]*Tabla2[[#This Row],[P. U. 2]],2)</f>
        <v>1506598.14</v>
      </c>
    </row>
    <row r="1351" spans="1:10">
      <c r="A1351" s="16" t="s">
        <v>6577</v>
      </c>
      <c r="B1351" s="16" t="s">
        <v>1218</v>
      </c>
      <c r="C1351" s="16" t="s">
        <v>4619</v>
      </c>
      <c r="D1351" s="1" t="s">
        <v>79</v>
      </c>
      <c r="E1351" s="3">
        <v>12450</v>
      </c>
      <c r="F1351" s="2">
        <v>18.7</v>
      </c>
      <c r="G1351" s="2">
        <f>ROUND('CDD-CD'!$E1351*'CDD-CD'!$F1351,2)</f>
        <v>232815</v>
      </c>
      <c r="H1351" s="3">
        <v>12450</v>
      </c>
      <c r="I1351" s="2">
        <v>20.8</v>
      </c>
      <c r="J1351" s="2">
        <f>ROUND(Tabla2[[#This Row],[CANTIDAD 2]]*Tabla2[[#This Row],[P. U. 2]],2)</f>
        <v>258960</v>
      </c>
    </row>
    <row r="1352" spans="1:10">
      <c r="A1352" s="16" t="s">
        <v>6577</v>
      </c>
      <c r="B1352" s="16" t="s">
        <v>1219</v>
      </c>
      <c r="C1352" s="16" t="s">
        <v>4620</v>
      </c>
      <c r="D1352" s="1" t="s">
        <v>79</v>
      </c>
      <c r="E1352" s="3">
        <v>10124.6</v>
      </c>
      <c r="F1352" s="2">
        <v>28.46</v>
      </c>
      <c r="G1352" s="2">
        <f>ROUND('CDD-CD'!$E1352*'CDD-CD'!$F1352,2)</f>
        <v>288146.12</v>
      </c>
      <c r="H1352" s="3">
        <v>10124.6</v>
      </c>
      <c r="I1352" s="2">
        <v>31.6</v>
      </c>
      <c r="J1352" s="2">
        <f>ROUND(Tabla2[[#This Row],[CANTIDAD 2]]*Tabla2[[#This Row],[P. U. 2]],2)</f>
        <v>319937.36</v>
      </c>
    </row>
    <row r="1353" spans="1:10">
      <c r="A1353" s="16" t="s">
        <v>6577</v>
      </c>
      <c r="B1353" s="16" t="s">
        <v>1220</v>
      </c>
      <c r="C1353" s="16" t="s">
        <v>4621</v>
      </c>
      <c r="D1353" s="1" t="s">
        <v>79</v>
      </c>
      <c r="E1353" s="3">
        <v>8468.77</v>
      </c>
      <c r="F1353" s="2">
        <v>41.34</v>
      </c>
      <c r="G1353" s="2">
        <f>ROUND('CDD-CD'!$E1353*'CDD-CD'!$F1353,2)</f>
        <v>350098.95</v>
      </c>
      <c r="H1353" s="3">
        <v>8468.77</v>
      </c>
      <c r="I1353" s="2">
        <v>45.27</v>
      </c>
      <c r="J1353" s="2">
        <f>ROUND(Tabla2[[#This Row],[CANTIDAD 2]]*Tabla2[[#This Row],[P. U. 2]],2)</f>
        <v>383381.22</v>
      </c>
    </row>
    <row r="1354" spans="1:10">
      <c r="A1354" s="16" t="s">
        <v>6577</v>
      </c>
      <c r="B1354" s="16" t="s">
        <v>1221</v>
      </c>
      <c r="C1354" s="16" t="s">
        <v>4622</v>
      </c>
      <c r="D1354" s="1" t="s">
        <v>79</v>
      </c>
      <c r="E1354" s="3">
        <v>4659.8999999999996</v>
      </c>
      <c r="F1354" s="2">
        <v>60.56</v>
      </c>
      <c r="G1354" s="2">
        <f>ROUND('CDD-CD'!$E1354*'CDD-CD'!$F1354,2)</f>
        <v>282203.53999999998</v>
      </c>
      <c r="H1354" s="3">
        <v>4659.8999999999996</v>
      </c>
      <c r="I1354" s="2">
        <v>65.05</v>
      </c>
      <c r="J1354" s="2">
        <f>ROUND(Tabla2[[#This Row],[CANTIDAD 2]]*Tabla2[[#This Row],[P. U. 2]],2)</f>
        <v>303126.5</v>
      </c>
    </row>
    <row r="1355" spans="1:10">
      <c r="A1355" s="16" t="s">
        <v>6577</v>
      </c>
      <c r="B1355" s="16" t="s">
        <v>1222</v>
      </c>
      <c r="C1355" s="16" t="s">
        <v>4623</v>
      </c>
      <c r="D1355" s="1" t="s">
        <v>79</v>
      </c>
      <c r="E1355" s="3">
        <v>7124.5</v>
      </c>
      <c r="F1355" s="2">
        <v>89.36</v>
      </c>
      <c r="G1355" s="2">
        <f>ROUND('CDD-CD'!$E1355*'CDD-CD'!$F1355,2)</f>
        <v>636645.31999999995</v>
      </c>
      <c r="H1355" s="3">
        <v>7124.5</v>
      </c>
      <c r="I1355" s="2">
        <v>94.6</v>
      </c>
      <c r="J1355" s="2">
        <f>ROUND(Tabla2[[#This Row],[CANTIDAD 2]]*Tabla2[[#This Row],[P. U. 2]],2)</f>
        <v>673977.7</v>
      </c>
    </row>
    <row r="1356" spans="1:10">
      <c r="A1356" s="16" t="s">
        <v>6577</v>
      </c>
      <c r="B1356" s="16" t="s">
        <v>1223</v>
      </c>
      <c r="C1356" s="16" t="s">
        <v>4624</v>
      </c>
      <c r="D1356" s="1" t="s">
        <v>79</v>
      </c>
      <c r="E1356" s="3">
        <v>1495.8</v>
      </c>
      <c r="F1356" s="2">
        <v>136.79</v>
      </c>
      <c r="G1356" s="2">
        <f>ROUND('CDD-CD'!$E1356*'CDD-CD'!$F1356,2)</f>
        <v>204610.48</v>
      </c>
      <c r="H1356" s="3">
        <v>1495.8</v>
      </c>
      <c r="I1356" s="2">
        <v>142.85</v>
      </c>
      <c r="J1356" s="2">
        <f>ROUND(Tabla2[[#This Row],[CANTIDAD 2]]*Tabla2[[#This Row],[P. U. 2]],2)</f>
        <v>213675.03</v>
      </c>
    </row>
    <row r="1357" spans="1:10">
      <c r="A1357" s="16" t="s">
        <v>6577</v>
      </c>
      <c r="B1357" s="16" t="s">
        <v>1224</v>
      </c>
      <c r="C1357" s="16" t="s">
        <v>4625</v>
      </c>
      <c r="D1357" s="1" t="s">
        <v>79</v>
      </c>
      <c r="E1357" s="3">
        <v>6021.3</v>
      </c>
      <c r="F1357" s="2">
        <v>171.02</v>
      </c>
      <c r="G1357" s="2">
        <f>ROUND('CDD-CD'!$E1357*'CDD-CD'!$F1357,2)</f>
        <v>1029762.73</v>
      </c>
      <c r="H1357" s="3">
        <v>6021.3</v>
      </c>
      <c r="I1357" s="2">
        <v>180.99</v>
      </c>
      <c r="J1357" s="2">
        <f>ROUND(Tabla2[[#This Row],[CANTIDAD 2]]*Tabla2[[#This Row],[P. U. 2]],2)</f>
        <v>1089795.0900000001</v>
      </c>
    </row>
    <row r="1358" spans="1:10">
      <c r="A1358" s="16" t="s">
        <v>6577</v>
      </c>
      <c r="B1358" s="16" t="s">
        <v>1225</v>
      </c>
      <c r="C1358" s="16" t="s">
        <v>4626</v>
      </c>
      <c r="D1358" s="1" t="s">
        <v>79</v>
      </c>
      <c r="E1358" s="3">
        <v>2597.4</v>
      </c>
      <c r="F1358" s="2">
        <v>209.16</v>
      </c>
      <c r="G1358" s="2">
        <f>ROUND('CDD-CD'!$E1358*'CDD-CD'!$F1358,2)</f>
        <v>543272.18000000005</v>
      </c>
      <c r="H1358" s="3">
        <v>2597.4</v>
      </c>
      <c r="I1358" s="2">
        <v>221.32</v>
      </c>
      <c r="J1358" s="2">
        <f>ROUND(Tabla2[[#This Row],[CANTIDAD 2]]*Tabla2[[#This Row],[P. U. 2]],2)</f>
        <v>574856.56999999995</v>
      </c>
    </row>
    <row r="1359" spans="1:10">
      <c r="A1359" s="16" t="s">
        <v>6577</v>
      </c>
      <c r="B1359" s="16" t="s">
        <v>1226</v>
      </c>
      <c r="C1359" s="16" t="s">
        <v>4627</v>
      </c>
      <c r="D1359" s="1" t="s">
        <v>79</v>
      </c>
      <c r="E1359" s="3">
        <v>639</v>
      </c>
      <c r="F1359" s="2">
        <v>260.85000000000002</v>
      </c>
      <c r="G1359" s="2">
        <f>ROUND('CDD-CD'!$E1359*'CDD-CD'!$F1359,2)</f>
        <v>166683.15</v>
      </c>
      <c r="H1359" s="3">
        <v>639</v>
      </c>
      <c r="I1359" s="2">
        <v>275.97000000000003</v>
      </c>
      <c r="J1359" s="2">
        <f>ROUND(Tabla2[[#This Row],[CANTIDAD 2]]*Tabla2[[#This Row],[P. U. 2]],2)</f>
        <v>176344.83</v>
      </c>
    </row>
    <row r="1360" spans="1:10">
      <c r="A1360" s="16" t="s">
        <v>6577</v>
      </c>
      <c r="B1360" s="16" t="s">
        <v>1227</v>
      </c>
      <c r="C1360" s="16" t="s">
        <v>4628</v>
      </c>
      <c r="D1360" s="1" t="s">
        <v>79</v>
      </c>
      <c r="E1360" s="3">
        <v>2139.9</v>
      </c>
      <c r="F1360" s="2">
        <v>303.04000000000002</v>
      </c>
      <c r="G1360" s="2">
        <f>ROUND('CDD-CD'!$E1360*'CDD-CD'!$F1360,2)</f>
        <v>648475.30000000005</v>
      </c>
      <c r="H1360" s="3">
        <v>2139.9</v>
      </c>
      <c r="I1360" s="2">
        <v>321.97000000000003</v>
      </c>
      <c r="J1360" s="2">
        <f>ROUND(Tabla2[[#This Row],[CANTIDAD 2]]*Tabla2[[#This Row],[P. U. 2]],2)</f>
        <v>688983.6</v>
      </c>
    </row>
    <row r="1361" spans="1:10">
      <c r="A1361" s="16" t="s">
        <v>6577</v>
      </c>
      <c r="B1361" s="16" t="s">
        <v>1228</v>
      </c>
      <c r="C1361" s="16" t="s">
        <v>4629</v>
      </c>
      <c r="D1361" s="1" t="s">
        <v>79</v>
      </c>
      <c r="E1361" s="3">
        <v>12.1</v>
      </c>
      <c r="F1361" s="2">
        <v>350.11</v>
      </c>
      <c r="G1361" s="2">
        <f>ROUND('CDD-CD'!$E1361*'CDD-CD'!$F1361,2)</f>
        <v>4236.33</v>
      </c>
      <c r="H1361" s="3">
        <v>12.1</v>
      </c>
      <c r="I1361" s="2">
        <v>372.48</v>
      </c>
      <c r="J1361" s="2">
        <f>ROUND(Tabla2[[#This Row],[CANTIDAD 2]]*Tabla2[[#This Row],[P. U. 2]],2)</f>
        <v>4507.01</v>
      </c>
    </row>
    <row r="1362" spans="1:10">
      <c r="A1362" s="16" t="s">
        <v>6577</v>
      </c>
      <c r="B1362" s="16" t="s">
        <v>1229</v>
      </c>
      <c r="C1362" s="16" t="s">
        <v>4630</v>
      </c>
      <c r="D1362" s="1" t="s">
        <v>79</v>
      </c>
      <c r="E1362" s="3">
        <v>15.12</v>
      </c>
      <c r="F1362" s="2">
        <v>385.48</v>
      </c>
      <c r="G1362" s="2">
        <f>ROUND('CDD-CD'!$E1362*'CDD-CD'!$F1362,2)</f>
        <v>5828.46</v>
      </c>
      <c r="H1362" s="3">
        <v>15.12</v>
      </c>
      <c r="I1362" s="2">
        <v>410.27</v>
      </c>
      <c r="J1362" s="2">
        <f>ROUND(Tabla2[[#This Row],[CANTIDAD 2]]*Tabla2[[#This Row],[P. U. 2]],2)</f>
        <v>6203.28</v>
      </c>
    </row>
    <row r="1363" spans="1:10">
      <c r="A1363" s="16" t="s">
        <v>6577</v>
      </c>
      <c r="B1363" s="16" t="s">
        <v>1230</v>
      </c>
      <c r="C1363" s="16" t="s">
        <v>4631</v>
      </c>
      <c r="D1363" s="1" t="s">
        <v>79</v>
      </c>
      <c r="E1363" s="3">
        <v>16.100000000000001</v>
      </c>
      <c r="F1363" s="2">
        <v>418.46</v>
      </c>
      <c r="G1363" s="2">
        <f>ROUND('CDD-CD'!$E1363*'CDD-CD'!$F1363,2)</f>
        <v>6737.21</v>
      </c>
      <c r="H1363" s="3">
        <v>16.100000000000001</v>
      </c>
      <c r="I1363" s="2">
        <v>443.3</v>
      </c>
      <c r="J1363" s="2">
        <f>ROUND(Tabla2[[#This Row],[CANTIDAD 2]]*Tabla2[[#This Row],[P. U. 2]],2)</f>
        <v>7137.13</v>
      </c>
    </row>
    <row r="1364" spans="1:10">
      <c r="A1364" s="16" t="s">
        <v>6577</v>
      </c>
      <c r="B1364" s="16" t="s">
        <v>1231</v>
      </c>
      <c r="C1364" s="16" t="s">
        <v>4632</v>
      </c>
      <c r="D1364" s="1" t="s">
        <v>79</v>
      </c>
      <c r="E1364" s="3">
        <v>8.1</v>
      </c>
      <c r="F1364" s="2">
        <v>508.81</v>
      </c>
      <c r="G1364" s="2">
        <f>ROUND('CDD-CD'!$E1364*'CDD-CD'!$F1364,2)</f>
        <v>4121.3599999999997</v>
      </c>
      <c r="H1364" s="3">
        <v>8.1</v>
      </c>
      <c r="I1364" s="2">
        <v>539.77</v>
      </c>
      <c r="J1364" s="2">
        <f>ROUND(Tabla2[[#This Row],[CANTIDAD 2]]*Tabla2[[#This Row],[P. U. 2]],2)</f>
        <v>4372.1400000000003</v>
      </c>
    </row>
    <row r="1365" spans="1:10">
      <c r="A1365" s="16" t="s">
        <v>6577</v>
      </c>
      <c r="B1365" s="16" t="s">
        <v>1232</v>
      </c>
      <c r="C1365" s="16" t="s">
        <v>4633</v>
      </c>
      <c r="D1365" s="1" t="s">
        <v>79</v>
      </c>
      <c r="E1365" s="3">
        <v>598.70000000000005</v>
      </c>
      <c r="F1365" s="2">
        <v>245.13</v>
      </c>
      <c r="G1365" s="2">
        <f>ROUND('CDD-CD'!$E1365*'CDD-CD'!$F1365,2)</f>
        <v>146759.32999999999</v>
      </c>
      <c r="H1365" s="3">
        <v>598.70000000000005</v>
      </c>
      <c r="I1365" s="2">
        <v>262.10000000000002</v>
      </c>
      <c r="J1365" s="2">
        <f>ROUND(Tabla2[[#This Row],[CANTIDAD 2]]*Tabla2[[#This Row],[P. U. 2]],2)</f>
        <v>156919.26999999999</v>
      </c>
    </row>
    <row r="1366" spans="1:10">
      <c r="A1366" s="16" t="s">
        <v>6577</v>
      </c>
      <c r="B1366" s="16" t="s">
        <v>1233</v>
      </c>
      <c r="C1366" s="16" t="s">
        <v>4634</v>
      </c>
      <c r="D1366" s="1" t="s">
        <v>62</v>
      </c>
      <c r="E1366" s="3">
        <v>3139</v>
      </c>
      <c r="F1366" s="2">
        <v>1.58</v>
      </c>
      <c r="G1366" s="2">
        <f>ROUND('CDD-CD'!$E1366*'CDD-CD'!$F1366,2)</f>
        <v>4959.62</v>
      </c>
      <c r="H1366" s="3">
        <v>3139</v>
      </c>
      <c r="I1366" s="2">
        <v>1.8</v>
      </c>
      <c r="J1366" s="2">
        <f>ROUND(Tabla2[[#This Row],[CANTIDAD 2]]*Tabla2[[#This Row],[P. U. 2]],2)</f>
        <v>5650.2</v>
      </c>
    </row>
    <row r="1367" spans="1:10" s="56" customFormat="1">
      <c r="A1367" s="52" t="s">
        <v>6580</v>
      </c>
      <c r="B1367" s="52" t="s">
        <v>3472</v>
      </c>
      <c r="C1367" s="52" t="s">
        <v>4635</v>
      </c>
      <c r="D1367" s="53" t="s">
        <v>3472</v>
      </c>
      <c r="E1367" s="54"/>
      <c r="F1367" s="55"/>
      <c r="G1367" s="55">
        <f>SUM(G1368:G1378)</f>
        <v>594271.41000000015</v>
      </c>
      <c r="H1367" s="54"/>
      <c r="I1367" s="65"/>
      <c r="J1367" s="55">
        <f>SUM(J1368:J1378)</f>
        <v>670300.03999999992</v>
      </c>
    </row>
    <row r="1368" spans="1:10">
      <c r="A1368" s="16" t="s">
        <v>6577</v>
      </c>
      <c r="B1368" s="16" t="s">
        <v>1234</v>
      </c>
      <c r="C1368" s="16" t="s">
        <v>4636</v>
      </c>
      <c r="D1368" s="1" t="s">
        <v>79</v>
      </c>
      <c r="E1368" s="3">
        <v>54673.5</v>
      </c>
      <c r="F1368" s="2">
        <v>6.58</v>
      </c>
      <c r="G1368" s="2">
        <f>ROUND('CDD-CD'!$E1368*'CDD-CD'!$F1368,2)</f>
        <v>359751.63</v>
      </c>
      <c r="H1368" s="3">
        <v>54673.5</v>
      </c>
      <c r="I1368" s="2">
        <v>7.56</v>
      </c>
      <c r="J1368" s="2">
        <f>ROUND(Tabla2[[#This Row],[CANTIDAD 2]]*Tabla2[[#This Row],[P. U. 2]],2)</f>
        <v>413331.66</v>
      </c>
    </row>
    <row r="1369" spans="1:10">
      <c r="A1369" s="16" t="s">
        <v>6577</v>
      </c>
      <c r="B1369" s="16" t="s">
        <v>1235</v>
      </c>
      <c r="C1369" s="16" t="s">
        <v>4637</v>
      </c>
      <c r="D1369" s="1" t="s">
        <v>79</v>
      </c>
      <c r="E1369" s="3">
        <v>3562.1</v>
      </c>
      <c r="F1369" s="2">
        <v>9.3000000000000007</v>
      </c>
      <c r="G1369" s="2">
        <f>ROUND('CDD-CD'!$E1369*'CDD-CD'!$F1369,2)</f>
        <v>33127.53</v>
      </c>
      <c r="H1369" s="3">
        <v>3562.1</v>
      </c>
      <c r="I1369" s="2">
        <v>10.43</v>
      </c>
      <c r="J1369" s="2">
        <f>ROUND(Tabla2[[#This Row],[CANTIDAD 2]]*Tabla2[[#This Row],[P. U. 2]],2)</f>
        <v>37152.699999999997</v>
      </c>
    </row>
    <row r="1370" spans="1:10">
      <c r="A1370" s="16" t="s">
        <v>6577</v>
      </c>
      <c r="B1370" s="16" t="s">
        <v>1236</v>
      </c>
      <c r="C1370" s="16" t="s">
        <v>4638</v>
      </c>
      <c r="D1370" s="1" t="s">
        <v>79</v>
      </c>
      <c r="E1370" s="3">
        <v>662.5</v>
      </c>
      <c r="F1370" s="2">
        <v>13.87</v>
      </c>
      <c r="G1370" s="2">
        <f>ROUND('CDD-CD'!$E1370*'CDD-CD'!$F1370,2)</f>
        <v>9188.8799999999992</v>
      </c>
      <c r="H1370" s="3">
        <v>662.5</v>
      </c>
      <c r="I1370" s="2">
        <v>15.3</v>
      </c>
      <c r="J1370" s="2">
        <f>ROUND(Tabla2[[#This Row],[CANTIDAD 2]]*Tabla2[[#This Row],[P. U. 2]],2)</f>
        <v>10136.25</v>
      </c>
    </row>
    <row r="1371" spans="1:10">
      <c r="A1371" s="16" t="s">
        <v>6577</v>
      </c>
      <c r="B1371" s="16" t="s">
        <v>1237</v>
      </c>
      <c r="C1371" s="16" t="s">
        <v>4639</v>
      </c>
      <c r="D1371" s="1" t="s">
        <v>79</v>
      </c>
      <c r="E1371" s="3">
        <v>3401.25</v>
      </c>
      <c r="F1371" s="2">
        <v>19.350000000000001</v>
      </c>
      <c r="G1371" s="2">
        <f>ROUND('CDD-CD'!$E1371*'CDD-CD'!$F1371,2)</f>
        <v>65814.19</v>
      </c>
      <c r="H1371" s="3">
        <v>3401.25</v>
      </c>
      <c r="I1371" s="2">
        <v>21.09</v>
      </c>
      <c r="J1371" s="2">
        <f>ROUND(Tabla2[[#This Row],[CANTIDAD 2]]*Tabla2[[#This Row],[P. U. 2]],2)</f>
        <v>71732.36</v>
      </c>
    </row>
    <row r="1372" spans="1:10">
      <c r="A1372" s="16" t="s">
        <v>6577</v>
      </c>
      <c r="B1372" s="16" t="s">
        <v>1238</v>
      </c>
      <c r="C1372" s="16" t="s">
        <v>4640</v>
      </c>
      <c r="D1372" s="1" t="s">
        <v>177</v>
      </c>
      <c r="E1372" s="3">
        <v>1889.9</v>
      </c>
      <c r="F1372" s="2">
        <v>38.56</v>
      </c>
      <c r="G1372" s="2">
        <f>ROUND('CDD-CD'!$E1372*'CDD-CD'!$F1372,2)</f>
        <v>72874.539999999994</v>
      </c>
      <c r="H1372" s="3">
        <v>1889.9</v>
      </c>
      <c r="I1372" s="2">
        <v>42.65</v>
      </c>
      <c r="J1372" s="2">
        <f>ROUND(Tabla2[[#This Row],[CANTIDAD 2]]*Tabla2[[#This Row],[P. U. 2]],2)</f>
        <v>80604.240000000005</v>
      </c>
    </row>
    <row r="1373" spans="1:10">
      <c r="A1373" s="16" t="s">
        <v>6577</v>
      </c>
      <c r="B1373" s="16" t="s">
        <v>1239</v>
      </c>
      <c r="C1373" s="16" t="s">
        <v>4641</v>
      </c>
      <c r="D1373" s="1" t="s">
        <v>177</v>
      </c>
      <c r="E1373" s="3">
        <v>287.39999999999998</v>
      </c>
      <c r="F1373" s="2">
        <v>55.92</v>
      </c>
      <c r="G1373" s="2">
        <f>ROUND('CDD-CD'!$E1373*'CDD-CD'!$F1373,2)</f>
        <v>16071.41</v>
      </c>
      <c r="H1373" s="3">
        <v>287.39999999999998</v>
      </c>
      <c r="I1373" s="2">
        <v>60.44</v>
      </c>
      <c r="J1373" s="2">
        <f>ROUND(Tabla2[[#This Row],[CANTIDAD 2]]*Tabla2[[#This Row],[P. U. 2]],2)</f>
        <v>17370.46</v>
      </c>
    </row>
    <row r="1374" spans="1:10">
      <c r="A1374" s="16" t="s">
        <v>6577</v>
      </c>
      <c r="B1374" s="16" t="s">
        <v>1240</v>
      </c>
      <c r="C1374" s="16" t="s">
        <v>4642</v>
      </c>
      <c r="D1374" s="1" t="s">
        <v>79</v>
      </c>
      <c r="E1374" s="3">
        <v>321.5</v>
      </c>
      <c r="F1374" s="2">
        <v>81.89</v>
      </c>
      <c r="G1374" s="2">
        <f>ROUND('CDD-CD'!$E1374*'CDD-CD'!$F1374,2)-0.01</f>
        <v>26327.63</v>
      </c>
      <c r="H1374" s="3">
        <v>321.5</v>
      </c>
      <c r="I1374" s="2">
        <v>88.17</v>
      </c>
      <c r="J1374" s="2">
        <f>ROUND(Tabla2[[#This Row],[CANTIDAD 2]]*Tabla2[[#This Row],[P. U. 2]],2)</f>
        <v>28346.66</v>
      </c>
    </row>
    <row r="1375" spans="1:10">
      <c r="A1375" s="16" t="s">
        <v>6577</v>
      </c>
      <c r="B1375" s="16" t="s">
        <v>1241</v>
      </c>
      <c r="C1375" s="16" t="s">
        <v>4643</v>
      </c>
      <c r="D1375" s="1" t="s">
        <v>79</v>
      </c>
      <c r="E1375" s="3">
        <v>10.1</v>
      </c>
      <c r="F1375" s="2">
        <v>111.21</v>
      </c>
      <c r="G1375" s="2">
        <f>ROUND('CDD-CD'!$E1375*'CDD-CD'!$F1375,2)</f>
        <v>1123.22</v>
      </c>
      <c r="H1375" s="3">
        <v>10.1</v>
      </c>
      <c r="I1375" s="2">
        <v>117.52</v>
      </c>
      <c r="J1375" s="2">
        <f>ROUND(Tabla2[[#This Row],[CANTIDAD 2]]*Tabla2[[#This Row],[P. U. 2]],2)</f>
        <v>1186.95</v>
      </c>
    </row>
    <row r="1376" spans="1:10">
      <c r="A1376" s="16" t="s">
        <v>6577</v>
      </c>
      <c r="B1376" s="16" t="s">
        <v>1242</v>
      </c>
      <c r="C1376" s="16" t="s">
        <v>4644</v>
      </c>
      <c r="D1376" s="1" t="s">
        <v>79</v>
      </c>
      <c r="E1376" s="3">
        <v>12.3</v>
      </c>
      <c r="F1376" s="2">
        <v>122.86</v>
      </c>
      <c r="G1376" s="2">
        <f>ROUND('CDD-CD'!$E1376*'CDD-CD'!$F1376,2)</f>
        <v>1511.18</v>
      </c>
      <c r="H1376" s="3">
        <v>12.3</v>
      </c>
      <c r="I1376" s="2">
        <v>129.56</v>
      </c>
      <c r="J1376" s="2">
        <f>ROUND(Tabla2[[#This Row],[CANTIDAD 2]]*Tabla2[[#This Row],[P. U. 2]],2)</f>
        <v>1593.59</v>
      </c>
    </row>
    <row r="1377" spans="1:10">
      <c r="A1377" s="16" t="s">
        <v>6577</v>
      </c>
      <c r="B1377" s="16" t="s">
        <v>1243</v>
      </c>
      <c r="C1377" s="16" t="s">
        <v>4645</v>
      </c>
      <c r="D1377" s="1" t="s">
        <v>79</v>
      </c>
      <c r="E1377" s="3">
        <v>13.2</v>
      </c>
      <c r="F1377" s="2">
        <v>206.83</v>
      </c>
      <c r="G1377" s="2">
        <f>ROUND('CDD-CD'!$E1377*'CDD-CD'!$F1377,2)</f>
        <v>2730.16</v>
      </c>
      <c r="H1377" s="3">
        <v>13.2</v>
      </c>
      <c r="I1377" s="2">
        <v>214.68</v>
      </c>
      <c r="J1377" s="2">
        <f>ROUND(Tabla2[[#This Row],[CANTIDAD 2]]*Tabla2[[#This Row],[P. U. 2]],2)</f>
        <v>2833.78</v>
      </c>
    </row>
    <row r="1378" spans="1:10">
      <c r="A1378" s="16" t="s">
        <v>6577</v>
      </c>
      <c r="B1378" s="16" t="s">
        <v>1244</v>
      </c>
      <c r="C1378" s="16" t="s">
        <v>4646</v>
      </c>
      <c r="D1378" s="1" t="s">
        <v>177</v>
      </c>
      <c r="E1378" s="3">
        <v>25.6</v>
      </c>
      <c r="F1378" s="2">
        <v>224.65</v>
      </c>
      <c r="G1378" s="2">
        <f>ROUND('CDD-CD'!$E1378*'CDD-CD'!$F1378,2)</f>
        <v>5751.04</v>
      </c>
      <c r="H1378" s="3">
        <v>25.6</v>
      </c>
      <c r="I1378" s="2">
        <v>234.82</v>
      </c>
      <c r="J1378" s="2">
        <f>ROUND(Tabla2[[#This Row],[CANTIDAD 2]]*Tabla2[[#This Row],[P. U. 2]],2)</f>
        <v>6011.39</v>
      </c>
    </row>
    <row r="1379" spans="1:10" s="56" customFormat="1">
      <c r="A1379" s="52" t="s">
        <v>6580</v>
      </c>
      <c r="B1379" s="52" t="s">
        <v>3472</v>
      </c>
      <c r="C1379" s="52" t="s">
        <v>4647</v>
      </c>
      <c r="D1379" s="53" t="s">
        <v>3472</v>
      </c>
      <c r="E1379" s="54"/>
      <c r="F1379" s="55"/>
      <c r="G1379" s="55">
        <f>SUM(G1380:G1386)</f>
        <v>317667.23000000004</v>
      </c>
      <c r="H1379" s="54"/>
      <c r="I1379" s="65"/>
      <c r="J1379" s="55">
        <f>SUM(J1380:J1386)</f>
        <v>335661.24999999988</v>
      </c>
    </row>
    <row r="1380" spans="1:10">
      <c r="A1380" s="16" t="s">
        <v>6577</v>
      </c>
      <c r="B1380" s="16" t="s">
        <v>1245</v>
      </c>
      <c r="C1380" s="16" t="s">
        <v>4648</v>
      </c>
      <c r="D1380" s="1" t="s">
        <v>79</v>
      </c>
      <c r="E1380" s="3">
        <v>1101.3</v>
      </c>
      <c r="F1380" s="2">
        <v>15.72</v>
      </c>
      <c r="G1380" s="2">
        <f>ROUND('CDD-CD'!$E1380*'CDD-CD'!$F1380,2)</f>
        <v>17312.439999999999</v>
      </c>
      <c r="H1380" s="3">
        <v>1101.3</v>
      </c>
      <c r="I1380" s="2">
        <v>16.98</v>
      </c>
      <c r="J1380" s="2">
        <f>ROUND(Tabla2[[#This Row],[CANTIDAD 2]]*Tabla2[[#This Row],[P. U. 2]],2)</f>
        <v>18700.07</v>
      </c>
    </row>
    <row r="1381" spans="1:10">
      <c r="A1381" s="16" t="s">
        <v>6577</v>
      </c>
      <c r="B1381" s="16" t="s">
        <v>1246</v>
      </c>
      <c r="C1381" s="16" t="s">
        <v>4649</v>
      </c>
      <c r="D1381" s="1" t="s">
        <v>79</v>
      </c>
      <c r="E1381" s="3">
        <v>22.3</v>
      </c>
      <c r="F1381" s="2">
        <v>21.46</v>
      </c>
      <c r="G1381" s="2">
        <f>ROUND('CDD-CD'!$E1381*'CDD-CD'!$F1381,2)</f>
        <v>478.56</v>
      </c>
      <c r="H1381" s="3">
        <v>22.3</v>
      </c>
      <c r="I1381" s="2">
        <v>22.82</v>
      </c>
      <c r="J1381" s="2">
        <f>ROUND(Tabla2[[#This Row],[CANTIDAD 2]]*Tabla2[[#This Row],[P. U. 2]],2)</f>
        <v>508.89</v>
      </c>
    </row>
    <row r="1382" spans="1:10">
      <c r="A1382" s="16" t="s">
        <v>6577</v>
      </c>
      <c r="B1382" s="16" t="s">
        <v>1247</v>
      </c>
      <c r="C1382" s="16" t="s">
        <v>4650</v>
      </c>
      <c r="D1382" s="1" t="s">
        <v>79</v>
      </c>
      <c r="E1382" s="3">
        <v>7997.6</v>
      </c>
      <c r="F1382" s="2">
        <v>28.33</v>
      </c>
      <c r="G1382" s="2">
        <f>ROUND('CDD-CD'!$E1382*'CDD-CD'!$F1382,2)</f>
        <v>226572.01</v>
      </c>
      <c r="H1382" s="3">
        <v>7997.6</v>
      </c>
      <c r="I1382" s="2">
        <v>29.98</v>
      </c>
      <c r="J1382" s="2">
        <f>ROUND(Tabla2[[#This Row],[CANTIDAD 2]]*Tabla2[[#This Row],[P. U. 2]],2)</f>
        <v>239768.05</v>
      </c>
    </row>
    <row r="1383" spans="1:10">
      <c r="A1383" s="16" t="s">
        <v>6577</v>
      </c>
      <c r="B1383" s="16" t="s">
        <v>1248</v>
      </c>
      <c r="C1383" s="16" t="s">
        <v>4651</v>
      </c>
      <c r="D1383" s="1" t="s">
        <v>79</v>
      </c>
      <c r="E1383" s="3">
        <v>763.2</v>
      </c>
      <c r="F1383" s="2">
        <v>35.380000000000003</v>
      </c>
      <c r="G1383" s="2">
        <f>ROUND('CDD-CD'!$E1383*'CDD-CD'!$F1383,2)</f>
        <v>27002.02</v>
      </c>
      <c r="H1383" s="3">
        <v>763.2</v>
      </c>
      <c r="I1383" s="2">
        <v>37.340000000000003</v>
      </c>
      <c r="J1383" s="2">
        <f>ROUND(Tabla2[[#This Row],[CANTIDAD 2]]*Tabla2[[#This Row],[P. U. 2]],2)</f>
        <v>28497.89</v>
      </c>
    </row>
    <row r="1384" spans="1:10">
      <c r="A1384" s="16" t="s">
        <v>6577</v>
      </c>
      <c r="B1384" s="16" t="s">
        <v>1249</v>
      </c>
      <c r="C1384" s="16" t="s">
        <v>4652</v>
      </c>
      <c r="D1384" s="1" t="s">
        <v>62</v>
      </c>
      <c r="E1384" s="3">
        <v>3</v>
      </c>
      <c r="F1384" s="2">
        <v>4232.46</v>
      </c>
      <c r="G1384" s="2">
        <f>ROUND('CDD-CD'!$E1384*'CDD-CD'!$F1384,2)</f>
        <v>12697.38</v>
      </c>
      <c r="H1384" s="3">
        <v>3</v>
      </c>
      <c r="I1384" s="2">
        <v>4389.47</v>
      </c>
      <c r="J1384" s="2">
        <f>ROUND(Tabla2[[#This Row],[CANTIDAD 2]]*Tabla2[[#This Row],[P. U. 2]],2)</f>
        <v>13168.41</v>
      </c>
    </row>
    <row r="1385" spans="1:10">
      <c r="A1385" s="16" t="s">
        <v>6577</v>
      </c>
      <c r="B1385" s="16" t="s">
        <v>1250</v>
      </c>
      <c r="C1385" s="16" t="s">
        <v>4653</v>
      </c>
      <c r="D1385" s="1" t="s">
        <v>62</v>
      </c>
      <c r="E1385" s="3">
        <v>3</v>
      </c>
      <c r="F1385" s="2">
        <v>4064.46</v>
      </c>
      <c r="G1385" s="2">
        <f>ROUND('CDD-CD'!$E1385*'CDD-CD'!$F1385,2)</f>
        <v>12193.38</v>
      </c>
      <c r="H1385" s="3">
        <v>3</v>
      </c>
      <c r="I1385" s="2">
        <v>4221.47</v>
      </c>
      <c r="J1385" s="2">
        <f>ROUND(Tabla2[[#This Row],[CANTIDAD 2]]*Tabla2[[#This Row],[P. U. 2]],2)</f>
        <v>12664.41</v>
      </c>
    </row>
    <row r="1386" spans="1:10">
      <c r="A1386" s="16" t="s">
        <v>6577</v>
      </c>
      <c r="B1386" s="16" t="s">
        <v>1251</v>
      </c>
      <c r="C1386" s="16" t="s">
        <v>4654</v>
      </c>
      <c r="D1386" s="1" t="s">
        <v>476</v>
      </c>
      <c r="E1386" s="3">
        <v>1</v>
      </c>
      <c r="F1386" s="2">
        <v>21411.439999999999</v>
      </c>
      <c r="G1386" s="2">
        <f>ROUND('CDD-CD'!$E1386*'CDD-CD'!$F1386,2)</f>
        <v>21411.439999999999</v>
      </c>
      <c r="H1386" s="3">
        <v>1</v>
      </c>
      <c r="I1386" s="2">
        <v>22353.53</v>
      </c>
      <c r="J1386" s="2">
        <f>ROUND(Tabla2[[#This Row],[CANTIDAD 2]]*Tabla2[[#This Row],[P. U. 2]],2)</f>
        <v>22353.53</v>
      </c>
    </row>
    <row r="1387" spans="1:10" s="56" customFormat="1">
      <c r="A1387" s="52" t="s">
        <v>6580</v>
      </c>
      <c r="B1387" s="52" t="s">
        <v>3472</v>
      </c>
      <c r="C1387" s="52" t="s">
        <v>4655</v>
      </c>
      <c r="D1387" s="53" t="s">
        <v>3472</v>
      </c>
      <c r="E1387" s="54"/>
      <c r="F1387" s="55"/>
      <c r="G1387" s="55">
        <f>SUM(G1388:G1411)</f>
        <v>1141579.58</v>
      </c>
      <c r="H1387" s="54"/>
      <c r="I1387" s="65"/>
      <c r="J1387" s="55">
        <f>SUM(J1388:J1411)</f>
        <v>1206926.9899999998</v>
      </c>
    </row>
    <row r="1388" spans="1:10">
      <c r="A1388" s="16" t="s">
        <v>6577</v>
      </c>
      <c r="B1388" s="16" t="s">
        <v>1252</v>
      </c>
      <c r="C1388" s="16" t="s">
        <v>4656</v>
      </c>
      <c r="D1388" s="1" t="s">
        <v>79</v>
      </c>
      <c r="E1388" s="3">
        <v>195.6</v>
      </c>
      <c r="F1388" s="2">
        <v>128.19999999999999</v>
      </c>
      <c r="G1388" s="2">
        <f>ROUND('CDD-CD'!$E1388*'CDD-CD'!$F1388,2)</f>
        <v>25075.919999999998</v>
      </c>
      <c r="H1388" s="3">
        <v>195.6</v>
      </c>
      <c r="I1388" s="2">
        <v>138.99</v>
      </c>
      <c r="J1388" s="2">
        <f>ROUND(Tabla2[[#This Row],[CANTIDAD 2]]*Tabla2[[#This Row],[P. U. 2]],2)</f>
        <v>27186.44</v>
      </c>
    </row>
    <row r="1389" spans="1:10">
      <c r="A1389" s="16" t="s">
        <v>6577</v>
      </c>
      <c r="B1389" s="16" t="s">
        <v>1253</v>
      </c>
      <c r="C1389" s="16" t="s">
        <v>4657</v>
      </c>
      <c r="D1389" s="1" t="s">
        <v>79</v>
      </c>
      <c r="E1389" s="3">
        <v>195.82</v>
      </c>
      <c r="F1389" s="2">
        <v>101.24</v>
      </c>
      <c r="G1389" s="2">
        <f>ROUND('CDD-CD'!$E1389*'CDD-CD'!$F1389,2)</f>
        <v>19824.82</v>
      </c>
      <c r="H1389" s="3">
        <v>195.82</v>
      </c>
      <c r="I1389" s="2">
        <v>112.03</v>
      </c>
      <c r="J1389" s="2">
        <f>ROUND(Tabla2[[#This Row],[CANTIDAD 2]]*Tabla2[[#This Row],[P. U. 2]],2)</f>
        <v>21937.71</v>
      </c>
    </row>
    <row r="1390" spans="1:10">
      <c r="A1390" s="16" t="s">
        <v>6577</v>
      </c>
      <c r="B1390" s="16" t="s">
        <v>1254</v>
      </c>
      <c r="C1390" s="16" t="s">
        <v>4658</v>
      </c>
      <c r="D1390" s="1" t="s">
        <v>79</v>
      </c>
      <c r="E1390" s="3">
        <v>199.5</v>
      </c>
      <c r="F1390" s="2">
        <v>123.12</v>
      </c>
      <c r="G1390" s="2">
        <f>ROUND('CDD-CD'!$E1390*'CDD-CD'!$F1390,2)</f>
        <v>24562.44</v>
      </c>
      <c r="H1390" s="3">
        <v>199.5</v>
      </c>
      <c r="I1390" s="2">
        <v>133.91</v>
      </c>
      <c r="J1390" s="2">
        <f>ROUND(Tabla2[[#This Row],[CANTIDAD 2]]*Tabla2[[#This Row],[P. U. 2]],2)</f>
        <v>26715.05</v>
      </c>
    </row>
    <row r="1391" spans="1:10">
      <c r="A1391" s="16" t="s">
        <v>6577</v>
      </c>
      <c r="B1391" s="16" t="s">
        <v>1255</v>
      </c>
      <c r="C1391" s="16" t="s">
        <v>4656</v>
      </c>
      <c r="D1391" s="1" t="s">
        <v>79</v>
      </c>
      <c r="E1391" s="3">
        <v>38.64</v>
      </c>
      <c r="F1391" s="2">
        <v>135.04</v>
      </c>
      <c r="G1391" s="2">
        <f>ROUND('CDD-CD'!$E1391*'CDD-CD'!$F1391,2)</f>
        <v>5217.95</v>
      </c>
      <c r="H1391" s="3">
        <v>38.64</v>
      </c>
      <c r="I1391" s="2">
        <v>145.83000000000001</v>
      </c>
      <c r="J1391" s="2">
        <f>ROUND(Tabla2[[#This Row],[CANTIDAD 2]]*Tabla2[[#This Row],[P. U. 2]],2)</f>
        <v>5634.87</v>
      </c>
    </row>
    <row r="1392" spans="1:10">
      <c r="A1392" s="16" t="s">
        <v>6577</v>
      </c>
      <c r="B1392" s="16" t="s">
        <v>1256</v>
      </c>
      <c r="C1392" s="16" t="s">
        <v>4659</v>
      </c>
      <c r="D1392" s="1" t="s">
        <v>79</v>
      </c>
      <c r="E1392" s="3">
        <v>398.1</v>
      </c>
      <c r="F1392" s="2">
        <v>176.25</v>
      </c>
      <c r="G1392" s="2">
        <f>ROUND('CDD-CD'!$E1392*'CDD-CD'!$F1392,2)</f>
        <v>70165.13</v>
      </c>
      <c r="H1392" s="3">
        <v>398.1</v>
      </c>
      <c r="I1392" s="2">
        <v>187.04</v>
      </c>
      <c r="J1392" s="2">
        <f>ROUND(Tabla2[[#This Row],[CANTIDAD 2]]*Tabla2[[#This Row],[P. U. 2]],2)</f>
        <v>74460.62</v>
      </c>
    </row>
    <row r="1393" spans="1:10">
      <c r="A1393" s="16" t="s">
        <v>6577</v>
      </c>
      <c r="B1393" s="16" t="s">
        <v>1257</v>
      </c>
      <c r="C1393" s="16" t="s">
        <v>4660</v>
      </c>
      <c r="D1393" s="1" t="s">
        <v>79</v>
      </c>
      <c r="E1393" s="3">
        <v>289.60000000000002</v>
      </c>
      <c r="F1393" s="2">
        <v>220.58</v>
      </c>
      <c r="G1393" s="2">
        <f>ROUND('CDD-CD'!$E1393*'CDD-CD'!$F1393,2)</f>
        <v>63879.97</v>
      </c>
      <c r="H1393" s="3">
        <v>289.60000000000002</v>
      </c>
      <c r="I1393" s="2">
        <v>231.37</v>
      </c>
      <c r="J1393" s="2">
        <f>ROUND(Tabla2[[#This Row],[CANTIDAD 2]]*Tabla2[[#This Row],[P. U. 2]],2)</f>
        <v>67004.75</v>
      </c>
    </row>
    <row r="1394" spans="1:10">
      <c r="A1394" s="16" t="s">
        <v>6577</v>
      </c>
      <c r="B1394" s="16" t="s">
        <v>1258</v>
      </c>
      <c r="C1394" s="16" t="s">
        <v>4661</v>
      </c>
      <c r="D1394" s="1" t="s">
        <v>79</v>
      </c>
      <c r="E1394" s="3">
        <v>663.3</v>
      </c>
      <c r="F1394" s="2">
        <v>260.23</v>
      </c>
      <c r="G1394" s="2">
        <f>ROUND('CDD-CD'!$E1394*'CDD-CD'!$F1394,2)</f>
        <v>172610.56</v>
      </c>
      <c r="H1394" s="3">
        <v>663.3</v>
      </c>
      <c r="I1394" s="2">
        <v>271.02</v>
      </c>
      <c r="J1394" s="2">
        <f>ROUND(Tabla2[[#This Row],[CANTIDAD 2]]*Tabla2[[#This Row],[P. U. 2]],2)</f>
        <v>179767.57</v>
      </c>
    </row>
    <row r="1395" spans="1:10">
      <c r="A1395" s="16" t="s">
        <v>6577</v>
      </c>
      <c r="B1395" s="16" t="s">
        <v>1259</v>
      </c>
      <c r="C1395" s="16" t="s">
        <v>4662</v>
      </c>
      <c r="D1395" s="1" t="s">
        <v>79</v>
      </c>
      <c r="E1395" s="3">
        <v>82.5</v>
      </c>
      <c r="F1395" s="2">
        <v>319.39999999999998</v>
      </c>
      <c r="G1395" s="2">
        <f>ROUND('CDD-CD'!$E1395*'CDD-CD'!$F1395,2)</f>
        <v>26350.5</v>
      </c>
      <c r="H1395" s="3">
        <v>82.5</v>
      </c>
      <c r="I1395" s="2">
        <v>335.57</v>
      </c>
      <c r="J1395" s="2">
        <f>ROUND(Tabla2[[#This Row],[CANTIDAD 2]]*Tabla2[[#This Row],[P. U. 2]],2)</f>
        <v>27684.53</v>
      </c>
    </row>
    <row r="1396" spans="1:10">
      <c r="A1396" s="16" t="s">
        <v>6577</v>
      </c>
      <c r="B1396" s="16" t="s">
        <v>1260</v>
      </c>
      <c r="C1396" s="16" t="s">
        <v>4663</v>
      </c>
      <c r="D1396" s="1" t="s">
        <v>79</v>
      </c>
      <c r="E1396" s="3">
        <v>45.6</v>
      </c>
      <c r="F1396" s="2">
        <v>402.41</v>
      </c>
      <c r="G1396" s="2">
        <f>ROUND('CDD-CD'!$E1396*'CDD-CD'!$F1396,2)</f>
        <v>18349.900000000001</v>
      </c>
      <c r="H1396" s="3">
        <v>45.6</v>
      </c>
      <c r="I1396" s="2">
        <v>418.58</v>
      </c>
      <c r="J1396" s="2">
        <f>ROUND(Tabla2[[#This Row],[CANTIDAD 2]]*Tabla2[[#This Row],[P. U. 2]],2)</f>
        <v>19087.25</v>
      </c>
    </row>
    <row r="1397" spans="1:10">
      <c r="A1397" s="16" t="s">
        <v>6577</v>
      </c>
      <c r="B1397" s="16" t="s">
        <v>1261</v>
      </c>
      <c r="C1397" s="16" t="s">
        <v>4664</v>
      </c>
      <c r="D1397" s="1" t="s">
        <v>79</v>
      </c>
      <c r="E1397" s="3">
        <v>121.1</v>
      </c>
      <c r="F1397" s="2">
        <v>474.41</v>
      </c>
      <c r="G1397" s="2">
        <f>ROUND('CDD-CD'!$E1397*'CDD-CD'!$F1397,2)</f>
        <v>57451.05</v>
      </c>
      <c r="H1397" s="3">
        <v>121.1</v>
      </c>
      <c r="I1397" s="2">
        <v>490.58</v>
      </c>
      <c r="J1397" s="2">
        <f>ROUND(Tabla2[[#This Row],[CANTIDAD 2]]*Tabla2[[#This Row],[P. U. 2]],2)</f>
        <v>59409.24</v>
      </c>
    </row>
    <row r="1398" spans="1:10">
      <c r="A1398" s="16" t="s">
        <v>6577</v>
      </c>
      <c r="B1398" s="16" t="s">
        <v>1262</v>
      </c>
      <c r="C1398" s="16" t="s">
        <v>4665</v>
      </c>
      <c r="D1398" s="1" t="s">
        <v>79</v>
      </c>
      <c r="E1398" s="3">
        <v>31.2</v>
      </c>
      <c r="F1398" s="2">
        <v>560.79999999999995</v>
      </c>
      <c r="G1398" s="2">
        <f>ROUND('CDD-CD'!$E1398*'CDD-CD'!$F1398,2)</f>
        <v>17496.96</v>
      </c>
      <c r="H1398" s="3">
        <v>31.2</v>
      </c>
      <c r="I1398" s="2">
        <v>576.97</v>
      </c>
      <c r="J1398" s="2">
        <f>ROUND(Tabla2[[#This Row],[CANTIDAD 2]]*Tabla2[[#This Row],[P. U. 2]],2)</f>
        <v>18001.46</v>
      </c>
    </row>
    <row r="1399" spans="1:10">
      <c r="A1399" s="16" t="s">
        <v>6577</v>
      </c>
      <c r="B1399" s="16" t="s">
        <v>1263</v>
      </c>
      <c r="C1399" s="16" t="s">
        <v>4666</v>
      </c>
      <c r="D1399" s="1" t="s">
        <v>79</v>
      </c>
      <c r="E1399" s="3">
        <v>41.1</v>
      </c>
      <c r="F1399" s="2">
        <v>678.6</v>
      </c>
      <c r="G1399" s="2">
        <f>ROUND('CDD-CD'!$E1399*'CDD-CD'!$F1399,2)</f>
        <v>27890.46</v>
      </c>
      <c r="H1399" s="3">
        <v>41.1</v>
      </c>
      <c r="I1399" s="2">
        <v>700.16</v>
      </c>
      <c r="J1399" s="2">
        <f>ROUND(Tabla2[[#This Row],[CANTIDAD 2]]*Tabla2[[#This Row],[P. U. 2]],2)</f>
        <v>28776.58</v>
      </c>
    </row>
    <row r="1400" spans="1:10">
      <c r="A1400" s="16" t="s">
        <v>6577</v>
      </c>
      <c r="B1400" s="16" t="s">
        <v>1264</v>
      </c>
      <c r="C1400" s="16" t="s">
        <v>4667</v>
      </c>
      <c r="D1400" s="1" t="s">
        <v>79</v>
      </c>
      <c r="E1400" s="3">
        <v>8.5</v>
      </c>
      <c r="F1400" s="2">
        <v>802.98</v>
      </c>
      <c r="G1400" s="2">
        <f>ROUND('CDD-CD'!$E1400*'CDD-CD'!$F1400,2)</f>
        <v>6825.33</v>
      </c>
      <c r="H1400" s="3">
        <v>8.5</v>
      </c>
      <c r="I1400" s="2">
        <v>824.54</v>
      </c>
      <c r="J1400" s="2">
        <f>ROUND(Tabla2[[#This Row],[CANTIDAD 2]]*Tabla2[[#This Row],[P. U. 2]],2)</f>
        <v>7008.59</v>
      </c>
    </row>
    <row r="1401" spans="1:10">
      <c r="A1401" s="16" t="s">
        <v>6577</v>
      </c>
      <c r="B1401" s="16" t="s">
        <v>1265</v>
      </c>
      <c r="C1401" s="16" t="s">
        <v>4668</v>
      </c>
      <c r="D1401" s="1" t="s">
        <v>79</v>
      </c>
      <c r="E1401" s="3">
        <v>21.2</v>
      </c>
      <c r="F1401" s="2">
        <v>121.51</v>
      </c>
      <c r="G1401" s="2">
        <f>ROUND('CDD-CD'!$E1401*'CDD-CD'!$F1401,2)</f>
        <v>2576.0100000000002</v>
      </c>
      <c r="H1401" s="3">
        <v>21.2</v>
      </c>
      <c r="I1401" s="2">
        <v>134.44999999999999</v>
      </c>
      <c r="J1401" s="2">
        <f>ROUND(Tabla2[[#This Row],[CANTIDAD 2]]*Tabla2[[#This Row],[P. U. 2]],2)</f>
        <v>2850.34</v>
      </c>
    </row>
    <row r="1402" spans="1:10">
      <c r="A1402" s="16" t="s">
        <v>6577</v>
      </c>
      <c r="B1402" s="16" t="s">
        <v>1266</v>
      </c>
      <c r="C1402" s="16" t="s">
        <v>4669</v>
      </c>
      <c r="D1402" s="1" t="s">
        <v>79</v>
      </c>
      <c r="E1402" s="3">
        <v>778.8</v>
      </c>
      <c r="F1402" s="2">
        <v>139.01</v>
      </c>
      <c r="G1402" s="2">
        <f>ROUND('CDD-CD'!$E1402*'CDD-CD'!$F1402,2)</f>
        <v>108260.99</v>
      </c>
      <c r="H1402" s="3">
        <v>778.8</v>
      </c>
      <c r="I1402" s="2">
        <v>151.94999999999999</v>
      </c>
      <c r="J1402" s="2">
        <f>ROUND(Tabla2[[#This Row],[CANTIDAD 2]]*Tabla2[[#This Row],[P. U. 2]],2)</f>
        <v>118338.66</v>
      </c>
    </row>
    <row r="1403" spans="1:10">
      <c r="A1403" s="16" t="s">
        <v>6577</v>
      </c>
      <c r="B1403" s="16" t="s">
        <v>1267</v>
      </c>
      <c r="C1403" s="16" t="s">
        <v>4670</v>
      </c>
      <c r="D1403" s="1" t="s">
        <v>79</v>
      </c>
      <c r="E1403" s="3">
        <v>199.9</v>
      </c>
      <c r="F1403" s="2">
        <v>160.01</v>
      </c>
      <c r="G1403" s="2">
        <f>ROUND('CDD-CD'!$E1403*'CDD-CD'!$F1403,2)</f>
        <v>31986</v>
      </c>
      <c r="H1403" s="3">
        <v>199.9</v>
      </c>
      <c r="I1403" s="2">
        <v>172.95</v>
      </c>
      <c r="J1403" s="2">
        <f>ROUND(Tabla2[[#This Row],[CANTIDAD 2]]*Tabla2[[#This Row],[P. U. 2]],2)</f>
        <v>34572.71</v>
      </c>
    </row>
    <row r="1404" spans="1:10">
      <c r="A1404" s="16" t="s">
        <v>6577</v>
      </c>
      <c r="B1404" s="16" t="s">
        <v>1268</v>
      </c>
      <c r="C1404" s="16" t="s">
        <v>4671</v>
      </c>
      <c r="D1404" s="1" t="s">
        <v>79</v>
      </c>
      <c r="E1404" s="3">
        <v>156.19999999999999</v>
      </c>
      <c r="F1404" s="2">
        <v>206.36</v>
      </c>
      <c r="G1404" s="2">
        <f>ROUND('CDD-CD'!$E1404*'CDD-CD'!$F1404,2)</f>
        <v>32233.43</v>
      </c>
      <c r="H1404" s="3">
        <v>156.19999999999999</v>
      </c>
      <c r="I1404" s="2">
        <v>222.53</v>
      </c>
      <c r="J1404" s="2">
        <f>ROUND(Tabla2[[#This Row],[CANTIDAD 2]]*Tabla2[[#This Row],[P. U. 2]],2)</f>
        <v>34759.19</v>
      </c>
    </row>
    <row r="1405" spans="1:10">
      <c r="A1405" s="16" t="s">
        <v>6577</v>
      </c>
      <c r="B1405" s="16" t="s">
        <v>1269</v>
      </c>
      <c r="C1405" s="16" t="s">
        <v>4672</v>
      </c>
      <c r="D1405" s="1" t="s">
        <v>79</v>
      </c>
      <c r="E1405" s="3">
        <v>87.9</v>
      </c>
      <c r="F1405" s="2">
        <v>239.13</v>
      </c>
      <c r="G1405" s="2">
        <f>ROUND('CDD-CD'!$E1405*'CDD-CD'!$F1405,2)</f>
        <v>21019.53</v>
      </c>
      <c r="H1405" s="3">
        <v>87.9</v>
      </c>
      <c r="I1405" s="2">
        <v>255.3</v>
      </c>
      <c r="J1405" s="2">
        <f>ROUND(Tabla2[[#This Row],[CANTIDAD 2]]*Tabla2[[#This Row],[P. U. 2]],2)</f>
        <v>22440.87</v>
      </c>
    </row>
    <row r="1406" spans="1:10">
      <c r="A1406" s="16" t="s">
        <v>6577</v>
      </c>
      <c r="B1406" s="16" t="s">
        <v>1270</v>
      </c>
      <c r="C1406" s="16" t="s">
        <v>4673</v>
      </c>
      <c r="D1406" s="1" t="s">
        <v>79</v>
      </c>
      <c r="E1406" s="3">
        <v>486.2</v>
      </c>
      <c r="F1406" s="2">
        <v>278.41000000000003</v>
      </c>
      <c r="G1406" s="2">
        <f>ROUND('CDD-CD'!$E1406*'CDD-CD'!$F1406,2)</f>
        <v>135362.94</v>
      </c>
      <c r="H1406" s="3">
        <v>486.2</v>
      </c>
      <c r="I1406" s="2">
        <v>294.58</v>
      </c>
      <c r="J1406" s="2">
        <f>ROUND(Tabla2[[#This Row],[CANTIDAD 2]]*Tabla2[[#This Row],[P. U. 2]],2)</f>
        <v>143224.79999999999</v>
      </c>
    </row>
    <row r="1407" spans="1:10">
      <c r="A1407" s="16" t="s">
        <v>6577</v>
      </c>
      <c r="B1407" s="16" t="s">
        <v>1271</v>
      </c>
      <c r="C1407" s="16" t="s">
        <v>4674</v>
      </c>
      <c r="D1407" s="1" t="s">
        <v>79</v>
      </c>
      <c r="E1407" s="3">
        <v>475.1</v>
      </c>
      <c r="F1407" s="2">
        <v>330.37</v>
      </c>
      <c r="G1407" s="2">
        <f>ROUND('CDD-CD'!$E1407*'CDD-CD'!$F1407,2)</f>
        <v>156958.79</v>
      </c>
      <c r="H1407" s="3">
        <v>475.1</v>
      </c>
      <c r="I1407" s="2">
        <v>348.35</v>
      </c>
      <c r="J1407" s="2">
        <f>ROUND(Tabla2[[#This Row],[CANTIDAD 2]]*Tabla2[[#This Row],[P. U. 2]],2)</f>
        <v>165501.09</v>
      </c>
    </row>
    <row r="1408" spans="1:10">
      <c r="A1408" s="16" t="s">
        <v>6577</v>
      </c>
      <c r="B1408" s="16" t="s">
        <v>1272</v>
      </c>
      <c r="C1408" s="16" t="s">
        <v>4675</v>
      </c>
      <c r="D1408" s="1" t="s">
        <v>79</v>
      </c>
      <c r="E1408" s="3">
        <v>142.30000000000001</v>
      </c>
      <c r="F1408" s="2">
        <v>386.92</v>
      </c>
      <c r="G1408" s="2">
        <f>ROUND('CDD-CD'!$E1408*'CDD-CD'!$F1408,2)</f>
        <v>55058.720000000001</v>
      </c>
      <c r="H1408" s="3">
        <v>142.30000000000001</v>
      </c>
      <c r="I1408" s="2">
        <v>404.9</v>
      </c>
      <c r="J1408" s="2">
        <f>ROUND(Tabla2[[#This Row],[CANTIDAD 2]]*Tabla2[[#This Row],[P. U. 2]],2)</f>
        <v>57617.27</v>
      </c>
    </row>
    <row r="1409" spans="1:10">
      <c r="A1409" s="16" t="s">
        <v>6577</v>
      </c>
      <c r="B1409" s="16" t="s">
        <v>1273</v>
      </c>
      <c r="C1409" s="16" t="s">
        <v>4676</v>
      </c>
      <c r="D1409" s="1" t="s">
        <v>79</v>
      </c>
      <c r="E1409" s="3">
        <v>98.7</v>
      </c>
      <c r="F1409" s="2">
        <v>488.83</v>
      </c>
      <c r="G1409" s="2">
        <f>ROUND('CDD-CD'!$E1409*'CDD-CD'!$F1409,2)</f>
        <v>48247.519999999997</v>
      </c>
      <c r="H1409" s="3">
        <v>98.7</v>
      </c>
      <c r="I1409" s="2">
        <v>506.81</v>
      </c>
      <c r="J1409" s="2">
        <f>ROUND(Tabla2[[#This Row],[CANTIDAD 2]]*Tabla2[[#This Row],[P. U. 2]],2)</f>
        <v>50022.15</v>
      </c>
    </row>
    <row r="1410" spans="1:10">
      <c r="A1410" s="16" t="s">
        <v>6577</v>
      </c>
      <c r="B1410" s="16" t="s">
        <v>1274</v>
      </c>
      <c r="C1410" s="16" t="s">
        <v>4677</v>
      </c>
      <c r="D1410" s="1" t="s">
        <v>79</v>
      </c>
      <c r="E1410" s="3">
        <v>9.6</v>
      </c>
      <c r="F1410" s="2">
        <v>630.80999999999995</v>
      </c>
      <c r="G1410" s="2">
        <f>ROUND('CDD-CD'!$E1410*'CDD-CD'!$F1410,2)</f>
        <v>6055.78</v>
      </c>
      <c r="H1410" s="3">
        <v>9.6</v>
      </c>
      <c r="I1410" s="2">
        <v>652.37</v>
      </c>
      <c r="J1410" s="2">
        <f>ROUND(Tabla2[[#This Row],[CANTIDAD 2]]*Tabla2[[#This Row],[P. U. 2]],2)</f>
        <v>6262.75</v>
      </c>
    </row>
    <row r="1411" spans="1:10">
      <c r="A1411" s="16" t="s">
        <v>6577</v>
      </c>
      <c r="B1411" s="16" t="s">
        <v>1275</v>
      </c>
      <c r="C1411" s="16" t="s">
        <v>4678</v>
      </c>
      <c r="D1411" s="1" t="s">
        <v>62</v>
      </c>
      <c r="E1411" s="3">
        <v>77</v>
      </c>
      <c r="F1411" s="2">
        <v>105.44</v>
      </c>
      <c r="G1411" s="2">
        <f>ROUND('CDD-CD'!$E1411*'CDD-CD'!$F1411,2)</f>
        <v>8118.88</v>
      </c>
      <c r="H1411" s="3">
        <v>77</v>
      </c>
      <c r="I1411" s="2">
        <v>112.5</v>
      </c>
      <c r="J1411" s="2">
        <f>ROUND(Tabla2[[#This Row],[CANTIDAD 2]]*Tabla2[[#This Row],[P. U. 2]],2)</f>
        <v>8662.5</v>
      </c>
    </row>
    <row r="1412" spans="1:10" s="51" customFormat="1">
      <c r="A1412" s="47" t="s">
        <v>6579</v>
      </c>
      <c r="B1412" s="47" t="s">
        <v>6621</v>
      </c>
      <c r="C1412" s="47" t="s">
        <v>4679</v>
      </c>
      <c r="D1412" s="48" t="s">
        <v>3472</v>
      </c>
      <c r="E1412" s="49"/>
      <c r="F1412" s="50"/>
      <c r="G1412" s="50">
        <f>G1413+G1455+G1556+G1608+G1618</f>
        <v>5389490.9499999993</v>
      </c>
      <c r="H1412" s="49"/>
      <c r="I1412" s="64"/>
      <c r="J1412" s="50">
        <f>J1413+J1455+J1556+J1608+J1618</f>
        <v>5602962.9399999995</v>
      </c>
    </row>
    <row r="1413" spans="1:10" s="56" customFormat="1">
      <c r="A1413" s="52" t="s">
        <v>6580</v>
      </c>
      <c r="B1413" s="52" t="s">
        <v>3472</v>
      </c>
      <c r="C1413" s="52" t="s">
        <v>4680</v>
      </c>
      <c r="D1413" s="53" t="s">
        <v>3472</v>
      </c>
      <c r="E1413" s="54"/>
      <c r="F1413" s="55"/>
      <c r="G1413" s="55">
        <f>SUM(G1414:G1454)</f>
        <v>3701821.919999999</v>
      </c>
      <c r="H1413" s="54"/>
      <c r="I1413" s="65"/>
      <c r="J1413" s="55">
        <f>SUM(J1414:J1454)</f>
        <v>3818383.28</v>
      </c>
    </row>
    <row r="1414" spans="1:10">
      <c r="A1414" s="16" t="s">
        <v>6577</v>
      </c>
      <c r="B1414" s="16" t="s">
        <v>1276</v>
      </c>
      <c r="C1414" s="16" t="s">
        <v>4681</v>
      </c>
      <c r="D1414" s="1" t="s">
        <v>62</v>
      </c>
      <c r="E1414" s="3">
        <v>1</v>
      </c>
      <c r="F1414" s="2">
        <v>97646.94</v>
      </c>
      <c r="G1414" s="2">
        <f>ROUND('CDD-CD'!$E1414*'CDD-CD'!$F1414,2)</f>
        <v>97646.94</v>
      </c>
      <c r="H1414" s="3">
        <v>1</v>
      </c>
      <c r="I1414" s="2">
        <v>100489.9</v>
      </c>
      <c r="J1414" s="2">
        <f>ROUND(Tabla2[[#This Row],[CANTIDAD 2]]*Tabla2[[#This Row],[P. U. 2]],2)</f>
        <v>100489.9</v>
      </c>
    </row>
    <row r="1415" spans="1:10">
      <c r="A1415" s="16" t="s">
        <v>6577</v>
      </c>
      <c r="B1415" s="16" t="s">
        <v>1277</v>
      </c>
      <c r="C1415" s="16" t="s">
        <v>4682</v>
      </c>
      <c r="D1415" s="1" t="s">
        <v>62</v>
      </c>
      <c r="E1415" s="3">
        <v>1</v>
      </c>
      <c r="F1415" s="2">
        <v>93462.080000000002</v>
      </c>
      <c r="G1415" s="2">
        <f>ROUND('CDD-CD'!$E1415*'CDD-CD'!$F1415,2)</f>
        <v>93462.080000000002</v>
      </c>
      <c r="H1415" s="3">
        <v>1</v>
      </c>
      <c r="I1415" s="2">
        <v>96305.04</v>
      </c>
      <c r="J1415" s="2">
        <f>ROUND(Tabla2[[#This Row],[CANTIDAD 2]]*Tabla2[[#This Row],[P. U. 2]],2)</f>
        <v>96305.04</v>
      </c>
    </row>
    <row r="1416" spans="1:10">
      <c r="A1416" s="16" t="s">
        <v>6577</v>
      </c>
      <c r="B1416" s="16" t="s">
        <v>1278</v>
      </c>
      <c r="C1416" s="16" t="s">
        <v>4683</v>
      </c>
      <c r="D1416" s="1" t="s">
        <v>62</v>
      </c>
      <c r="E1416" s="3">
        <v>1</v>
      </c>
      <c r="F1416" s="2">
        <v>111231.32</v>
      </c>
      <c r="G1416" s="2">
        <f>ROUND('CDD-CD'!$E1416*'CDD-CD'!$F1416,2)</f>
        <v>111231.32</v>
      </c>
      <c r="H1416" s="3">
        <v>1</v>
      </c>
      <c r="I1416" s="2">
        <v>114074.28</v>
      </c>
      <c r="J1416" s="2">
        <f>ROUND(Tabla2[[#This Row],[CANTIDAD 2]]*Tabla2[[#This Row],[P. U. 2]],2)</f>
        <v>114074.28</v>
      </c>
    </row>
    <row r="1417" spans="1:10">
      <c r="A1417" s="16" t="s">
        <v>6577</v>
      </c>
      <c r="B1417" s="16" t="s">
        <v>1279</v>
      </c>
      <c r="C1417" s="16" t="s">
        <v>4684</v>
      </c>
      <c r="D1417" s="1" t="s">
        <v>62</v>
      </c>
      <c r="E1417" s="3">
        <v>1</v>
      </c>
      <c r="F1417" s="2">
        <v>117993.2</v>
      </c>
      <c r="G1417" s="2">
        <f>ROUND('CDD-CD'!$E1417*'CDD-CD'!$F1417,2)</f>
        <v>117993.2</v>
      </c>
      <c r="H1417" s="3">
        <v>1</v>
      </c>
      <c r="I1417" s="2">
        <v>120836.16</v>
      </c>
      <c r="J1417" s="2">
        <f>ROUND(Tabla2[[#This Row],[CANTIDAD 2]]*Tabla2[[#This Row],[P. U. 2]],2)</f>
        <v>120836.16</v>
      </c>
    </row>
    <row r="1418" spans="1:10">
      <c r="A1418" s="16" t="s">
        <v>6577</v>
      </c>
      <c r="B1418" s="16" t="s">
        <v>1280</v>
      </c>
      <c r="C1418" s="16" t="s">
        <v>4685</v>
      </c>
      <c r="D1418" s="1" t="s">
        <v>62</v>
      </c>
      <c r="E1418" s="3">
        <v>1</v>
      </c>
      <c r="F1418" s="2">
        <v>89059.87</v>
      </c>
      <c r="G1418" s="2">
        <f>ROUND('CDD-CD'!$E1418*'CDD-CD'!$F1418,2)</f>
        <v>89059.87</v>
      </c>
      <c r="H1418" s="3">
        <v>1</v>
      </c>
      <c r="I1418" s="2">
        <v>91902.83</v>
      </c>
      <c r="J1418" s="2">
        <f>ROUND(Tabla2[[#This Row],[CANTIDAD 2]]*Tabla2[[#This Row],[P. U. 2]],2)</f>
        <v>91902.83</v>
      </c>
    </row>
    <row r="1419" spans="1:10">
      <c r="A1419" s="16" t="s">
        <v>6577</v>
      </c>
      <c r="B1419" s="16" t="s">
        <v>1281</v>
      </c>
      <c r="C1419" s="16" t="s">
        <v>4686</v>
      </c>
      <c r="D1419" s="1" t="s">
        <v>62</v>
      </c>
      <c r="E1419" s="3">
        <v>1</v>
      </c>
      <c r="F1419" s="2">
        <v>78457.240000000005</v>
      </c>
      <c r="G1419" s="2">
        <f>ROUND('CDD-CD'!$E1419*'CDD-CD'!$F1419,2)</f>
        <v>78457.240000000005</v>
      </c>
      <c r="H1419" s="3">
        <v>1</v>
      </c>
      <c r="I1419" s="2">
        <v>81300.2</v>
      </c>
      <c r="J1419" s="2">
        <f>ROUND(Tabla2[[#This Row],[CANTIDAD 2]]*Tabla2[[#This Row],[P. U. 2]],2)</f>
        <v>81300.2</v>
      </c>
    </row>
    <row r="1420" spans="1:10">
      <c r="A1420" s="16" t="s">
        <v>6577</v>
      </c>
      <c r="B1420" s="16" t="s">
        <v>1282</v>
      </c>
      <c r="C1420" s="16" t="s">
        <v>4687</v>
      </c>
      <c r="D1420" s="1" t="s">
        <v>62</v>
      </c>
      <c r="E1420" s="3">
        <v>1</v>
      </c>
      <c r="F1420" s="2">
        <v>99852.98</v>
      </c>
      <c r="G1420" s="2">
        <f>ROUND('CDD-CD'!$E1420*'CDD-CD'!$F1420,2)</f>
        <v>99852.98</v>
      </c>
      <c r="H1420" s="3">
        <v>1</v>
      </c>
      <c r="I1420" s="2">
        <v>102695.94</v>
      </c>
      <c r="J1420" s="2">
        <f>ROUND(Tabla2[[#This Row],[CANTIDAD 2]]*Tabla2[[#This Row],[P. U. 2]],2)</f>
        <v>102695.94</v>
      </c>
    </row>
    <row r="1421" spans="1:10">
      <c r="A1421" s="16" t="s">
        <v>6577</v>
      </c>
      <c r="B1421" s="16" t="s">
        <v>1283</v>
      </c>
      <c r="C1421" s="16" t="s">
        <v>4688</v>
      </c>
      <c r="D1421" s="1" t="s">
        <v>62</v>
      </c>
      <c r="E1421" s="3">
        <v>1</v>
      </c>
      <c r="F1421" s="2">
        <v>101922.13</v>
      </c>
      <c r="G1421" s="2">
        <f>ROUND('CDD-CD'!$E1421*'CDD-CD'!$F1421,2)</f>
        <v>101922.13</v>
      </c>
      <c r="H1421" s="3">
        <v>1</v>
      </c>
      <c r="I1421" s="2">
        <v>104765.09</v>
      </c>
      <c r="J1421" s="2">
        <f>ROUND(Tabla2[[#This Row],[CANTIDAD 2]]*Tabla2[[#This Row],[P. U. 2]],2)</f>
        <v>104765.09</v>
      </c>
    </row>
    <row r="1422" spans="1:10">
      <c r="A1422" s="16" t="s">
        <v>6577</v>
      </c>
      <c r="B1422" s="16" t="s">
        <v>1284</v>
      </c>
      <c r="C1422" s="16" t="s">
        <v>4689</v>
      </c>
      <c r="D1422" s="1" t="s">
        <v>62</v>
      </c>
      <c r="E1422" s="3">
        <v>1</v>
      </c>
      <c r="F1422" s="2">
        <v>77471.33</v>
      </c>
      <c r="G1422" s="2">
        <f>ROUND('CDD-CD'!$E1422*'CDD-CD'!$F1422,2)</f>
        <v>77471.33</v>
      </c>
      <c r="H1422" s="3">
        <v>1</v>
      </c>
      <c r="I1422" s="2">
        <v>80314.289999999994</v>
      </c>
      <c r="J1422" s="2">
        <f>ROUND(Tabla2[[#This Row],[CANTIDAD 2]]*Tabla2[[#This Row],[P. U. 2]],2)</f>
        <v>80314.289999999994</v>
      </c>
    </row>
    <row r="1423" spans="1:10">
      <c r="A1423" s="16" t="s">
        <v>6577</v>
      </c>
      <c r="B1423" s="16" t="s">
        <v>1285</v>
      </c>
      <c r="C1423" s="16" t="s">
        <v>4690</v>
      </c>
      <c r="D1423" s="1" t="s">
        <v>62</v>
      </c>
      <c r="E1423" s="3">
        <v>1</v>
      </c>
      <c r="F1423" s="2">
        <v>75427.02</v>
      </c>
      <c r="G1423" s="2">
        <f>ROUND('CDD-CD'!$E1423*'CDD-CD'!$F1423,2)</f>
        <v>75427.02</v>
      </c>
      <c r="H1423" s="3">
        <v>1</v>
      </c>
      <c r="I1423" s="2">
        <v>78269.98</v>
      </c>
      <c r="J1423" s="2">
        <f>ROUND(Tabla2[[#This Row],[CANTIDAD 2]]*Tabla2[[#This Row],[P. U. 2]],2)</f>
        <v>78269.98</v>
      </c>
    </row>
    <row r="1424" spans="1:10">
      <c r="A1424" s="16" t="s">
        <v>6577</v>
      </c>
      <c r="B1424" s="16" t="s">
        <v>1286</v>
      </c>
      <c r="C1424" s="16" t="s">
        <v>4691</v>
      </c>
      <c r="D1424" s="1" t="s">
        <v>62</v>
      </c>
      <c r="E1424" s="3">
        <v>1</v>
      </c>
      <c r="F1424" s="2">
        <v>79515.77</v>
      </c>
      <c r="G1424" s="2">
        <f>ROUND('CDD-CD'!$E1424*'CDD-CD'!$F1424,2)</f>
        <v>79515.77</v>
      </c>
      <c r="H1424" s="3">
        <v>1</v>
      </c>
      <c r="I1424" s="2">
        <v>82358.73</v>
      </c>
      <c r="J1424" s="2">
        <f>ROUND(Tabla2[[#This Row],[CANTIDAD 2]]*Tabla2[[#This Row],[P. U. 2]],2)</f>
        <v>82358.73</v>
      </c>
    </row>
    <row r="1425" spans="1:10">
      <c r="A1425" s="16" t="s">
        <v>6577</v>
      </c>
      <c r="B1425" s="16" t="s">
        <v>1287</v>
      </c>
      <c r="C1425" s="16" t="s">
        <v>4692</v>
      </c>
      <c r="D1425" s="1" t="s">
        <v>62</v>
      </c>
      <c r="E1425" s="3">
        <v>1</v>
      </c>
      <c r="F1425" s="2">
        <v>79515.77</v>
      </c>
      <c r="G1425" s="2">
        <f>ROUND('CDD-CD'!$E1425*'CDD-CD'!$F1425,2)</f>
        <v>79515.77</v>
      </c>
      <c r="H1425" s="3">
        <v>1</v>
      </c>
      <c r="I1425" s="2">
        <v>82358.73</v>
      </c>
      <c r="J1425" s="2">
        <f>ROUND(Tabla2[[#This Row],[CANTIDAD 2]]*Tabla2[[#This Row],[P. U. 2]],2)</f>
        <v>82358.73</v>
      </c>
    </row>
    <row r="1426" spans="1:10">
      <c r="A1426" s="16" t="s">
        <v>6577</v>
      </c>
      <c r="B1426" s="16" t="s">
        <v>1288</v>
      </c>
      <c r="C1426" s="16" t="s">
        <v>4693</v>
      </c>
      <c r="D1426" s="1" t="s">
        <v>62</v>
      </c>
      <c r="E1426" s="3">
        <v>1</v>
      </c>
      <c r="F1426" s="2">
        <v>79515.77</v>
      </c>
      <c r="G1426" s="2">
        <f>ROUND('CDD-CD'!$E1426*'CDD-CD'!$F1426,2)</f>
        <v>79515.77</v>
      </c>
      <c r="H1426" s="3">
        <v>1</v>
      </c>
      <c r="I1426" s="2">
        <v>82358.73</v>
      </c>
      <c r="J1426" s="2">
        <f>ROUND(Tabla2[[#This Row],[CANTIDAD 2]]*Tabla2[[#This Row],[P. U. 2]],2)</f>
        <v>82358.73</v>
      </c>
    </row>
    <row r="1427" spans="1:10">
      <c r="A1427" s="16" t="s">
        <v>6577</v>
      </c>
      <c r="B1427" s="16" t="s">
        <v>1289</v>
      </c>
      <c r="C1427" s="16" t="s">
        <v>4694</v>
      </c>
      <c r="D1427" s="1" t="s">
        <v>62</v>
      </c>
      <c r="E1427" s="3">
        <v>1</v>
      </c>
      <c r="F1427" s="2">
        <v>88398.09</v>
      </c>
      <c r="G1427" s="2">
        <f>ROUND('CDD-CD'!$E1427*'CDD-CD'!$F1427,2)</f>
        <v>88398.09</v>
      </c>
      <c r="H1427" s="3">
        <v>1</v>
      </c>
      <c r="I1427" s="2">
        <v>91241.05</v>
      </c>
      <c r="J1427" s="2">
        <f>ROUND(Tabla2[[#This Row],[CANTIDAD 2]]*Tabla2[[#This Row],[P. U. 2]],2)</f>
        <v>91241.05</v>
      </c>
    </row>
    <row r="1428" spans="1:10">
      <c r="A1428" s="16" t="s">
        <v>6577</v>
      </c>
      <c r="B1428" s="16" t="s">
        <v>1290</v>
      </c>
      <c r="C1428" s="16" t="s">
        <v>4695</v>
      </c>
      <c r="D1428" s="1" t="s">
        <v>62</v>
      </c>
      <c r="E1428" s="3">
        <v>1</v>
      </c>
      <c r="F1428" s="2">
        <v>97152.3</v>
      </c>
      <c r="G1428" s="2">
        <f>ROUND('CDD-CD'!$E1428*'CDD-CD'!$F1428,2)</f>
        <v>97152.3</v>
      </c>
      <c r="H1428" s="3">
        <v>1</v>
      </c>
      <c r="I1428" s="2">
        <v>99995.26</v>
      </c>
      <c r="J1428" s="2">
        <f>ROUND(Tabla2[[#This Row],[CANTIDAD 2]]*Tabla2[[#This Row],[P. U. 2]],2)</f>
        <v>99995.26</v>
      </c>
    </row>
    <row r="1429" spans="1:10">
      <c r="A1429" s="16" t="s">
        <v>6577</v>
      </c>
      <c r="B1429" s="16" t="s">
        <v>1291</v>
      </c>
      <c r="C1429" s="16" t="s">
        <v>4696</v>
      </c>
      <c r="D1429" s="1" t="s">
        <v>62</v>
      </c>
      <c r="E1429" s="3">
        <v>1</v>
      </c>
      <c r="F1429" s="2">
        <v>110275.38</v>
      </c>
      <c r="G1429" s="2">
        <f>ROUND('CDD-CD'!$E1429*'CDD-CD'!$F1429,2)</f>
        <v>110275.38</v>
      </c>
      <c r="H1429" s="3">
        <v>1</v>
      </c>
      <c r="I1429" s="2">
        <v>113118.34</v>
      </c>
      <c r="J1429" s="2">
        <f>ROUND(Tabla2[[#This Row],[CANTIDAD 2]]*Tabla2[[#This Row],[P. U. 2]],2)</f>
        <v>113118.34</v>
      </c>
    </row>
    <row r="1430" spans="1:10">
      <c r="A1430" s="16" t="s">
        <v>6577</v>
      </c>
      <c r="B1430" s="16" t="s">
        <v>1292</v>
      </c>
      <c r="C1430" s="16" t="s">
        <v>4697</v>
      </c>
      <c r="D1430" s="1" t="s">
        <v>62</v>
      </c>
      <c r="E1430" s="3">
        <v>1</v>
      </c>
      <c r="F1430" s="2">
        <v>96991.93</v>
      </c>
      <c r="G1430" s="2">
        <f>ROUND('CDD-CD'!$E1430*'CDD-CD'!$F1430,2)</f>
        <v>96991.93</v>
      </c>
      <c r="H1430" s="3">
        <v>1</v>
      </c>
      <c r="I1430" s="2">
        <v>99834.89</v>
      </c>
      <c r="J1430" s="2">
        <f>ROUND(Tabla2[[#This Row],[CANTIDAD 2]]*Tabla2[[#This Row],[P. U. 2]],2)</f>
        <v>99834.89</v>
      </c>
    </row>
    <row r="1431" spans="1:10">
      <c r="A1431" s="16" t="s">
        <v>6577</v>
      </c>
      <c r="B1431" s="16" t="s">
        <v>1293</v>
      </c>
      <c r="C1431" s="16" t="s">
        <v>4698</v>
      </c>
      <c r="D1431" s="1" t="s">
        <v>62</v>
      </c>
      <c r="E1431" s="3">
        <v>1</v>
      </c>
      <c r="F1431" s="2">
        <v>95083.3</v>
      </c>
      <c r="G1431" s="2">
        <f>ROUND('CDD-CD'!$E1431*'CDD-CD'!$F1431,2)</f>
        <v>95083.3</v>
      </c>
      <c r="H1431" s="3">
        <v>1</v>
      </c>
      <c r="I1431" s="2">
        <v>97926.26</v>
      </c>
      <c r="J1431" s="2">
        <f>ROUND(Tabla2[[#This Row],[CANTIDAD 2]]*Tabla2[[#This Row],[P. U. 2]],2)</f>
        <v>97926.26</v>
      </c>
    </row>
    <row r="1432" spans="1:10">
      <c r="A1432" s="16" t="s">
        <v>6577</v>
      </c>
      <c r="B1432" s="16" t="s">
        <v>1294</v>
      </c>
      <c r="C1432" s="16" t="s">
        <v>4699</v>
      </c>
      <c r="D1432" s="1" t="s">
        <v>62</v>
      </c>
      <c r="E1432" s="3">
        <v>1</v>
      </c>
      <c r="F1432" s="2">
        <v>110923.79</v>
      </c>
      <c r="G1432" s="2">
        <f>ROUND('CDD-CD'!$E1432*'CDD-CD'!$F1432,2)</f>
        <v>110923.79</v>
      </c>
      <c r="H1432" s="3">
        <v>1</v>
      </c>
      <c r="I1432" s="2">
        <v>113766.75</v>
      </c>
      <c r="J1432" s="2">
        <f>ROUND(Tabla2[[#This Row],[CANTIDAD 2]]*Tabla2[[#This Row],[P. U. 2]],2)</f>
        <v>113766.75</v>
      </c>
    </row>
    <row r="1433" spans="1:10">
      <c r="A1433" s="16" t="s">
        <v>6577</v>
      </c>
      <c r="B1433" s="16" t="s">
        <v>1295</v>
      </c>
      <c r="C1433" s="16" t="s">
        <v>4700</v>
      </c>
      <c r="D1433" s="1" t="s">
        <v>62</v>
      </c>
      <c r="E1433" s="3">
        <v>1</v>
      </c>
      <c r="F1433" s="2">
        <v>80405.960000000006</v>
      </c>
      <c r="G1433" s="2">
        <f>ROUND('CDD-CD'!$E1433*'CDD-CD'!$F1433,2)</f>
        <v>80405.960000000006</v>
      </c>
      <c r="H1433" s="3">
        <v>1</v>
      </c>
      <c r="I1433" s="2">
        <v>83248.92</v>
      </c>
      <c r="J1433" s="2">
        <f>ROUND(Tabla2[[#This Row],[CANTIDAD 2]]*Tabla2[[#This Row],[P. U. 2]],2)</f>
        <v>83248.92</v>
      </c>
    </row>
    <row r="1434" spans="1:10">
      <c r="A1434" s="16" t="s">
        <v>6577</v>
      </c>
      <c r="B1434" s="16" t="s">
        <v>1296</v>
      </c>
      <c r="C1434" s="16" t="s">
        <v>4701</v>
      </c>
      <c r="D1434" s="1" t="s">
        <v>62</v>
      </c>
      <c r="E1434" s="3">
        <v>1</v>
      </c>
      <c r="F1434" s="2">
        <v>82595.259999999995</v>
      </c>
      <c r="G1434" s="2">
        <f>ROUND('CDD-CD'!$E1434*'CDD-CD'!$F1434,2)</f>
        <v>82595.259999999995</v>
      </c>
      <c r="H1434" s="3">
        <v>1</v>
      </c>
      <c r="I1434" s="2">
        <v>85438.22</v>
      </c>
      <c r="J1434" s="2">
        <f>ROUND(Tabla2[[#This Row],[CANTIDAD 2]]*Tabla2[[#This Row],[P. U. 2]],2)</f>
        <v>85438.22</v>
      </c>
    </row>
    <row r="1435" spans="1:10">
      <c r="A1435" s="16" t="s">
        <v>6577</v>
      </c>
      <c r="B1435" s="16" t="s">
        <v>1297</v>
      </c>
      <c r="C1435" s="16" t="s">
        <v>4702</v>
      </c>
      <c r="D1435" s="1" t="s">
        <v>62</v>
      </c>
      <c r="E1435" s="3">
        <v>1</v>
      </c>
      <c r="F1435" s="2">
        <v>80526.240000000005</v>
      </c>
      <c r="G1435" s="2">
        <f>ROUND('CDD-CD'!$E1435*'CDD-CD'!$F1435,2)</f>
        <v>80526.240000000005</v>
      </c>
      <c r="H1435" s="3">
        <v>1</v>
      </c>
      <c r="I1435" s="2">
        <v>83369.2</v>
      </c>
      <c r="J1435" s="2">
        <f>ROUND(Tabla2[[#This Row],[CANTIDAD 2]]*Tabla2[[#This Row],[P. U. 2]],2)</f>
        <v>83369.2</v>
      </c>
    </row>
    <row r="1436" spans="1:10">
      <c r="A1436" s="16" t="s">
        <v>6577</v>
      </c>
      <c r="B1436" s="16" t="s">
        <v>1298</v>
      </c>
      <c r="C1436" s="16" t="s">
        <v>4703</v>
      </c>
      <c r="D1436" s="1" t="s">
        <v>62</v>
      </c>
      <c r="E1436" s="3">
        <v>1</v>
      </c>
      <c r="F1436" s="2">
        <v>80526.240000000005</v>
      </c>
      <c r="G1436" s="2">
        <f>ROUND('CDD-CD'!$E1436*'CDD-CD'!$F1436,2)</f>
        <v>80526.240000000005</v>
      </c>
      <c r="H1436" s="3">
        <v>1</v>
      </c>
      <c r="I1436" s="2">
        <v>83369.2</v>
      </c>
      <c r="J1436" s="2">
        <f>ROUND(Tabla2[[#This Row],[CANTIDAD 2]]*Tabla2[[#This Row],[P. U. 2]],2)</f>
        <v>83369.2</v>
      </c>
    </row>
    <row r="1437" spans="1:10">
      <c r="A1437" s="16" t="s">
        <v>6577</v>
      </c>
      <c r="B1437" s="16" t="s">
        <v>1299</v>
      </c>
      <c r="C1437" s="16" t="s">
        <v>4704</v>
      </c>
      <c r="D1437" s="1" t="s">
        <v>62</v>
      </c>
      <c r="E1437" s="3">
        <v>1</v>
      </c>
      <c r="F1437" s="2">
        <v>78457.240000000005</v>
      </c>
      <c r="G1437" s="2">
        <f>ROUND('CDD-CD'!$E1437*'CDD-CD'!$F1437,2)</f>
        <v>78457.240000000005</v>
      </c>
      <c r="H1437" s="3">
        <v>1</v>
      </c>
      <c r="I1437" s="2">
        <v>81300.2</v>
      </c>
      <c r="J1437" s="2">
        <f>ROUND(Tabla2[[#This Row],[CANTIDAD 2]]*Tabla2[[#This Row],[P. U. 2]],2)</f>
        <v>81300.2</v>
      </c>
    </row>
    <row r="1438" spans="1:10">
      <c r="A1438" s="16" t="s">
        <v>6577</v>
      </c>
      <c r="B1438" s="16" t="s">
        <v>1300</v>
      </c>
      <c r="C1438" s="16" t="s">
        <v>4705</v>
      </c>
      <c r="D1438" s="1" t="s">
        <v>62</v>
      </c>
      <c r="E1438" s="3">
        <v>1</v>
      </c>
      <c r="F1438" s="2">
        <v>73382.59</v>
      </c>
      <c r="G1438" s="2">
        <f>ROUND('CDD-CD'!$E1438*'CDD-CD'!$F1438,2)</f>
        <v>73382.59</v>
      </c>
      <c r="H1438" s="3">
        <v>1</v>
      </c>
      <c r="I1438" s="2">
        <v>76225.55</v>
      </c>
      <c r="J1438" s="2">
        <f>ROUND(Tabla2[[#This Row],[CANTIDAD 2]]*Tabla2[[#This Row],[P. U. 2]],2)</f>
        <v>76225.55</v>
      </c>
    </row>
    <row r="1439" spans="1:10">
      <c r="A1439" s="16" t="s">
        <v>6577</v>
      </c>
      <c r="B1439" s="16" t="s">
        <v>1301</v>
      </c>
      <c r="C1439" s="16" t="s">
        <v>4706</v>
      </c>
      <c r="D1439" s="1" t="s">
        <v>62</v>
      </c>
      <c r="E1439" s="3">
        <v>1</v>
      </c>
      <c r="F1439" s="2">
        <v>91389.69</v>
      </c>
      <c r="G1439" s="2">
        <f>ROUND('CDD-CD'!$E1439*'CDD-CD'!$F1439,2)</f>
        <v>91389.69</v>
      </c>
      <c r="H1439" s="3">
        <v>1</v>
      </c>
      <c r="I1439" s="2">
        <v>94232.65</v>
      </c>
      <c r="J1439" s="2">
        <f>ROUND(Tabla2[[#This Row],[CANTIDAD 2]]*Tabla2[[#This Row],[P. U. 2]],2)</f>
        <v>94232.65</v>
      </c>
    </row>
    <row r="1440" spans="1:10">
      <c r="A1440" s="16" t="s">
        <v>6577</v>
      </c>
      <c r="B1440" s="16" t="s">
        <v>1302</v>
      </c>
      <c r="C1440" s="16" t="s">
        <v>4707</v>
      </c>
      <c r="D1440" s="1" t="s">
        <v>62</v>
      </c>
      <c r="E1440" s="3">
        <v>1</v>
      </c>
      <c r="F1440" s="2">
        <v>108975.07</v>
      </c>
      <c r="G1440" s="2">
        <f>ROUND('CDD-CD'!$E1440*'CDD-CD'!$F1440,2)</f>
        <v>108975.07</v>
      </c>
      <c r="H1440" s="3">
        <v>1</v>
      </c>
      <c r="I1440" s="2">
        <v>111818.03</v>
      </c>
      <c r="J1440" s="2">
        <f>ROUND(Tabla2[[#This Row],[CANTIDAD 2]]*Tabla2[[#This Row],[P. U. 2]],2)</f>
        <v>111818.03</v>
      </c>
    </row>
    <row r="1441" spans="1:10">
      <c r="A1441" s="16" t="s">
        <v>6577</v>
      </c>
      <c r="B1441" s="16" t="s">
        <v>1303</v>
      </c>
      <c r="C1441" s="16" t="s">
        <v>4708</v>
      </c>
      <c r="D1441" s="1" t="s">
        <v>62</v>
      </c>
      <c r="E1441" s="3">
        <v>1</v>
      </c>
      <c r="F1441" s="2">
        <v>88063.84</v>
      </c>
      <c r="G1441" s="2">
        <f>ROUND('CDD-CD'!$E1441*'CDD-CD'!$F1441,2)</f>
        <v>88063.84</v>
      </c>
      <c r="H1441" s="3">
        <v>1</v>
      </c>
      <c r="I1441" s="2">
        <v>90906.8</v>
      </c>
      <c r="J1441" s="2">
        <f>ROUND(Tabla2[[#This Row],[CANTIDAD 2]]*Tabla2[[#This Row],[P. U. 2]],2)</f>
        <v>90906.8</v>
      </c>
    </row>
    <row r="1442" spans="1:10">
      <c r="A1442" s="16" t="s">
        <v>6577</v>
      </c>
      <c r="B1442" s="16" t="s">
        <v>1304</v>
      </c>
      <c r="C1442" s="16" t="s">
        <v>4709</v>
      </c>
      <c r="D1442" s="1" t="s">
        <v>62</v>
      </c>
      <c r="E1442" s="3">
        <v>1</v>
      </c>
      <c r="F1442" s="2">
        <v>88347.88</v>
      </c>
      <c r="G1442" s="2">
        <f>ROUND('CDD-CD'!$E1442*'CDD-CD'!$F1442,2)</f>
        <v>88347.88</v>
      </c>
      <c r="H1442" s="3">
        <v>1</v>
      </c>
      <c r="I1442" s="2">
        <v>91190.84</v>
      </c>
      <c r="J1442" s="2">
        <f>ROUND(Tabla2[[#This Row],[CANTIDAD 2]]*Tabla2[[#This Row],[P. U. 2]],2)</f>
        <v>91190.84</v>
      </c>
    </row>
    <row r="1443" spans="1:10">
      <c r="A1443" s="16" t="s">
        <v>6577</v>
      </c>
      <c r="B1443" s="16" t="s">
        <v>1305</v>
      </c>
      <c r="C1443" s="16" t="s">
        <v>4710</v>
      </c>
      <c r="D1443" s="1" t="s">
        <v>62</v>
      </c>
      <c r="E1443" s="3">
        <v>1</v>
      </c>
      <c r="F1443" s="2">
        <v>76487.179999999993</v>
      </c>
      <c r="G1443" s="2">
        <f>ROUND('CDD-CD'!$E1443*'CDD-CD'!$F1443,2)</f>
        <v>76487.179999999993</v>
      </c>
      <c r="H1443" s="3">
        <v>1</v>
      </c>
      <c r="I1443" s="2">
        <v>79330.14</v>
      </c>
      <c r="J1443" s="2">
        <f>ROUND(Tabla2[[#This Row],[CANTIDAD 2]]*Tabla2[[#This Row],[P. U. 2]],2)</f>
        <v>79330.14</v>
      </c>
    </row>
    <row r="1444" spans="1:10">
      <c r="A1444" s="16" t="s">
        <v>6577</v>
      </c>
      <c r="B1444" s="16" t="s">
        <v>1306</v>
      </c>
      <c r="C1444" s="16" t="s">
        <v>4711</v>
      </c>
      <c r="D1444" s="1" t="s">
        <v>62</v>
      </c>
      <c r="E1444" s="3">
        <v>1</v>
      </c>
      <c r="F1444" s="2">
        <v>119574.32</v>
      </c>
      <c r="G1444" s="2">
        <f>ROUND('CDD-CD'!$E1444*'CDD-CD'!$F1444,2)</f>
        <v>119574.32</v>
      </c>
      <c r="H1444" s="3">
        <v>1</v>
      </c>
      <c r="I1444" s="2">
        <v>122417.28</v>
      </c>
      <c r="J1444" s="2">
        <f>ROUND(Tabla2[[#This Row],[CANTIDAD 2]]*Tabla2[[#This Row],[P. U. 2]],2)</f>
        <v>122417.28</v>
      </c>
    </row>
    <row r="1445" spans="1:10">
      <c r="A1445" s="16" t="s">
        <v>6577</v>
      </c>
      <c r="B1445" s="16" t="s">
        <v>1307</v>
      </c>
      <c r="C1445" s="16" t="s">
        <v>4712</v>
      </c>
      <c r="D1445" s="1" t="s">
        <v>62</v>
      </c>
      <c r="E1445" s="3">
        <v>1</v>
      </c>
      <c r="F1445" s="2">
        <v>127115.28</v>
      </c>
      <c r="G1445" s="2">
        <f>ROUND('CDD-CD'!$E1445*'CDD-CD'!$F1445,2)</f>
        <v>127115.28</v>
      </c>
      <c r="H1445" s="3">
        <v>1</v>
      </c>
      <c r="I1445" s="2">
        <v>129958.24</v>
      </c>
      <c r="J1445" s="2">
        <f>ROUND(Tabla2[[#This Row],[CANTIDAD 2]]*Tabla2[[#This Row],[P. U. 2]],2)</f>
        <v>129958.24</v>
      </c>
    </row>
    <row r="1446" spans="1:10">
      <c r="A1446" s="16" t="s">
        <v>6577</v>
      </c>
      <c r="B1446" s="16" t="s">
        <v>1308</v>
      </c>
      <c r="C1446" s="16" t="s">
        <v>4713</v>
      </c>
      <c r="D1446" s="1" t="s">
        <v>62</v>
      </c>
      <c r="E1446" s="3">
        <v>1</v>
      </c>
      <c r="F1446" s="2">
        <v>73382.59</v>
      </c>
      <c r="G1446" s="2">
        <f>ROUND('CDD-CD'!$E1446*'CDD-CD'!$F1446,2)</f>
        <v>73382.59</v>
      </c>
      <c r="H1446" s="3">
        <v>1</v>
      </c>
      <c r="I1446" s="2">
        <v>76225.55</v>
      </c>
      <c r="J1446" s="2">
        <f>ROUND(Tabla2[[#This Row],[CANTIDAD 2]]*Tabla2[[#This Row],[P. U. 2]],2)</f>
        <v>76225.55</v>
      </c>
    </row>
    <row r="1447" spans="1:10">
      <c r="A1447" s="16" t="s">
        <v>6577</v>
      </c>
      <c r="B1447" s="16" t="s">
        <v>1309</v>
      </c>
      <c r="C1447" s="16" t="s">
        <v>4714</v>
      </c>
      <c r="D1447" s="1" t="s">
        <v>62</v>
      </c>
      <c r="E1447" s="3">
        <v>1</v>
      </c>
      <c r="F1447" s="2">
        <v>83204.92</v>
      </c>
      <c r="G1447" s="2">
        <f>ROUND('CDD-CD'!$E1447*'CDD-CD'!$F1447,2)</f>
        <v>83204.92</v>
      </c>
      <c r="H1447" s="3">
        <v>1</v>
      </c>
      <c r="I1447" s="2">
        <v>86047.88</v>
      </c>
      <c r="J1447" s="2">
        <f>ROUND(Tabla2[[#This Row],[CANTIDAD 2]]*Tabla2[[#This Row],[P. U. 2]],2)</f>
        <v>86047.88</v>
      </c>
    </row>
    <row r="1448" spans="1:10">
      <c r="A1448" s="16" t="s">
        <v>6577</v>
      </c>
      <c r="B1448" s="16" t="s">
        <v>1310</v>
      </c>
      <c r="C1448" s="16" t="s">
        <v>4715</v>
      </c>
      <c r="D1448" s="1" t="s">
        <v>62</v>
      </c>
      <c r="E1448" s="3">
        <v>1</v>
      </c>
      <c r="F1448" s="2">
        <v>92536.12</v>
      </c>
      <c r="G1448" s="2">
        <f>ROUND('CDD-CD'!$E1448*'CDD-CD'!$F1448,2)</f>
        <v>92536.12</v>
      </c>
      <c r="H1448" s="3">
        <v>1</v>
      </c>
      <c r="I1448" s="2">
        <v>95379.08</v>
      </c>
      <c r="J1448" s="2">
        <f>ROUND(Tabla2[[#This Row],[CANTIDAD 2]]*Tabla2[[#This Row],[P. U. 2]],2)</f>
        <v>95379.08</v>
      </c>
    </row>
    <row r="1449" spans="1:10">
      <c r="A1449" s="16" t="s">
        <v>6577</v>
      </c>
      <c r="B1449" s="16" t="s">
        <v>1311</v>
      </c>
      <c r="C1449" s="16" t="s">
        <v>4716</v>
      </c>
      <c r="D1449" s="1" t="s">
        <v>62</v>
      </c>
      <c r="E1449" s="3">
        <v>1</v>
      </c>
      <c r="F1449" s="2">
        <v>82595.259999999995</v>
      </c>
      <c r="G1449" s="2">
        <f>ROUND('CDD-CD'!$E1449*'CDD-CD'!$F1449,2)</f>
        <v>82595.259999999995</v>
      </c>
      <c r="H1449" s="3">
        <v>1</v>
      </c>
      <c r="I1449" s="2">
        <v>85438.22</v>
      </c>
      <c r="J1449" s="2">
        <f>ROUND(Tabla2[[#This Row],[CANTIDAD 2]]*Tabla2[[#This Row],[P. U. 2]],2)</f>
        <v>85438.22</v>
      </c>
    </row>
    <row r="1450" spans="1:10">
      <c r="A1450" s="16" t="s">
        <v>6577</v>
      </c>
      <c r="B1450" s="16" t="s">
        <v>1312</v>
      </c>
      <c r="C1450" s="16" t="s">
        <v>4717</v>
      </c>
      <c r="D1450" s="1" t="s">
        <v>62</v>
      </c>
      <c r="E1450" s="3">
        <v>1</v>
      </c>
      <c r="F1450" s="2">
        <v>80526.240000000005</v>
      </c>
      <c r="G1450" s="2">
        <f>ROUND('CDD-CD'!$E1450*'CDD-CD'!$F1450,2)</f>
        <v>80526.240000000005</v>
      </c>
      <c r="H1450" s="3">
        <v>1</v>
      </c>
      <c r="I1450" s="2">
        <v>83369.2</v>
      </c>
      <c r="J1450" s="2">
        <f>ROUND(Tabla2[[#This Row],[CANTIDAD 2]]*Tabla2[[#This Row],[P. U. 2]],2)</f>
        <v>83369.2</v>
      </c>
    </row>
    <row r="1451" spans="1:10">
      <c r="A1451" s="16" t="s">
        <v>6577</v>
      </c>
      <c r="B1451" s="16" t="s">
        <v>1313</v>
      </c>
      <c r="C1451" s="16" t="s">
        <v>4718</v>
      </c>
      <c r="D1451" s="1" t="s">
        <v>62</v>
      </c>
      <c r="E1451" s="3">
        <v>1</v>
      </c>
      <c r="F1451" s="2">
        <v>77471.33</v>
      </c>
      <c r="G1451" s="2">
        <f>ROUND('CDD-CD'!$E1451*'CDD-CD'!$F1451,2)</f>
        <v>77471.33</v>
      </c>
      <c r="H1451" s="3">
        <v>1</v>
      </c>
      <c r="I1451" s="2">
        <v>80314.289999999994</v>
      </c>
      <c r="J1451" s="2">
        <f>ROUND(Tabla2[[#This Row],[CANTIDAD 2]]*Tabla2[[#This Row],[P. U. 2]],2)</f>
        <v>80314.289999999994</v>
      </c>
    </row>
    <row r="1452" spans="1:10">
      <c r="A1452" s="16" t="s">
        <v>6577</v>
      </c>
      <c r="B1452" s="16" t="s">
        <v>1314</v>
      </c>
      <c r="C1452" s="16" t="s">
        <v>4719</v>
      </c>
      <c r="D1452" s="1" t="s">
        <v>62</v>
      </c>
      <c r="E1452" s="3">
        <v>1</v>
      </c>
      <c r="F1452" s="2">
        <v>100384.61</v>
      </c>
      <c r="G1452" s="2">
        <f>ROUND('CDD-CD'!$E1452*'CDD-CD'!$F1452,2)</f>
        <v>100384.61</v>
      </c>
      <c r="H1452" s="3">
        <v>1</v>
      </c>
      <c r="I1452" s="2">
        <v>103227.57</v>
      </c>
      <c r="J1452" s="2">
        <f>ROUND(Tabla2[[#This Row],[CANTIDAD 2]]*Tabla2[[#This Row],[P. U. 2]],2)</f>
        <v>103227.57</v>
      </c>
    </row>
    <row r="1453" spans="1:10">
      <c r="A1453" s="16" t="s">
        <v>6577</v>
      </c>
      <c r="B1453" s="16" t="s">
        <v>1315</v>
      </c>
      <c r="C1453" s="16" t="s">
        <v>4720</v>
      </c>
      <c r="D1453" s="1" t="s">
        <v>62</v>
      </c>
      <c r="E1453" s="3">
        <v>1</v>
      </c>
      <c r="F1453" s="2">
        <v>82595.259999999995</v>
      </c>
      <c r="G1453" s="2">
        <f>ROUND('CDD-CD'!$E1453*'CDD-CD'!$F1453,2)</f>
        <v>82595.259999999995</v>
      </c>
      <c r="H1453" s="3">
        <v>1</v>
      </c>
      <c r="I1453" s="2">
        <v>85438.22</v>
      </c>
      <c r="J1453" s="2">
        <f>ROUND(Tabla2[[#This Row],[CANTIDAD 2]]*Tabla2[[#This Row],[P. U. 2]],2)</f>
        <v>85438.22</v>
      </c>
    </row>
    <row r="1454" spans="1:10">
      <c r="A1454" s="16" t="s">
        <v>6577</v>
      </c>
      <c r="B1454" s="16" t="s">
        <v>1316</v>
      </c>
      <c r="C1454" s="16" t="s">
        <v>4721</v>
      </c>
      <c r="D1454" s="1" t="s">
        <v>62</v>
      </c>
      <c r="E1454" s="3">
        <v>1</v>
      </c>
      <c r="F1454" s="2">
        <v>73382.59</v>
      </c>
      <c r="G1454" s="2">
        <f>ROUND('CDD-CD'!$E1454*'CDD-CD'!$F1454,2)</f>
        <v>73382.59</v>
      </c>
      <c r="H1454" s="3">
        <v>1</v>
      </c>
      <c r="I1454" s="2">
        <v>76225.55</v>
      </c>
      <c r="J1454" s="2">
        <f>ROUND(Tabla2[[#This Row],[CANTIDAD 2]]*Tabla2[[#This Row],[P. U. 2]],2)</f>
        <v>76225.55</v>
      </c>
    </row>
    <row r="1455" spans="1:10" s="56" customFormat="1">
      <c r="A1455" s="52" t="s">
        <v>6580</v>
      </c>
      <c r="B1455" s="52" t="s">
        <v>3472</v>
      </c>
      <c r="C1455" s="52" t="s">
        <v>4722</v>
      </c>
      <c r="D1455" s="53" t="s">
        <v>3472</v>
      </c>
      <c r="E1455" s="54"/>
      <c r="F1455" s="55"/>
      <c r="G1455" s="55">
        <f>SUM(G1456:G1555)</f>
        <v>1193562.6699999997</v>
      </c>
      <c r="H1455" s="54"/>
      <c r="I1455" s="65"/>
      <c r="J1455" s="55">
        <f>SUM(J1456:J1555)</f>
        <v>1274258.56</v>
      </c>
    </row>
    <row r="1456" spans="1:10">
      <c r="A1456" s="16" t="s">
        <v>6577</v>
      </c>
      <c r="B1456" s="16" t="s">
        <v>1317</v>
      </c>
      <c r="C1456" s="16" t="s">
        <v>4723</v>
      </c>
      <c r="D1456" s="1" t="s">
        <v>62</v>
      </c>
      <c r="E1456" s="3">
        <v>1</v>
      </c>
      <c r="F1456" s="2">
        <v>838.49</v>
      </c>
      <c r="G1456" s="2">
        <f>ROUND('CDD-CD'!$E1456*'CDD-CD'!$F1456,2)</f>
        <v>838.49</v>
      </c>
      <c r="H1456" s="3">
        <v>1</v>
      </c>
      <c r="I1456" s="2">
        <v>838.49</v>
      </c>
      <c r="J1456" s="2">
        <f>ROUND(Tabla2[[#This Row],[CANTIDAD 2]]*Tabla2[[#This Row],[P. U. 2]],2)</f>
        <v>838.49</v>
      </c>
    </row>
    <row r="1457" spans="1:10">
      <c r="A1457" s="16" t="s">
        <v>6577</v>
      </c>
      <c r="B1457" s="16" t="s">
        <v>1318</v>
      </c>
      <c r="C1457" s="16" t="s">
        <v>4724</v>
      </c>
      <c r="D1457" s="1" t="s">
        <v>62</v>
      </c>
      <c r="E1457" s="3">
        <v>1</v>
      </c>
      <c r="F1457" s="2">
        <v>11005.56</v>
      </c>
      <c r="G1457" s="2">
        <f>ROUND('CDD-CD'!$E1457*'CDD-CD'!$F1457,2)</f>
        <v>11005.56</v>
      </c>
      <c r="H1457" s="3">
        <v>1</v>
      </c>
      <c r="I1457" s="2">
        <v>11820.67</v>
      </c>
      <c r="J1457" s="2">
        <f>ROUND(Tabla2[[#This Row],[CANTIDAD 2]]*Tabla2[[#This Row],[P. U. 2]],2)</f>
        <v>11820.67</v>
      </c>
    </row>
    <row r="1458" spans="1:10">
      <c r="A1458" s="16" t="s">
        <v>6577</v>
      </c>
      <c r="B1458" s="16" t="s">
        <v>1319</v>
      </c>
      <c r="C1458" s="16" t="s">
        <v>4725</v>
      </c>
      <c r="D1458" s="1" t="s">
        <v>62</v>
      </c>
      <c r="E1458" s="3">
        <v>1</v>
      </c>
      <c r="F1458" s="2">
        <v>5456.66</v>
      </c>
      <c r="G1458" s="2">
        <f>ROUND('CDD-CD'!$E1458*'CDD-CD'!$F1458,2)</f>
        <v>5456.66</v>
      </c>
      <c r="H1458" s="3">
        <v>1</v>
      </c>
      <c r="I1458" s="2">
        <v>6271.77</v>
      </c>
      <c r="J1458" s="2">
        <f>ROUND(Tabla2[[#This Row],[CANTIDAD 2]]*Tabla2[[#This Row],[P. U. 2]],2)</f>
        <v>6271.77</v>
      </c>
    </row>
    <row r="1459" spans="1:10">
      <c r="A1459" s="16" t="s">
        <v>6577</v>
      </c>
      <c r="B1459" s="16" t="s">
        <v>1320</v>
      </c>
      <c r="C1459" s="16" t="s">
        <v>4726</v>
      </c>
      <c r="D1459" s="1" t="s">
        <v>62</v>
      </c>
      <c r="E1459" s="3">
        <v>1</v>
      </c>
      <c r="F1459" s="2">
        <v>5323.41</v>
      </c>
      <c r="G1459" s="2">
        <f>ROUND('CDD-CD'!$E1459*'CDD-CD'!$F1459,2)</f>
        <v>5323.41</v>
      </c>
      <c r="H1459" s="3">
        <v>1</v>
      </c>
      <c r="I1459" s="2">
        <v>6138.52</v>
      </c>
      <c r="J1459" s="2">
        <f>ROUND(Tabla2[[#This Row],[CANTIDAD 2]]*Tabla2[[#This Row],[P. U. 2]],2)</f>
        <v>6138.52</v>
      </c>
    </row>
    <row r="1460" spans="1:10">
      <c r="A1460" s="16" t="s">
        <v>6577</v>
      </c>
      <c r="B1460" s="16" t="s">
        <v>1321</v>
      </c>
      <c r="C1460" s="16" t="s">
        <v>4727</v>
      </c>
      <c r="D1460" s="1" t="s">
        <v>62</v>
      </c>
      <c r="E1460" s="3">
        <v>1</v>
      </c>
      <c r="F1460" s="2">
        <v>7042.91</v>
      </c>
      <c r="G1460" s="2">
        <f>ROUND('CDD-CD'!$E1460*'CDD-CD'!$F1460,2)</f>
        <v>7042.91</v>
      </c>
      <c r="H1460" s="3">
        <v>1</v>
      </c>
      <c r="I1460" s="2">
        <v>7858.02</v>
      </c>
      <c r="J1460" s="2">
        <f>ROUND(Tabla2[[#This Row],[CANTIDAD 2]]*Tabla2[[#This Row],[P. U. 2]],2)</f>
        <v>7858.02</v>
      </c>
    </row>
    <row r="1461" spans="1:10">
      <c r="A1461" s="16" t="s">
        <v>6577</v>
      </c>
      <c r="B1461" s="16" t="s">
        <v>1322</v>
      </c>
      <c r="C1461" s="16" t="s">
        <v>4728</v>
      </c>
      <c r="D1461" s="1" t="s">
        <v>62</v>
      </c>
      <c r="E1461" s="3">
        <v>1</v>
      </c>
      <c r="F1461" s="2">
        <v>5456.66</v>
      </c>
      <c r="G1461" s="2">
        <f>ROUND('CDD-CD'!$E1461*'CDD-CD'!$F1461,2)</f>
        <v>5456.66</v>
      </c>
      <c r="H1461" s="3">
        <v>1</v>
      </c>
      <c r="I1461" s="2">
        <v>6271.77</v>
      </c>
      <c r="J1461" s="2">
        <f>ROUND(Tabla2[[#This Row],[CANTIDAD 2]]*Tabla2[[#This Row],[P. U. 2]],2)</f>
        <v>6271.77</v>
      </c>
    </row>
    <row r="1462" spans="1:10">
      <c r="A1462" s="16" t="s">
        <v>6577</v>
      </c>
      <c r="B1462" s="16" t="s">
        <v>1323</v>
      </c>
      <c r="C1462" s="16" t="s">
        <v>4729</v>
      </c>
      <c r="D1462" s="1" t="s">
        <v>62</v>
      </c>
      <c r="E1462" s="3">
        <v>1</v>
      </c>
      <c r="F1462" s="2">
        <v>7042.91</v>
      </c>
      <c r="G1462" s="2">
        <f>ROUND('CDD-CD'!$E1462*'CDD-CD'!$F1462,2)</f>
        <v>7042.91</v>
      </c>
      <c r="H1462" s="3">
        <v>1</v>
      </c>
      <c r="I1462" s="2">
        <v>7858.02</v>
      </c>
      <c r="J1462" s="2">
        <f>ROUND(Tabla2[[#This Row],[CANTIDAD 2]]*Tabla2[[#This Row],[P. U. 2]],2)</f>
        <v>7858.02</v>
      </c>
    </row>
    <row r="1463" spans="1:10">
      <c r="A1463" s="16" t="s">
        <v>6577</v>
      </c>
      <c r="B1463" s="16" t="s">
        <v>1324</v>
      </c>
      <c r="C1463" s="16" t="s">
        <v>4730</v>
      </c>
      <c r="D1463" s="1" t="s">
        <v>62</v>
      </c>
      <c r="E1463" s="3">
        <v>1</v>
      </c>
      <c r="F1463" s="2">
        <v>7295.49</v>
      </c>
      <c r="G1463" s="2">
        <f>ROUND('CDD-CD'!$E1463*'CDD-CD'!$F1463,2)</f>
        <v>7295.49</v>
      </c>
      <c r="H1463" s="3">
        <v>1</v>
      </c>
      <c r="I1463" s="2">
        <v>8110.6</v>
      </c>
      <c r="J1463" s="2">
        <f>ROUND(Tabla2[[#This Row],[CANTIDAD 2]]*Tabla2[[#This Row],[P. U. 2]],2)</f>
        <v>8110.6</v>
      </c>
    </row>
    <row r="1464" spans="1:10">
      <c r="A1464" s="16" t="s">
        <v>6577</v>
      </c>
      <c r="B1464" s="16" t="s">
        <v>1325</v>
      </c>
      <c r="C1464" s="16" t="s">
        <v>4731</v>
      </c>
      <c r="D1464" s="1" t="s">
        <v>62</v>
      </c>
      <c r="E1464" s="3">
        <v>1</v>
      </c>
      <c r="F1464" s="2">
        <v>7106.09</v>
      </c>
      <c r="G1464" s="2">
        <f>ROUND('CDD-CD'!$E1464*'CDD-CD'!$F1464,2)</f>
        <v>7106.09</v>
      </c>
      <c r="H1464" s="3">
        <v>1</v>
      </c>
      <c r="I1464" s="2">
        <v>7921.2</v>
      </c>
      <c r="J1464" s="2">
        <f>ROUND(Tabla2[[#This Row],[CANTIDAD 2]]*Tabla2[[#This Row],[P. U. 2]],2)</f>
        <v>7921.2</v>
      </c>
    </row>
    <row r="1465" spans="1:10">
      <c r="A1465" s="16" t="s">
        <v>6577</v>
      </c>
      <c r="B1465" s="16" t="s">
        <v>1326</v>
      </c>
      <c r="C1465" s="16" t="s">
        <v>4732</v>
      </c>
      <c r="D1465" s="1" t="s">
        <v>62</v>
      </c>
      <c r="E1465" s="3">
        <v>1</v>
      </c>
      <c r="F1465" s="2">
        <v>7042.91</v>
      </c>
      <c r="G1465" s="2">
        <f>ROUND('CDD-CD'!$E1465*'CDD-CD'!$F1465,2)</f>
        <v>7042.91</v>
      </c>
      <c r="H1465" s="3">
        <v>1</v>
      </c>
      <c r="I1465" s="2">
        <v>7858.02</v>
      </c>
      <c r="J1465" s="2">
        <f>ROUND(Tabla2[[#This Row],[CANTIDAD 2]]*Tabla2[[#This Row],[P. U. 2]],2)</f>
        <v>7858.02</v>
      </c>
    </row>
    <row r="1466" spans="1:10">
      <c r="A1466" s="16" t="s">
        <v>6577</v>
      </c>
      <c r="B1466" s="16" t="s">
        <v>1327</v>
      </c>
      <c r="C1466" s="16" t="s">
        <v>4733</v>
      </c>
      <c r="D1466" s="1" t="s">
        <v>62</v>
      </c>
      <c r="E1466" s="3">
        <v>1</v>
      </c>
      <c r="F1466" s="2">
        <v>7042.91</v>
      </c>
      <c r="G1466" s="2">
        <f>ROUND('CDD-CD'!$E1466*'CDD-CD'!$F1466,2)</f>
        <v>7042.91</v>
      </c>
      <c r="H1466" s="3">
        <v>1</v>
      </c>
      <c r="I1466" s="2">
        <v>7858.02</v>
      </c>
      <c r="J1466" s="2">
        <f>ROUND(Tabla2[[#This Row],[CANTIDAD 2]]*Tabla2[[#This Row],[P. U. 2]],2)</f>
        <v>7858.02</v>
      </c>
    </row>
    <row r="1467" spans="1:10">
      <c r="A1467" s="16" t="s">
        <v>6577</v>
      </c>
      <c r="B1467" s="16" t="s">
        <v>1328</v>
      </c>
      <c r="C1467" s="16" t="s">
        <v>4734</v>
      </c>
      <c r="D1467" s="1" t="s">
        <v>62</v>
      </c>
      <c r="E1467" s="3">
        <v>1</v>
      </c>
      <c r="F1467" s="2">
        <v>7042.91</v>
      </c>
      <c r="G1467" s="2">
        <f>ROUND('CDD-CD'!$E1467*'CDD-CD'!$F1467,2)</f>
        <v>7042.91</v>
      </c>
      <c r="H1467" s="3">
        <v>1</v>
      </c>
      <c r="I1467" s="2">
        <v>7858.02</v>
      </c>
      <c r="J1467" s="2">
        <f>ROUND(Tabla2[[#This Row],[CANTIDAD 2]]*Tabla2[[#This Row],[P. U. 2]],2)</f>
        <v>7858.02</v>
      </c>
    </row>
    <row r="1468" spans="1:10">
      <c r="A1468" s="16" t="s">
        <v>6577</v>
      </c>
      <c r="B1468" s="16" t="s">
        <v>1329</v>
      </c>
      <c r="C1468" s="16" t="s">
        <v>4735</v>
      </c>
      <c r="D1468" s="1" t="s">
        <v>62</v>
      </c>
      <c r="E1468" s="3">
        <v>1</v>
      </c>
      <c r="F1468" s="2">
        <v>7042.91</v>
      </c>
      <c r="G1468" s="2">
        <f>ROUND('CDD-CD'!$E1468*'CDD-CD'!$F1468,2)</f>
        <v>7042.91</v>
      </c>
      <c r="H1468" s="3">
        <v>1</v>
      </c>
      <c r="I1468" s="2">
        <v>7858.02</v>
      </c>
      <c r="J1468" s="2">
        <f>ROUND(Tabla2[[#This Row],[CANTIDAD 2]]*Tabla2[[#This Row],[P. U. 2]],2)</f>
        <v>7858.02</v>
      </c>
    </row>
    <row r="1469" spans="1:10">
      <c r="A1469" s="16" t="s">
        <v>6577</v>
      </c>
      <c r="B1469" s="16" t="s">
        <v>1330</v>
      </c>
      <c r="C1469" s="16" t="s">
        <v>4736</v>
      </c>
      <c r="D1469" s="1" t="s">
        <v>62</v>
      </c>
      <c r="E1469" s="3">
        <v>1</v>
      </c>
      <c r="F1469" s="2">
        <v>7042.91</v>
      </c>
      <c r="G1469" s="2">
        <f>ROUND('CDD-CD'!$E1469*'CDD-CD'!$F1469,2)</f>
        <v>7042.91</v>
      </c>
      <c r="H1469" s="3">
        <v>1</v>
      </c>
      <c r="I1469" s="2">
        <v>7858.02</v>
      </c>
      <c r="J1469" s="2">
        <f>ROUND(Tabla2[[#This Row],[CANTIDAD 2]]*Tabla2[[#This Row],[P. U. 2]],2)</f>
        <v>7858.02</v>
      </c>
    </row>
    <row r="1470" spans="1:10">
      <c r="A1470" s="16" t="s">
        <v>6577</v>
      </c>
      <c r="B1470" s="16" t="s">
        <v>1331</v>
      </c>
      <c r="C1470" s="16" t="s">
        <v>4737</v>
      </c>
      <c r="D1470" s="1" t="s">
        <v>62</v>
      </c>
      <c r="E1470" s="3">
        <v>1</v>
      </c>
      <c r="F1470" s="2">
        <v>7042.91</v>
      </c>
      <c r="G1470" s="2">
        <f>ROUND('CDD-CD'!$E1470*'CDD-CD'!$F1470,2)</f>
        <v>7042.91</v>
      </c>
      <c r="H1470" s="3">
        <v>1</v>
      </c>
      <c r="I1470" s="2">
        <v>7858.02</v>
      </c>
      <c r="J1470" s="2">
        <f>ROUND(Tabla2[[#This Row],[CANTIDAD 2]]*Tabla2[[#This Row],[P. U. 2]],2)</f>
        <v>7858.02</v>
      </c>
    </row>
    <row r="1471" spans="1:10">
      <c r="A1471" s="16" t="s">
        <v>6577</v>
      </c>
      <c r="B1471" s="16" t="s">
        <v>1332</v>
      </c>
      <c r="C1471" s="16" t="s">
        <v>4738</v>
      </c>
      <c r="D1471" s="1" t="s">
        <v>62</v>
      </c>
      <c r="E1471" s="3">
        <v>1</v>
      </c>
      <c r="F1471" s="2">
        <v>7232.31</v>
      </c>
      <c r="G1471" s="2">
        <f>ROUND('CDD-CD'!$E1471*'CDD-CD'!$F1471,2)</f>
        <v>7232.31</v>
      </c>
      <c r="H1471" s="3">
        <v>1</v>
      </c>
      <c r="I1471" s="2">
        <v>8047.42</v>
      </c>
      <c r="J1471" s="2">
        <f>ROUND(Tabla2[[#This Row],[CANTIDAD 2]]*Tabla2[[#This Row],[P. U. 2]],2)</f>
        <v>8047.42</v>
      </c>
    </row>
    <row r="1472" spans="1:10">
      <c r="A1472" s="16" t="s">
        <v>6577</v>
      </c>
      <c r="B1472" s="16" t="s">
        <v>1333</v>
      </c>
      <c r="C1472" s="16" t="s">
        <v>4739</v>
      </c>
      <c r="D1472" s="1" t="s">
        <v>62</v>
      </c>
      <c r="E1472" s="3">
        <v>1</v>
      </c>
      <c r="F1472" s="2">
        <v>7042.91</v>
      </c>
      <c r="G1472" s="2">
        <f>ROUND('CDD-CD'!$E1472*'CDD-CD'!$F1472,2)</f>
        <v>7042.91</v>
      </c>
      <c r="H1472" s="3">
        <v>1</v>
      </c>
      <c r="I1472" s="2">
        <v>7858.02</v>
      </c>
      <c r="J1472" s="2">
        <f>ROUND(Tabla2[[#This Row],[CANTIDAD 2]]*Tabla2[[#This Row],[P. U. 2]],2)</f>
        <v>7858.02</v>
      </c>
    </row>
    <row r="1473" spans="1:10">
      <c r="A1473" s="16" t="s">
        <v>6577</v>
      </c>
      <c r="B1473" s="16" t="s">
        <v>1334</v>
      </c>
      <c r="C1473" s="16" t="s">
        <v>4740</v>
      </c>
      <c r="D1473" s="1" t="s">
        <v>62</v>
      </c>
      <c r="E1473" s="3">
        <v>1</v>
      </c>
      <c r="F1473" s="2">
        <v>6979.73</v>
      </c>
      <c r="G1473" s="2">
        <f>ROUND('CDD-CD'!$E1473*'CDD-CD'!$F1473,2)</f>
        <v>6979.73</v>
      </c>
      <c r="H1473" s="3">
        <v>1</v>
      </c>
      <c r="I1473" s="2">
        <v>7794.84</v>
      </c>
      <c r="J1473" s="2">
        <f>ROUND(Tabla2[[#This Row],[CANTIDAD 2]]*Tabla2[[#This Row],[P. U. 2]],2)</f>
        <v>7794.84</v>
      </c>
    </row>
    <row r="1474" spans="1:10">
      <c r="A1474" s="16" t="s">
        <v>6577</v>
      </c>
      <c r="B1474" s="16" t="s">
        <v>1335</v>
      </c>
      <c r="C1474" s="16" t="s">
        <v>4741</v>
      </c>
      <c r="D1474" s="1" t="s">
        <v>62</v>
      </c>
      <c r="E1474" s="3">
        <v>1</v>
      </c>
      <c r="F1474" s="2">
        <v>6916.55</v>
      </c>
      <c r="G1474" s="2">
        <f>ROUND('CDD-CD'!$E1474*'CDD-CD'!$F1474,2)</f>
        <v>6916.55</v>
      </c>
      <c r="H1474" s="3">
        <v>1</v>
      </c>
      <c r="I1474" s="2">
        <v>7731.66</v>
      </c>
      <c r="J1474" s="2">
        <f>ROUND(Tabla2[[#This Row],[CANTIDAD 2]]*Tabla2[[#This Row],[P. U. 2]],2)</f>
        <v>7731.66</v>
      </c>
    </row>
    <row r="1475" spans="1:10">
      <c r="A1475" s="16" t="s">
        <v>6577</v>
      </c>
      <c r="B1475" s="16" t="s">
        <v>1336</v>
      </c>
      <c r="C1475" s="16" t="s">
        <v>4742</v>
      </c>
      <c r="D1475" s="1" t="s">
        <v>62</v>
      </c>
      <c r="E1475" s="3">
        <v>1</v>
      </c>
      <c r="F1475" s="2">
        <v>7624.08</v>
      </c>
      <c r="G1475" s="2">
        <f>ROUND('CDD-CD'!$E1475*'CDD-CD'!$F1475,2)</f>
        <v>7624.08</v>
      </c>
      <c r="H1475" s="3">
        <v>1</v>
      </c>
      <c r="I1475" s="2">
        <v>8439.19</v>
      </c>
      <c r="J1475" s="2">
        <f>ROUND(Tabla2[[#This Row],[CANTIDAD 2]]*Tabla2[[#This Row],[P. U. 2]],2)</f>
        <v>8439.19</v>
      </c>
    </row>
    <row r="1476" spans="1:10">
      <c r="A1476" s="16" t="s">
        <v>6577</v>
      </c>
      <c r="B1476" s="16" t="s">
        <v>1337</v>
      </c>
      <c r="C1476" s="16" t="s">
        <v>4743</v>
      </c>
      <c r="D1476" s="1" t="s">
        <v>62</v>
      </c>
      <c r="E1476" s="3">
        <v>1</v>
      </c>
      <c r="F1476" s="2">
        <v>11157.17</v>
      </c>
      <c r="G1476" s="2">
        <f>ROUND('CDD-CD'!$E1476*'CDD-CD'!$F1476,2)</f>
        <v>11157.17</v>
      </c>
      <c r="H1476" s="3">
        <v>1</v>
      </c>
      <c r="I1476" s="2">
        <v>11972.28</v>
      </c>
      <c r="J1476" s="2">
        <f>ROUND(Tabla2[[#This Row],[CANTIDAD 2]]*Tabla2[[#This Row],[P. U. 2]],2)</f>
        <v>11972.28</v>
      </c>
    </row>
    <row r="1477" spans="1:10">
      <c r="A1477" s="16" t="s">
        <v>6577</v>
      </c>
      <c r="B1477" s="16" t="s">
        <v>1338</v>
      </c>
      <c r="C1477" s="16" t="s">
        <v>4744</v>
      </c>
      <c r="D1477" s="1" t="s">
        <v>62</v>
      </c>
      <c r="E1477" s="3">
        <v>1</v>
      </c>
      <c r="F1477" s="2">
        <v>5468.67</v>
      </c>
      <c r="G1477" s="2">
        <f>ROUND('CDD-CD'!$E1477*'CDD-CD'!$F1477,2)</f>
        <v>5468.67</v>
      </c>
      <c r="H1477" s="3">
        <v>1</v>
      </c>
      <c r="I1477" s="2">
        <v>6283.78</v>
      </c>
      <c r="J1477" s="2">
        <f>ROUND(Tabla2[[#This Row],[CANTIDAD 2]]*Tabla2[[#This Row],[P. U. 2]],2)</f>
        <v>6283.78</v>
      </c>
    </row>
    <row r="1478" spans="1:10">
      <c r="A1478" s="16" t="s">
        <v>6577</v>
      </c>
      <c r="B1478" s="16" t="s">
        <v>1339</v>
      </c>
      <c r="C1478" s="16" t="s">
        <v>4745</v>
      </c>
      <c r="D1478" s="1" t="s">
        <v>62</v>
      </c>
      <c r="E1478" s="3">
        <v>1</v>
      </c>
      <c r="F1478" s="2">
        <v>5468.67</v>
      </c>
      <c r="G1478" s="2">
        <f>ROUND('CDD-CD'!$E1478*'CDD-CD'!$F1478,2)</f>
        <v>5468.67</v>
      </c>
      <c r="H1478" s="3">
        <v>1</v>
      </c>
      <c r="I1478" s="2">
        <v>6283.78</v>
      </c>
      <c r="J1478" s="2">
        <f>ROUND(Tabla2[[#This Row],[CANTIDAD 2]]*Tabla2[[#This Row],[P. U. 2]],2)</f>
        <v>6283.78</v>
      </c>
    </row>
    <row r="1479" spans="1:10">
      <c r="A1479" s="16" t="s">
        <v>6577</v>
      </c>
      <c r="B1479" s="16" t="s">
        <v>1340</v>
      </c>
      <c r="C1479" s="16" t="s">
        <v>4746</v>
      </c>
      <c r="D1479" s="1" t="s">
        <v>62</v>
      </c>
      <c r="E1479" s="3">
        <v>1</v>
      </c>
      <c r="F1479" s="2">
        <v>11030.81</v>
      </c>
      <c r="G1479" s="2">
        <f>ROUND('CDD-CD'!$E1479*'CDD-CD'!$F1479,2)</f>
        <v>11030.81</v>
      </c>
      <c r="H1479" s="3">
        <v>1</v>
      </c>
      <c r="I1479" s="2">
        <v>11845.92</v>
      </c>
      <c r="J1479" s="2">
        <f>ROUND(Tabla2[[#This Row],[CANTIDAD 2]]*Tabla2[[#This Row],[P. U. 2]],2)</f>
        <v>11845.92</v>
      </c>
    </row>
    <row r="1480" spans="1:10">
      <c r="A1480" s="16" t="s">
        <v>6577</v>
      </c>
      <c r="B1480" s="16" t="s">
        <v>1341</v>
      </c>
      <c r="C1480" s="16" t="s">
        <v>4747</v>
      </c>
      <c r="D1480" s="1" t="s">
        <v>62</v>
      </c>
      <c r="E1480" s="3">
        <v>1</v>
      </c>
      <c r="F1480" s="2">
        <v>11182.41</v>
      </c>
      <c r="G1480" s="2">
        <f>ROUND('CDD-CD'!$E1480*'CDD-CD'!$F1480,2)</f>
        <v>11182.41</v>
      </c>
      <c r="H1480" s="3">
        <v>1</v>
      </c>
      <c r="I1480" s="2">
        <v>11997.52</v>
      </c>
      <c r="J1480" s="2">
        <f>ROUND(Tabla2[[#This Row],[CANTIDAD 2]]*Tabla2[[#This Row],[P. U. 2]],2)</f>
        <v>11997.52</v>
      </c>
    </row>
    <row r="1481" spans="1:10">
      <c r="A1481" s="16" t="s">
        <v>6577</v>
      </c>
      <c r="B1481" s="16" t="s">
        <v>1342</v>
      </c>
      <c r="C1481" s="16" t="s">
        <v>4748</v>
      </c>
      <c r="D1481" s="1" t="s">
        <v>62</v>
      </c>
      <c r="E1481" s="3">
        <v>1</v>
      </c>
      <c r="F1481" s="2">
        <v>7375.68</v>
      </c>
      <c r="G1481" s="2">
        <f>ROUND('CDD-CD'!$E1481*'CDD-CD'!$F1481,2)</f>
        <v>7375.68</v>
      </c>
      <c r="H1481" s="3">
        <v>1</v>
      </c>
      <c r="I1481" s="2">
        <v>8190.79</v>
      </c>
      <c r="J1481" s="2">
        <f>ROUND(Tabla2[[#This Row],[CANTIDAD 2]]*Tabla2[[#This Row],[P. U. 2]],2)</f>
        <v>8190.79</v>
      </c>
    </row>
    <row r="1482" spans="1:10">
      <c r="A1482" s="16" t="s">
        <v>6577</v>
      </c>
      <c r="B1482" s="16" t="s">
        <v>1343</v>
      </c>
      <c r="C1482" s="16" t="s">
        <v>4749</v>
      </c>
      <c r="D1482" s="1" t="s">
        <v>62</v>
      </c>
      <c r="E1482" s="3">
        <v>1</v>
      </c>
      <c r="F1482" s="2">
        <v>7628.27</v>
      </c>
      <c r="G1482" s="2">
        <f>ROUND('CDD-CD'!$E1482*'CDD-CD'!$F1482,2)</f>
        <v>7628.27</v>
      </c>
      <c r="H1482" s="3">
        <v>1</v>
      </c>
      <c r="I1482" s="2">
        <v>8443.3799999999992</v>
      </c>
      <c r="J1482" s="2">
        <f>ROUND(Tabla2[[#This Row],[CANTIDAD 2]]*Tabla2[[#This Row],[P. U. 2]],2)</f>
        <v>8443.3799999999992</v>
      </c>
    </row>
    <row r="1483" spans="1:10">
      <c r="A1483" s="16" t="s">
        <v>6577</v>
      </c>
      <c r="B1483" s="16" t="s">
        <v>1344</v>
      </c>
      <c r="C1483" s="16" t="s">
        <v>4750</v>
      </c>
      <c r="D1483" s="1" t="s">
        <v>62</v>
      </c>
      <c r="E1483" s="3">
        <v>1</v>
      </c>
      <c r="F1483" s="2">
        <v>7552.53</v>
      </c>
      <c r="G1483" s="2">
        <f>ROUND('CDD-CD'!$E1483*'CDD-CD'!$F1483,2)</f>
        <v>7552.53</v>
      </c>
      <c r="H1483" s="3">
        <v>1</v>
      </c>
      <c r="I1483" s="2">
        <v>8367.64</v>
      </c>
      <c r="J1483" s="2">
        <f>ROUND(Tabla2[[#This Row],[CANTIDAD 2]]*Tabla2[[#This Row],[P. U. 2]],2)</f>
        <v>8367.64</v>
      </c>
    </row>
    <row r="1484" spans="1:10">
      <c r="A1484" s="16" t="s">
        <v>6577</v>
      </c>
      <c r="B1484" s="16" t="s">
        <v>1345</v>
      </c>
      <c r="C1484" s="16" t="s">
        <v>4751</v>
      </c>
      <c r="D1484" s="1" t="s">
        <v>62</v>
      </c>
      <c r="E1484" s="3">
        <v>1</v>
      </c>
      <c r="F1484" s="2">
        <v>11220.34</v>
      </c>
      <c r="G1484" s="2">
        <f>ROUND('CDD-CD'!$E1484*'CDD-CD'!$F1484,2)</f>
        <v>11220.34</v>
      </c>
      <c r="H1484" s="3">
        <v>1</v>
      </c>
      <c r="I1484" s="2">
        <v>12035.45</v>
      </c>
      <c r="J1484" s="2">
        <f>ROUND(Tabla2[[#This Row],[CANTIDAD 2]]*Tabla2[[#This Row],[P. U. 2]],2)</f>
        <v>12035.45</v>
      </c>
    </row>
    <row r="1485" spans="1:10">
      <c r="A1485" s="16" t="s">
        <v>6577</v>
      </c>
      <c r="B1485" s="16" t="s">
        <v>1346</v>
      </c>
      <c r="C1485" s="16" t="s">
        <v>4752</v>
      </c>
      <c r="D1485" s="1" t="s">
        <v>62</v>
      </c>
      <c r="E1485" s="3">
        <v>1</v>
      </c>
      <c r="F1485" s="2">
        <v>11030.81</v>
      </c>
      <c r="G1485" s="2">
        <f>ROUND('CDD-CD'!$E1485*'CDD-CD'!$F1485,2)</f>
        <v>11030.81</v>
      </c>
      <c r="H1485" s="3">
        <v>1</v>
      </c>
      <c r="I1485" s="2">
        <v>11845.92</v>
      </c>
      <c r="J1485" s="2">
        <f>ROUND(Tabla2[[#This Row],[CANTIDAD 2]]*Tabla2[[#This Row],[P. U. 2]],2)</f>
        <v>11845.92</v>
      </c>
    </row>
    <row r="1486" spans="1:10">
      <c r="A1486" s="16" t="s">
        <v>6577</v>
      </c>
      <c r="B1486" s="16" t="s">
        <v>1347</v>
      </c>
      <c r="C1486" s="16" t="s">
        <v>4753</v>
      </c>
      <c r="D1486" s="1" t="s">
        <v>62</v>
      </c>
      <c r="E1486" s="3">
        <v>1</v>
      </c>
      <c r="F1486" s="2">
        <v>11388.69</v>
      </c>
      <c r="G1486" s="2">
        <f>ROUND('CDD-CD'!$E1486*'CDD-CD'!$F1486,2)</f>
        <v>11388.69</v>
      </c>
      <c r="H1486" s="3">
        <v>1</v>
      </c>
      <c r="I1486" s="2">
        <v>12203.8</v>
      </c>
      <c r="J1486" s="2">
        <f>ROUND(Tabla2[[#This Row],[CANTIDAD 2]]*Tabla2[[#This Row],[P. U. 2]],2)</f>
        <v>12203.8</v>
      </c>
    </row>
    <row r="1487" spans="1:10">
      <c r="A1487" s="16" t="s">
        <v>6577</v>
      </c>
      <c r="B1487" s="16" t="s">
        <v>1348</v>
      </c>
      <c r="C1487" s="16" t="s">
        <v>4754</v>
      </c>
      <c r="D1487" s="1" t="s">
        <v>62</v>
      </c>
      <c r="E1487" s="3">
        <v>1</v>
      </c>
      <c r="F1487" s="2">
        <v>7628.27</v>
      </c>
      <c r="G1487" s="2">
        <f>ROUND('CDD-CD'!$E1487*'CDD-CD'!$F1487,2)</f>
        <v>7628.27</v>
      </c>
      <c r="H1487" s="3">
        <v>1</v>
      </c>
      <c r="I1487" s="2">
        <v>8443.3799999999992</v>
      </c>
      <c r="J1487" s="2">
        <f>ROUND(Tabla2[[#This Row],[CANTIDAD 2]]*Tabla2[[#This Row],[P. U. 2]],2)</f>
        <v>8443.3799999999992</v>
      </c>
    </row>
    <row r="1488" spans="1:10">
      <c r="A1488" s="16" t="s">
        <v>6577</v>
      </c>
      <c r="B1488" s="16" t="s">
        <v>1349</v>
      </c>
      <c r="C1488" s="16" t="s">
        <v>4755</v>
      </c>
      <c r="D1488" s="1" t="s">
        <v>62</v>
      </c>
      <c r="E1488" s="3">
        <v>1</v>
      </c>
      <c r="F1488" s="2">
        <v>7249.19</v>
      </c>
      <c r="G1488" s="2">
        <f>ROUND('CDD-CD'!$E1488*'CDD-CD'!$F1488,2)</f>
        <v>7249.19</v>
      </c>
      <c r="H1488" s="3">
        <v>1</v>
      </c>
      <c r="I1488" s="2">
        <v>8064.3</v>
      </c>
      <c r="J1488" s="2">
        <f>ROUND(Tabla2[[#This Row],[CANTIDAD 2]]*Tabla2[[#This Row],[P. U. 2]],2)</f>
        <v>8064.3</v>
      </c>
    </row>
    <row r="1489" spans="1:10">
      <c r="A1489" s="16" t="s">
        <v>6577</v>
      </c>
      <c r="B1489" s="16" t="s">
        <v>1350</v>
      </c>
      <c r="C1489" s="16" t="s">
        <v>4756</v>
      </c>
      <c r="D1489" s="1" t="s">
        <v>62</v>
      </c>
      <c r="E1489" s="3">
        <v>1</v>
      </c>
      <c r="F1489" s="2">
        <v>53420.800000000003</v>
      </c>
      <c r="G1489" s="2">
        <f>ROUND('CDD-CD'!$E1489*'CDD-CD'!$F1489,2)</f>
        <v>53420.800000000003</v>
      </c>
      <c r="H1489" s="3">
        <v>1</v>
      </c>
      <c r="I1489" s="2">
        <v>54235.91</v>
      </c>
      <c r="J1489" s="2">
        <f>ROUND(Tabla2[[#This Row],[CANTIDAD 2]]*Tabla2[[#This Row],[P. U. 2]],2)</f>
        <v>54235.91</v>
      </c>
    </row>
    <row r="1490" spans="1:10">
      <c r="A1490" s="16" t="s">
        <v>6577</v>
      </c>
      <c r="B1490" s="16" t="s">
        <v>1351</v>
      </c>
      <c r="C1490" s="16" t="s">
        <v>4757</v>
      </c>
      <c r="D1490" s="1" t="s">
        <v>62</v>
      </c>
      <c r="E1490" s="3">
        <v>1</v>
      </c>
      <c r="F1490" s="2">
        <v>50849.33</v>
      </c>
      <c r="G1490" s="2">
        <f>ROUND('CDD-CD'!$E1490*'CDD-CD'!$F1490,2)</f>
        <v>50849.33</v>
      </c>
      <c r="H1490" s="3">
        <v>1</v>
      </c>
      <c r="I1490" s="2">
        <v>51664.44</v>
      </c>
      <c r="J1490" s="2">
        <f>ROUND(Tabla2[[#This Row],[CANTIDAD 2]]*Tabla2[[#This Row],[P. U. 2]],2)</f>
        <v>51664.44</v>
      </c>
    </row>
    <row r="1491" spans="1:10">
      <c r="A1491" s="16" t="s">
        <v>6577</v>
      </c>
      <c r="B1491" s="16" t="s">
        <v>1352</v>
      </c>
      <c r="C1491" s="16" t="s">
        <v>4758</v>
      </c>
      <c r="D1491" s="1" t="s">
        <v>62</v>
      </c>
      <c r="E1491" s="3">
        <v>1</v>
      </c>
      <c r="F1491" s="2">
        <v>7438.73</v>
      </c>
      <c r="G1491" s="2">
        <f>ROUND('CDD-CD'!$E1491*'CDD-CD'!$F1491,2)</f>
        <v>7438.73</v>
      </c>
      <c r="H1491" s="3">
        <v>1</v>
      </c>
      <c r="I1491" s="2">
        <v>8253.84</v>
      </c>
      <c r="J1491" s="2">
        <f>ROUND(Tabla2[[#This Row],[CANTIDAD 2]]*Tabla2[[#This Row],[P. U. 2]],2)</f>
        <v>8253.84</v>
      </c>
    </row>
    <row r="1492" spans="1:10">
      <c r="A1492" s="16" t="s">
        <v>6577</v>
      </c>
      <c r="B1492" s="16" t="s">
        <v>1353</v>
      </c>
      <c r="C1492" s="16" t="s">
        <v>4759</v>
      </c>
      <c r="D1492" s="1" t="s">
        <v>62</v>
      </c>
      <c r="E1492" s="3">
        <v>1</v>
      </c>
      <c r="F1492" s="2">
        <v>7691.04</v>
      </c>
      <c r="G1492" s="2">
        <f>ROUND('CDD-CD'!$E1492*'CDD-CD'!$F1492,2)</f>
        <v>7691.04</v>
      </c>
      <c r="H1492" s="3">
        <v>1</v>
      </c>
      <c r="I1492" s="2">
        <v>8506.15</v>
      </c>
      <c r="J1492" s="2">
        <f>ROUND(Tabla2[[#This Row],[CANTIDAD 2]]*Tabla2[[#This Row],[P. U. 2]],2)</f>
        <v>8506.15</v>
      </c>
    </row>
    <row r="1493" spans="1:10">
      <c r="A1493" s="16" t="s">
        <v>6577</v>
      </c>
      <c r="B1493" s="16" t="s">
        <v>1354</v>
      </c>
      <c r="C1493" s="16" t="s">
        <v>4760</v>
      </c>
      <c r="D1493" s="1" t="s">
        <v>62</v>
      </c>
      <c r="E1493" s="3">
        <v>1</v>
      </c>
      <c r="F1493" s="2">
        <v>7628.27</v>
      </c>
      <c r="G1493" s="2">
        <f>ROUND('CDD-CD'!$E1493*'CDD-CD'!$F1493,2)</f>
        <v>7628.27</v>
      </c>
      <c r="H1493" s="3">
        <v>1</v>
      </c>
      <c r="I1493" s="2">
        <v>8443.3799999999992</v>
      </c>
      <c r="J1493" s="2">
        <f>ROUND(Tabla2[[#This Row],[CANTIDAD 2]]*Tabla2[[#This Row],[P. U. 2]],2)</f>
        <v>8443.3799999999992</v>
      </c>
    </row>
    <row r="1494" spans="1:10">
      <c r="A1494" s="16" t="s">
        <v>6577</v>
      </c>
      <c r="B1494" s="16" t="s">
        <v>1355</v>
      </c>
      <c r="C1494" s="16" t="s">
        <v>4761</v>
      </c>
      <c r="D1494" s="1" t="s">
        <v>62</v>
      </c>
      <c r="E1494" s="3">
        <v>1</v>
      </c>
      <c r="F1494" s="2">
        <v>7501.91</v>
      </c>
      <c r="G1494" s="2">
        <f>ROUND('CDD-CD'!$E1494*'CDD-CD'!$F1494,2)</f>
        <v>7501.91</v>
      </c>
      <c r="H1494" s="3">
        <v>1</v>
      </c>
      <c r="I1494" s="2">
        <v>8317.02</v>
      </c>
      <c r="J1494" s="2">
        <f>ROUND(Tabla2[[#This Row],[CANTIDAD 2]]*Tabla2[[#This Row],[P. U. 2]],2)</f>
        <v>8317.02</v>
      </c>
    </row>
    <row r="1495" spans="1:10">
      <c r="A1495" s="16" t="s">
        <v>6577</v>
      </c>
      <c r="B1495" s="16" t="s">
        <v>1356</v>
      </c>
      <c r="C1495" s="16" t="s">
        <v>4762</v>
      </c>
      <c r="D1495" s="1" t="s">
        <v>62</v>
      </c>
      <c r="E1495" s="3">
        <v>1</v>
      </c>
      <c r="F1495" s="2">
        <v>8836.7900000000009</v>
      </c>
      <c r="G1495" s="2">
        <f>ROUND('CDD-CD'!$E1495*'CDD-CD'!$F1495,2)</f>
        <v>8836.7900000000009</v>
      </c>
      <c r="H1495" s="3">
        <v>1</v>
      </c>
      <c r="I1495" s="2">
        <v>9651.9</v>
      </c>
      <c r="J1495" s="2">
        <f>ROUND(Tabla2[[#This Row],[CANTIDAD 2]]*Tabla2[[#This Row],[P. U. 2]],2)</f>
        <v>9651.9</v>
      </c>
    </row>
    <row r="1496" spans="1:10">
      <c r="A1496" s="16" t="s">
        <v>6577</v>
      </c>
      <c r="B1496" s="16" t="s">
        <v>1357</v>
      </c>
      <c r="C1496" s="16" t="s">
        <v>4763</v>
      </c>
      <c r="D1496" s="1" t="s">
        <v>62</v>
      </c>
      <c r="E1496" s="3">
        <v>1</v>
      </c>
      <c r="F1496" s="2">
        <v>8710.43</v>
      </c>
      <c r="G1496" s="2">
        <f>ROUND('CDD-CD'!$E1496*'CDD-CD'!$F1496,2)</f>
        <v>8710.43</v>
      </c>
      <c r="H1496" s="3">
        <v>1</v>
      </c>
      <c r="I1496" s="2">
        <v>9525.5400000000009</v>
      </c>
      <c r="J1496" s="2">
        <f>ROUND(Tabla2[[#This Row],[CANTIDAD 2]]*Tabla2[[#This Row],[P. U. 2]],2)</f>
        <v>9525.5400000000009</v>
      </c>
    </row>
    <row r="1497" spans="1:10">
      <c r="A1497" s="16" t="s">
        <v>6577</v>
      </c>
      <c r="B1497" s="16" t="s">
        <v>1359</v>
      </c>
      <c r="C1497" s="16" t="s">
        <v>4764</v>
      </c>
      <c r="D1497" s="1" t="s">
        <v>62</v>
      </c>
      <c r="E1497" s="3">
        <v>1</v>
      </c>
      <c r="F1497" s="2">
        <v>8836.7900000000009</v>
      </c>
      <c r="G1497" s="2">
        <f>ROUND('CDD-CD'!$E1497*'CDD-CD'!$F1497,2)</f>
        <v>8836.7900000000009</v>
      </c>
      <c r="H1497" s="3">
        <v>1</v>
      </c>
      <c r="I1497" s="2">
        <v>9525.5400000000009</v>
      </c>
      <c r="J1497" s="2">
        <f>ROUND(Tabla2[[#This Row],[CANTIDAD 2]]*Tabla2[[#This Row],[P. U. 2]],2)</f>
        <v>9525.5400000000009</v>
      </c>
    </row>
    <row r="1498" spans="1:10">
      <c r="A1498" s="16" t="s">
        <v>6577</v>
      </c>
      <c r="B1498" s="16" t="s">
        <v>1358</v>
      </c>
      <c r="C1498" s="16" t="s">
        <v>4765</v>
      </c>
      <c r="D1498" s="1" t="s">
        <v>62</v>
      </c>
      <c r="E1498" s="3">
        <v>1</v>
      </c>
      <c r="F1498" s="2">
        <v>8710.43</v>
      </c>
      <c r="G1498" s="2">
        <f>ROUND('CDD-CD'!$E1498*'CDD-CD'!$F1498,2)</f>
        <v>8710.43</v>
      </c>
      <c r="H1498" s="3">
        <v>1</v>
      </c>
      <c r="I1498" s="2">
        <v>9651.9</v>
      </c>
      <c r="J1498" s="2">
        <f>ROUND(Tabla2[[#This Row],[CANTIDAD 2]]*Tabla2[[#This Row],[P. U. 2]],2)</f>
        <v>9651.9</v>
      </c>
    </row>
    <row r="1499" spans="1:10">
      <c r="A1499" s="16" t="s">
        <v>6577</v>
      </c>
      <c r="B1499" s="16" t="s">
        <v>1360</v>
      </c>
      <c r="C1499" s="16" t="s">
        <v>4766</v>
      </c>
      <c r="D1499" s="1" t="s">
        <v>62</v>
      </c>
      <c r="E1499" s="3">
        <v>1</v>
      </c>
      <c r="F1499" s="2">
        <v>8773.61</v>
      </c>
      <c r="G1499" s="2">
        <f>ROUND('CDD-CD'!$E1499*'CDD-CD'!$F1499,2)</f>
        <v>8773.61</v>
      </c>
      <c r="H1499" s="3">
        <v>1</v>
      </c>
      <c r="I1499" s="2">
        <v>9588.7199999999993</v>
      </c>
      <c r="J1499" s="2">
        <f>ROUND(Tabla2[[#This Row],[CANTIDAD 2]]*Tabla2[[#This Row],[P. U. 2]],2)</f>
        <v>9588.7199999999993</v>
      </c>
    </row>
    <row r="1500" spans="1:10">
      <c r="A1500" s="16" t="s">
        <v>6577</v>
      </c>
      <c r="B1500" s="16" t="s">
        <v>1361</v>
      </c>
      <c r="C1500" s="16" t="s">
        <v>4767</v>
      </c>
      <c r="D1500" s="1" t="s">
        <v>62</v>
      </c>
      <c r="E1500" s="3">
        <v>1</v>
      </c>
      <c r="F1500" s="2">
        <v>12437.24</v>
      </c>
      <c r="G1500" s="2">
        <f>ROUND('CDD-CD'!$E1500*'CDD-CD'!$F1500,2)</f>
        <v>12437.24</v>
      </c>
      <c r="H1500" s="3">
        <v>1</v>
      </c>
      <c r="I1500" s="2">
        <v>13252.35</v>
      </c>
      <c r="J1500" s="2">
        <f>ROUND(Tabla2[[#This Row],[CANTIDAD 2]]*Tabla2[[#This Row],[P. U. 2]],2)</f>
        <v>13252.35</v>
      </c>
    </row>
    <row r="1501" spans="1:10">
      <c r="A1501" s="16" t="s">
        <v>6577</v>
      </c>
      <c r="B1501" s="16" t="s">
        <v>1362</v>
      </c>
      <c r="C1501" s="16" t="s">
        <v>4768</v>
      </c>
      <c r="D1501" s="1" t="s">
        <v>62</v>
      </c>
      <c r="E1501" s="3">
        <v>1</v>
      </c>
      <c r="F1501" s="2">
        <v>8584.2000000000007</v>
      </c>
      <c r="G1501" s="2">
        <f>ROUND('CDD-CD'!$E1501*'CDD-CD'!$F1501,2)</f>
        <v>8584.2000000000007</v>
      </c>
      <c r="H1501" s="3">
        <v>1</v>
      </c>
      <c r="I1501" s="2">
        <v>9399.31</v>
      </c>
      <c r="J1501" s="2">
        <f>ROUND(Tabla2[[#This Row],[CANTIDAD 2]]*Tabla2[[#This Row],[P. U. 2]],2)</f>
        <v>9399.31</v>
      </c>
    </row>
    <row r="1502" spans="1:10">
      <c r="A1502" s="16" t="s">
        <v>6577</v>
      </c>
      <c r="B1502" s="16" t="s">
        <v>1363</v>
      </c>
      <c r="C1502" s="16" t="s">
        <v>4769</v>
      </c>
      <c r="D1502" s="1" t="s">
        <v>62</v>
      </c>
      <c r="E1502" s="3">
        <v>1</v>
      </c>
      <c r="F1502" s="2">
        <v>12424.68</v>
      </c>
      <c r="G1502" s="2">
        <f>ROUND('CDD-CD'!$E1502*'CDD-CD'!$F1502,2)</f>
        <v>12424.68</v>
      </c>
      <c r="H1502" s="3">
        <v>1</v>
      </c>
      <c r="I1502" s="2">
        <v>13239.79</v>
      </c>
      <c r="J1502" s="2">
        <f>ROUND(Tabla2[[#This Row],[CANTIDAD 2]]*Tabla2[[#This Row],[P. U. 2]],2)</f>
        <v>13239.79</v>
      </c>
    </row>
    <row r="1503" spans="1:10">
      <c r="A1503" s="16" t="s">
        <v>6577</v>
      </c>
      <c r="B1503" s="16" t="s">
        <v>1364</v>
      </c>
      <c r="C1503" s="16" t="s">
        <v>4770</v>
      </c>
      <c r="D1503" s="1" t="s">
        <v>62</v>
      </c>
      <c r="E1503" s="3">
        <v>1</v>
      </c>
      <c r="F1503" s="2">
        <v>12428.87</v>
      </c>
      <c r="G1503" s="2">
        <f>ROUND('CDD-CD'!$E1503*'CDD-CD'!$F1503,2)</f>
        <v>12428.87</v>
      </c>
      <c r="H1503" s="3">
        <v>1</v>
      </c>
      <c r="I1503" s="2">
        <v>13243.98</v>
      </c>
      <c r="J1503" s="2">
        <f>ROUND(Tabla2[[#This Row],[CANTIDAD 2]]*Tabla2[[#This Row],[P. U. 2]],2)</f>
        <v>13243.98</v>
      </c>
    </row>
    <row r="1504" spans="1:10">
      <c r="A1504" s="16" t="s">
        <v>6577</v>
      </c>
      <c r="B1504" s="16" t="s">
        <v>1365</v>
      </c>
      <c r="C1504" s="16" t="s">
        <v>4771</v>
      </c>
      <c r="D1504" s="1" t="s">
        <v>62</v>
      </c>
      <c r="E1504" s="3">
        <v>1</v>
      </c>
      <c r="F1504" s="2">
        <v>8584.2000000000007</v>
      </c>
      <c r="G1504" s="2">
        <f>ROUND('CDD-CD'!$E1504*'CDD-CD'!$F1504,2)</f>
        <v>8584.2000000000007</v>
      </c>
      <c r="H1504" s="3">
        <v>1</v>
      </c>
      <c r="I1504" s="2">
        <v>9399.31</v>
      </c>
      <c r="J1504" s="2">
        <f>ROUND(Tabla2[[#This Row],[CANTIDAD 2]]*Tabla2[[#This Row],[P. U. 2]],2)</f>
        <v>9399.31</v>
      </c>
    </row>
    <row r="1505" spans="1:10">
      <c r="A1505" s="16" t="s">
        <v>6577</v>
      </c>
      <c r="B1505" s="16" t="s">
        <v>1366</v>
      </c>
      <c r="C1505" s="16" t="s">
        <v>4772</v>
      </c>
      <c r="D1505" s="1" t="s">
        <v>62</v>
      </c>
      <c r="E1505" s="3">
        <v>1</v>
      </c>
      <c r="F1505" s="2">
        <v>52752.01</v>
      </c>
      <c r="G1505" s="2">
        <f>ROUND('CDD-CD'!$E1505*'CDD-CD'!$F1505,2)</f>
        <v>52752.01</v>
      </c>
      <c r="H1505" s="3">
        <v>1</v>
      </c>
      <c r="I1505" s="2">
        <v>53567.12</v>
      </c>
      <c r="J1505" s="2">
        <f>ROUND(Tabla2[[#This Row],[CANTIDAD 2]]*Tabla2[[#This Row],[P. U. 2]],2)</f>
        <v>53567.12</v>
      </c>
    </row>
    <row r="1506" spans="1:10">
      <c r="A1506" s="16" t="s">
        <v>6577</v>
      </c>
      <c r="B1506" s="16" t="s">
        <v>1367</v>
      </c>
      <c r="C1506" s="16" t="s">
        <v>4773</v>
      </c>
      <c r="D1506" s="1" t="s">
        <v>62</v>
      </c>
      <c r="E1506" s="3">
        <v>1</v>
      </c>
      <c r="F1506" s="2">
        <v>57749.98</v>
      </c>
      <c r="G1506" s="2">
        <f>ROUND('CDD-CD'!$E1506*'CDD-CD'!$F1506,2)</f>
        <v>57749.98</v>
      </c>
      <c r="H1506" s="3">
        <v>1</v>
      </c>
      <c r="I1506" s="2">
        <v>58565.09</v>
      </c>
      <c r="J1506" s="2">
        <f>ROUND(Tabla2[[#This Row],[CANTIDAD 2]]*Tabla2[[#This Row],[P. U. 2]],2)</f>
        <v>58565.09</v>
      </c>
    </row>
    <row r="1507" spans="1:10">
      <c r="A1507" s="16" t="s">
        <v>6577</v>
      </c>
      <c r="B1507" s="16" t="s">
        <v>1368</v>
      </c>
      <c r="C1507" s="16" t="s">
        <v>4774</v>
      </c>
      <c r="D1507" s="1" t="s">
        <v>62</v>
      </c>
      <c r="E1507" s="3">
        <v>1</v>
      </c>
      <c r="F1507" s="2">
        <v>54037.760000000002</v>
      </c>
      <c r="G1507" s="2">
        <f>ROUND('CDD-CD'!$E1507*'CDD-CD'!$F1507,2)</f>
        <v>54037.760000000002</v>
      </c>
      <c r="H1507" s="3">
        <v>1</v>
      </c>
      <c r="I1507" s="2">
        <v>54852.87</v>
      </c>
      <c r="J1507" s="2">
        <f>ROUND(Tabla2[[#This Row],[CANTIDAD 2]]*Tabla2[[#This Row],[P. U. 2]],2)</f>
        <v>54852.87</v>
      </c>
    </row>
    <row r="1508" spans="1:10">
      <c r="A1508" s="16" t="s">
        <v>6577</v>
      </c>
      <c r="B1508" s="16" t="s">
        <v>1369</v>
      </c>
      <c r="C1508" s="16" t="s">
        <v>4775</v>
      </c>
      <c r="D1508" s="1" t="s">
        <v>62</v>
      </c>
      <c r="E1508" s="3">
        <v>1</v>
      </c>
      <c r="F1508" s="2">
        <v>11430.95</v>
      </c>
      <c r="G1508" s="2">
        <f>ROUND('CDD-CD'!$E1508*'CDD-CD'!$F1508,2)</f>
        <v>11430.95</v>
      </c>
      <c r="H1508" s="3">
        <v>1</v>
      </c>
      <c r="I1508" s="2">
        <v>12246.06</v>
      </c>
      <c r="J1508" s="2">
        <f>ROUND(Tabla2[[#This Row],[CANTIDAD 2]]*Tabla2[[#This Row],[P. U. 2]],2)</f>
        <v>12246.06</v>
      </c>
    </row>
    <row r="1509" spans="1:10">
      <c r="A1509" s="16" t="s">
        <v>6577</v>
      </c>
      <c r="B1509" s="16" t="s">
        <v>1370</v>
      </c>
      <c r="C1509" s="16" t="s">
        <v>4776</v>
      </c>
      <c r="D1509" s="1" t="s">
        <v>62</v>
      </c>
      <c r="E1509" s="3">
        <v>1</v>
      </c>
      <c r="F1509" s="2">
        <v>9145.67</v>
      </c>
      <c r="G1509" s="2">
        <f>ROUND('CDD-CD'!$E1509*'CDD-CD'!$F1509,2)</f>
        <v>9145.67</v>
      </c>
      <c r="H1509" s="3">
        <v>1</v>
      </c>
      <c r="I1509" s="2">
        <v>9960.7800000000007</v>
      </c>
      <c r="J1509" s="2">
        <f>ROUND(Tabla2[[#This Row],[CANTIDAD 2]]*Tabla2[[#This Row],[P. U. 2]],2)</f>
        <v>9960.7800000000007</v>
      </c>
    </row>
    <row r="1510" spans="1:10">
      <c r="A1510" s="16" t="s">
        <v>6577</v>
      </c>
      <c r="B1510" s="16" t="s">
        <v>1371</v>
      </c>
      <c r="C1510" s="16" t="s">
        <v>4777</v>
      </c>
      <c r="D1510" s="1" t="s">
        <v>62</v>
      </c>
      <c r="E1510" s="3">
        <v>1</v>
      </c>
      <c r="F1510" s="2">
        <v>63447.66</v>
      </c>
      <c r="G1510" s="2">
        <f>ROUND('CDD-CD'!$E1510*'CDD-CD'!$F1510,2)</f>
        <v>63447.66</v>
      </c>
      <c r="H1510" s="3">
        <v>1</v>
      </c>
      <c r="I1510" s="2">
        <v>64262.77</v>
      </c>
      <c r="J1510" s="2">
        <f>ROUND(Tabla2[[#This Row],[CANTIDAD 2]]*Tabla2[[#This Row],[P. U. 2]],2)</f>
        <v>64262.77</v>
      </c>
    </row>
    <row r="1511" spans="1:10">
      <c r="A1511" s="16" t="s">
        <v>6577</v>
      </c>
      <c r="B1511" s="16" t="s">
        <v>1372</v>
      </c>
      <c r="C1511" s="16" t="s">
        <v>4778</v>
      </c>
      <c r="D1511" s="1" t="s">
        <v>62</v>
      </c>
      <c r="E1511" s="3">
        <v>1</v>
      </c>
      <c r="F1511" s="2">
        <v>8579.8799999999992</v>
      </c>
      <c r="G1511" s="2">
        <f>ROUND('CDD-CD'!$E1511*'CDD-CD'!$F1511,2)</f>
        <v>8579.8799999999992</v>
      </c>
      <c r="H1511" s="3">
        <v>1</v>
      </c>
      <c r="I1511" s="2">
        <v>9394.99</v>
      </c>
      <c r="J1511" s="2">
        <f>ROUND(Tabla2[[#This Row],[CANTIDAD 2]]*Tabla2[[#This Row],[P. U. 2]],2)</f>
        <v>9394.99</v>
      </c>
    </row>
    <row r="1512" spans="1:10">
      <c r="A1512" s="16" t="s">
        <v>6577</v>
      </c>
      <c r="B1512" s="16" t="s">
        <v>1373</v>
      </c>
      <c r="C1512" s="16" t="s">
        <v>4779</v>
      </c>
      <c r="D1512" s="1" t="s">
        <v>62</v>
      </c>
      <c r="E1512" s="3">
        <v>1</v>
      </c>
      <c r="F1512" s="2">
        <v>8579.8799999999992</v>
      </c>
      <c r="G1512" s="2">
        <f>ROUND('CDD-CD'!$E1512*'CDD-CD'!$F1512,2)</f>
        <v>8579.8799999999992</v>
      </c>
      <c r="H1512" s="3">
        <v>1</v>
      </c>
      <c r="I1512" s="2">
        <v>9394.99</v>
      </c>
      <c r="J1512" s="2">
        <f>ROUND(Tabla2[[#This Row],[CANTIDAD 2]]*Tabla2[[#This Row],[P. U. 2]],2)</f>
        <v>9394.99</v>
      </c>
    </row>
    <row r="1513" spans="1:10">
      <c r="A1513" s="16" t="s">
        <v>6577</v>
      </c>
      <c r="B1513" s="16" t="s">
        <v>1374</v>
      </c>
      <c r="C1513" s="16" t="s">
        <v>4780</v>
      </c>
      <c r="D1513" s="1" t="s">
        <v>62</v>
      </c>
      <c r="E1513" s="3">
        <v>1</v>
      </c>
      <c r="F1513" s="2">
        <v>9412.2900000000009</v>
      </c>
      <c r="G1513" s="2">
        <f>ROUND('CDD-CD'!$E1513*'CDD-CD'!$F1513,2)</f>
        <v>9412.2900000000009</v>
      </c>
      <c r="H1513" s="3">
        <v>1</v>
      </c>
      <c r="I1513" s="2">
        <v>10227.4</v>
      </c>
      <c r="J1513" s="2">
        <f>ROUND(Tabla2[[#This Row],[CANTIDAD 2]]*Tabla2[[#This Row],[P. U. 2]],2)</f>
        <v>10227.4</v>
      </c>
    </row>
    <row r="1514" spans="1:10">
      <c r="A1514" s="16" t="s">
        <v>6577</v>
      </c>
      <c r="B1514" s="16" t="s">
        <v>1375</v>
      </c>
      <c r="C1514" s="16" t="s">
        <v>4781</v>
      </c>
      <c r="D1514" s="1" t="s">
        <v>62</v>
      </c>
      <c r="E1514" s="3">
        <v>1</v>
      </c>
      <c r="F1514" s="2">
        <v>10034.51</v>
      </c>
      <c r="G1514" s="2">
        <f>ROUND('CDD-CD'!$E1514*'CDD-CD'!$F1514,2)</f>
        <v>10034.51</v>
      </c>
      <c r="H1514" s="3">
        <v>1</v>
      </c>
      <c r="I1514" s="2">
        <v>10849.62</v>
      </c>
      <c r="J1514" s="2">
        <f>ROUND(Tabla2[[#This Row],[CANTIDAD 2]]*Tabla2[[#This Row],[P. U. 2]],2)</f>
        <v>10849.62</v>
      </c>
    </row>
    <row r="1515" spans="1:10">
      <c r="A1515" s="16" t="s">
        <v>6577</v>
      </c>
      <c r="B1515" s="16" t="s">
        <v>1376</v>
      </c>
      <c r="C1515" s="16" t="s">
        <v>4782</v>
      </c>
      <c r="D1515" s="1" t="s">
        <v>62</v>
      </c>
      <c r="E1515" s="3">
        <v>1</v>
      </c>
      <c r="F1515" s="2">
        <v>9190.08</v>
      </c>
      <c r="G1515" s="2">
        <f>ROUND('CDD-CD'!$E1515*'CDD-CD'!$F1515,2)</f>
        <v>9190.08</v>
      </c>
      <c r="H1515" s="3">
        <v>1</v>
      </c>
      <c r="I1515" s="2">
        <v>10005.19</v>
      </c>
      <c r="J1515" s="2">
        <f>ROUND(Tabla2[[#This Row],[CANTIDAD 2]]*Tabla2[[#This Row],[P. U. 2]],2)</f>
        <v>10005.19</v>
      </c>
    </row>
    <row r="1516" spans="1:10">
      <c r="A1516" s="16" t="s">
        <v>6577</v>
      </c>
      <c r="B1516" s="16" t="s">
        <v>1377</v>
      </c>
      <c r="C1516" s="16" t="s">
        <v>4783</v>
      </c>
      <c r="D1516" s="1" t="s">
        <v>62</v>
      </c>
      <c r="E1516" s="3">
        <v>1</v>
      </c>
      <c r="F1516" s="2">
        <v>8706.3799999999992</v>
      </c>
      <c r="G1516" s="2">
        <f>ROUND('CDD-CD'!$E1516*'CDD-CD'!$F1516,2)</f>
        <v>8706.3799999999992</v>
      </c>
      <c r="H1516" s="3">
        <v>1</v>
      </c>
      <c r="I1516" s="2">
        <v>9521.49</v>
      </c>
      <c r="J1516" s="2">
        <f>ROUND(Tabla2[[#This Row],[CANTIDAD 2]]*Tabla2[[#This Row],[P. U. 2]],2)</f>
        <v>9521.49</v>
      </c>
    </row>
    <row r="1517" spans="1:10">
      <c r="A1517" s="16" t="s">
        <v>6577</v>
      </c>
      <c r="B1517" s="16" t="s">
        <v>1378</v>
      </c>
      <c r="C1517" s="16" t="s">
        <v>4784</v>
      </c>
      <c r="D1517" s="1" t="s">
        <v>62</v>
      </c>
      <c r="E1517" s="3">
        <v>1</v>
      </c>
      <c r="F1517" s="2">
        <v>8643.2000000000007</v>
      </c>
      <c r="G1517" s="2">
        <f>ROUND('CDD-CD'!$E1517*'CDD-CD'!$F1517,2)</f>
        <v>8643.2000000000007</v>
      </c>
      <c r="H1517" s="3">
        <v>1</v>
      </c>
      <c r="I1517" s="2">
        <v>9458.31</v>
      </c>
      <c r="J1517" s="2">
        <f>ROUND(Tabla2[[#This Row],[CANTIDAD 2]]*Tabla2[[#This Row],[P. U. 2]],2)</f>
        <v>9458.31</v>
      </c>
    </row>
    <row r="1518" spans="1:10">
      <c r="A1518" s="16" t="s">
        <v>6577</v>
      </c>
      <c r="B1518" s="16" t="s">
        <v>1379</v>
      </c>
      <c r="C1518" s="16" t="s">
        <v>4785</v>
      </c>
      <c r="D1518" s="1" t="s">
        <v>62</v>
      </c>
      <c r="E1518" s="3">
        <v>1</v>
      </c>
      <c r="F1518" s="2">
        <v>8706.3799999999992</v>
      </c>
      <c r="G1518" s="2">
        <f>ROUND('CDD-CD'!$E1518*'CDD-CD'!$F1518,2)</f>
        <v>8706.3799999999992</v>
      </c>
      <c r="H1518" s="3">
        <v>1</v>
      </c>
      <c r="I1518" s="2">
        <v>9521.49</v>
      </c>
      <c r="J1518" s="2">
        <f>ROUND(Tabla2[[#This Row],[CANTIDAD 2]]*Tabla2[[#This Row],[P. U. 2]],2)</f>
        <v>9521.49</v>
      </c>
    </row>
    <row r="1519" spans="1:10">
      <c r="A1519" s="16" t="s">
        <v>6577</v>
      </c>
      <c r="B1519" s="16" t="s">
        <v>1380</v>
      </c>
      <c r="C1519" s="16" t="s">
        <v>4786</v>
      </c>
      <c r="D1519" s="1" t="s">
        <v>62</v>
      </c>
      <c r="E1519" s="3">
        <v>1</v>
      </c>
      <c r="F1519" s="2">
        <v>9190.08</v>
      </c>
      <c r="G1519" s="2">
        <f>ROUND('CDD-CD'!$E1519*'CDD-CD'!$F1519,2)</f>
        <v>9190.08</v>
      </c>
      <c r="H1519" s="3">
        <v>1</v>
      </c>
      <c r="I1519" s="2">
        <v>10005.19</v>
      </c>
      <c r="J1519" s="2">
        <f>ROUND(Tabla2[[#This Row],[CANTIDAD 2]]*Tabla2[[#This Row],[P. U. 2]],2)</f>
        <v>10005.19</v>
      </c>
    </row>
    <row r="1520" spans="1:10">
      <c r="A1520" s="16" t="s">
        <v>6577</v>
      </c>
      <c r="B1520" s="16" t="s">
        <v>1381</v>
      </c>
      <c r="C1520" s="16" t="s">
        <v>4787</v>
      </c>
      <c r="D1520" s="1" t="s">
        <v>62</v>
      </c>
      <c r="E1520" s="3">
        <v>1</v>
      </c>
      <c r="F1520" s="2">
        <v>8276.67</v>
      </c>
      <c r="G1520" s="2">
        <f>ROUND('CDD-CD'!$E1520*'CDD-CD'!$F1520,2)</f>
        <v>8276.67</v>
      </c>
      <c r="H1520" s="3">
        <v>1</v>
      </c>
      <c r="I1520" s="2">
        <v>9091.7800000000007</v>
      </c>
      <c r="J1520" s="2">
        <f>ROUND(Tabla2[[#This Row],[CANTIDAD 2]]*Tabla2[[#This Row],[P. U. 2]],2)</f>
        <v>9091.7800000000007</v>
      </c>
    </row>
    <row r="1521" spans="1:10">
      <c r="A1521" s="16" t="s">
        <v>6577</v>
      </c>
      <c r="B1521" s="16" t="s">
        <v>1382</v>
      </c>
      <c r="C1521" s="16" t="s">
        <v>4788</v>
      </c>
      <c r="D1521" s="1" t="s">
        <v>62</v>
      </c>
      <c r="E1521" s="3">
        <v>1</v>
      </c>
      <c r="F1521" s="2">
        <v>13683.69</v>
      </c>
      <c r="G1521" s="2">
        <f>ROUND('CDD-CD'!$E1521*'CDD-CD'!$F1521,2)</f>
        <v>13683.69</v>
      </c>
      <c r="H1521" s="3">
        <v>1</v>
      </c>
      <c r="I1521" s="2">
        <v>14498.8</v>
      </c>
      <c r="J1521" s="2">
        <f>ROUND(Tabla2[[#This Row],[CANTIDAD 2]]*Tabla2[[#This Row],[P. U. 2]],2)</f>
        <v>14498.8</v>
      </c>
    </row>
    <row r="1522" spans="1:10">
      <c r="A1522" s="16" t="s">
        <v>6577</v>
      </c>
      <c r="B1522" s="16" t="s">
        <v>1383</v>
      </c>
      <c r="C1522" s="16" t="s">
        <v>4789</v>
      </c>
      <c r="D1522" s="1" t="s">
        <v>62</v>
      </c>
      <c r="E1522" s="3">
        <v>1</v>
      </c>
      <c r="F1522" s="2">
        <v>13683.69</v>
      </c>
      <c r="G1522" s="2">
        <f>ROUND('CDD-CD'!$E1522*'CDD-CD'!$F1522,2)</f>
        <v>13683.69</v>
      </c>
      <c r="H1522" s="3">
        <v>1</v>
      </c>
      <c r="I1522" s="2">
        <v>14498.8</v>
      </c>
      <c r="J1522" s="2">
        <f>ROUND(Tabla2[[#This Row],[CANTIDAD 2]]*Tabla2[[#This Row],[P. U. 2]],2)</f>
        <v>14498.8</v>
      </c>
    </row>
    <row r="1523" spans="1:10">
      <c r="A1523" s="16" t="s">
        <v>6577</v>
      </c>
      <c r="B1523" s="16" t="s">
        <v>1384</v>
      </c>
      <c r="C1523" s="16" t="s">
        <v>4790</v>
      </c>
      <c r="D1523" s="1" t="s">
        <v>62</v>
      </c>
      <c r="E1523" s="3">
        <v>1</v>
      </c>
      <c r="F1523" s="2">
        <v>10573.83</v>
      </c>
      <c r="G1523" s="2">
        <f>ROUND('CDD-CD'!$E1523*'CDD-CD'!$F1523,2)</f>
        <v>10573.83</v>
      </c>
      <c r="H1523" s="3">
        <v>1</v>
      </c>
      <c r="I1523" s="2">
        <v>11388.94</v>
      </c>
      <c r="J1523" s="2">
        <f>ROUND(Tabla2[[#This Row],[CANTIDAD 2]]*Tabla2[[#This Row],[P. U. 2]],2)</f>
        <v>11388.94</v>
      </c>
    </row>
    <row r="1524" spans="1:10">
      <c r="A1524" s="16" t="s">
        <v>6577</v>
      </c>
      <c r="B1524" s="16" t="s">
        <v>1385</v>
      </c>
      <c r="C1524" s="16" t="s">
        <v>4791</v>
      </c>
      <c r="D1524" s="1" t="s">
        <v>62</v>
      </c>
      <c r="E1524" s="3">
        <v>1</v>
      </c>
      <c r="F1524" s="2">
        <v>10352.84</v>
      </c>
      <c r="G1524" s="2">
        <f>ROUND('CDD-CD'!$E1524*'CDD-CD'!$F1524,2)</f>
        <v>10352.84</v>
      </c>
      <c r="H1524" s="3">
        <v>1</v>
      </c>
      <c r="I1524" s="2">
        <v>11167.95</v>
      </c>
      <c r="J1524" s="2">
        <f>ROUND(Tabla2[[#This Row],[CANTIDAD 2]]*Tabla2[[#This Row],[P. U. 2]],2)</f>
        <v>11167.95</v>
      </c>
    </row>
    <row r="1525" spans="1:10">
      <c r="A1525" s="16" t="s">
        <v>6577</v>
      </c>
      <c r="B1525" s="16" t="s">
        <v>1386</v>
      </c>
      <c r="C1525" s="16" t="s">
        <v>4792</v>
      </c>
      <c r="D1525" s="1" t="s">
        <v>62</v>
      </c>
      <c r="E1525" s="3">
        <v>1</v>
      </c>
      <c r="F1525" s="2">
        <v>10542.38</v>
      </c>
      <c r="G1525" s="2">
        <f>ROUND('CDD-CD'!$E1525*'CDD-CD'!$F1525,2)</f>
        <v>10542.38</v>
      </c>
      <c r="H1525" s="3">
        <v>1</v>
      </c>
      <c r="I1525" s="2">
        <v>11357.49</v>
      </c>
      <c r="J1525" s="2">
        <f>ROUND(Tabla2[[#This Row],[CANTIDAD 2]]*Tabla2[[#This Row],[P. U. 2]],2)</f>
        <v>11357.49</v>
      </c>
    </row>
    <row r="1526" spans="1:10">
      <c r="A1526" s="16" t="s">
        <v>6577</v>
      </c>
      <c r="B1526" s="16" t="s">
        <v>1387</v>
      </c>
      <c r="C1526" s="16" t="s">
        <v>4793</v>
      </c>
      <c r="D1526" s="1" t="s">
        <v>62</v>
      </c>
      <c r="E1526" s="3">
        <v>1</v>
      </c>
      <c r="F1526" s="2">
        <v>10163.299999999999</v>
      </c>
      <c r="G1526" s="2">
        <f>ROUND('CDD-CD'!$E1526*'CDD-CD'!$F1526,2)</f>
        <v>10163.299999999999</v>
      </c>
      <c r="H1526" s="3">
        <v>1</v>
      </c>
      <c r="I1526" s="2">
        <v>10978.41</v>
      </c>
      <c r="J1526" s="2">
        <f>ROUND(Tabla2[[#This Row],[CANTIDAD 2]]*Tabla2[[#This Row],[P. U. 2]],2)</f>
        <v>10978.41</v>
      </c>
    </row>
    <row r="1527" spans="1:10">
      <c r="A1527" s="16" t="s">
        <v>6577</v>
      </c>
      <c r="B1527" s="16" t="s">
        <v>1388</v>
      </c>
      <c r="C1527" s="16" t="s">
        <v>4794</v>
      </c>
      <c r="D1527" s="1" t="s">
        <v>62</v>
      </c>
      <c r="E1527" s="3">
        <v>1</v>
      </c>
      <c r="F1527" s="2">
        <v>9690.93</v>
      </c>
      <c r="G1527" s="2">
        <f>ROUND('CDD-CD'!$E1527*'CDD-CD'!$F1527,2)</f>
        <v>9690.93</v>
      </c>
      <c r="H1527" s="3">
        <v>1</v>
      </c>
      <c r="I1527" s="2">
        <v>10506.04</v>
      </c>
      <c r="J1527" s="2">
        <f>ROUND(Tabla2[[#This Row],[CANTIDAD 2]]*Tabla2[[#This Row],[P. U. 2]],2)</f>
        <v>10506.04</v>
      </c>
    </row>
    <row r="1528" spans="1:10">
      <c r="A1528" s="16" t="s">
        <v>6577</v>
      </c>
      <c r="B1528" s="16" t="s">
        <v>1389</v>
      </c>
      <c r="C1528" s="16" t="s">
        <v>4795</v>
      </c>
      <c r="D1528" s="1" t="s">
        <v>62</v>
      </c>
      <c r="E1528" s="3">
        <v>1</v>
      </c>
      <c r="F1528" s="2">
        <v>10019.66</v>
      </c>
      <c r="G1528" s="2">
        <f>ROUND('CDD-CD'!$E1528*'CDD-CD'!$F1528,2)</f>
        <v>10019.66</v>
      </c>
      <c r="H1528" s="3">
        <v>1</v>
      </c>
      <c r="I1528" s="2">
        <v>10834.77</v>
      </c>
      <c r="J1528" s="2">
        <f>ROUND(Tabla2[[#This Row],[CANTIDAD 2]]*Tabla2[[#This Row],[P. U. 2]],2)</f>
        <v>10834.77</v>
      </c>
    </row>
    <row r="1529" spans="1:10">
      <c r="A1529" s="16" t="s">
        <v>6577</v>
      </c>
      <c r="B1529" s="16" t="s">
        <v>1390</v>
      </c>
      <c r="C1529" s="16" t="s">
        <v>4796</v>
      </c>
      <c r="D1529" s="1" t="s">
        <v>62</v>
      </c>
      <c r="E1529" s="3">
        <v>1</v>
      </c>
      <c r="F1529" s="2">
        <v>9682.02</v>
      </c>
      <c r="G1529" s="2">
        <f>ROUND('CDD-CD'!$E1529*'CDD-CD'!$F1529,2)</f>
        <v>9682.02</v>
      </c>
      <c r="H1529" s="3">
        <v>1</v>
      </c>
      <c r="I1529" s="2">
        <v>10497.13</v>
      </c>
      <c r="J1529" s="2">
        <f>ROUND(Tabla2[[#This Row],[CANTIDAD 2]]*Tabla2[[#This Row],[P. U. 2]],2)</f>
        <v>10497.13</v>
      </c>
    </row>
    <row r="1530" spans="1:10">
      <c r="A1530" s="16" t="s">
        <v>6577</v>
      </c>
      <c r="B1530" s="16" t="s">
        <v>1391</v>
      </c>
      <c r="C1530" s="16" t="s">
        <v>4797</v>
      </c>
      <c r="D1530" s="1" t="s">
        <v>62</v>
      </c>
      <c r="E1530" s="3">
        <v>1</v>
      </c>
      <c r="F1530" s="2">
        <v>9904.23</v>
      </c>
      <c r="G1530" s="2">
        <f>ROUND('CDD-CD'!$E1530*'CDD-CD'!$F1530,2)</f>
        <v>9904.23</v>
      </c>
      <c r="H1530" s="3">
        <v>1</v>
      </c>
      <c r="I1530" s="2">
        <v>10719.34</v>
      </c>
      <c r="J1530" s="2">
        <f>ROUND(Tabla2[[#This Row],[CANTIDAD 2]]*Tabla2[[#This Row],[P. U. 2]],2)</f>
        <v>10719.34</v>
      </c>
    </row>
    <row r="1531" spans="1:10">
      <c r="A1531" s="16" t="s">
        <v>6577</v>
      </c>
      <c r="B1531" s="16" t="s">
        <v>1392</v>
      </c>
      <c r="C1531" s="16" t="s">
        <v>4798</v>
      </c>
      <c r="D1531" s="1" t="s">
        <v>62</v>
      </c>
      <c r="E1531" s="3">
        <v>1</v>
      </c>
      <c r="F1531" s="2">
        <v>9726.44</v>
      </c>
      <c r="G1531" s="2">
        <f>ROUND('CDD-CD'!$E1531*'CDD-CD'!$F1531,2)</f>
        <v>9726.44</v>
      </c>
      <c r="H1531" s="3">
        <v>1</v>
      </c>
      <c r="I1531" s="2">
        <v>10541.55</v>
      </c>
      <c r="J1531" s="2">
        <f>ROUND(Tabla2[[#This Row],[CANTIDAD 2]]*Tabla2[[#This Row],[P. U. 2]],2)</f>
        <v>10541.55</v>
      </c>
    </row>
    <row r="1532" spans="1:10">
      <c r="A1532" s="16" t="s">
        <v>6577</v>
      </c>
      <c r="B1532" s="16" t="s">
        <v>1393</v>
      </c>
      <c r="C1532" s="16" t="s">
        <v>4799</v>
      </c>
      <c r="D1532" s="1" t="s">
        <v>62</v>
      </c>
      <c r="E1532" s="3">
        <v>1</v>
      </c>
      <c r="F1532" s="2">
        <v>12479.49</v>
      </c>
      <c r="G1532" s="2">
        <f>ROUND('CDD-CD'!$E1532*'CDD-CD'!$F1532,2)</f>
        <v>12479.49</v>
      </c>
      <c r="H1532" s="3">
        <v>1</v>
      </c>
      <c r="I1532" s="2">
        <v>13294.6</v>
      </c>
      <c r="J1532" s="2">
        <f>ROUND(Tabla2[[#This Row],[CANTIDAD 2]]*Tabla2[[#This Row],[P. U. 2]],2)</f>
        <v>13294.6</v>
      </c>
    </row>
    <row r="1533" spans="1:10">
      <c r="A1533" s="16" t="s">
        <v>6577</v>
      </c>
      <c r="B1533" s="16" t="s">
        <v>1394</v>
      </c>
      <c r="C1533" s="16" t="s">
        <v>4800</v>
      </c>
      <c r="D1533" s="1" t="s">
        <v>62</v>
      </c>
      <c r="E1533" s="3">
        <v>1</v>
      </c>
      <c r="F1533" s="2">
        <v>12323.7</v>
      </c>
      <c r="G1533" s="2">
        <f>ROUND('CDD-CD'!$E1533*'CDD-CD'!$F1533,2)</f>
        <v>12323.7</v>
      </c>
      <c r="H1533" s="3">
        <v>1</v>
      </c>
      <c r="I1533" s="2">
        <v>13138.81</v>
      </c>
      <c r="J1533" s="2">
        <f>ROUND(Tabla2[[#This Row],[CANTIDAD 2]]*Tabla2[[#This Row],[P. U. 2]],2)</f>
        <v>13138.81</v>
      </c>
    </row>
    <row r="1534" spans="1:10">
      <c r="A1534" s="16" t="s">
        <v>6577</v>
      </c>
      <c r="B1534" s="16" t="s">
        <v>1395</v>
      </c>
      <c r="C1534" s="16" t="s">
        <v>4801</v>
      </c>
      <c r="D1534" s="1" t="s">
        <v>62</v>
      </c>
      <c r="E1534" s="3">
        <v>1</v>
      </c>
      <c r="F1534" s="2">
        <v>9868.73</v>
      </c>
      <c r="G1534" s="2">
        <f>ROUND('CDD-CD'!$E1534*'CDD-CD'!$F1534,2)</f>
        <v>9868.73</v>
      </c>
      <c r="H1534" s="3">
        <v>1</v>
      </c>
      <c r="I1534" s="2">
        <v>10683.84</v>
      </c>
      <c r="J1534" s="2">
        <f>ROUND(Tabla2[[#This Row],[CANTIDAD 2]]*Tabla2[[#This Row],[P. U. 2]],2)</f>
        <v>10683.84</v>
      </c>
    </row>
    <row r="1535" spans="1:10">
      <c r="A1535" s="16" t="s">
        <v>6577</v>
      </c>
      <c r="B1535" s="16" t="s">
        <v>1396</v>
      </c>
      <c r="C1535" s="16" t="s">
        <v>4802</v>
      </c>
      <c r="D1535" s="1" t="s">
        <v>62</v>
      </c>
      <c r="E1535" s="3">
        <v>1</v>
      </c>
      <c r="F1535" s="2">
        <v>12564.95</v>
      </c>
      <c r="G1535" s="2">
        <f>ROUND('CDD-CD'!$E1535*'CDD-CD'!$F1535,2)</f>
        <v>12564.95</v>
      </c>
      <c r="H1535" s="3">
        <v>1</v>
      </c>
      <c r="I1535" s="2">
        <v>13380.06</v>
      </c>
      <c r="J1535" s="2">
        <f>ROUND(Tabla2[[#This Row],[CANTIDAD 2]]*Tabla2[[#This Row],[P. U. 2]],2)</f>
        <v>13380.06</v>
      </c>
    </row>
    <row r="1536" spans="1:10">
      <c r="A1536" s="16" t="s">
        <v>6577</v>
      </c>
      <c r="B1536" s="16" t="s">
        <v>1397</v>
      </c>
      <c r="C1536" s="16" t="s">
        <v>4803</v>
      </c>
      <c r="D1536" s="1" t="s">
        <v>62</v>
      </c>
      <c r="E1536" s="3">
        <v>1</v>
      </c>
      <c r="F1536" s="2">
        <v>10037.48</v>
      </c>
      <c r="G1536" s="2">
        <f>ROUND('CDD-CD'!$E1536*'CDD-CD'!$F1536,2)</f>
        <v>10037.48</v>
      </c>
      <c r="H1536" s="3">
        <v>1</v>
      </c>
      <c r="I1536" s="2">
        <v>10852.59</v>
      </c>
      <c r="J1536" s="2">
        <f>ROUND(Tabla2[[#This Row],[CANTIDAD 2]]*Tabla2[[#This Row],[P. U. 2]],2)</f>
        <v>10852.59</v>
      </c>
    </row>
    <row r="1537" spans="1:10">
      <c r="A1537" s="16" t="s">
        <v>6577</v>
      </c>
      <c r="B1537" s="16" t="s">
        <v>1398</v>
      </c>
      <c r="C1537" s="16" t="s">
        <v>4804</v>
      </c>
      <c r="D1537" s="1" t="s">
        <v>62</v>
      </c>
      <c r="E1537" s="3">
        <v>1</v>
      </c>
      <c r="F1537" s="2">
        <v>9637.4699999999993</v>
      </c>
      <c r="G1537" s="2">
        <f>ROUND('CDD-CD'!$E1537*'CDD-CD'!$F1537,2)</f>
        <v>9637.4699999999993</v>
      </c>
      <c r="H1537" s="3">
        <v>1</v>
      </c>
      <c r="I1537" s="2">
        <v>10452.58</v>
      </c>
      <c r="J1537" s="2">
        <f>ROUND(Tabla2[[#This Row],[CANTIDAD 2]]*Tabla2[[#This Row],[P. U. 2]],2)</f>
        <v>10452.58</v>
      </c>
    </row>
    <row r="1538" spans="1:10">
      <c r="A1538" s="16" t="s">
        <v>6577</v>
      </c>
      <c r="B1538" s="16" t="s">
        <v>1399</v>
      </c>
      <c r="C1538" s="16" t="s">
        <v>4805</v>
      </c>
      <c r="D1538" s="1" t="s">
        <v>62</v>
      </c>
      <c r="E1538" s="3">
        <v>1</v>
      </c>
      <c r="F1538" s="2">
        <v>9904.23</v>
      </c>
      <c r="G1538" s="2">
        <f>ROUND('CDD-CD'!$E1538*'CDD-CD'!$F1538,2)</f>
        <v>9904.23</v>
      </c>
      <c r="H1538" s="3">
        <v>1</v>
      </c>
      <c r="I1538" s="2">
        <v>10719.34</v>
      </c>
      <c r="J1538" s="2">
        <f>ROUND(Tabla2[[#This Row],[CANTIDAD 2]]*Tabla2[[#This Row],[P. U. 2]],2)</f>
        <v>10719.34</v>
      </c>
    </row>
    <row r="1539" spans="1:10">
      <c r="A1539" s="16" t="s">
        <v>6577</v>
      </c>
      <c r="B1539" s="16" t="s">
        <v>1400</v>
      </c>
      <c r="C1539" s="16" t="s">
        <v>4806</v>
      </c>
      <c r="D1539" s="1" t="s">
        <v>62</v>
      </c>
      <c r="E1539" s="3">
        <v>1</v>
      </c>
      <c r="F1539" s="2">
        <v>9682.02</v>
      </c>
      <c r="G1539" s="2">
        <f>ROUND('CDD-CD'!$E1539*'CDD-CD'!$F1539,2)</f>
        <v>9682.02</v>
      </c>
      <c r="H1539" s="3">
        <v>1</v>
      </c>
      <c r="I1539" s="2">
        <v>10497.13</v>
      </c>
      <c r="J1539" s="2">
        <f>ROUND(Tabla2[[#This Row],[CANTIDAD 2]]*Tabla2[[#This Row],[P. U. 2]],2)</f>
        <v>10497.13</v>
      </c>
    </row>
    <row r="1540" spans="1:10">
      <c r="A1540" s="16" t="s">
        <v>6577</v>
      </c>
      <c r="B1540" s="16" t="s">
        <v>1402</v>
      </c>
      <c r="C1540" s="16" t="s">
        <v>4807</v>
      </c>
      <c r="D1540" s="1" t="s">
        <v>62</v>
      </c>
      <c r="E1540" s="3">
        <v>1</v>
      </c>
      <c r="F1540" s="2">
        <v>9637.4699999999993</v>
      </c>
      <c r="G1540" s="2">
        <f>ROUND('CDD-CD'!$E1540*'CDD-CD'!$F1540,2)</f>
        <v>9637.4699999999993</v>
      </c>
      <c r="H1540" s="3">
        <v>1</v>
      </c>
      <c r="I1540" s="2">
        <v>10408.17</v>
      </c>
      <c r="J1540" s="2">
        <f>ROUND(Tabla2[[#This Row],[CANTIDAD 2]]*Tabla2[[#This Row],[P. U. 2]],2)</f>
        <v>10408.17</v>
      </c>
    </row>
    <row r="1541" spans="1:10">
      <c r="A1541" s="16" t="s">
        <v>6577</v>
      </c>
      <c r="B1541" s="16" t="s">
        <v>1401</v>
      </c>
      <c r="C1541" s="16" t="s">
        <v>4808</v>
      </c>
      <c r="D1541" s="1" t="s">
        <v>62</v>
      </c>
      <c r="E1541" s="3">
        <v>1</v>
      </c>
      <c r="F1541" s="2">
        <v>9593.06</v>
      </c>
      <c r="G1541" s="2">
        <f>ROUND('CDD-CD'!$E1541*'CDD-CD'!$F1541,2)</f>
        <v>9593.06</v>
      </c>
      <c r="H1541" s="3">
        <v>1</v>
      </c>
      <c r="I1541" s="2">
        <v>10452.58</v>
      </c>
      <c r="J1541" s="2">
        <f>ROUND(Tabla2[[#This Row],[CANTIDAD 2]]*Tabla2[[#This Row],[P. U. 2]],2)</f>
        <v>10452.58</v>
      </c>
    </row>
    <row r="1542" spans="1:10">
      <c r="A1542" s="16" t="s">
        <v>6577</v>
      </c>
      <c r="B1542" s="16" t="s">
        <v>1403</v>
      </c>
      <c r="C1542" s="16" t="s">
        <v>4809</v>
      </c>
      <c r="D1542" s="1" t="s">
        <v>62</v>
      </c>
      <c r="E1542" s="3">
        <v>1</v>
      </c>
      <c r="F1542" s="2">
        <v>9593.06</v>
      </c>
      <c r="G1542" s="2">
        <f>ROUND('CDD-CD'!$E1542*'CDD-CD'!$F1542,2)</f>
        <v>9593.06</v>
      </c>
      <c r="H1542" s="3">
        <v>1</v>
      </c>
      <c r="I1542" s="2">
        <v>10408.17</v>
      </c>
      <c r="J1542" s="2">
        <f>ROUND(Tabla2[[#This Row],[CANTIDAD 2]]*Tabla2[[#This Row],[P. U. 2]],2)</f>
        <v>10408.17</v>
      </c>
    </row>
    <row r="1543" spans="1:10">
      <c r="A1543" s="16" t="s">
        <v>6577</v>
      </c>
      <c r="B1543" s="16" t="s">
        <v>1404</v>
      </c>
      <c r="C1543" s="16" t="s">
        <v>4810</v>
      </c>
      <c r="D1543" s="1" t="s">
        <v>62</v>
      </c>
      <c r="E1543" s="3">
        <v>1</v>
      </c>
      <c r="F1543" s="2">
        <v>15767.82</v>
      </c>
      <c r="G1543" s="2">
        <f>ROUND('CDD-CD'!$E1543*'CDD-CD'!$F1543,2)</f>
        <v>15767.82</v>
      </c>
      <c r="H1543" s="3">
        <v>1</v>
      </c>
      <c r="I1543" s="2">
        <v>16582.93</v>
      </c>
      <c r="J1543" s="2">
        <f>ROUND(Tabla2[[#This Row],[CANTIDAD 2]]*Tabla2[[#This Row],[P. U. 2]],2)</f>
        <v>16582.93</v>
      </c>
    </row>
    <row r="1544" spans="1:10">
      <c r="A1544" s="16" t="s">
        <v>6577</v>
      </c>
      <c r="B1544" s="16" t="s">
        <v>1405</v>
      </c>
      <c r="C1544" s="16" t="s">
        <v>4811</v>
      </c>
      <c r="D1544" s="1" t="s">
        <v>62</v>
      </c>
      <c r="E1544" s="3">
        <v>1</v>
      </c>
      <c r="F1544" s="2">
        <v>10594.62</v>
      </c>
      <c r="G1544" s="2">
        <f>ROUND('CDD-CD'!$E1544*'CDD-CD'!$F1544,2)</f>
        <v>10594.62</v>
      </c>
      <c r="H1544" s="3">
        <v>1</v>
      </c>
      <c r="I1544" s="2">
        <v>11409.73</v>
      </c>
      <c r="J1544" s="2">
        <f>ROUND(Tabla2[[#This Row],[CANTIDAD 2]]*Tabla2[[#This Row],[P. U. 2]],2)</f>
        <v>11409.73</v>
      </c>
    </row>
    <row r="1545" spans="1:10">
      <c r="A1545" s="16" t="s">
        <v>6577</v>
      </c>
      <c r="B1545" s="16" t="s">
        <v>1406</v>
      </c>
      <c r="C1545" s="16" t="s">
        <v>4812</v>
      </c>
      <c r="D1545" s="1" t="s">
        <v>62</v>
      </c>
      <c r="E1545" s="3">
        <v>1</v>
      </c>
      <c r="F1545" s="2">
        <v>10028.57</v>
      </c>
      <c r="G1545" s="2">
        <f>ROUND('CDD-CD'!$E1545*'CDD-CD'!$F1545,2)</f>
        <v>10028.57</v>
      </c>
      <c r="H1545" s="3">
        <v>1</v>
      </c>
      <c r="I1545" s="2">
        <v>10843.68</v>
      </c>
      <c r="J1545" s="2">
        <f>ROUND(Tabla2[[#This Row],[CANTIDAD 2]]*Tabla2[[#This Row],[P. U. 2]],2)</f>
        <v>10843.68</v>
      </c>
    </row>
    <row r="1546" spans="1:10">
      <c r="A1546" s="16" t="s">
        <v>6577</v>
      </c>
      <c r="B1546" s="16" t="s">
        <v>1407</v>
      </c>
      <c r="C1546" s="16" t="s">
        <v>4813</v>
      </c>
      <c r="D1546" s="1" t="s">
        <v>62</v>
      </c>
      <c r="E1546" s="3">
        <v>1</v>
      </c>
      <c r="F1546" s="2">
        <v>10289.39</v>
      </c>
      <c r="G1546" s="2">
        <f>ROUND('CDD-CD'!$E1546*'CDD-CD'!$F1546,2)</f>
        <v>10289.39</v>
      </c>
      <c r="H1546" s="3">
        <v>1</v>
      </c>
      <c r="I1546" s="2">
        <v>11104.5</v>
      </c>
      <c r="J1546" s="2">
        <f>ROUND(Tabla2[[#This Row],[CANTIDAD 2]]*Tabla2[[#This Row],[P. U. 2]],2)</f>
        <v>11104.5</v>
      </c>
    </row>
    <row r="1547" spans="1:10">
      <c r="A1547" s="16" t="s">
        <v>6577</v>
      </c>
      <c r="B1547" s="16" t="s">
        <v>1408</v>
      </c>
      <c r="C1547" s="16" t="s">
        <v>4814</v>
      </c>
      <c r="D1547" s="1" t="s">
        <v>62</v>
      </c>
      <c r="E1547" s="3">
        <v>1</v>
      </c>
      <c r="F1547" s="2">
        <v>10289.39</v>
      </c>
      <c r="G1547" s="2">
        <f>ROUND('CDD-CD'!$E1547*'CDD-CD'!$F1547,2)</f>
        <v>10289.39</v>
      </c>
      <c r="H1547" s="3">
        <v>1</v>
      </c>
      <c r="I1547" s="2">
        <v>11104.5</v>
      </c>
      <c r="J1547" s="2">
        <f>ROUND(Tabla2[[#This Row],[CANTIDAD 2]]*Tabla2[[#This Row],[P. U. 2]],2)</f>
        <v>11104.5</v>
      </c>
    </row>
    <row r="1548" spans="1:10">
      <c r="A1548" s="16" t="s">
        <v>6577</v>
      </c>
      <c r="B1548" s="16" t="s">
        <v>1409</v>
      </c>
      <c r="C1548" s="16" t="s">
        <v>4815</v>
      </c>
      <c r="D1548" s="1" t="s">
        <v>62</v>
      </c>
      <c r="E1548" s="3">
        <v>1</v>
      </c>
      <c r="F1548" s="2">
        <v>9637.4699999999993</v>
      </c>
      <c r="G1548" s="2">
        <f>ROUND('CDD-CD'!$E1548*'CDD-CD'!$F1548,2)</f>
        <v>9637.4699999999993</v>
      </c>
      <c r="H1548" s="3">
        <v>1</v>
      </c>
      <c r="I1548" s="2">
        <v>10452.58</v>
      </c>
      <c r="J1548" s="2">
        <f>ROUND(Tabla2[[#This Row],[CANTIDAD 2]]*Tabla2[[#This Row],[P. U. 2]],2)</f>
        <v>10452.58</v>
      </c>
    </row>
    <row r="1549" spans="1:10">
      <c r="A1549" s="16" t="s">
        <v>6577</v>
      </c>
      <c r="B1549" s="16" t="s">
        <v>1410</v>
      </c>
      <c r="C1549" s="16" t="s">
        <v>4816</v>
      </c>
      <c r="D1549" s="1" t="s">
        <v>62</v>
      </c>
      <c r="E1549" s="3">
        <v>1</v>
      </c>
      <c r="F1549" s="2">
        <v>10052.33</v>
      </c>
      <c r="G1549" s="2">
        <f>ROUND('CDD-CD'!$E1549*'CDD-CD'!$F1549,2)</f>
        <v>10052.33</v>
      </c>
      <c r="H1549" s="3">
        <v>1</v>
      </c>
      <c r="I1549" s="2">
        <v>10867.44</v>
      </c>
      <c r="J1549" s="2">
        <f>ROUND(Tabla2[[#This Row],[CANTIDAD 2]]*Tabla2[[#This Row],[P. U. 2]],2)</f>
        <v>10867.44</v>
      </c>
    </row>
    <row r="1550" spans="1:10">
      <c r="A1550" s="16" t="s">
        <v>6577</v>
      </c>
      <c r="B1550" s="16" t="s">
        <v>1411</v>
      </c>
      <c r="C1550" s="16" t="s">
        <v>4817</v>
      </c>
      <c r="D1550" s="1" t="s">
        <v>62</v>
      </c>
      <c r="E1550" s="3">
        <v>1</v>
      </c>
      <c r="F1550" s="2">
        <v>10090.94</v>
      </c>
      <c r="G1550" s="2">
        <f>ROUND('CDD-CD'!$E1550*'CDD-CD'!$F1550,2)</f>
        <v>10090.94</v>
      </c>
      <c r="H1550" s="3">
        <v>1</v>
      </c>
      <c r="I1550" s="2">
        <v>10906.05</v>
      </c>
      <c r="J1550" s="2">
        <f>ROUND(Tabla2[[#This Row],[CANTIDAD 2]]*Tabla2[[#This Row],[P. U. 2]],2)</f>
        <v>10906.05</v>
      </c>
    </row>
    <row r="1551" spans="1:10">
      <c r="A1551" s="16" t="s">
        <v>6577</v>
      </c>
      <c r="B1551" s="16" t="s">
        <v>1412</v>
      </c>
      <c r="C1551" s="16" t="s">
        <v>4818</v>
      </c>
      <c r="D1551" s="1" t="s">
        <v>62</v>
      </c>
      <c r="E1551" s="3">
        <v>1</v>
      </c>
      <c r="F1551" s="2">
        <v>9833.09</v>
      </c>
      <c r="G1551" s="2">
        <f>ROUND('CDD-CD'!$E1551*'CDD-CD'!$F1551,2)</f>
        <v>9833.09</v>
      </c>
      <c r="H1551" s="3">
        <v>1</v>
      </c>
      <c r="I1551" s="2">
        <v>10648.2</v>
      </c>
      <c r="J1551" s="2">
        <f>ROUND(Tabla2[[#This Row],[CANTIDAD 2]]*Tabla2[[#This Row],[P. U. 2]],2)</f>
        <v>10648.2</v>
      </c>
    </row>
    <row r="1552" spans="1:10">
      <c r="A1552" s="16" t="s">
        <v>6577</v>
      </c>
      <c r="B1552" s="16" t="s">
        <v>1413</v>
      </c>
      <c r="C1552" s="16" t="s">
        <v>4819</v>
      </c>
      <c r="D1552" s="1" t="s">
        <v>62</v>
      </c>
      <c r="E1552" s="3">
        <v>1</v>
      </c>
      <c r="F1552" s="2">
        <v>10090.94</v>
      </c>
      <c r="G1552" s="2">
        <f>ROUND('CDD-CD'!$E1552*'CDD-CD'!$F1552,2)</f>
        <v>10090.94</v>
      </c>
      <c r="H1552" s="3">
        <v>1</v>
      </c>
      <c r="I1552" s="2">
        <v>10906.05</v>
      </c>
      <c r="J1552" s="2">
        <f>ROUND(Tabla2[[#This Row],[CANTIDAD 2]]*Tabla2[[#This Row],[P. U. 2]],2)</f>
        <v>10906.05</v>
      </c>
    </row>
    <row r="1553" spans="1:10">
      <c r="A1553" s="16" t="s">
        <v>6577</v>
      </c>
      <c r="B1553" s="16" t="s">
        <v>1414</v>
      </c>
      <c r="C1553" s="16" t="s">
        <v>4820</v>
      </c>
      <c r="D1553" s="1" t="s">
        <v>62</v>
      </c>
      <c r="E1553" s="3">
        <v>1</v>
      </c>
      <c r="F1553" s="2">
        <v>10357.56</v>
      </c>
      <c r="G1553" s="2">
        <f>ROUND('CDD-CD'!$E1553*'CDD-CD'!$F1553,2)</f>
        <v>10357.56</v>
      </c>
      <c r="H1553" s="3">
        <v>1</v>
      </c>
      <c r="I1553" s="2">
        <v>11172.67</v>
      </c>
      <c r="J1553" s="2">
        <f>ROUND(Tabla2[[#This Row],[CANTIDAD 2]]*Tabla2[[#This Row],[P. U. 2]],2)</f>
        <v>11172.67</v>
      </c>
    </row>
    <row r="1554" spans="1:10">
      <c r="A1554" s="16" t="s">
        <v>6577</v>
      </c>
      <c r="B1554" s="16" t="s">
        <v>1415</v>
      </c>
      <c r="C1554" s="16" t="s">
        <v>4821</v>
      </c>
      <c r="D1554" s="1" t="s">
        <v>62</v>
      </c>
      <c r="E1554" s="3">
        <v>1</v>
      </c>
      <c r="F1554" s="2">
        <v>11199.02</v>
      </c>
      <c r="G1554" s="2">
        <f>ROUND('CDD-CD'!$E1554*'CDD-CD'!$F1554,2)</f>
        <v>11199.02</v>
      </c>
      <c r="H1554" s="3">
        <v>1</v>
      </c>
      <c r="I1554" s="2">
        <v>12014.13</v>
      </c>
      <c r="J1554" s="2">
        <f>ROUND(Tabla2[[#This Row],[CANTIDAD 2]]*Tabla2[[#This Row],[P. U. 2]],2)</f>
        <v>12014.13</v>
      </c>
    </row>
    <row r="1555" spans="1:10">
      <c r="A1555" s="16" t="s">
        <v>6577</v>
      </c>
      <c r="B1555" s="16" t="s">
        <v>1416</v>
      </c>
      <c r="C1555" s="16" t="s">
        <v>4822</v>
      </c>
      <c r="D1555" s="1" t="s">
        <v>62</v>
      </c>
      <c r="E1555" s="3">
        <v>1</v>
      </c>
      <c r="F1555" s="2">
        <v>11243.43</v>
      </c>
      <c r="G1555" s="2">
        <f>ROUND('CDD-CD'!$E1555*'CDD-CD'!$F1555,2)</f>
        <v>11243.43</v>
      </c>
      <c r="H1555" s="3">
        <v>1</v>
      </c>
      <c r="I1555" s="2">
        <v>12058.54</v>
      </c>
      <c r="J1555" s="2">
        <f>ROUND(Tabla2[[#This Row],[CANTIDAD 2]]*Tabla2[[#This Row],[P. U. 2]],2)</f>
        <v>12058.54</v>
      </c>
    </row>
    <row r="1556" spans="1:10" s="56" customFormat="1">
      <c r="A1556" s="52" t="s">
        <v>6580</v>
      </c>
      <c r="B1556" s="52" t="s">
        <v>3472</v>
      </c>
      <c r="C1556" s="52" t="s">
        <v>4823</v>
      </c>
      <c r="D1556" s="53" t="s">
        <v>3472</v>
      </c>
      <c r="E1556" s="54"/>
      <c r="F1556" s="55"/>
      <c r="G1556" s="55">
        <f>SUM(G1557:G1607)</f>
        <v>425709.06999999989</v>
      </c>
      <c r="H1556" s="54"/>
      <c r="I1556" s="65"/>
      <c r="J1556" s="55">
        <f>SUM(J1557:J1607)</f>
        <v>437211.67999999993</v>
      </c>
    </row>
    <row r="1557" spans="1:10">
      <c r="A1557" s="16" t="s">
        <v>6577</v>
      </c>
      <c r="B1557" s="16" t="s">
        <v>1417</v>
      </c>
      <c r="C1557" s="16" t="s">
        <v>4824</v>
      </c>
      <c r="D1557" s="1" t="s">
        <v>62</v>
      </c>
      <c r="E1557" s="3">
        <v>1</v>
      </c>
      <c r="F1557" s="2">
        <v>9448.36</v>
      </c>
      <c r="G1557" s="2">
        <f>ROUND('CDD-CD'!$E1557*'CDD-CD'!$F1557,2)</f>
        <v>9448.36</v>
      </c>
      <c r="H1557" s="3">
        <v>1</v>
      </c>
      <c r="I1557" s="2">
        <v>9573.6299999999992</v>
      </c>
      <c r="J1557" s="2">
        <f>ROUND(Tabla2[[#This Row],[CANTIDAD 2]]*Tabla2[[#This Row],[P. U. 2]],2)</f>
        <v>9573.6299999999992</v>
      </c>
    </row>
    <row r="1558" spans="1:10">
      <c r="A1558" s="16" t="s">
        <v>6577</v>
      </c>
      <c r="B1558" s="16" t="s">
        <v>1418</v>
      </c>
      <c r="C1558" s="16" t="s">
        <v>4824</v>
      </c>
      <c r="D1558" s="1" t="s">
        <v>62</v>
      </c>
      <c r="E1558" s="3">
        <v>1</v>
      </c>
      <c r="F1558" s="2">
        <v>9448.36</v>
      </c>
      <c r="G1558" s="2">
        <f>ROUND('CDD-CD'!$E1558*'CDD-CD'!$F1558,2)</f>
        <v>9448.36</v>
      </c>
      <c r="H1558" s="3">
        <v>1</v>
      </c>
      <c r="I1558" s="2">
        <v>9573.6299999999992</v>
      </c>
      <c r="J1558" s="2">
        <f>ROUND(Tabla2[[#This Row],[CANTIDAD 2]]*Tabla2[[#This Row],[P. U. 2]],2)</f>
        <v>9573.6299999999992</v>
      </c>
    </row>
    <row r="1559" spans="1:10">
      <c r="A1559" s="16" t="s">
        <v>6577</v>
      </c>
      <c r="B1559" s="16" t="s">
        <v>1419</v>
      </c>
      <c r="C1559" s="16" t="s">
        <v>4825</v>
      </c>
      <c r="D1559" s="1" t="s">
        <v>62</v>
      </c>
      <c r="E1559" s="3">
        <v>1</v>
      </c>
      <c r="F1559" s="2">
        <v>14251.93</v>
      </c>
      <c r="G1559" s="2">
        <f>ROUND('CDD-CD'!$E1559*'CDD-CD'!$F1559,2)</f>
        <v>14251.93</v>
      </c>
      <c r="H1559" s="3">
        <v>1</v>
      </c>
      <c r="I1559" s="2">
        <v>14377.2</v>
      </c>
      <c r="J1559" s="2">
        <f>ROUND(Tabla2[[#This Row],[CANTIDAD 2]]*Tabla2[[#This Row],[P. U. 2]],2)</f>
        <v>14377.2</v>
      </c>
    </row>
    <row r="1560" spans="1:10">
      <c r="A1560" s="16" t="s">
        <v>6577</v>
      </c>
      <c r="B1560" s="16" t="s">
        <v>1420</v>
      </c>
      <c r="C1560" s="16" t="s">
        <v>4826</v>
      </c>
      <c r="D1560" s="1" t="s">
        <v>62</v>
      </c>
      <c r="E1560" s="3">
        <v>1</v>
      </c>
      <c r="F1560" s="2">
        <v>2744.13</v>
      </c>
      <c r="G1560" s="2">
        <f>ROUND('CDD-CD'!$E1560*'CDD-CD'!$F1560,2)</f>
        <v>2744.13</v>
      </c>
      <c r="H1560" s="3">
        <v>1</v>
      </c>
      <c r="I1560" s="2">
        <v>2869.4</v>
      </c>
      <c r="J1560" s="2">
        <f>ROUND(Tabla2[[#This Row],[CANTIDAD 2]]*Tabla2[[#This Row],[P. U. 2]],2)</f>
        <v>2869.4</v>
      </c>
    </row>
    <row r="1561" spans="1:10">
      <c r="A1561" s="16" t="s">
        <v>6577</v>
      </c>
      <c r="B1561" s="16" t="s">
        <v>1421</v>
      </c>
      <c r="C1561" s="16" t="s">
        <v>4827</v>
      </c>
      <c r="D1561" s="1" t="s">
        <v>62</v>
      </c>
      <c r="E1561" s="3">
        <v>1</v>
      </c>
      <c r="F1561" s="2">
        <v>14251.93</v>
      </c>
      <c r="G1561" s="2">
        <f>ROUND('CDD-CD'!$E1561*'CDD-CD'!$F1561,2)</f>
        <v>14251.93</v>
      </c>
      <c r="H1561" s="3">
        <v>1</v>
      </c>
      <c r="I1561" s="2">
        <v>14377.2</v>
      </c>
      <c r="J1561" s="2">
        <f>ROUND(Tabla2[[#This Row],[CANTIDAD 2]]*Tabla2[[#This Row],[P. U. 2]],2)</f>
        <v>14377.2</v>
      </c>
    </row>
    <row r="1562" spans="1:10">
      <c r="A1562" s="16" t="s">
        <v>6577</v>
      </c>
      <c r="B1562" s="16" t="s">
        <v>1422</v>
      </c>
      <c r="C1562" s="16" t="s">
        <v>4824</v>
      </c>
      <c r="D1562" s="1" t="s">
        <v>62</v>
      </c>
      <c r="E1562" s="3">
        <v>1</v>
      </c>
      <c r="F1562" s="2">
        <v>9448.36</v>
      </c>
      <c r="G1562" s="2">
        <f>ROUND('CDD-CD'!$E1562*'CDD-CD'!$F1562,2)</f>
        <v>9448.36</v>
      </c>
      <c r="H1562" s="3">
        <v>1</v>
      </c>
      <c r="I1562" s="2">
        <v>9573.6299999999992</v>
      </c>
      <c r="J1562" s="2">
        <f>ROUND(Tabla2[[#This Row],[CANTIDAD 2]]*Tabla2[[#This Row],[P. U. 2]],2)</f>
        <v>9573.6299999999992</v>
      </c>
    </row>
    <row r="1563" spans="1:10">
      <c r="A1563" s="16" t="s">
        <v>6577</v>
      </c>
      <c r="B1563" s="16" t="s">
        <v>1423</v>
      </c>
      <c r="C1563" s="16" t="s">
        <v>4828</v>
      </c>
      <c r="D1563" s="1" t="s">
        <v>62</v>
      </c>
      <c r="E1563" s="3">
        <v>1</v>
      </c>
      <c r="F1563" s="2">
        <v>3841.54</v>
      </c>
      <c r="G1563" s="2">
        <f>ROUND('CDD-CD'!$E1563*'CDD-CD'!$F1563,2)</f>
        <v>3841.54</v>
      </c>
      <c r="H1563" s="3">
        <v>1</v>
      </c>
      <c r="I1563" s="2">
        <v>3966.81</v>
      </c>
      <c r="J1563" s="2">
        <f>ROUND(Tabla2[[#This Row],[CANTIDAD 2]]*Tabla2[[#This Row],[P. U. 2]],2)</f>
        <v>3966.81</v>
      </c>
    </row>
    <row r="1564" spans="1:10">
      <c r="A1564" s="16" t="s">
        <v>6577</v>
      </c>
      <c r="B1564" s="16" t="s">
        <v>1424</v>
      </c>
      <c r="C1564" s="16" t="s">
        <v>4829</v>
      </c>
      <c r="D1564" s="1" t="s">
        <v>62</v>
      </c>
      <c r="E1564" s="3">
        <v>1</v>
      </c>
      <c r="F1564" s="2">
        <v>9970.68</v>
      </c>
      <c r="G1564" s="2">
        <f>ROUND('CDD-CD'!$E1564*'CDD-CD'!$F1564,2)</f>
        <v>9970.68</v>
      </c>
      <c r="H1564" s="3">
        <v>1</v>
      </c>
      <c r="I1564" s="2">
        <v>10095.950000000001</v>
      </c>
      <c r="J1564" s="2">
        <f>ROUND(Tabla2[[#This Row],[CANTIDAD 2]]*Tabla2[[#This Row],[P. U. 2]],2)</f>
        <v>10095.950000000001</v>
      </c>
    </row>
    <row r="1565" spans="1:10">
      <c r="A1565" s="16" t="s">
        <v>6577</v>
      </c>
      <c r="B1565" s="16" t="s">
        <v>1425</v>
      </c>
      <c r="C1565" s="16" t="s">
        <v>4830</v>
      </c>
      <c r="D1565" s="1" t="s">
        <v>62</v>
      </c>
      <c r="E1565" s="3">
        <v>1</v>
      </c>
      <c r="F1565" s="2">
        <v>9970.68</v>
      </c>
      <c r="G1565" s="2">
        <f>ROUND('CDD-CD'!$E1565*'CDD-CD'!$F1565,2)</f>
        <v>9970.68</v>
      </c>
      <c r="H1565" s="3">
        <v>1</v>
      </c>
      <c r="I1565" s="2">
        <v>10095.950000000001</v>
      </c>
      <c r="J1565" s="2">
        <f>ROUND(Tabla2[[#This Row],[CANTIDAD 2]]*Tabla2[[#This Row],[P. U. 2]],2)</f>
        <v>10095.950000000001</v>
      </c>
    </row>
    <row r="1566" spans="1:10">
      <c r="A1566" s="16" t="s">
        <v>6577</v>
      </c>
      <c r="B1566" s="16" t="s">
        <v>1426</v>
      </c>
      <c r="C1566" s="16" t="s">
        <v>4830</v>
      </c>
      <c r="D1566" s="1" t="s">
        <v>62</v>
      </c>
      <c r="E1566" s="3">
        <v>1</v>
      </c>
      <c r="F1566" s="2">
        <v>9970.68</v>
      </c>
      <c r="G1566" s="2">
        <f>ROUND('CDD-CD'!$E1566*'CDD-CD'!$F1566,2)</f>
        <v>9970.68</v>
      </c>
      <c r="H1566" s="3">
        <v>1</v>
      </c>
      <c r="I1566" s="2">
        <v>10095.950000000001</v>
      </c>
      <c r="J1566" s="2">
        <f>ROUND(Tabla2[[#This Row],[CANTIDAD 2]]*Tabla2[[#This Row],[P. U. 2]],2)</f>
        <v>10095.950000000001</v>
      </c>
    </row>
    <row r="1567" spans="1:10">
      <c r="A1567" s="16" t="s">
        <v>6577</v>
      </c>
      <c r="B1567" s="16" t="s">
        <v>1427</v>
      </c>
      <c r="C1567" s="16" t="s">
        <v>4830</v>
      </c>
      <c r="D1567" s="1" t="s">
        <v>62</v>
      </c>
      <c r="E1567" s="3">
        <v>1</v>
      </c>
      <c r="F1567" s="2">
        <v>9970.68</v>
      </c>
      <c r="G1567" s="2">
        <f>ROUND('CDD-CD'!$E1567*'CDD-CD'!$F1567,2)</f>
        <v>9970.68</v>
      </c>
      <c r="H1567" s="3">
        <v>1</v>
      </c>
      <c r="I1567" s="2">
        <v>10095.950000000001</v>
      </c>
      <c r="J1567" s="2">
        <f>ROUND(Tabla2[[#This Row],[CANTIDAD 2]]*Tabla2[[#This Row],[P. U. 2]],2)</f>
        <v>10095.950000000001</v>
      </c>
    </row>
    <row r="1568" spans="1:10">
      <c r="A1568" s="16" t="s">
        <v>6577</v>
      </c>
      <c r="B1568" s="16" t="s">
        <v>1428</v>
      </c>
      <c r="C1568" s="16" t="s">
        <v>4829</v>
      </c>
      <c r="D1568" s="1" t="s">
        <v>62</v>
      </c>
      <c r="E1568" s="3">
        <v>1</v>
      </c>
      <c r="F1568" s="2">
        <v>9970.68</v>
      </c>
      <c r="G1568" s="2">
        <f>ROUND('CDD-CD'!$E1568*'CDD-CD'!$F1568,2)</f>
        <v>9970.68</v>
      </c>
      <c r="H1568" s="3">
        <v>1</v>
      </c>
      <c r="I1568" s="2">
        <v>10095.950000000001</v>
      </c>
      <c r="J1568" s="2">
        <f>ROUND(Tabla2[[#This Row],[CANTIDAD 2]]*Tabla2[[#This Row],[P. U. 2]],2)</f>
        <v>10095.950000000001</v>
      </c>
    </row>
    <row r="1569" spans="1:10">
      <c r="A1569" s="16" t="s">
        <v>6577</v>
      </c>
      <c r="B1569" s="16" t="s">
        <v>1429</v>
      </c>
      <c r="C1569" s="16" t="s">
        <v>4831</v>
      </c>
      <c r="D1569" s="1" t="s">
        <v>62</v>
      </c>
      <c r="E1569" s="3">
        <v>1</v>
      </c>
      <c r="F1569" s="2">
        <v>3841.54</v>
      </c>
      <c r="G1569" s="2">
        <f>ROUND('CDD-CD'!$E1569*'CDD-CD'!$F1569,2)</f>
        <v>3841.54</v>
      </c>
      <c r="H1569" s="3">
        <v>1</v>
      </c>
      <c r="I1569" s="2">
        <v>3966.81</v>
      </c>
      <c r="J1569" s="2">
        <f>ROUND(Tabla2[[#This Row],[CANTIDAD 2]]*Tabla2[[#This Row],[P. U. 2]],2)</f>
        <v>3966.81</v>
      </c>
    </row>
    <row r="1570" spans="1:10">
      <c r="A1570" s="16" t="s">
        <v>6577</v>
      </c>
      <c r="B1570" s="16" t="s">
        <v>1430</v>
      </c>
      <c r="C1570" s="16" t="s">
        <v>4824</v>
      </c>
      <c r="D1570" s="1" t="s">
        <v>62</v>
      </c>
      <c r="E1570" s="3">
        <v>1</v>
      </c>
      <c r="F1570" s="2">
        <v>9448.36</v>
      </c>
      <c r="G1570" s="2">
        <f>ROUND('CDD-CD'!$E1570*'CDD-CD'!$F1570,2)</f>
        <v>9448.36</v>
      </c>
      <c r="H1570" s="3">
        <v>1</v>
      </c>
      <c r="I1570" s="2">
        <v>9573.6299999999992</v>
      </c>
      <c r="J1570" s="2">
        <f>ROUND(Tabla2[[#This Row],[CANTIDAD 2]]*Tabla2[[#This Row],[P. U. 2]],2)</f>
        <v>9573.6299999999992</v>
      </c>
    </row>
    <row r="1571" spans="1:10">
      <c r="A1571" s="16" t="s">
        <v>6577</v>
      </c>
      <c r="B1571" s="16" t="s">
        <v>1431</v>
      </c>
      <c r="C1571" s="16" t="s">
        <v>4831</v>
      </c>
      <c r="D1571" s="1" t="s">
        <v>62</v>
      </c>
      <c r="E1571" s="3">
        <v>1</v>
      </c>
      <c r="F1571" s="2">
        <v>3841.54</v>
      </c>
      <c r="G1571" s="2">
        <f>ROUND('CDD-CD'!$E1571*'CDD-CD'!$F1571,2)</f>
        <v>3841.54</v>
      </c>
      <c r="H1571" s="3">
        <v>1</v>
      </c>
      <c r="I1571" s="2">
        <v>3966.81</v>
      </c>
      <c r="J1571" s="2">
        <f>ROUND(Tabla2[[#This Row],[CANTIDAD 2]]*Tabla2[[#This Row],[P. U. 2]],2)</f>
        <v>3966.81</v>
      </c>
    </row>
    <row r="1572" spans="1:10">
      <c r="A1572" s="16" t="s">
        <v>6577</v>
      </c>
      <c r="B1572" s="16" t="s">
        <v>1432</v>
      </c>
      <c r="C1572" s="16" t="s">
        <v>4831</v>
      </c>
      <c r="D1572" s="1" t="s">
        <v>62</v>
      </c>
      <c r="E1572" s="3">
        <v>1</v>
      </c>
      <c r="F1572" s="2">
        <v>3841.54</v>
      </c>
      <c r="G1572" s="2">
        <f>ROUND('CDD-CD'!$E1572*'CDD-CD'!$F1572,2)</f>
        <v>3841.54</v>
      </c>
      <c r="H1572" s="3">
        <v>1</v>
      </c>
      <c r="I1572" s="2">
        <v>3966.81</v>
      </c>
      <c r="J1572" s="2">
        <f>ROUND(Tabla2[[#This Row],[CANTIDAD 2]]*Tabla2[[#This Row],[P. U. 2]],2)</f>
        <v>3966.81</v>
      </c>
    </row>
    <row r="1573" spans="1:10">
      <c r="A1573" s="16" t="s">
        <v>6577</v>
      </c>
      <c r="B1573" s="16" t="s">
        <v>1433</v>
      </c>
      <c r="C1573" s="16" t="s">
        <v>4832</v>
      </c>
      <c r="D1573" s="1" t="s">
        <v>62</v>
      </c>
      <c r="E1573" s="3">
        <v>1</v>
      </c>
      <c r="F1573" s="2">
        <v>9448.36</v>
      </c>
      <c r="G1573" s="2">
        <f>ROUND('CDD-CD'!$E1573*'CDD-CD'!$F1573,2)</f>
        <v>9448.36</v>
      </c>
      <c r="H1573" s="3">
        <v>1</v>
      </c>
      <c r="I1573" s="2">
        <v>9573.6299999999992</v>
      </c>
      <c r="J1573" s="2">
        <f>ROUND(Tabla2[[#This Row],[CANTIDAD 2]]*Tabla2[[#This Row],[P. U. 2]],2)</f>
        <v>9573.6299999999992</v>
      </c>
    </row>
    <row r="1574" spans="1:10">
      <c r="A1574" s="16" t="s">
        <v>6577</v>
      </c>
      <c r="B1574" s="16" t="s">
        <v>1434</v>
      </c>
      <c r="C1574" s="16" t="s">
        <v>4824</v>
      </c>
      <c r="D1574" s="1" t="s">
        <v>62</v>
      </c>
      <c r="E1574" s="3">
        <v>1</v>
      </c>
      <c r="F1574" s="2">
        <v>9448.36</v>
      </c>
      <c r="G1574" s="2">
        <f>ROUND('CDD-CD'!$E1574*'CDD-CD'!$F1574,2)</f>
        <v>9448.36</v>
      </c>
      <c r="H1574" s="3">
        <v>1</v>
      </c>
      <c r="I1574" s="2">
        <v>9573.6299999999992</v>
      </c>
      <c r="J1574" s="2">
        <f>ROUND(Tabla2[[#This Row],[CANTIDAD 2]]*Tabla2[[#This Row],[P. U. 2]],2)</f>
        <v>9573.6299999999992</v>
      </c>
    </row>
    <row r="1575" spans="1:10">
      <c r="A1575" s="16" t="s">
        <v>6577</v>
      </c>
      <c r="B1575" s="16" t="s">
        <v>1435</v>
      </c>
      <c r="C1575" s="16" t="s">
        <v>4833</v>
      </c>
      <c r="D1575" s="1" t="s">
        <v>62</v>
      </c>
      <c r="E1575" s="3">
        <v>1</v>
      </c>
      <c r="F1575" s="2">
        <v>3841.54</v>
      </c>
      <c r="G1575" s="2">
        <f>ROUND('CDD-CD'!$E1575*'CDD-CD'!$F1575,2)</f>
        <v>3841.54</v>
      </c>
      <c r="H1575" s="3">
        <v>1</v>
      </c>
      <c r="I1575" s="2">
        <v>3966.81</v>
      </c>
      <c r="J1575" s="2">
        <f>ROUND(Tabla2[[#This Row],[CANTIDAD 2]]*Tabla2[[#This Row],[P. U. 2]],2)</f>
        <v>3966.81</v>
      </c>
    </row>
    <row r="1576" spans="1:10">
      <c r="A1576" s="16" t="s">
        <v>6577</v>
      </c>
      <c r="B1576" s="16" t="s">
        <v>1436</v>
      </c>
      <c r="C1576" s="16" t="s">
        <v>4833</v>
      </c>
      <c r="D1576" s="1" t="s">
        <v>62</v>
      </c>
      <c r="E1576" s="3">
        <v>1</v>
      </c>
      <c r="F1576" s="2">
        <v>3841.54</v>
      </c>
      <c r="G1576" s="2">
        <f>ROUND('CDD-CD'!$E1576*'CDD-CD'!$F1576,2)</f>
        <v>3841.54</v>
      </c>
      <c r="H1576" s="3">
        <v>1</v>
      </c>
      <c r="I1576" s="2">
        <v>3966.81</v>
      </c>
      <c r="J1576" s="2">
        <f>ROUND(Tabla2[[#This Row],[CANTIDAD 2]]*Tabla2[[#This Row],[P. U. 2]],2)</f>
        <v>3966.81</v>
      </c>
    </row>
    <row r="1577" spans="1:10">
      <c r="A1577" s="16" t="s">
        <v>6577</v>
      </c>
      <c r="B1577" s="16" t="s">
        <v>1437</v>
      </c>
      <c r="C1577" s="16" t="s">
        <v>4834</v>
      </c>
      <c r="D1577" s="1" t="s">
        <v>62</v>
      </c>
      <c r="E1577" s="3">
        <v>1</v>
      </c>
      <c r="F1577" s="2">
        <v>3841.54</v>
      </c>
      <c r="G1577" s="2">
        <f>ROUND('CDD-CD'!$E1577*'CDD-CD'!$F1577,2)</f>
        <v>3841.54</v>
      </c>
      <c r="H1577" s="3">
        <v>1</v>
      </c>
      <c r="I1577" s="2">
        <v>3966.81</v>
      </c>
      <c r="J1577" s="2">
        <f>ROUND(Tabla2[[#This Row],[CANTIDAD 2]]*Tabla2[[#This Row],[P. U. 2]],2)</f>
        <v>3966.81</v>
      </c>
    </row>
    <row r="1578" spans="1:10">
      <c r="A1578" s="16" t="s">
        <v>6577</v>
      </c>
      <c r="B1578" s="16" t="s">
        <v>1438</v>
      </c>
      <c r="C1578" s="16" t="s">
        <v>4824</v>
      </c>
      <c r="D1578" s="1" t="s">
        <v>62</v>
      </c>
      <c r="E1578" s="3">
        <v>1</v>
      </c>
      <c r="F1578" s="2">
        <v>9448.36</v>
      </c>
      <c r="G1578" s="2">
        <f>ROUND('CDD-CD'!$E1578*'CDD-CD'!$F1578,2)</f>
        <v>9448.36</v>
      </c>
      <c r="H1578" s="3">
        <v>1</v>
      </c>
      <c r="I1578" s="2">
        <v>9573.6299999999992</v>
      </c>
      <c r="J1578" s="2">
        <f>ROUND(Tabla2[[#This Row],[CANTIDAD 2]]*Tabla2[[#This Row],[P. U. 2]],2)</f>
        <v>9573.6299999999992</v>
      </c>
    </row>
    <row r="1579" spans="1:10">
      <c r="A1579" s="16" t="s">
        <v>6577</v>
      </c>
      <c r="B1579" s="16" t="s">
        <v>1439</v>
      </c>
      <c r="C1579" s="16" t="s">
        <v>4831</v>
      </c>
      <c r="D1579" s="1" t="s">
        <v>62</v>
      </c>
      <c r="E1579" s="3">
        <v>1</v>
      </c>
      <c r="F1579" s="2">
        <v>3841.54</v>
      </c>
      <c r="G1579" s="2">
        <f>ROUND('CDD-CD'!$E1579*'CDD-CD'!$F1579,2)</f>
        <v>3841.54</v>
      </c>
      <c r="H1579" s="3">
        <v>1</v>
      </c>
      <c r="I1579" s="2">
        <v>3966.81</v>
      </c>
      <c r="J1579" s="2">
        <f>ROUND(Tabla2[[#This Row],[CANTIDAD 2]]*Tabla2[[#This Row],[P. U. 2]],2)</f>
        <v>3966.81</v>
      </c>
    </row>
    <row r="1580" spans="1:10">
      <c r="A1580" s="16" t="s">
        <v>6577</v>
      </c>
      <c r="B1580" s="16" t="s">
        <v>1440</v>
      </c>
      <c r="C1580" s="16" t="s">
        <v>4833</v>
      </c>
      <c r="D1580" s="1" t="s">
        <v>62</v>
      </c>
      <c r="E1580" s="3">
        <v>1</v>
      </c>
      <c r="F1580" s="2">
        <v>3841.54</v>
      </c>
      <c r="G1580" s="2">
        <f>ROUND('CDD-CD'!$E1580*'CDD-CD'!$F1580,2)</f>
        <v>3841.54</v>
      </c>
      <c r="H1580" s="3">
        <v>1</v>
      </c>
      <c r="I1580" s="2">
        <v>3966.81</v>
      </c>
      <c r="J1580" s="2">
        <f>ROUND(Tabla2[[#This Row],[CANTIDAD 2]]*Tabla2[[#This Row],[P. U. 2]],2)</f>
        <v>3966.81</v>
      </c>
    </row>
    <row r="1581" spans="1:10">
      <c r="A1581" s="16" t="s">
        <v>6577</v>
      </c>
      <c r="B1581" s="16" t="s">
        <v>1441</v>
      </c>
      <c r="C1581" s="16" t="s">
        <v>4834</v>
      </c>
      <c r="D1581" s="1" t="s">
        <v>62</v>
      </c>
      <c r="E1581" s="3">
        <v>1</v>
      </c>
      <c r="F1581" s="2">
        <v>3841.54</v>
      </c>
      <c r="G1581" s="2">
        <f>ROUND('CDD-CD'!$E1581*'CDD-CD'!$F1581,2)</f>
        <v>3841.54</v>
      </c>
      <c r="H1581" s="3">
        <v>1</v>
      </c>
      <c r="I1581" s="2">
        <v>3966.81</v>
      </c>
      <c r="J1581" s="2">
        <f>ROUND(Tabla2[[#This Row],[CANTIDAD 2]]*Tabla2[[#This Row],[P. U. 2]],2)</f>
        <v>3966.81</v>
      </c>
    </row>
    <row r="1582" spans="1:10">
      <c r="A1582" s="16" t="s">
        <v>6577</v>
      </c>
      <c r="B1582" s="16" t="s">
        <v>1442</v>
      </c>
      <c r="C1582" s="16" t="s">
        <v>4832</v>
      </c>
      <c r="D1582" s="1" t="s">
        <v>62</v>
      </c>
      <c r="E1582" s="3">
        <v>1</v>
      </c>
      <c r="F1582" s="2">
        <v>9448.36</v>
      </c>
      <c r="G1582" s="2">
        <f>ROUND('CDD-CD'!$E1582*'CDD-CD'!$F1582,2)</f>
        <v>9448.36</v>
      </c>
      <c r="H1582" s="3">
        <v>1</v>
      </c>
      <c r="I1582" s="2">
        <v>9573.6299999999992</v>
      </c>
      <c r="J1582" s="2">
        <f>ROUND(Tabla2[[#This Row],[CANTIDAD 2]]*Tabla2[[#This Row],[P. U. 2]],2)</f>
        <v>9573.6299999999992</v>
      </c>
    </row>
    <row r="1583" spans="1:10">
      <c r="A1583" s="16" t="s">
        <v>6577</v>
      </c>
      <c r="B1583" s="16" t="s">
        <v>1443</v>
      </c>
      <c r="C1583" s="16" t="s">
        <v>4835</v>
      </c>
      <c r="D1583" s="1" t="s">
        <v>62</v>
      </c>
      <c r="E1583" s="3">
        <v>1</v>
      </c>
      <c r="F1583" s="2">
        <v>6152.61</v>
      </c>
      <c r="G1583" s="2">
        <f>ROUND('CDD-CD'!$E1583*'CDD-CD'!$F1583,2)</f>
        <v>6152.61</v>
      </c>
      <c r="H1583" s="3">
        <v>1</v>
      </c>
      <c r="I1583" s="2">
        <v>6277.88</v>
      </c>
      <c r="J1583" s="2">
        <f>ROUND(Tabla2[[#This Row],[CANTIDAD 2]]*Tabla2[[#This Row],[P. U. 2]],2)</f>
        <v>6277.88</v>
      </c>
    </row>
    <row r="1584" spans="1:10">
      <c r="A1584" s="16" t="s">
        <v>6577</v>
      </c>
      <c r="B1584" s="16" t="s">
        <v>1444</v>
      </c>
      <c r="C1584" s="16" t="s">
        <v>4834</v>
      </c>
      <c r="D1584" s="1" t="s">
        <v>62</v>
      </c>
      <c r="E1584" s="3">
        <v>1</v>
      </c>
      <c r="F1584" s="2">
        <v>4967.8500000000004</v>
      </c>
      <c r="G1584" s="2">
        <f>ROUND('CDD-CD'!$E1584*'CDD-CD'!$F1584,2)</f>
        <v>4967.8500000000004</v>
      </c>
      <c r="H1584" s="3">
        <v>1</v>
      </c>
      <c r="I1584" s="2">
        <v>5093.12</v>
      </c>
      <c r="J1584" s="2">
        <f>ROUND(Tabla2[[#This Row],[CANTIDAD 2]]*Tabla2[[#This Row],[P. U. 2]],2)</f>
        <v>5093.12</v>
      </c>
    </row>
    <row r="1585" spans="1:10">
      <c r="A1585" s="16" t="s">
        <v>6577</v>
      </c>
      <c r="B1585" s="16" t="s">
        <v>1445</v>
      </c>
      <c r="C1585" s="16" t="s">
        <v>4834</v>
      </c>
      <c r="D1585" s="1" t="s">
        <v>62</v>
      </c>
      <c r="E1585" s="3">
        <v>1</v>
      </c>
      <c r="F1585" s="2">
        <v>4967.8500000000004</v>
      </c>
      <c r="G1585" s="2">
        <f>ROUND('CDD-CD'!$E1585*'CDD-CD'!$F1585,2)</f>
        <v>4967.8500000000004</v>
      </c>
      <c r="H1585" s="3">
        <v>1</v>
      </c>
      <c r="I1585" s="2">
        <v>5093.12</v>
      </c>
      <c r="J1585" s="2">
        <f>ROUND(Tabla2[[#This Row],[CANTIDAD 2]]*Tabla2[[#This Row],[P. U. 2]],2)</f>
        <v>5093.12</v>
      </c>
    </row>
    <row r="1586" spans="1:10">
      <c r="A1586" s="16" t="s">
        <v>6577</v>
      </c>
      <c r="B1586" s="16" t="s">
        <v>1446</v>
      </c>
      <c r="C1586" s="16" t="s">
        <v>4834</v>
      </c>
      <c r="D1586" s="1" t="s">
        <v>62</v>
      </c>
      <c r="E1586" s="3">
        <v>1</v>
      </c>
      <c r="F1586" s="2">
        <v>4967.8500000000004</v>
      </c>
      <c r="G1586" s="2">
        <f>ROUND('CDD-CD'!$E1586*'CDD-CD'!$F1586,2)</f>
        <v>4967.8500000000004</v>
      </c>
      <c r="H1586" s="3">
        <v>1</v>
      </c>
      <c r="I1586" s="2">
        <v>5093.12</v>
      </c>
      <c r="J1586" s="2">
        <f>ROUND(Tabla2[[#This Row],[CANTIDAD 2]]*Tabla2[[#This Row],[P. U. 2]],2)</f>
        <v>5093.12</v>
      </c>
    </row>
    <row r="1587" spans="1:10">
      <c r="A1587" s="16" t="s">
        <v>6577</v>
      </c>
      <c r="B1587" s="16" t="s">
        <v>1447</v>
      </c>
      <c r="C1587" s="16" t="s">
        <v>4834</v>
      </c>
      <c r="D1587" s="1" t="s">
        <v>62</v>
      </c>
      <c r="E1587" s="3">
        <v>1</v>
      </c>
      <c r="F1587" s="2">
        <v>4967.8500000000004</v>
      </c>
      <c r="G1587" s="2">
        <f>ROUND('CDD-CD'!$E1587*'CDD-CD'!$F1587,2)</f>
        <v>4967.8500000000004</v>
      </c>
      <c r="H1587" s="3">
        <v>1</v>
      </c>
      <c r="I1587" s="2">
        <v>5093.12</v>
      </c>
      <c r="J1587" s="2">
        <f>ROUND(Tabla2[[#This Row],[CANTIDAD 2]]*Tabla2[[#This Row],[P. U. 2]],2)</f>
        <v>5093.12</v>
      </c>
    </row>
    <row r="1588" spans="1:10">
      <c r="A1588" s="16" t="s">
        <v>6577</v>
      </c>
      <c r="B1588" s="16" t="s">
        <v>1448</v>
      </c>
      <c r="C1588" s="16" t="s">
        <v>4836</v>
      </c>
      <c r="D1588" s="1" t="s">
        <v>62</v>
      </c>
      <c r="E1588" s="3">
        <v>1</v>
      </c>
      <c r="F1588" s="2">
        <v>5512.84</v>
      </c>
      <c r="G1588" s="2">
        <f>ROUND('CDD-CD'!$E1588*'CDD-CD'!$F1588,2)</f>
        <v>5512.84</v>
      </c>
      <c r="H1588" s="3">
        <v>1</v>
      </c>
      <c r="I1588" s="2">
        <v>5638.11</v>
      </c>
      <c r="J1588" s="2">
        <f>ROUND(Tabla2[[#This Row],[CANTIDAD 2]]*Tabla2[[#This Row],[P. U. 2]],2)</f>
        <v>5638.11</v>
      </c>
    </row>
    <row r="1589" spans="1:10">
      <c r="A1589" s="16" t="s">
        <v>6577</v>
      </c>
      <c r="B1589" s="16" t="s">
        <v>1449</v>
      </c>
      <c r="C1589" s="16" t="s">
        <v>4829</v>
      </c>
      <c r="D1589" s="1" t="s">
        <v>62</v>
      </c>
      <c r="E1589" s="3">
        <v>1</v>
      </c>
      <c r="F1589" s="2">
        <v>9448.36</v>
      </c>
      <c r="G1589" s="2">
        <f>ROUND('CDD-CD'!$E1589*'CDD-CD'!$F1589,2)</f>
        <v>9448.36</v>
      </c>
      <c r="H1589" s="3">
        <v>1</v>
      </c>
      <c r="I1589" s="2">
        <v>9573.6299999999992</v>
      </c>
      <c r="J1589" s="2">
        <f>ROUND(Tabla2[[#This Row],[CANTIDAD 2]]*Tabla2[[#This Row],[P. U. 2]],2)</f>
        <v>9573.6299999999992</v>
      </c>
    </row>
    <row r="1590" spans="1:10">
      <c r="A1590" s="16" t="s">
        <v>6577</v>
      </c>
      <c r="B1590" s="16" t="s">
        <v>1450</v>
      </c>
      <c r="C1590" s="16" t="s">
        <v>4832</v>
      </c>
      <c r="D1590" s="1" t="s">
        <v>62</v>
      </c>
      <c r="E1590" s="3">
        <v>1</v>
      </c>
      <c r="F1590" s="2">
        <v>9448.36</v>
      </c>
      <c r="G1590" s="2">
        <f>ROUND('CDD-CD'!$E1590*'CDD-CD'!$F1590,2)</f>
        <v>9448.36</v>
      </c>
      <c r="H1590" s="3">
        <v>1</v>
      </c>
      <c r="I1590" s="2">
        <v>9573.6299999999992</v>
      </c>
      <c r="J1590" s="2">
        <f>ROUND(Tabla2[[#This Row],[CANTIDAD 2]]*Tabla2[[#This Row],[P. U. 2]],2)</f>
        <v>9573.6299999999992</v>
      </c>
    </row>
    <row r="1591" spans="1:10">
      <c r="A1591" s="16" t="s">
        <v>6577</v>
      </c>
      <c r="B1591" s="16" t="s">
        <v>1451</v>
      </c>
      <c r="C1591" s="16" t="s">
        <v>4824</v>
      </c>
      <c r="D1591" s="1" t="s">
        <v>62</v>
      </c>
      <c r="E1591" s="3">
        <v>1</v>
      </c>
      <c r="F1591" s="2">
        <v>9448.36</v>
      </c>
      <c r="G1591" s="2">
        <f>ROUND('CDD-CD'!$E1591*'CDD-CD'!$F1591,2)</f>
        <v>9448.36</v>
      </c>
      <c r="H1591" s="3">
        <v>1</v>
      </c>
      <c r="I1591" s="2">
        <v>9573.6299999999992</v>
      </c>
      <c r="J1591" s="2">
        <f>ROUND(Tabla2[[#This Row],[CANTIDAD 2]]*Tabla2[[#This Row],[P. U. 2]],2)</f>
        <v>9573.6299999999992</v>
      </c>
    </row>
    <row r="1592" spans="1:10">
      <c r="A1592" s="16" t="s">
        <v>6577</v>
      </c>
      <c r="B1592" s="16" t="s">
        <v>1452</v>
      </c>
      <c r="C1592" s="16" t="s">
        <v>4824</v>
      </c>
      <c r="D1592" s="1" t="s">
        <v>62</v>
      </c>
      <c r="E1592" s="3">
        <v>1</v>
      </c>
      <c r="F1592" s="2">
        <v>9448.36</v>
      </c>
      <c r="G1592" s="2">
        <f>ROUND('CDD-CD'!$E1592*'CDD-CD'!$F1592,2)</f>
        <v>9448.36</v>
      </c>
      <c r="H1592" s="3">
        <v>1</v>
      </c>
      <c r="I1592" s="2">
        <v>9573.6299999999992</v>
      </c>
      <c r="J1592" s="2">
        <f>ROUND(Tabla2[[#This Row],[CANTIDAD 2]]*Tabla2[[#This Row],[P. U. 2]],2)</f>
        <v>9573.6299999999992</v>
      </c>
    </row>
    <row r="1593" spans="1:10">
      <c r="A1593" s="16" t="s">
        <v>6577</v>
      </c>
      <c r="B1593" s="16" t="s">
        <v>1453</v>
      </c>
      <c r="C1593" s="16" t="s">
        <v>4833</v>
      </c>
      <c r="D1593" s="1" t="s">
        <v>62</v>
      </c>
      <c r="E1593" s="3">
        <v>1</v>
      </c>
      <c r="F1593" s="2">
        <v>5512.84</v>
      </c>
      <c r="G1593" s="2">
        <f>ROUND('CDD-CD'!$E1593*'CDD-CD'!$F1593,2)</f>
        <v>5512.84</v>
      </c>
      <c r="H1593" s="3">
        <v>1</v>
      </c>
      <c r="I1593" s="2">
        <v>5638.11</v>
      </c>
      <c r="J1593" s="2">
        <f>ROUND(Tabla2[[#This Row],[CANTIDAD 2]]*Tabla2[[#This Row],[P. U. 2]],2)</f>
        <v>5638.11</v>
      </c>
    </row>
    <row r="1594" spans="1:10">
      <c r="A1594" s="16" t="s">
        <v>6577</v>
      </c>
      <c r="B1594" s="16" t="s">
        <v>1454</v>
      </c>
      <c r="C1594" s="16" t="s">
        <v>4829</v>
      </c>
      <c r="D1594" s="1" t="s">
        <v>62</v>
      </c>
      <c r="E1594" s="3">
        <v>1</v>
      </c>
      <c r="F1594" s="2">
        <v>9448.36</v>
      </c>
      <c r="G1594" s="2">
        <f>ROUND('CDD-CD'!$E1594*'CDD-CD'!$F1594,2)</f>
        <v>9448.36</v>
      </c>
      <c r="H1594" s="3">
        <v>1</v>
      </c>
      <c r="I1594" s="2">
        <v>9573.6299999999992</v>
      </c>
      <c r="J1594" s="2">
        <f>ROUND(Tabla2[[#This Row],[CANTIDAD 2]]*Tabla2[[#This Row],[P. U. 2]],2)</f>
        <v>9573.6299999999992</v>
      </c>
    </row>
    <row r="1595" spans="1:10">
      <c r="A1595" s="16" t="s">
        <v>6577</v>
      </c>
      <c r="B1595" s="16" t="s">
        <v>1455</v>
      </c>
      <c r="C1595" s="16" t="s">
        <v>4829</v>
      </c>
      <c r="D1595" s="1" t="s">
        <v>62</v>
      </c>
      <c r="E1595" s="3">
        <v>1</v>
      </c>
      <c r="F1595" s="2">
        <v>9448.36</v>
      </c>
      <c r="G1595" s="2">
        <f>ROUND('CDD-CD'!$E1595*'CDD-CD'!$F1595,2)</f>
        <v>9448.36</v>
      </c>
      <c r="H1595" s="3">
        <v>1</v>
      </c>
      <c r="I1595" s="2">
        <v>9573.6299999999992</v>
      </c>
      <c r="J1595" s="2">
        <f>ROUND(Tabla2[[#This Row],[CANTIDAD 2]]*Tabla2[[#This Row],[P. U. 2]],2)</f>
        <v>9573.6299999999992</v>
      </c>
    </row>
    <row r="1596" spans="1:10">
      <c r="A1596" s="16" t="s">
        <v>6577</v>
      </c>
      <c r="B1596" s="16" t="s">
        <v>1456</v>
      </c>
      <c r="C1596" s="16" t="s">
        <v>4828</v>
      </c>
      <c r="D1596" s="1" t="s">
        <v>62</v>
      </c>
      <c r="E1596" s="3">
        <v>1</v>
      </c>
      <c r="F1596" s="2">
        <v>3841.54</v>
      </c>
      <c r="G1596" s="2">
        <f>ROUND('CDD-CD'!$E1596*'CDD-CD'!$F1596,2)</f>
        <v>3841.54</v>
      </c>
      <c r="H1596" s="3">
        <v>1</v>
      </c>
      <c r="I1596" s="2">
        <v>3966.81</v>
      </c>
      <c r="J1596" s="2">
        <f>ROUND(Tabla2[[#This Row],[CANTIDAD 2]]*Tabla2[[#This Row],[P. U. 2]],2)</f>
        <v>3966.81</v>
      </c>
    </row>
    <row r="1597" spans="1:10">
      <c r="A1597" s="16" t="s">
        <v>6577</v>
      </c>
      <c r="B1597" s="16" t="s">
        <v>1457</v>
      </c>
      <c r="C1597" s="16" t="s">
        <v>4828</v>
      </c>
      <c r="D1597" s="1" t="s">
        <v>62</v>
      </c>
      <c r="E1597" s="3">
        <v>1</v>
      </c>
      <c r="F1597" s="2">
        <v>3841.54</v>
      </c>
      <c r="G1597" s="2">
        <f>ROUND('CDD-CD'!$E1597*'CDD-CD'!$F1597,2)</f>
        <v>3841.54</v>
      </c>
      <c r="H1597" s="3">
        <v>1</v>
      </c>
      <c r="I1597" s="2">
        <v>3966.81</v>
      </c>
      <c r="J1597" s="2">
        <f>ROUND(Tabla2[[#This Row],[CANTIDAD 2]]*Tabla2[[#This Row],[P. U. 2]],2)</f>
        <v>3966.81</v>
      </c>
    </row>
    <row r="1598" spans="1:10">
      <c r="A1598" s="16" t="s">
        <v>6577</v>
      </c>
      <c r="B1598" s="16" t="s">
        <v>1458</v>
      </c>
      <c r="C1598" s="16" t="s">
        <v>4833</v>
      </c>
      <c r="D1598" s="1" t="s">
        <v>62</v>
      </c>
      <c r="E1598" s="3">
        <v>1</v>
      </c>
      <c r="F1598" s="2">
        <v>3841.54</v>
      </c>
      <c r="G1598" s="2">
        <f>ROUND('CDD-CD'!$E1598*'CDD-CD'!$F1598,2)</f>
        <v>3841.54</v>
      </c>
      <c r="H1598" s="3">
        <v>1</v>
      </c>
      <c r="I1598" s="2">
        <v>3966.81</v>
      </c>
      <c r="J1598" s="2">
        <f>ROUND(Tabla2[[#This Row],[CANTIDAD 2]]*Tabla2[[#This Row],[P. U. 2]],2)</f>
        <v>3966.81</v>
      </c>
    </row>
    <row r="1599" spans="1:10">
      <c r="A1599" s="16" t="s">
        <v>6577</v>
      </c>
      <c r="B1599" s="16" t="s">
        <v>1459</v>
      </c>
      <c r="C1599" s="16" t="s">
        <v>4833</v>
      </c>
      <c r="D1599" s="1" t="s">
        <v>62</v>
      </c>
      <c r="E1599" s="3">
        <v>1</v>
      </c>
      <c r="F1599" s="2">
        <v>3841.54</v>
      </c>
      <c r="G1599" s="2">
        <f>ROUND('CDD-CD'!$E1599*'CDD-CD'!$F1599,2)</f>
        <v>3841.54</v>
      </c>
      <c r="H1599" s="3">
        <v>1</v>
      </c>
      <c r="I1599" s="2">
        <v>3966.81</v>
      </c>
      <c r="J1599" s="2">
        <f>ROUND(Tabla2[[#This Row],[CANTIDAD 2]]*Tabla2[[#This Row],[P. U. 2]],2)</f>
        <v>3966.81</v>
      </c>
    </row>
    <row r="1600" spans="1:10">
      <c r="A1600" s="16" t="s">
        <v>6577</v>
      </c>
      <c r="B1600" s="16" t="s">
        <v>1460</v>
      </c>
      <c r="C1600" s="16" t="s">
        <v>4828</v>
      </c>
      <c r="D1600" s="1" t="s">
        <v>62</v>
      </c>
      <c r="E1600" s="3">
        <v>1</v>
      </c>
      <c r="F1600" s="2">
        <v>3841.54</v>
      </c>
      <c r="G1600" s="2">
        <f>ROUND('CDD-CD'!$E1600*'CDD-CD'!$F1600,2)</f>
        <v>3841.54</v>
      </c>
      <c r="H1600" s="3">
        <v>1</v>
      </c>
      <c r="I1600" s="2">
        <v>3966.81</v>
      </c>
      <c r="J1600" s="2">
        <f>ROUND(Tabla2[[#This Row],[CANTIDAD 2]]*Tabla2[[#This Row],[P. U. 2]],2)</f>
        <v>3966.81</v>
      </c>
    </row>
    <row r="1601" spans="1:10">
      <c r="A1601" s="16" t="s">
        <v>6577</v>
      </c>
      <c r="B1601" s="16" t="s">
        <v>1461</v>
      </c>
      <c r="C1601" s="16" t="s">
        <v>4828</v>
      </c>
      <c r="D1601" s="1" t="s">
        <v>62</v>
      </c>
      <c r="E1601" s="3">
        <v>1</v>
      </c>
      <c r="F1601" s="2">
        <v>3841.54</v>
      </c>
      <c r="G1601" s="2">
        <f>ROUND('CDD-CD'!$E1601*'CDD-CD'!$F1601,2)</f>
        <v>3841.54</v>
      </c>
      <c r="H1601" s="3">
        <v>1</v>
      </c>
      <c r="I1601" s="2">
        <v>3966.81</v>
      </c>
      <c r="J1601" s="2">
        <f>ROUND(Tabla2[[#This Row],[CANTIDAD 2]]*Tabla2[[#This Row],[P. U. 2]],2)</f>
        <v>3966.81</v>
      </c>
    </row>
    <row r="1602" spans="1:10">
      <c r="A1602" s="16" t="s">
        <v>6577</v>
      </c>
      <c r="B1602" s="16" t="s">
        <v>1462</v>
      </c>
      <c r="C1602" s="16" t="s">
        <v>4835</v>
      </c>
      <c r="D1602" s="1" t="s">
        <v>62</v>
      </c>
      <c r="E1602" s="3">
        <v>1</v>
      </c>
      <c r="F1602" s="2">
        <v>6285.04</v>
      </c>
      <c r="G1602" s="2">
        <f>ROUND('CDD-CD'!$E1602*'CDD-CD'!$F1602,2)</f>
        <v>6285.04</v>
      </c>
      <c r="H1602" s="3">
        <v>1</v>
      </c>
      <c r="I1602" s="2">
        <v>6410.31</v>
      </c>
      <c r="J1602" s="2">
        <f>ROUND(Tabla2[[#This Row],[CANTIDAD 2]]*Tabla2[[#This Row],[P. U. 2]],2)</f>
        <v>6410.31</v>
      </c>
    </row>
    <row r="1603" spans="1:10">
      <c r="A1603" s="16" t="s">
        <v>6577</v>
      </c>
      <c r="B1603" s="16" t="s">
        <v>1463</v>
      </c>
      <c r="C1603" s="16" t="s">
        <v>4824</v>
      </c>
      <c r="D1603" s="1" t="s">
        <v>62</v>
      </c>
      <c r="E1603" s="3">
        <v>1</v>
      </c>
      <c r="F1603" s="2">
        <v>9660.4500000000007</v>
      </c>
      <c r="G1603" s="2">
        <f>ROUND('CDD-CD'!$E1603*'CDD-CD'!$F1603,2)</f>
        <v>9660.4500000000007</v>
      </c>
      <c r="H1603" s="3">
        <v>1</v>
      </c>
      <c r="I1603" s="2">
        <v>9785.7199999999993</v>
      </c>
      <c r="J1603" s="2">
        <f>ROUND(Tabla2[[#This Row],[CANTIDAD 2]]*Tabla2[[#This Row],[P. U. 2]],2)</f>
        <v>9785.7199999999993</v>
      </c>
    </row>
    <row r="1604" spans="1:10">
      <c r="A1604" s="16" t="s">
        <v>6577</v>
      </c>
      <c r="B1604" s="16" t="s">
        <v>1464</v>
      </c>
      <c r="C1604" s="16" t="s">
        <v>4837</v>
      </c>
      <c r="D1604" s="1" t="s">
        <v>62</v>
      </c>
      <c r="E1604" s="3">
        <v>27</v>
      </c>
      <c r="F1604" s="2">
        <v>118.7</v>
      </c>
      <c r="G1604" s="2">
        <f>ROUND('CDD-CD'!$E1604*'CDD-CD'!$F1604,2)</f>
        <v>3204.9</v>
      </c>
      <c r="H1604" s="3">
        <v>27</v>
      </c>
      <c r="I1604" s="2">
        <v>130</v>
      </c>
      <c r="J1604" s="2">
        <f>ROUND(Tabla2[[#This Row],[CANTIDAD 2]]*Tabla2[[#This Row],[P. U. 2]],2)</f>
        <v>3510</v>
      </c>
    </row>
    <row r="1605" spans="1:10">
      <c r="A1605" s="16" t="s">
        <v>6577</v>
      </c>
      <c r="B1605" s="16" t="s">
        <v>1465</v>
      </c>
      <c r="C1605" s="16" t="s">
        <v>4838</v>
      </c>
      <c r="D1605" s="1" t="s">
        <v>153</v>
      </c>
      <c r="E1605" s="3">
        <v>64</v>
      </c>
      <c r="F1605" s="2">
        <v>667.76</v>
      </c>
      <c r="G1605" s="2">
        <f>ROUND('CDD-CD'!$E1605*'CDD-CD'!$F1605,2)</f>
        <v>42736.639999999999</v>
      </c>
      <c r="H1605" s="3">
        <v>64</v>
      </c>
      <c r="I1605" s="2">
        <v>702.02</v>
      </c>
      <c r="J1605" s="2">
        <f>ROUND(Tabla2[[#This Row],[CANTIDAD 2]]*Tabla2[[#This Row],[P. U. 2]],2)</f>
        <v>44929.279999999999</v>
      </c>
    </row>
    <row r="1606" spans="1:10">
      <c r="A1606" s="16" t="s">
        <v>6577</v>
      </c>
      <c r="B1606" s="16" t="s">
        <v>1466</v>
      </c>
      <c r="C1606" s="16" t="s">
        <v>4839</v>
      </c>
      <c r="D1606" s="1" t="s">
        <v>153</v>
      </c>
      <c r="E1606" s="3">
        <v>48</v>
      </c>
      <c r="F1606" s="2">
        <v>800.98</v>
      </c>
      <c r="G1606" s="2">
        <f>ROUND('CDD-CD'!$E1606*'CDD-CD'!$F1606,2)</f>
        <v>38447.040000000001</v>
      </c>
      <c r="H1606" s="3">
        <v>48</v>
      </c>
      <c r="I1606" s="2">
        <v>858.07</v>
      </c>
      <c r="J1606" s="2">
        <f>ROUND(Tabla2[[#This Row],[CANTIDAD 2]]*Tabla2[[#This Row],[P. U. 2]],2)</f>
        <v>41187.360000000001</v>
      </c>
    </row>
    <row r="1607" spans="1:10">
      <c r="A1607" s="16" t="s">
        <v>6577</v>
      </c>
      <c r="B1607" s="16" t="s">
        <v>1467</v>
      </c>
      <c r="C1607" s="16" t="s">
        <v>4840</v>
      </c>
      <c r="D1607" s="1" t="s">
        <v>153</v>
      </c>
      <c r="E1607" s="3">
        <v>6</v>
      </c>
      <c r="F1607" s="2">
        <v>2247.04</v>
      </c>
      <c r="G1607" s="2">
        <f>ROUND('CDD-CD'!$E1607*'CDD-CD'!$F1607,2)</f>
        <v>13482.24</v>
      </c>
      <c r="H1607" s="3">
        <v>6</v>
      </c>
      <c r="I1607" s="2">
        <v>2309.85</v>
      </c>
      <c r="J1607" s="2">
        <f>ROUND(Tabla2[[#This Row],[CANTIDAD 2]]*Tabla2[[#This Row],[P. U. 2]],2)</f>
        <v>13859.1</v>
      </c>
    </row>
    <row r="1608" spans="1:10" s="56" customFormat="1">
      <c r="A1608" s="52" t="s">
        <v>6580</v>
      </c>
      <c r="B1608" s="52" t="s">
        <v>3472</v>
      </c>
      <c r="C1608" s="52" t="s">
        <v>4841</v>
      </c>
      <c r="D1608" s="53" t="s">
        <v>3472</v>
      </c>
      <c r="E1608" s="54"/>
      <c r="F1608" s="55"/>
      <c r="G1608" s="55">
        <f>SUM(G1609:G1617)</f>
        <v>5520.63</v>
      </c>
      <c r="H1608" s="54"/>
      <c r="I1608" s="65"/>
      <c r="J1608" s="55">
        <f>SUM(J1609:J1617)</f>
        <v>6096.5700000000006</v>
      </c>
    </row>
    <row r="1609" spans="1:10">
      <c r="A1609" s="16" t="s">
        <v>6577</v>
      </c>
      <c r="B1609" s="16" t="s">
        <v>1468</v>
      </c>
      <c r="C1609" s="16" t="s">
        <v>4842</v>
      </c>
      <c r="D1609" s="1" t="s">
        <v>62</v>
      </c>
      <c r="E1609" s="3">
        <v>20</v>
      </c>
      <c r="F1609" s="2">
        <v>113.88</v>
      </c>
      <c r="G1609" s="2">
        <f>ROUND('CDD-CD'!$E1609*'CDD-CD'!$F1609,2)</f>
        <v>2277.6</v>
      </c>
      <c r="H1609" s="3">
        <v>20</v>
      </c>
      <c r="I1609" s="2">
        <v>124.75</v>
      </c>
      <c r="J1609" s="2">
        <f>ROUND(Tabla2[[#This Row],[CANTIDAD 2]]*Tabla2[[#This Row],[P. U. 2]],2)</f>
        <v>2495</v>
      </c>
    </row>
    <row r="1610" spans="1:10">
      <c r="A1610" s="16" t="s">
        <v>6577</v>
      </c>
      <c r="B1610" s="16" t="s">
        <v>1469</v>
      </c>
      <c r="C1610" s="16" t="s">
        <v>4843</v>
      </c>
      <c r="D1610" s="1" t="s">
        <v>62</v>
      </c>
      <c r="E1610" s="3">
        <v>3</v>
      </c>
      <c r="F1610" s="2">
        <v>49.95</v>
      </c>
      <c r="G1610" s="2">
        <f>ROUND('CDD-CD'!$E1610*'CDD-CD'!$F1610,2)</f>
        <v>149.85</v>
      </c>
      <c r="H1610" s="3">
        <v>3</v>
      </c>
      <c r="I1610" s="2">
        <v>56.23</v>
      </c>
      <c r="J1610" s="2">
        <f>ROUND(Tabla2[[#This Row],[CANTIDAD 2]]*Tabla2[[#This Row],[P. U. 2]],2)</f>
        <v>168.69</v>
      </c>
    </row>
    <row r="1611" spans="1:10">
      <c r="A1611" s="16" t="s">
        <v>6577</v>
      </c>
      <c r="B1611" s="16" t="s">
        <v>1470</v>
      </c>
      <c r="C1611" s="16" t="s">
        <v>4844</v>
      </c>
      <c r="D1611" s="1" t="s">
        <v>62</v>
      </c>
      <c r="E1611" s="3">
        <v>3</v>
      </c>
      <c r="F1611" s="2">
        <v>66.400000000000006</v>
      </c>
      <c r="G1611" s="2">
        <f>ROUND('CDD-CD'!$E1611*'CDD-CD'!$F1611,2)</f>
        <v>199.2</v>
      </c>
      <c r="H1611" s="3">
        <v>3</v>
      </c>
      <c r="I1611" s="2">
        <v>75.12</v>
      </c>
      <c r="J1611" s="2">
        <f>ROUND(Tabla2[[#This Row],[CANTIDAD 2]]*Tabla2[[#This Row],[P. U. 2]],2)</f>
        <v>225.36</v>
      </c>
    </row>
    <row r="1612" spans="1:10">
      <c r="A1612" s="16" t="s">
        <v>6577</v>
      </c>
      <c r="B1612" s="16" t="s">
        <v>1471</v>
      </c>
      <c r="C1612" s="16" t="s">
        <v>4845</v>
      </c>
      <c r="D1612" s="1" t="s">
        <v>62</v>
      </c>
      <c r="E1612" s="3">
        <v>10</v>
      </c>
      <c r="F1612" s="2">
        <v>79.81</v>
      </c>
      <c r="G1612" s="2">
        <f>ROUND('CDD-CD'!$E1612*'CDD-CD'!$F1612,2)</f>
        <v>798.1</v>
      </c>
      <c r="H1612" s="3">
        <v>10</v>
      </c>
      <c r="I1612" s="2">
        <v>90.28</v>
      </c>
      <c r="J1612" s="2">
        <f>ROUND(Tabla2[[#This Row],[CANTIDAD 2]]*Tabla2[[#This Row],[P. U. 2]],2)</f>
        <v>902.8</v>
      </c>
    </row>
    <row r="1613" spans="1:10">
      <c r="A1613" s="16" t="s">
        <v>6577</v>
      </c>
      <c r="B1613" s="16" t="s">
        <v>1472</v>
      </c>
      <c r="C1613" s="16" t="s">
        <v>4846</v>
      </c>
      <c r="D1613" s="1" t="s">
        <v>62</v>
      </c>
      <c r="E1613" s="3">
        <v>10</v>
      </c>
      <c r="F1613" s="2">
        <v>91.22</v>
      </c>
      <c r="G1613" s="2">
        <f>ROUND('CDD-CD'!$E1613*'CDD-CD'!$F1613,2)</f>
        <v>912.2</v>
      </c>
      <c r="H1613" s="3">
        <v>10</v>
      </c>
      <c r="I1613" s="2">
        <v>102.05</v>
      </c>
      <c r="J1613" s="2">
        <f>ROUND(Tabla2[[#This Row],[CANTIDAD 2]]*Tabla2[[#This Row],[P. U. 2]],2)</f>
        <v>1020.5</v>
      </c>
    </row>
    <row r="1614" spans="1:10">
      <c r="A1614" s="16" t="s">
        <v>6577</v>
      </c>
      <c r="B1614" s="16" t="s">
        <v>1473</v>
      </c>
      <c r="C1614" s="16" t="s">
        <v>4847</v>
      </c>
      <c r="D1614" s="1" t="s">
        <v>62</v>
      </c>
      <c r="E1614" s="3">
        <v>1</v>
      </c>
      <c r="F1614" s="2">
        <v>99.66</v>
      </c>
      <c r="G1614" s="2">
        <f>ROUND('CDD-CD'!$E1614*'CDD-CD'!$F1614,2)</f>
        <v>99.66</v>
      </c>
      <c r="H1614" s="3">
        <v>1</v>
      </c>
      <c r="I1614" s="2">
        <v>110.53</v>
      </c>
      <c r="J1614" s="2">
        <f>ROUND(Tabla2[[#This Row],[CANTIDAD 2]]*Tabla2[[#This Row],[P. U. 2]],2)</f>
        <v>110.53</v>
      </c>
    </row>
    <row r="1615" spans="1:10">
      <c r="A1615" s="16" t="s">
        <v>6577</v>
      </c>
      <c r="B1615" s="16" t="s">
        <v>1474</v>
      </c>
      <c r="C1615" s="16" t="s">
        <v>4848</v>
      </c>
      <c r="D1615" s="1" t="s">
        <v>62</v>
      </c>
      <c r="E1615" s="3">
        <v>2</v>
      </c>
      <c r="F1615" s="2">
        <v>156.32</v>
      </c>
      <c r="G1615" s="2">
        <f>ROUND('CDD-CD'!$E1615*'CDD-CD'!$F1615,2)</f>
        <v>312.64</v>
      </c>
      <c r="H1615" s="3">
        <v>2</v>
      </c>
      <c r="I1615" s="2">
        <v>168.88</v>
      </c>
      <c r="J1615" s="2">
        <f>ROUND(Tabla2[[#This Row],[CANTIDAD 2]]*Tabla2[[#This Row],[P. U. 2]],2)</f>
        <v>337.76</v>
      </c>
    </row>
    <row r="1616" spans="1:10">
      <c r="A1616" s="16" t="s">
        <v>6577</v>
      </c>
      <c r="B1616" s="16" t="s">
        <v>1475</v>
      </c>
      <c r="C1616" s="16" t="s">
        <v>4849</v>
      </c>
      <c r="D1616" s="1" t="s">
        <v>62</v>
      </c>
      <c r="E1616" s="3">
        <v>3</v>
      </c>
      <c r="F1616" s="2">
        <v>186.57</v>
      </c>
      <c r="G1616" s="2">
        <f>ROUND('CDD-CD'!$E1616*'CDD-CD'!$F1616,2)</f>
        <v>559.71</v>
      </c>
      <c r="H1616" s="3">
        <v>3</v>
      </c>
      <c r="I1616" s="2">
        <v>202.27</v>
      </c>
      <c r="J1616" s="2">
        <f>ROUND(Tabla2[[#This Row],[CANTIDAD 2]]*Tabla2[[#This Row],[P. U. 2]],2)</f>
        <v>606.80999999999995</v>
      </c>
    </row>
    <row r="1617" spans="1:10">
      <c r="A1617" s="16" t="s">
        <v>6577</v>
      </c>
      <c r="B1617" s="16" t="s">
        <v>1476</v>
      </c>
      <c r="C1617" s="16" t="s">
        <v>4850</v>
      </c>
      <c r="D1617" s="1" t="s">
        <v>62</v>
      </c>
      <c r="E1617" s="3">
        <v>1</v>
      </c>
      <c r="F1617" s="2">
        <v>211.67</v>
      </c>
      <c r="G1617" s="2">
        <f>ROUND('CDD-CD'!$E1617*'CDD-CD'!$F1617,2)</f>
        <v>211.67</v>
      </c>
      <c r="H1617" s="3">
        <v>1</v>
      </c>
      <c r="I1617" s="2">
        <v>229.12</v>
      </c>
      <c r="J1617" s="2">
        <f>ROUND(Tabla2[[#This Row],[CANTIDAD 2]]*Tabla2[[#This Row],[P. U. 2]],2)</f>
        <v>229.12</v>
      </c>
    </row>
    <row r="1618" spans="1:10" s="56" customFormat="1">
      <c r="A1618" s="52" t="s">
        <v>6580</v>
      </c>
      <c r="B1618" s="52" t="s">
        <v>3472</v>
      </c>
      <c r="C1618" s="52" t="s">
        <v>4851</v>
      </c>
      <c r="D1618" s="53" t="s">
        <v>3472</v>
      </c>
      <c r="E1618" s="54"/>
      <c r="F1618" s="55"/>
      <c r="G1618" s="55">
        <f>SUM(G1619:G1622)</f>
        <v>62876.66</v>
      </c>
      <c r="H1618" s="54"/>
      <c r="I1618" s="65"/>
      <c r="J1618" s="55">
        <f>SUM(J1619:J1622)</f>
        <v>67012.850000000006</v>
      </c>
    </row>
    <row r="1619" spans="1:10">
      <c r="A1619" s="16" t="s">
        <v>6577</v>
      </c>
      <c r="B1619" s="16" t="s">
        <v>1477</v>
      </c>
      <c r="C1619" s="16" t="s">
        <v>4852</v>
      </c>
      <c r="D1619" s="1" t="s">
        <v>62</v>
      </c>
      <c r="E1619" s="3">
        <v>1</v>
      </c>
      <c r="F1619" s="2">
        <v>12049.82</v>
      </c>
      <c r="G1619" s="2">
        <f>ROUND('CDD-CD'!$E1619*'CDD-CD'!$F1619,2)</f>
        <v>12049.82</v>
      </c>
      <c r="H1619" s="3">
        <v>1</v>
      </c>
      <c r="I1619" s="2">
        <v>12677.88</v>
      </c>
      <c r="J1619" s="2">
        <f>ROUND(Tabla2[[#This Row],[CANTIDAD 2]]*Tabla2[[#This Row],[P. U. 2]],2)</f>
        <v>12677.88</v>
      </c>
    </row>
    <row r="1620" spans="1:10">
      <c r="A1620" s="16" t="s">
        <v>6577</v>
      </c>
      <c r="B1620" s="16" t="s">
        <v>1478</v>
      </c>
      <c r="C1620" s="16" t="s">
        <v>4853</v>
      </c>
      <c r="D1620" s="1" t="s">
        <v>2</v>
      </c>
      <c r="E1620" s="3">
        <v>4.1399999999999997</v>
      </c>
      <c r="F1620" s="2">
        <v>2261.4899999999998</v>
      </c>
      <c r="G1620" s="2">
        <f>ROUND('CDD-CD'!$E1620*'CDD-CD'!$F1620,2)</f>
        <v>9362.57</v>
      </c>
      <c r="H1620" s="3">
        <v>4.1399999999999997</v>
      </c>
      <c r="I1620" s="2">
        <v>2365.16</v>
      </c>
      <c r="J1620" s="2">
        <f>ROUND(Tabla2[[#This Row],[CANTIDAD 2]]*Tabla2[[#This Row],[P. U. 2]],2)</f>
        <v>9791.76</v>
      </c>
    </row>
    <row r="1621" spans="1:10">
      <c r="A1621" s="16" t="s">
        <v>6577</v>
      </c>
      <c r="B1621" s="16" t="s">
        <v>1479</v>
      </c>
      <c r="C1621" s="16" t="s">
        <v>4854</v>
      </c>
      <c r="D1621" s="1" t="s">
        <v>62</v>
      </c>
      <c r="E1621" s="3">
        <v>22</v>
      </c>
      <c r="F1621" s="2">
        <v>1641.82</v>
      </c>
      <c r="G1621" s="2">
        <f>ROUND('CDD-CD'!$E1621*'CDD-CD'!$F1621,2)</f>
        <v>36120.04</v>
      </c>
      <c r="H1621" s="3">
        <v>22</v>
      </c>
      <c r="I1621" s="2">
        <v>1743.06</v>
      </c>
      <c r="J1621" s="2">
        <f>ROUND(Tabla2[[#This Row],[CANTIDAD 2]]*Tabla2[[#This Row],[P. U. 2]],2)</f>
        <v>38347.32</v>
      </c>
    </row>
    <row r="1622" spans="1:10">
      <c r="A1622" s="16" t="s">
        <v>6577</v>
      </c>
      <c r="B1622" s="16" t="s">
        <v>1480</v>
      </c>
      <c r="C1622" s="16" t="s">
        <v>4855</v>
      </c>
      <c r="D1622" s="1" t="s">
        <v>2</v>
      </c>
      <c r="E1622" s="3">
        <v>51.71</v>
      </c>
      <c r="F1622" s="2">
        <v>103.35</v>
      </c>
      <c r="G1622" s="2">
        <f>ROUND('CDD-CD'!$E1622*'CDD-CD'!$F1622,2)</f>
        <v>5344.23</v>
      </c>
      <c r="H1622" s="3">
        <v>51.71</v>
      </c>
      <c r="I1622" s="2">
        <v>119.82</v>
      </c>
      <c r="J1622" s="2">
        <f>ROUND(Tabla2[[#This Row],[CANTIDAD 2]]*Tabla2[[#This Row],[P. U. 2]],2)</f>
        <v>6195.89</v>
      </c>
    </row>
    <row r="1623" spans="1:10" s="51" customFormat="1">
      <c r="A1623" s="47" t="s">
        <v>6579</v>
      </c>
      <c r="B1623" s="47" t="s">
        <v>6622</v>
      </c>
      <c r="C1623" s="47" t="s">
        <v>4856</v>
      </c>
      <c r="D1623" s="48" t="s">
        <v>3472</v>
      </c>
      <c r="E1623" s="49"/>
      <c r="F1623" s="50"/>
      <c r="G1623" s="50">
        <f>G1624+G1632</f>
        <v>280413.62000000005</v>
      </c>
      <c r="H1623" s="49"/>
      <c r="I1623" s="64"/>
      <c r="J1623" s="50">
        <f>J1624+J1632</f>
        <v>300125.07000000007</v>
      </c>
    </row>
    <row r="1624" spans="1:10" s="56" customFormat="1">
      <c r="A1624" s="52" t="s">
        <v>6580</v>
      </c>
      <c r="B1624" s="52" t="s">
        <v>3472</v>
      </c>
      <c r="C1624" s="52" t="s">
        <v>4856</v>
      </c>
      <c r="D1624" s="53" t="s">
        <v>3472</v>
      </c>
      <c r="E1624" s="54"/>
      <c r="F1624" s="55"/>
      <c r="G1624" s="55">
        <f>SUM(G1625:G1631)</f>
        <v>274682.34000000003</v>
      </c>
      <c r="H1624" s="54"/>
      <c r="I1624" s="65"/>
      <c r="J1624" s="55">
        <f>SUM(J1625:J1631)</f>
        <v>294189.43000000005</v>
      </c>
    </row>
    <row r="1625" spans="1:10">
      <c r="A1625" s="16" t="s">
        <v>6577</v>
      </c>
      <c r="B1625" s="16" t="s">
        <v>1481</v>
      </c>
      <c r="C1625" s="16" t="s">
        <v>4857</v>
      </c>
      <c r="D1625" s="1" t="s">
        <v>62</v>
      </c>
      <c r="E1625" s="3">
        <v>180</v>
      </c>
      <c r="F1625" s="2">
        <v>178.18</v>
      </c>
      <c r="G1625" s="2">
        <f>ROUND('CDD-CD'!$E1625*'CDD-CD'!$F1625,2)</f>
        <v>32072.400000000001</v>
      </c>
      <c r="H1625" s="3">
        <v>180</v>
      </c>
      <c r="I1625" s="2">
        <v>209.58</v>
      </c>
      <c r="J1625" s="2">
        <f>ROUND(Tabla2[[#This Row],[CANTIDAD 2]]*Tabla2[[#This Row],[P. U. 2]],2)</f>
        <v>37724.400000000001</v>
      </c>
    </row>
    <row r="1626" spans="1:10">
      <c r="A1626" s="16" t="s">
        <v>6577</v>
      </c>
      <c r="B1626" s="16" t="s">
        <v>1482</v>
      </c>
      <c r="C1626" s="16" t="s">
        <v>4858</v>
      </c>
      <c r="D1626" s="1" t="s">
        <v>62</v>
      </c>
      <c r="E1626" s="3">
        <v>527</v>
      </c>
      <c r="F1626" s="2">
        <v>165.66</v>
      </c>
      <c r="G1626" s="2">
        <f>ROUND('CDD-CD'!$E1626*'CDD-CD'!$F1626,2)</f>
        <v>87302.82</v>
      </c>
      <c r="H1626" s="3">
        <v>527</v>
      </c>
      <c r="I1626" s="2">
        <v>173.51</v>
      </c>
      <c r="J1626" s="2">
        <f>ROUND(Tabla2[[#This Row],[CANTIDAD 2]]*Tabla2[[#This Row],[P. U. 2]],2)</f>
        <v>91439.77</v>
      </c>
    </row>
    <row r="1627" spans="1:10">
      <c r="A1627" s="16" t="s">
        <v>6577</v>
      </c>
      <c r="B1627" s="16" t="s">
        <v>1483</v>
      </c>
      <c r="C1627" s="16" t="s">
        <v>4859</v>
      </c>
      <c r="D1627" s="1" t="s">
        <v>62</v>
      </c>
      <c r="E1627" s="3">
        <v>113</v>
      </c>
      <c r="F1627" s="2">
        <v>114.99</v>
      </c>
      <c r="G1627" s="2">
        <f>ROUND('CDD-CD'!$E1627*'CDD-CD'!$F1627,2)</f>
        <v>12993.87</v>
      </c>
      <c r="H1627" s="3">
        <v>113</v>
      </c>
      <c r="I1627" s="2">
        <v>125.46</v>
      </c>
      <c r="J1627" s="2">
        <f>ROUND(Tabla2[[#This Row],[CANTIDAD 2]]*Tabla2[[#This Row],[P. U. 2]],2)</f>
        <v>14176.98</v>
      </c>
    </row>
    <row r="1628" spans="1:10">
      <c r="A1628" s="16" t="s">
        <v>6577</v>
      </c>
      <c r="B1628" s="16" t="s">
        <v>1484</v>
      </c>
      <c r="C1628" s="16" t="s">
        <v>4860</v>
      </c>
      <c r="D1628" s="1" t="s">
        <v>62</v>
      </c>
      <c r="E1628" s="3">
        <v>84</v>
      </c>
      <c r="F1628" s="2">
        <v>295.64999999999998</v>
      </c>
      <c r="G1628" s="2">
        <f>ROUND('CDD-CD'!$E1628*'CDD-CD'!$F1628,2)</f>
        <v>24834.6</v>
      </c>
      <c r="H1628" s="3">
        <v>84</v>
      </c>
      <c r="I1628" s="2">
        <v>311.35000000000002</v>
      </c>
      <c r="J1628" s="2">
        <f>ROUND(Tabla2[[#This Row],[CANTIDAD 2]]*Tabla2[[#This Row],[P. U. 2]],2)</f>
        <v>26153.4</v>
      </c>
    </row>
    <row r="1629" spans="1:10">
      <c r="A1629" s="16" t="s">
        <v>6577</v>
      </c>
      <c r="B1629" s="16" t="s">
        <v>1485</v>
      </c>
      <c r="C1629" s="16" t="s">
        <v>4861</v>
      </c>
      <c r="D1629" s="1" t="s">
        <v>62</v>
      </c>
      <c r="E1629" s="3">
        <v>13</v>
      </c>
      <c r="F1629" s="2">
        <v>390.28</v>
      </c>
      <c r="G1629" s="2">
        <f>ROUND('CDD-CD'!$E1629*'CDD-CD'!$F1629,2)</f>
        <v>5073.6400000000003</v>
      </c>
      <c r="H1629" s="3">
        <v>13</v>
      </c>
      <c r="I1629" s="2">
        <v>411.21</v>
      </c>
      <c r="J1629" s="2">
        <f>ROUND(Tabla2[[#This Row],[CANTIDAD 2]]*Tabla2[[#This Row],[P. U. 2]],2)</f>
        <v>5345.73</v>
      </c>
    </row>
    <row r="1630" spans="1:10">
      <c r="A1630" s="16" t="s">
        <v>6577</v>
      </c>
      <c r="B1630" s="16" t="s">
        <v>1486</v>
      </c>
      <c r="C1630" s="16" t="s">
        <v>4862</v>
      </c>
      <c r="D1630" s="1" t="s">
        <v>62</v>
      </c>
      <c r="E1630" s="3">
        <v>94</v>
      </c>
      <c r="F1630" s="2">
        <v>499.96</v>
      </c>
      <c r="G1630" s="2">
        <f>ROUND('CDD-CD'!$E1630*'CDD-CD'!$F1630,2)</f>
        <v>46996.24</v>
      </c>
      <c r="H1630" s="3">
        <v>94</v>
      </c>
      <c r="I1630" s="2">
        <v>531.36</v>
      </c>
      <c r="J1630" s="2">
        <f>ROUND(Tabla2[[#This Row],[CANTIDAD 2]]*Tabla2[[#This Row],[P. U. 2]],2)</f>
        <v>49947.839999999997</v>
      </c>
    </row>
    <row r="1631" spans="1:10">
      <c r="A1631" s="16" t="s">
        <v>6577</v>
      </c>
      <c r="B1631" s="16" t="s">
        <v>1487</v>
      </c>
      <c r="C1631" s="16" t="s">
        <v>4863</v>
      </c>
      <c r="D1631" s="1" t="s">
        <v>62</v>
      </c>
      <c r="E1631" s="3">
        <v>89</v>
      </c>
      <c r="F1631" s="2">
        <v>734.93</v>
      </c>
      <c r="G1631" s="2">
        <f>ROUND('CDD-CD'!$E1631*'CDD-CD'!$F1631,2)</f>
        <v>65408.77</v>
      </c>
      <c r="H1631" s="3">
        <v>89</v>
      </c>
      <c r="I1631" s="2">
        <v>779.79</v>
      </c>
      <c r="J1631" s="2">
        <f>ROUND(Tabla2[[#This Row],[CANTIDAD 2]]*Tabla2[[#This Row],[P. U. 2]],2)</f>
        <v>69401.31</v>
      </c>
    </row>
    <row r="1632" spans="1:10" s="56" customFormat="1">
      <c r="A1632" s="52" t="s">
        <v>6580</v>
      </c>
      <c r="B1632" s="52" t="s">
        <v>3472</v>
      </c>
      <c r="C1632" s="52" t="s">
        <v>4864</v>
      </c>
      <c r="D1632" s="53" t="s">
        <v>3472</v>
      </c>
      <c r="E1632" s="54"/>
      <c r="F1632" s="55"/>
      <c r="G1632" s="55">
        <f>SUM(G1633:G1638)</f>
        <v>5731.28</v>
      </c>
      <c r="H1632" s="54"/>
      <c r="I1632" s="65"/>
      <c r="J1632" s="55">
        <f>SUM(J1633:J1638)</f>
        <v>5935.64</v>
      </c>
    </row>
    <row r="1633" spans="1:10">
      <c r="A1633" s="16" t="s">
        <v>6577</v>
      </c>
      <c r="B1633" s="16" t="s">
        <v>1488</v>
      </c>
      <c r="C1633" s="16" t="s">
        <v>4865</v>
      </c>
      <c r="D1633" s="1" t="s">
        <v>62</v>
      </c>
      <c r="E1633" s="3">
        <v>42</v>
      </c>
      <c r="F1633" s="2">
        <v>45.82</v>
      </c>
      <c r="G1633" s="2">
        <f>ROUND('CDD-CD'!$E1633*'CDD-CD'!$F1633,2)</f>
        <v>1924.44</v>
      </c>
      <c r="H1633" s="3">
        <v>42</v>
      </c>
      <c r="I1633" s="2">
        <v>47.39</v>
      </c>
      <c r="J1633" s="2">
        <f>ROUND(Tabla2[[#This Row],[CANTIDAD 2]]*Tabla2[[#This Row],[P. U. 2]],2)</f>
        <v>1990.38</v>
      </c>
    </row>
    <row r="1634" spans="1:10">
      <c r="A1634" s="16" t="s">
        <v>6577</v>
      </c>
      <c r="B1634" s="16" t="s">
        <v>1489</v>
      </c>
      <c r="C1634" s="16" t="s">
        <v>4866</v>
      </c>
      <c r="D1634" s="1" t="s">
        <v>62</v>
      </c>
      <c r="E1634" s="3">
        <v>20</v>
      </c>
      <c r="F1634" s="2">
        <v>63.87</v>
      </c>
      <c r="G1634" s="2">
        <f>ROUND('CDD-CD'!$E1634*'CDD-CD'!$F1634,2)</f>
        <v>1277.4000000000001</v>
      </c>
      <c r="H1634" s="3">
        <v>20</v>
      </c>
      <c r="I1634" s="2">
        <v>65.97</v>
      </c>
      <c r="J1634" s="2">
        <f>ROUND(Tabla2[[#This Row],[CANTIDAD 2]]*Tabla2[[#This Row],[P. U. 2]],2)</f>
        <v>1319.4</v>
      </c>
    </row>
    <row r="1635" spans="1:10">
      <c r="A1635" s="16" t="s">
        <v>6577</v>
      </c>
      <c r="B1635" s="16" t="s">
        <v>1490</v>
      </c>
      <c r="C1635" s="16" t="s">
        <v>4867</v>
      </c>
      <c r="D1635" s="1" t="s">
        <v>62</v>
      </c>
      <c r="E1635" s="3">
        <v>21</v>
      </c>
      <c r="F1635" s="2">
        <v>65.239999999999995</v>
      </c>
      <c r="G1635" s="2">
        <f>ROUND('CDD-CD'!$E1635*'CDD-CD'!$F1635,2)</f>
        <v>1370.04</v>
      </c>
      <c r="H1635" s="3">
        <v>21</v>
      </c>
      <c r="I1635" s="2">
        <v>67.86</v>
      </c>
      <c r="J1635" s="2">
        <f>ROUND(Tabla2[[#This Row],[CANTIDAD 2]]*Tabla2[[#This Row],[P. U. 2]],2)</f>
        <v>1425.06</v>
      </c>
    </row>
    <row r="1636" spans="1:10">
      <c r="A1636" s="16" t="s">
        <v>6577</v>
      </c>
      <c r="B1636" s="16" t="s">
        <v>1491</v>
      </c>
      <c r="C1636" s="16" t="s">
        <v>4868</v>
      </c>
      <c r="D1636" s="1" t="s">
        <v>62</v>
      </c>
      <c r="E1636" s="3">
        <v>8</v>
      </c>
      <c r="F1636" s="2">
        <v>77.739999999999995</v>
      </c>
      <c r="G1636" s="2">
        <f>ROUND('CDD-CD'!$E1636*'CDD-CD'!$F1636,2)</f>
        <v>621.91999999999996</v>
      </c>
      <c r="H1636" s="3">
        <v>8</v>
      </c>
      <c r="I1636" s="2">
        <v>80.88</v>
      </c>
      <c r="J1636" s="2">
        <f>ROUND(Tabla2[[#This Row],[CANTIDAD 2]]*Tabla2[[#This Row],[P. U. 2]],2)</f>
        <v>647.04</v>
      </c>
    </row>
    <row r="1637" spans="1:10">
      <c r="A1637" s="16" t="s">
        <v>6577</v>
      </c>
      <c r="B1637" s="16" t="s">
        <v>1492</v>
      </c>
      <c r="C1637" s="16" t="s">
        <v>4869</v>
      </c>
      <c r="D1637" s="1" t="s">
        <v>62</v>
      </c>
      <c r="E1637" s="3">
        <v>3</v>
      </c>
      <c r="F1637" s="2">
        <v>134</v>
      </c>
      <c r="G1637" s="2">
        <f>ROUND('CDD-CD'!$E1637*'CDD-CD'!$F1637,2)</f>
        <v>402</v>
      </c>
      <c r="H1637" s="3">
        <v>3</v>
      </c>
      <c r="I1637" s="2">
        <v>137.93</v>
      </c>
      <c r="J1637" s="2">
        <f>ROUND(Tabla2[[#This Row],[CANTIDAD 2]]*Tabla2[[#This Row],[P. U. 2]],2)</f>
        <v>413.79</v>
      </c>
    </row>
    <row r="1638" spans="1:10">
      <c r="A1638" s="16" t="s">
        <v>6577</v>
      </c>
      <c r="B1638" s="16" t="s">
        <v>1493</v>
      </c>
      <c r="C1638" s="16" t="s">
        <v>4870</v>
      </c>
      <c r="D1638" s="1" t="s">
        <v>62</v>
      </c>
      <c r="E1638" s="3">
        <v>1</v>
      </c>
      <c r="F1638" s="2">
        <v>135.47999999999999</v>
      </c>
      <c r="G1638" s="2">
        <f>ROUND('CDD-CD'!$E1638*'CDD-CD'!$F1638,2)</f>
        <v>135.47999999999999</v>
      </c>
      <c r="H1638" s="3">
        <v>1</v>
      </c>
      <c r="I1638" s="2">
        <v>139.97</v>
      </c>
      <c r="J1638" s="2">
        <f>ROUND(Tabla2[[#This Row],[CANTIDAD 2]]*Tabla2[[#This Row],[P. U. 2]],2)</f>
        <v>139.97</v>
      </c>
    </row>
    <row r="1639" spans="1:10" s="51" customFormat="1">
      <c r="A1639" s="47" t="s">
        <v>6579</v>
      </c>
      <c r="B1639" s="47" t="s">
        <v>6623</v>
      </c>
      <c r="C1639" s="47" t="s">
        <v>4871</v>
      </c>
      <c r="D1639" s="48" t="s">
        <v>3472</v>
      </c>
      <c r="E1639" s="49"/>
      <c r="F1639" s="50"/>
      <c r="G1639" s="50">
        <f>G1640+G1656+G1692</f>
        <v>7999924.79</v>
      </c>
      <c r="H1639" s="49"/>
      <c r="I1639" s="64"/>
      <c r="J1639" s="50">
        <f>J1640+J1656+J1692</f>
        <v>8359178.669999999</v>
      </c>
    </row>
    <row r="1640" spans="1:10" s="56" customFormat="1">
      <c r="A1640" s="52" t="s">
        <v>6580</v>
      </c>
      <c r="B1640" s="52" t="s">
        <v>3472</v>
      </c>
      <c r="C1640" s="52" t="s">
        <v>4872</v>
      </c>
      <c r="D1640" s="53" t="s">
        <v>3472</v>
      </c>
      <c r="E1640" s="54"/>
      <c r="F1640" s="55"/>
      <c r="G1640" s="55">
        <f>SUM(G1641:G1655)</f>
        <v>519613.70000000007</v>
      </c>
      <c r="H1640" s="54"/>
      <c r="I1640" s="65"/>
      <c r="J1640" s="55">
        <f>SUM(J1641:J1655)</f>
        <v>549510.70999999985</v>
      </c>
    </row>
    <row r="1641" spans="1:10">
      <c r="A1641" s="16" t="s">
        <v>6577</v>
      </c>
      <c r="B1641" s="16" t="s">
        <v>1494</v>
      </c>
      <c r="C1641" s="16" t="s">
        <v>4873</v>
      </c>
      <c r="D1641" s="1" t="s">
        <v>79</v>
      </c>
      <c r="E1641" s="3">
        <v>77.11</v>
      </c>
      <c r="F1641" s="2">
        <v>408.46</v>
      </c>
      <c r="G1641" s="2">
        <f>ROUND('CDD-CD'!$E1641*'CDD-CD'!$F1641,2)</f>
        <v>31496.35</v>
      </c>
      <c r="H1641" s="3">
        <v>77.11</v>
      </c>
      <c r="I1641" s="2">
        <v>434.63</v>
      </c>
      <c r="J1641" s="2">
        <f>ROUND(Tabla2[[#This Row],[CANTIDAD 2]]*Tabla2[[#This Row],[P. U. 2]],2)</f>
        <v>33514.32</v>
      </c>
    </row>
    <row r="1642" spans="1:10">
      <c r="A1642" s="16" t="s">
        <v>6577</v>
      </c>
      <c r="B1642" s="16" t="s">
        <v>1495</v>
      </c>
      <c r="C1642" s="16" t="s">
        <v>4874</v>
      </c>
      <c r="D1642" s="1" t="s">
        <v>79</v>
      </c>
      <c r="E1642" s="3">
        <v>317.89999999999998</v>
      </c>
      <c r="F1642" s="2">
        <v>347.82</v>
      </c>
      <c r="G1642" s="2">
        <f>ROUND('CDD-CD'!$E1642*'CDD-CD'!$F1642,2)</f>
        <v>110571.98</v>
      </c>
      <c r="H1642" s="3">
        <v>317.89999999999998</v>
      </c>
      <c r="I1642" s="2">
        <v>368.75</v>
      </c>
      <c r="J1642" s="2">
        <f>ROUND(Tabla2[[#This Row],[CANTIDAD 2]]*Tabla2[[#This Row],[P. U. 2]],2)</f>
        <v>117225.63</v>
      </c>
    </row>
    <row r="1643" spans="1:10">
      <c r="A1643" s="16" t="s">
        <v>6577</v>
      </c>
      <c r="B1643" s="16" t="s">
        <v>1496</v>
      </c>
      <c r="C1643" s="16" t="s">
        <v>4875</v>
      </c>
      <c r="D1643" s="1" t="s">
        <v>79</v>
      </c>
      <c r="E1643" s="3">
        <v>1210.3</v>
      </c>
      <c r="F1643" s="2">
        <v>292.13</v>
      </c>
      <c r="G1643" s="2">
        <f>ROUND('CDD-CD'!$E1643*'CDD-CD'!$F1643,2)</f>
        <v>353564.94</v>
      </c>
      <c r="H1643" s="3">
        <v>1210.3</v>
      </c>
      <c r="I1643" s="2">
        <v>307.83</v>
      </c>
      <c r="J1643" s="2">
        <f>ROUND(Tabla2[[#This Row],[CANTIDAD 2]]*Tabla2[[#This Row],[P. U. 2]],2)</f>
        <v>372566.65</v>
      </c>
    </row>
    <row r="1644" spans="1:10">
      <c r="A1644" s="16" t="s">
        <v>6577</v>
      </c>
      <c r="B1644" s="16" t="s">
        <v>1497</v>
      </c>
      <c r="C1644" s="16" t="s">
        <v>4876</v>
      </c>
      <c r="D1644" s="1" t="s">
        <v>62</v>
      </c>
      <c r="E1644" s="3">
        <v>4</v>
      </c>
      <c r="F1644" s="2">
        <v>242.99</v>
      </c>
      <c r="G1644" s="2">
        <f>ROUND('CDD-CD'!$E1644*'CDD-CD'!$F1644,2)</f>
        <v>971.96</v>
      </c>
      <c r="H1644" s="3">
        <v>4</v>
      </c>
      <c r="I1644" s="2">
        <v>261.45999999999998</v>
      </c>
      <c r="J1644" s="2">
        <f>ROUND(Tabla2[[#This Row],[CANTIDAD 2]]*Tabla2[[#This Row],[P. U. 2]],2)</f>
        <v>1045.8399999999999</v>
      </c>
    </row>
    <row r="1645" spans="1:10">
      <c r="A1645" s="16" t="s">
        <v>6577</v>
      </c>
      <c r="B1645" s="16" t="s">
        <v>1498</v>
      </c>
      <c r="C1645" s="16" t="s">
        <v>4877</v>
      </c>
      <c r="D1645" s="1" t="s">
        <v>62</v>
      </c>
      <c r="E1645" s="3">
        <v>3</v>
      </c>
      <c r="F1645" s="2">
        <v>141.9</v>
      </c>
      <c r="G1645" s="2">
        <f>ROUND('CDD-CD'!$E1645*'CDD-CD'!$F1645,2)</f>
        <v>425.7</v>
      </c>
      <c r="H1645" s="3">
        <v>3</v>
      </c>
      <c r="I1645" s="2">
        <v>158.41999999999999</v>
      </c>
      <c r="J1645" s="2">
        <f>ROUND(Tabla2[[#This Row],[CANTIDAD 2]]*Tabla2[[#This Row],[P. U. 2]],2)</f>
        <v>475.26</v>
      </c>
    </row>
    <row r="1646" spans="1:10">
      <c r="A1646" s="16" t="s">
        <v>6577</v>
      </c>
      <c r="B1646" s="16" t="s">
        <v>1499</v>
      </c>
      <c r="C1646" s="16" t="s">
        <v>4878</v>
      </c>
      <c r="D1646" s="1" t="s">
        <v>62</v>
      </c>
      <c r="E1646" s="3">
        <v>2</v>
      </c>
      <c r="F1646" s="2">
        <v>340.23</v>
      </c>
      <c r="G1646" s="2">
        <f>ROUND('CDD-CD'!$E1646*'CDD-CD'!$F1646,2)</f>
        <v>680.46</v>
      </c>
      <c r="H1646" s="3">
        <v>2</v>
      </c>
      <c r="I1646" s="2">
        <v>361.16</v>
      </c>
      <c r="J1646" s="2">
        <f>ROUND(Tabla2[[#This Row],[CANTIDAD 2]]*Tabla2[[#This Row],[P. U. 2]],2)</f>
        <v>722.32</v>
      </c>
    </row>
    <row r="1647" spans="1:10">
      <c r="A1647" s="16" t="s">
        <v>6577</v>
      </c>
      <c r="B1647" s="16" t="s">
        <v>1500</v>
      </c>
      <c r="C1647" s="16" t="s">
        <v>4879</v>
      </c>
      <c r="D1647" s="1" t="s">
        <v>62</v>
      </c>
      <c r="E1647" s="3">
        <v>2</v>
      </c>
      <c r="F1647" s="2">
        <v>393.42</v>
      </c>
      <c r="G1647" s="2">
        <f>ROUND('CDD-CD'!$E1647*'CDD-CD'!$F1647,2)</f>
        <v>786.84</v>
      </c>
      <c r="H1647" s="3">
        <v>2</v>
      </c>
      <c r="I1647" s="2">
        <v>414.35</v>
      </c>
      <c r="J1647" s="2">
        <f>ROUND(Tabla2[[#This Row],[CANTIDAD 2]]*Tabla2[[#This Row],[P. U. 2]],2)</f>
        <v>828.7</v>
      </c>
    </row>
    <row r="1648" spans="1:10">
      <c r="A1648" s="16" t="s">
        <v>6577</v>
      </c>
      <c r="B1648" s="16" t="s">
        <v>1501</v>
      </c>
      <c r="C1648" s="16" t="s">
        <v>4880</v>
      </c>
      <c r="D1648" s="1" t="s">
        <v>62</v>
      </c>
      <c r="E1648" s="3">
        <v>2</v>
      </c>
      <c r="F1648" s="2">
        <v>456.19</v>
      </c>
      <c r="G1648" s="2">
        <f>ROUND('CDD-CD'!$E1648*'CDD-CD'!$F1648,2)</f>
        <v>912.38</v>
      </c>
      <c r="H1648" s="3">
        <v>2</v>
      </c>
      <c r="I1648" s="2">
        <v>474.66</v>
      </c>
      <c r="J1648" s="2">
        <f>ROUND(Tabla2[[#This Row],[CANTIDAD 2]]*Tabla2[[#This Row],[P. U. 2]],2)</f>
        <v>949.32</v>
      </c>
    </row>
    <row r="1649" spans="1:10">
      <c r="A1649" s="16" t="s">
        <v>6577</v>
      </c>
      <c r="B1649" s="16" t="s">
        <v>1502</v>
      </c>
      <c r="C1649" s="16" t="s">
        <v>4881</v>
      </c>
      <c r="D1649" s="1" t="s">
        <v>62</v>
      </c>
      <c r="E1649" s="3">
        <v>2</v>
      </c>
      <c r="F1649" s="2">
        <v>758.98</v>
      </c>
      <c r="G1649" s="2">
        <f>ROUND('CDD-CD'!$E1649*'CDD-CD'!$F1649,2)</f>
        <v>1517.96</v>
      </c>
      <c r="H1649" s="3">
        <v>2</v>
      </c>
      <c r="I1649" s="2">
        <v>775.5</v>
      </c>
      <c r="J1649" s="2">
        <f>ROUND(Tabla2[[#This Row],[CANTIDAD 2]]*Tabla2[[#This Row],[P. U. 2]],2)</f>
        <v>1551</v>
      </c>
    </row>
    <row r="1650" spans="1:10">
      <c r="A1650" s="16" t="s">
        <v>6577</v>
      </c>
      <c r="B1650" s="16" t="s">
        <v>1503</v>
      </c>
      <c r="C1650" s="16" t="s">
        <v>4882</v>
      </c>
      <c r="D1650" s="1" t="s">
        <v>62</v>
      </c>
      <c r="E1650" s="3">
        <v>3</v>
      </c>
      <c r="F1650" s="2">
        <v>490.04</v>
      </c>
      <c r="G1650" s="2">
        <f>ROUND('CDD-CD'!$E1650*'CDD-CD'!$F1650,2)</f>
        <v>1470.12</v>
      </c>
      <c r="H1650" s="3">
        <v>3</v>
      </c>
      <c r="I1650" s="2">
        <v>516.21</v>
      </c>
      <c r="J1650" s="2">
        <f>ROUND(Tabla2[[#This Row],[CANTIDAD 2]]*Tabla2[[#This Row],[P. U. 2]],2)</f>
        <v>1548.63</v>
      </c>
    </row>
    <row r="1651" spans="1:10">
      <c r="A1651" s="16" t="s">
        <v>6577</v>
      </c>
      <c r="B1651" s="16" t="s">
        <v>1504</v>
      </c>
      <c r="C1651" s="16" t="s">
        <v>4883</v>
      </c>
      <c r="D1651" s="1" t="s">
        <v>62</v>
      </c>
      <c r="E1651" s="3">
        <v>1</v>
      </c>
      <c r="F1651" s="2">
        <v>488.82</v>
      </c>
      <c r="G1651" s="2">
        <f>ROUND('CDD-CD'!$E1651*'CDD-CD'!$F1651,2)</f>
        <v>488.82</v>
      </c>
      <c r="H1651" s="3">
        <v>1</v>
      </c>
      <c r="I1651" s="2">
        <v>511.25</v>
      </c>
      <c r="J1651" s="2">
        <f>ROUND(Tabla2[[#This Row],[CANTIDAD 2]]*Tabla2[[#This Row],[P. U. 2]],2)</f>
        <v>511.25</v>
      </c>
    </row>
    <row r="1652" spans="1:10">
      <c r="A1652" s="16" t="s">
        <v>6577</v>
      </c>
      <c r="B1652" s="16" t="s">
        <v>1505</v>
      </c>
      <c r="C1652" s="16" t="s">
        <v>4884</v>
      </c>
      <c r="D1652" s="1" t="s">
        <v>62</v>
      </c>
      <c r="E1652" s="3">
        <v>2</v>
      </c>
      <c r="F1652" s="2">
        <v>236.03</v>
      </c>
      <c r="G1652" s="2">
        <f>ROUND('CDD-CD'!$E1652*'CDD-CD'!$F1652,2)</f>
        <v>472.06</v>
      </c>
      <c r="H1652" s="3">
        <v>2</v>
      </c>
      <c r="I1652" s="2">
        <v>251.73</v>
      </c>
      <c r="J1652" s="2">
        <f>ROUND(Tabla2[[#This Row],[CANTIDAD 2]]*Tabla2[[#This Row],[P. U. 2]],2)</f>
        <v>503.46</v>
      </c>
    </row>
    <row r="1653" spans="1:10">
      <c r="A1653" s="16" t="s">
        <v>6577</v>
      </c>
      <c r="B1653" s="16" t="s">
        <v>1506</v>
      </c>
      <c r="C1653" s="16" t="s">
        <v>4885</v>
      </c>
      <c r="D1653" s="1" t="s">
        <v>62</v>
      </c>
      <c r="E1653" s="3">
        <v>21</v>
      </c>
      <c r="F1653" s="2">
        <v>199.82</v>
      </c>
      <c r="G1653" s="2">
        <f>ROUND('CDD-CD'!$E1653*'CDD-CD'!$F1653,2)</f>
        <v>4196.22</v>
      </c>
      <c r="H1653" s="3">
        <v>21</v>
      </c>
      <c r="I1653" s="2">
        <v>214.1</v>
      </c>
      <c r="J1653" s="2">
        <f>ROUND(Tabla2[[#This Row],[CANTIDAD 2]]*Tabla2[[#This Row],[P. U. 2]],2)</f>
        <v>4496.1000000000004</v>
      </c>
    </row>
    <row r="1654" spans="1:10">
      <c r="A1654" s="16" t="s">
        <v>6577</v>
      </c>
      <c r="B1654" s="16" t="s">
        <v>1507</v>
      </c>
      <c r="C1654" s="16" t="s">
        <v>4886</v>
      </c>
      <c r="D1654" s="1" t="s">
        <v>62</v>
      </c>
      <c r="E1654" s="3">
        <v>4</v>
      </c>
      <c r="F1654" s="2">
        <v>181.93</v>
      </c>
      <c r="G1654" s="2">
        <f>ROUND('CDD-CD'!$E1654*'CDD-CD'!$F1654,2)</f>
        <v>727.72</v>
      </c>
      <c r="H1654" s="3">
        <v>4</v>
      </c>
      <c r="I1654" s="2">
        <v>195.02</v>
      </c>
      <c r="J1654" s="2">
        <f>ROUND(Tabla2[[#This Row],[CANTIDAD 2]]*Tabla2[[#This Row],[P. U. 2]],2)</f>
        <v>780.08</v>
      </c>
    </row>
    <row r="1655" spans="1:10">
      <c r="A1655" s="16" t="s">
        <v>6577</v>
      </c>
      <c r="B1655" s="16" t="s">
        <v>1508</v>
      </c>
      <c r="C1655" s="16" t="s">
        <v>4887</v>
      </c>
      <c r="D1655" s="1" t="s">
        <v>62</v>
      </c>
      <c r="E1655" s="3">
        <v>279</v>
      </c>
      <c r="F1655" s="2">
        <v>40.61</v>
      </c>
      <c r="G1655" s="2">
        <f>ROUND('CDD-CD'!$E1655*'CDD-CD'!$F1655,2)</f>
        <v>11330.19</v>
      </c>
      <c r="H1655" s="3">
        <v>279</v>
      </c>
      <c r="I1655" s="2">
        <v>45.85</v>
      </c>
      <c r="J1655" s="2">
        <f>ROUND(Tabla2[[#This Row],[CANTIDAD 2]]*Tabla2[[#This Row],[P. U. 2]],2)</f>
        <v>12792.15</v>
      </c>
    </row>
    <row r="1656" spans="1:10" s="56" customFormat="1">
      <c r="A1656" s="52" t="s">
        <v>6580</v>
      </c>
      <c r="B1656" s="52" t="s">
        <v>3472</v>
      </c>
      <c r="C1656" s="52" t="s">
        <v>4888</v>
      </c>
      <c r="D1656" s="53" t="s">
        <v>3472</v>
      </c>
      <c r="E1656" s="54"/>
      <c r="F1656" s="55"/>
      <c r="G1656" s="55">
        <f>SUM(G1657:G1689)+G1691</f>
        <v>6847451.25</v>
      </c>
      <c r="H1656" s="54"/>
      <c r="I1656" s="65"/>
      <c r="J1656" s="55">
        <f>SUM(J1657:J1689)+J1691</f>
        <v>7123795.9399999995</v>
      </c>
    </row>
    <row r="1657" spans="1:10">
      <c r="A1657" s="16" t="s">
        <v>6577</v>
      </c>
      <c r="B1657" s="44" t="s">
        <v>6683</v>
      </c>
      <c r="C1657" s="16" t="s">
        <v>4889</v>
      </c>
      <c r="D1657" s="1" t="s">
        <v>62</v>
      </c>
      <c r="E1657" s="3">
        <v>37</v>
      </c>
      <c r="F1657" s="2">
        <v>764.61</v>
      </c>
      <c r="G1657" s="2">
        <f>ROUND('CDD-CD'!$E1657*'CDD-CD'!$F1657,2)</f>
        <v>28290.57</v>
      </c>
      <c r="H1657" s="3">
        <v>37</v>
      </c>
      <c r="I1657" s="2">
        <v>803.87</v>
      </c>
      <c r="J1657" s="2">
        <f>ROUND(Tabla2[[#This Row],[CANTIDAD 2]]*Tabla2[[#This Row],[P. U. 2]],2)</f>
        <v>29743.19</v>
      </c>
    </row>
    <row r="1658" spans="1:10">
      <c r="A1658" s="16" t="s">
        <v>6577</v>
      </c>
      <c r="B1658" s="16" t="s">
        <v>1509</v>
      </c>
      <c r="C1658" s="16" t="s">
        <v>4890</v>
      </c>
      <c r="D1658" s="1" t="s">
        <v>62</v>
      </c>
      <c r="E1658" s="3">
        <v>34</v>
      </c>
      <c r="F1658" s="2">
        <v>1522.41</v>
      </c>
      <c r="G1658" s="2">
        <f>ROUND('CDD-CD'!$E1658*'CDD-CD'!$F1658,2)</f>
        <v>51761.94</v>
      </c>
      <c r="H1658" s="3">
        <v>34</v>
      </c>
      <c r="I1658" s="2">
        <v>1561.67</v>
      </c>
      <c r="J1658" s="2">
        <f>ROUND(Tabla2[[#This Row],[CANTIDAD 2]]*Tabla2[[#This Row],[P. U. 2]],2)</f>
        <v>53096.78</v>
      </c>
    </row>
    <row r="1659" spans="1:10">
      <c r="A1659" s="16" t="s">
        <v>6577</v>
      </c>
      <c r="B1659" s="16" t="s">
        <v>1510</v>
      </c>
      <c r="C1659" s="16" t="s">
        <v>4891</v>
      </c>
      <c r="D1659" s="1" t="s">
        <v>62</v>
      </c>
      <c r="E1659" s="3">
        <v>97</v>
      </c>
      <c r="F1659" s="2">
        <v>701.61</v>
      </c>
      <c r="G1659" s="2">
        <f>ROUND('CDD-CD'!$E1659*'CDD-CD'!$F1659,2)</f>
        <v>68056.17</v>
      </c>
      <c r="H1659" s="3">
        <v>97</v>
      </c>
      <c r="I1659" s="2">
        <v>740.87</v>
      </c>
      <c r="J1659" s="2">
        <f>ROUND(Tabla2[[#This Row],[CANTIDAD 2]]*Tabla2[[#This Row],[P. U. 2]],2)</f>
        <v>71864.39</v>
      </c>
    </row>
    <row r="1660" spans="1:10">
      <c r="A1660" s="16" t="s">
        <v>6577</v>
      </c>
      <c r="B1660" s="16" t="s">
        <v>1511</v>
      </c>
      <c r="C1660" s="16" t="s">
        <v>4892</v>
      </c>
      <c r="D1660" s="1" t="s">
        <v>62</v>
      </c>
      <c r="E1660" s="3">
        <v>28</v>
      </c>
      <c r="F1660" s="2">
        <v>1379.31</v>
      </c>
      <c r="G1660" s="2">
        <f>ROUND('CDD-CD'!$E1660*'CDD-CD'!$F1660,2)</f>
        <v>38620.68</v>
      </c>
      <c r="H1660" s="3">
        <v>28</v>
      </c>
      <c r="I1660" s="2">
        <v>1418.57</v>
      </c>
      <c r="J1660" s="2">
        <f>ROUND(Tabla2[[#This Row],[CANTIDAD 2]]*Tabla2[[#This Row],[P. U. 2]],2)</f>
        <v>39719.96</v>
      </c>
    </row>
    <row r="1661" spans="1:10">
      <c r="A1661" s="16" t="s">
        <v>6577</v>
      </c>
      <c r="B1661" s="16" t="s">
        <v>1512</v>
      </c>
      <c r="C1661" s="16" t="s">
        <v>4893</v>
      </c>
      <c r="D1661" s="1" t="s">
        <v>62</v>
      </c>
      <c r="E1661" s="3">
        <v>8</v>
      </c>
      <c r="F1661" s="2">
        <v>854.61</v>
      </c>
      <c r="G1661" s="2">
        <f>ROUND('CDD-CD'!$E1661*'CDD-CD'!$F1661,2)</f>
        <v>6836.88</v>
      </c>
      <c r="H1661" s="3">
        <v>8</v>
      </c>
      <c r="I1661" s="2">
        <v>893.87</v>
      </c>
      <c r="J1661" s="2">
        <f>ROUND(Tabla2[[#This Row],[CANTIDAD 2]]*Tabla2[[#This Row],[P. U. 2]],2)</f>
        <v>7150.96</v>
      </c>
    </row>
    <row r="1662" spans="1:10">
      <c r="A1662" s="16" t="s">
        <v>6577</v>
      </c>
      <c r="B1662" s="16" t="s">
        <v>1513</v>
      </c>
      <c r="C1662" s="16" t="s">
        <v>4894</v>
      </c>
      <c r="D1662" s="1" t="s">
        <v>62</v>
      </c>
      <c r="E1662" s="3">
        <v>480</v>
      </c>
      <c r="F1662" s="2">
        <v>931.11</v>
      </c>
      <c r="G1662" s="2">
        <f>ROUND('CDD-CD'!$E1662*'CDD-CD'!$F1662,2)</f>
        <v>446932.8</v>
      </c>
      <c r="H1662" s="3">
        <v>480</v>
      </c>
      <c r="I1662" s="2">
        <v>970.37</v>
      </c>
      <c r="J1662" s="2">
        <f>ROUND(Tabla2[[#This Row],[CANTIDAD 2]]*Tabla2[[#This Row],[P. U. 2]],2)</f>
        <v>465777.6</v>
      </c>
    </row>
    <row r="1663" spans="1:10">
      <c r="A1663" s="16" t="s">
        <v>6577</v>
      </c>
      <c r="B1663" s="16" t="s">
        <v>1514</v>
      </c>
      <c r="C1663" s="16" t="s">
        <v>4895</v>
      </c>
      <c r="D1663" s="1" t="s">
        <v>62</v>
      </c>
      <c r="E1663" s="3">
        <v>168</v>
      </c>
      <c r="F1663" s="2">
        <v>914.46</v>
      </c>
      <c r="G1663" s="2">
        <f>ROUND('CDD-CD'!$E1663*'CDD-CD'!$F1663,2)</f>
        <v>153629.28</v>
      </c>
      <c r="H1663" s="3">
        <v>168</v>
      </c>
      <c r="I1663" s="2">
        <v>953.72</v>
      </c>
      <c r="J1663" s="2">
        <f>ROUND(Tabla2[[#This Row],[CANTIDAD 2]]*Tabla2[[#This Row],[P. U. 2]],2)</f>
        <v>160224.95999999999</v>
      </c>
    </row>
    <row r="1664" spans="1:10">
      <c r="A1664" s="16" t="s">
        <v>6577</v>
      </c>
      <c r="B1664" s="16" t="s">
        <v>1515</v>
      </c>
      <c r="C1664" s="16" t="s">
        <v>4896</v>
      </c>
      <c r="D1664" s="1" t="s">
        <v>62</v>
      </c>
      <c r="E1664" s="3">
        <v>53</v>
      </c>
      <c r="F1664" s="2">
        <v>563.91</v>
      </c>
      <c r="G1664" s="2">
        <f>ROUND('CDD-CD'!$E1664*'CDD-CD'!$F1664,2)</f>
        <v>29887.23</v>
      </c>
      <c r="H1664" s="3">
        <v>53</v>
      </c>
      <c r="I1664" s="2">
        <v>603.16999999999996</v>
      </c>
      <c r="J1664" s="2">
        <f>ROUND(Tabla2[[#This Row],[CANTIDAD 2]]*Tabla2[[#This Row],[P. U. 2]],2)</f>
        <v>31968.01</v>
      </c>
    </row>
    <row r="1665" spans="1:10">
      <c r="A1665" s="16" t="s">
        <v>6577</v>
      </c>
      <c r="B1665" s="16" t="s">
        <v>1516</v>
      </c>
      <c r="C1665" s="16" t="s">
        <v>4897</v>
      </c>
      <c r="D1665" s="1" t="s">
        <v>62</v>
      </c>
      <c r="E1665" s="3">
        <v>133</v>
      </c>
      <c r="F1665" s="2">
        <v>539.61</v>
      </c>
      <c r="G1665" s="2">
        <f>ROUND('CDD-CD'!$E1665*'CDD-CD'!$F1665,2)</f>
        <v>71768.13</v>
      </c>
      <c r="H1665" s="3">
        <v>133</v>
      </c>
      <c r="I1665" s="2">
        <v>578.87</v>
      </c>
      <c r="J1665" s="2">
        <f>ROUND(Tabla2[[#This Row],[CANTIDAD 2]]*Tabla2[[#This Row],[P. U. 2]],2)</f>
        <v>76989.710000000006</v>
      </c>
    </row>
    <row r="1666" spans="1:10">
      <c r="A1666" s="16" t="s">
        <v>6577</v>
      </c>
      <c r="B1666" s="16" t="s">
        <v>1517</v>
      </c>
      <c r="C1666" s="16" t="s">
        <v>4898</v>
      </c>
      <c r="D1666" s="1" t="s">
        <v>62</v>
      </c>
      <c r="E1666" s="3">
        <v>81</v>
      </c>
      <c r="F1666" s="2">
        <v>617.91</v>
      </c>
      <c r="G1666" s="2">
        <f>ROUND('CDD-CD'!$E1666*'CDD-CD'!$F1666,2)</f>
        <v>50050.71</v>
      </c>
      <c r="H1666" s="3">
        <v>81</v>
      </c>
      <c r="I1666" s="2">
        <v>657.17</v>
      </c>
      <c r="J1666" s="2">
        <f>ROUND(Tabla2[[#This Row],[CANTIDAD 2]]*Tabla2[[#This Row],[P. U. 2]],2)</f>
        <v>53230.77</v>
      </c>
    </row>
    <row r="1667" spans="1:10">
      <c r="A1667" s="16" t="s">
        <v>6577</v>
      </c>
      <c r="B1667" s="16" t="s">
        <v>1518</v>
      </c>
      <c r="C1667" s="16" t="s">
        <v>4899</v>
      </c>
      <c r="D1667" s="1" t="s">
        <v>62</v>
      </c>
      <c r="E1667" s="3">
        <v>81</v>
      </c>
      <c r="F1667" s="2">
        <v>207</v>
      </c>
      <c r="G1667" s="2">
        <f>ROUND('CDD-CD'!$E1667*'CDD-CD'!$F1667,2)</f>
        <v>16767</v>
      </c>
      <c r="H1667" s="3">
        <v>81</v>
      </c>
      <c r="I1667" s="2">
        <v>207</v>
      </c>
      <c r="J1667" s="2">
        <f>ROUND(Tabla2[[#This Row],[CANTIDAD 2]]*Tabla2[[#This Row],[P. U. 2]],2)</f>
        <v>16767</v>
      </c>
    </row>
    <row r="1668" spans="1:10">
      <c r="A1668" s="16" t="s">
        <v>6577</v>
      </c>
      <c r="B1668" s="16" t="s">
        <v>1519</v>
      </c>
      <c r="C1668" s="16" t="s">
        <v>4900</v>
      </c>
      <c r="D1668" s="1" t="s">
        <v>62</v>
      </c>
      <c r="E1668" s="3">
        <v>109</v>
      </c>
      <c r="F1668" s="2">
        <v>1354.11</v>
      </c>
      <c r="G1668" s="2">
        <f>ROUND('CDD-CD'!$E1668*'CDD-CD'!$F1668,2)</f>
        <v>147597.99</v>
      </c>
      <c r="H1668" s="3">
        <v>109</v>
      </c>
      <c r="I1668" s="2">
        <v>1393.37</v>
      </c>
      <c r="J1668" s="2">
        <f>ROUND(Tabla2[[#This Row],[CANTIDAD 2]]*Tabla2[[#This Row],[P. U. 2]],2)</f>
        <v>151877.32999999999</v>
      </c>
    </row>
    <row r="1669" spans="1:10">
      <c r="A1669" s="16" t="s">
        <v>6577</v>
      </c>
      <c r="B1669" s="16" t="s">
        <v>1520</v>
      </c>
      <c r="C1669" s="16" t="s">
        <v>4901</v>
      </c>
      <c r="D1669" s="1" t="s">
        <v>62</v>
      </c>
      <c r="E1669" s="3">
        <v>43</v>
      </c>
      <c r="F1669" s="2">
        <v>1325.31</v>
      </c>
      <c r="G1669" s="2">
        <f>ROUND('CDD-CD'!$E1669*'CDD-CD'!$F1669,2)</f>
        <v>56988.33</v>
      </c>
      <c r="H1669" s="3">
        <v>43</v>
      </c>
      <c r="I1669" s="2">
        <v>1364.57</v>
      </c>
      <c r="J1669" s="2">
        <f>ROUND(Tabla2[[#This Row],[CANTIDAD 2]]*Tabla2[[#This Row],[P. U. 2]],2)</f>
        <v>58676.51</v>
      </c>
    </row>
    <row r="1670" spans="1:10">
      <c r="A1670" s="16" t="s">
        <v>6577</v>
      </c>
      <c r="B1670" s="16" t="s">
        <v>1521</v>
      </c>
      <c r="C1670" s="16" t="s">
        <v>4902</v>
      </c>
      <c r="D1670" s="1" t="s">
        <v>62</v>
      </c>
      <c r="E1670" s="3">
        <v>25</v>
      </c>
      <c r="F1670" s="2">
        <v>698.91</v>
      </c>
      <c r="G1670" s="2">
        <f>ROUND('CDD-CD'!$E1670*'CDD-CD'!$F1670,2)</f>
        <v>17472.75</v>
      </c>
      <c r="H1670" s="3">
        <v>25</v>
      </c>
      <c r="I1670" s="2">
        <v>738.17</v>
      </c>
      <c r="J1670" s="2">
        <f>ROUND(Tabla2[[#This Row],[CANTIDAD 2]]*Tabla2[[#This Row],[P. U. 2]],2)</f>
        <v>18454.25</v>
      </c>
    </row>
    <row r="1671" spans="1:10">
      <c r="A1671" s="16" t="s">
        <v>6577</v>
      </c>
      <c r="B1671" s="16" t="s">
        <v>1522</v>
      </c>
      <c r="C1671" s="16" t="s">
        <v>4903</v>
      </c>
      <c r="D1671" s="1" t="s">
        <v>62</v>
      </c>
      <c r="E1671" s="3">
        <v>4</v>
      </c>
      <c r="F1671" s="2">
        <v>740.31</v>
      </c>
      <c r="G1671" s="2">
        <f>ROUND('CDD-CD'!$E1671*'CDD-CD'!$F1671,2)</f>
        <v>2961.24</v>
      </c>
      <c r="H1671" s="3">
        <v>4</v>
      </c>
      <c r="I1671" s="2">
        <v>779.57</v>
      </c>
      <c r="J1671" s="2">
        <f>ROUND(Tabla2[[#This Row],[CANTIDAD 2]]*Tabla2[[#This Row],[P. U. 2]],2)</f>
        <v>3118.28</v>
      </c>
    </row>
    <row r="1672" spans="1:10">
      <c r="A1672" s="16" t="s">
        <v>6577</v>
      </c>
      <c r="B1672" s="16" t="s">
        <v>1523</v>
      </c>
      <c r="C1672" s="16" t="s">
        <v>4904</v>
      </c>
      <c r="D1672" s="1" t="s">
        <v>62</v>
      </c>
      <c r="E1672" s="3">
        <v>4</v>
      </c>
      <c r="F1672" s="2">
        <v>207</v>
      </c>
      <c r="G1672" s="2">
        <f>ROUND('CDD-CD'!$E1672*'CDD-CD'!$F1672,2)</f>
        <v>828</v>
      </c>
      <c r="H1672" s="3">
        <v>4</v>
      </c>
      <c r="I1672" s="2">
        <v>207</v>
      </c>
      <c r="J1672" s="2">
        <f>ROUND(Tabla2[[#This Row],[CANTIDAD 2]]*Tabla2[[#This Row],[P. U. 2]],2)</f>
        <v>828</v>
      </c>
    </row>
    <row r="1673" spans="1:10">
      <c r="A1673" s="16" t="s">
        <v>6577</v>
      </c>
      <c r="B1673" s="16" t="s">
        <v>1524</v>
      </c>
      <c r="C1673" s="16" t="s">
        <v>4905</v>
      </c>
      <c r="D1673" s="1" t="s">
        <v>62</v>
      </c>
      <c r="E1673" s="3">
        <v>14</v>
      </c>
      <c r="F1673" s="2">
        <v>1535.01</v>
      </c>
      <c r="G1673" s="2">
        <f>ROUND('CDD-CD'!$E1673*'CDD-CD'!$F1673,2)</f>
        <v>21490.14</v>
      </c>
      <c r="H1673" s="3">
        <v>14</v>
      </c>
      <c r="I1673" s="2">
        <v>1574.27</v>
      </c>
      <c r="J1673" s="2">
        <f>ROUND(Tabla2[[#This Row],[CANTIDAD 2]]*Tabla2[[#This Row],[P. U. 2]],2)</f>
        <v>22039.78</v>
      </c>
    </row>
    <row r="1674" spans="1:10">
      <c r="A1674" s="16" t="s">
        <v>6577</v>
      </c>
      <c r="B1674" s="16" t="s">
        <v>1525</v>
      </c>
      <c r="C1674" s="16" t="s">
        <v>4906</v>
      </c>
      <c r="D1674" s="1" t="s">
        <v>62</v>
      </c>
      <c r="E1674" s="3">
        <v>856</v>
      </c>
      <c r="F1674" s="2">
        <v>1544.91</v>
      </c>
      <c r="G1674" s="2">
        <f>ROUND('CDD-CD'!$E1674*'CDD-CD'!$F1674,2)</f>
        <v>1322442.96</v>
      </c>
      <c r="H1674" s="3">
        <v>856</v>
      </c>
      <c r="I1674" s="2">
        <v>1584.17</v>
      </c>
      <c r="J1674" s="2">
        <f>ROUND(Tabla2[[#This Row],[CANTIDAD 2]]*Tabla2[[#This Row],[P. U. 2]],2)</f>
        <v>1356049.52</v>
      </c>
    </row>
    <row r="1675" spans="1:10">
      <c r="A1675" s="16" t="s">
        <v>6577</v>
      </c>
      <c r="B1675" s="16" t="s">
        <v>1526</v>
      </c>
      <c r="C1675" s="16" t="s">
        <v>4907</v>
      </c>
      <c r="D1675" s="1" t="s">
        <v>62</v>
      </c>
      <c r="E1675" s="3">
        <v>173</v>
      </c>
      <c r="F1675" s="2">
        <v>1073.31</v>
      </c>
      <c r="G1675" s="2">
        <f>ROUND('CDD-CD'!$E1675*'CDD-CD'!$F1675,2)</f>
        <v>185682.63</v>
      </c>
      <c r="H1675" s="3">
        <v>173</v>
      </c>
      <c r="I1675" s="2">
        <v>1112.57</v>
      </c>
      <c r="J1675" s="2">
        <f>ROUND(Tabla2[[#This Row],[CANTIDAD 2]]*Tabla2[[#This Row],[P. U. 2]],2)</f>
        <v>192474.61</v>
      </c>
    </row>
    <row r="1676" spans="1:10">
      <c r="A1676" s="16" t="s">
        <v>6577</v>
      </c>
      <c r="B1676" s="16" t="s">
        <v>1527</v>
      </c>
      <c r="C1676" s="16" t="s">
        <v>4908</v>
      </c>
      <c r="D1676" s="1" t="s">
        <v>62</v>
      </c>
      <c r="E1676" s="3">
        <v>120</v>
      </c>
      <c r="F1676" s="2">
        <v>1097.6099999999999</v>
      </c>
      <c r="G1676" s="2">
        <f>ROUND('CDD-CD'!$E1676*'CDD-CD'!$F1676,2)</f>
        <v>131713.20000000001</v>
      </c>
      <c r="H1676" s="3">
        <v>120</v>
      </c>
      <c r="I1676" s="2">
        <v>1136.8699999999999</v>
      </c>
      <c r="J1676" s="2">
        <f>ROUND(Tabla2[[#This Row],[CANTIDAD 2]]*Tabla2[[#This Row],[P. U. 2]],2)</f>
        <v>136424.4</v>
      </c>
    </row>
    <row r="1677" spans="1:10">
      <c r="A1677" s="16" t="s">
        <v>6577</v>
      </c>
      <c r="B1677" s="16" t="s">
        <v>1528</v>
      </c>
      <c r="C1677" s="16" t="s">
        <v>4909</v>
      </c>
      <c r="D1677" s="1" t="s">
        <v>62</v>
      </c>
      <c r="E1677" s="3">
        <v>28</v>
      </c>
      <c r="F1677" s="2">
        <v>3381.36</v>
      </c>
      <c r="G1677" s="2">
        <f>ROUND('CDD-CD'!$E1677*'CDD-CD'!$F1677,2)</f>
        <v>94678.080000000002</v>
      </c>
      <c r="H1677" s="3">
        <v>28</v>
      </c>
      <c r="I1677" s="2">
        <v>3420.62</v>
      </c>
      <c r="J1677" s="2">
        <f>ROUND(Tabla2[[#This Row],[CANTIDAD 2]]*Tabla2[[#This Row],[P. U. 2]],2)</f>
        <v>95777.36</v>
      </c>
    </row>
    <row r="1678" spans="1:10">
      <c r="A1678" s="16" t="s">
        <v>6577</v>
      </c>
      <c r="B1678" s="16" t="s">
        <v>1529</v>
      </c>
      <c r="C1678" s="16" t="s">
        <v>4910</v>
      </c>
      <c r="D1678" s="1" t="s">
        <v>62</v>
      </c>
      <c r="E1678" s="3">
        <v>25</v>
      </c>
      <c r="F1678" s="2">
        <v>3332.31</v>
      </c>
      <c r="G1678" s="2">
        <f>ROUND('CDD-CD'!$E1678*'CDD-CD'!$F1678,2)</f>
        <v>83307.75</v>
      </c>
      <c r="H1678" s="3">
        <v>25</v>
      </c>
      <c r="I1678" s="2">
        <v>3371.57</v>
      </c>
      <c r="J1678" s="2">
        <f>ROUND(Tabla2[[#This Row],[CANTIDAD 2]]*Tabla2[[#This Row],[P. U. 2]],2)</f>
        <v>84289.25</v>
      </c>
    </row>
    <row r="1679" spans="1:10">
      <c r="A1679" s="16" t="s">
        <v>6577</v>
      </c>
      <c r="B1679" s="16" t="s">
        <v>1530</v>
      </c>
      <c r="C1679" s="16" t="s">
        <v>4911</v>
      </c>
      <c r="D1679" s="1" t="s">
        <v>62</v>
      </c>
      <c r="E1679" s="3">
        <v>15</v>
      </c>
      <c r="F1679" s="2">
        <v>3357.06</v>
      </c>
      <c r="G1679" s="2">
        <f>ROUND('CDD-CD'!$E1679*'CDD-CD'!$F1679,2)</f>
        <v>50355.9</v>
      </c>
      <c r="H1679" s="3">
        <v>15</v>
      </c>
      <c r="I1679" s="2">
        <v>3396.32</v>
      </c>
      <c r="J1679" s="2">
        <f>ROUND(Tabla2[[#This Row],[CANTIDAD 2]]*Tabla2[[#This Row],[P. U. 2]],2)</f>
        <v>50944.800000000003</v>
      </c>
    </row>
    <row r="1680" spans="1:10">
      <c r="A1680" s="16" t="s">
        <v>6577</v>
      </c>
      <c r="B1680" s="16" t="s">
        <v>1531</v>
      </c>
      <c r="C1680" s="16" t="s">
        <v>4912</v>
      </c>
      <c r="D1680" s="1" t="s">
        <v>62</v>
      </c>
      <c r="E1680" s="3">
        <v>511</v>
      </c>
      <c r="F1680" s="2">
        <v>2142.5100000000002</v>
      </c>
      <c r="G1680" s="2">
        <f>ROUND('CDD-CD'!$E1680*'CDD-CD'!$F1680,2)</f>
        <v>1094822.6100000001</v>
      </c>
      <c r="H1680" s="3">
        <v>511</v>
      </c>
      <c r="I1680" s="2">
        <v>2181.77</v>
      </c>
      <c r="J1680" s="2">
        <f>ROUND(Tabla2[[#This Row],[CANTIDAD 2]]*Tabla2[[#This Row],[P. U. 2]],2)</f>
        <v>1114884.47</v>
      </c>
    </row>
    <row r="1681" spans="1:10">
      <c r="A1681" s="16" t="s">
        <v>6577</v>
      </c>
      <c r="B1681" s="16" t="s">
        <v>1532</v>
      </c>
      <c r="C1681" s="16" t="s">
        <v>4913</v>
      </c>
      <c r="D1681" s="1" t="s">
        <v>62</v>
      </c>
      <c r="E1681" s="3">
        <v>56</v>
      </c>
      <c r="F1681" s="2">
        <v>1468.41</v>
      </c>
      <c r="G1681" s="2">
        <f>ROUND('CDD-CD'!$E1681*'CDD-CD'!$F1681,2)</f>
        <v>82230.960000000006</v>
      </c>
      <c r="H1681" s="3">
        <v>56</v>
      </c>
      <c r="I1681" s="2">
        <v>1507.67</v>
      </c>
      <c r="J1681" s="2">
        <f>ROUND(Tabla2[[#This Row],[CANTIDAD 2]]*Tabla2[[#This Row],[P. U. 2]],2)</f>
        <v>84429.52</v>
      </c>
    </row>
    <row r="1682" spans="1:10">
      <c r="A1682" s="16" t="s">
        <v>6577</v>
      </c>
      <c r="B1682" s="16" t="s">
        <v>1533</v>
      </c>
      <c r="C1682" s="16" t="s">
        <v>4914</v>
      </c>
      <c r="D1682" s="1" t="s">
        <v>62</v>
      </c>
      <c r="E1682" s="3">
        <v>28</v>
      </c>
      <c r="F1682" s="2">
        <v>701.61</v>
      </c>
      <c r="G1682" s="2">
        <f>ROUND('CDD-CD'!$E1682*'CDD-CD'!$F1682,2)</f>
        <v>19645.080000000002</v>
      </c>
      <c r="H1682" s="3">
        <v>28</v>
      </c>
      <c r="I1682" s="2">
        <v>740.87</v>
      </c>
      <c r="J1682" s="2">
        <f>ROUND(Tabla2[[#This Row],[CANTIDAD 2]]*Tabla2[[#This Row],[P. U. 2]],2)</f>
        <v>20744.36</v>
      </c>
    </row>
    <row r="1683" spans="1:10">
      <c r="A1683" s="16" t="s">
        <v>6577</v>
      </c>
      <c r="B1683" s="16" t="s">
        <v>1534</v>
      </c>
      <c r="C1683" s="16" t="s">
        <v>4915</v>
      </c>
      <c r="D1683" s="1" t="s">
        <v>62</v>
      </c>
      <c r="E1683" s="3">
        <v>8</v>
      </c>
      <c r="F1683" s="2">
        <v>784.41</v>
      </c>
      <c r="G1683" s="2">
        <f>ROUND('CDD-CD'!$E1683*'CDD-CD'!$F1683,2)</f>
        <v>6275.28</v>
      </c>
      <c r="H1683" s="3">
        <v>8</v>
      </c>
      <c r="I1683" s="2">
        <v>823.67</v>
      </c>
      <c r="J1683" s="2">
        <f>ROUND(Tabla2[[#This Row],[CANTIDAD 2]]*Tabla2[[#This Row],[P. U. 2]],2)</f>
        <v>6589.36</v>
      </c>
    </row>
    <row r="1684" spans="1:10">
      <c r="A1684" s="16" t="s">
        <v>6577</v>
      </c>
      <c r="B1684" s="16" t="s">
        <v>1535</v>
      </c>
      <c r="C1684" s="16" t="s">
        <v>4916</v>
      </c>
      <c r="D1684" s="1" t="s">
        <v>62</v>
      </c>
      <c r="E1684" s="3">
        <v>10</v>
      </c>
      <c r="F1684" s="2">
        <v>1360.41</v>
      </c>
      <c r="G1684" s="2">
        <f>ROUND('CDD-CD'!$E1684*'CDD-CD'!$F1684,2)</f>
        <v>13604.1</v>
      </c>
      <c r="H1684" s="3">
        <v>10</v>
      </c>
      <c r="I1684" s="2">
        <v>1399.67</v>
      </c>
      <c r="J1684" s="2">
        <f>ROUND(Tabla2[[#This Row],[CANTIDAD 2]]*Tabla2[[#This Row],[P. U. 2]],2)</f>
        <v>13996.7</v>
      </c>
    </row>
    <row r="1685" spans="1:10">
      <c r="A1685" s="16" t="s">
        <v>6577</v>
      </c>
      <c r="B1685" s="16" t="s">
        <v>1536</v>
      </c>
      <c r="C1685" s="16" t="s">
        <v>4917</v>
      </c>
      <c r="D1685" s="1" t="s">
        <v>62</v>
      </c>
      <c r="E1685" s="3">
        <v>321</v>
      </c>
      <c r="F1685" s="2">
        <v>1761.09</v>
      </c>
      <c r="G1685" s="2">
        <f>ROUND('CDD-CD'!$E1685*'CDD-CD'!$F1685,2)</f>
        <v>565309.89</v>
      </c>
      <c r="H1685" s="3">
        <v>321</v>
      </c>
      <c r="I1685" s="2">
        <v>1816.21</v>
      </c>
      <c r="J1685" s="2">
        <f>ROUND(Tabla2[[#This Row],[CANTIDAD 2]]*Tabla2[[#This Row],[P. U. 2]],2)</f>
        <v>583003.41</v>
      </c>
    </row>
    <row r="1686" spans="1:10">
      <c r="A1686" s="16" t="s">
        <v>6577</v>
      </c>
      <c r="B1686" s="16" t="s">
        <v>1537</v>
      </c>
      <c r="C1686" s="16" t="s">
        <v>4918</v>
      </c>
      <c r="D1686" s="1" t="s">
        <v>62</v>
      </c>
      <c r="E1686" s="3">
        <v>427</v>
      </c>
      <c r="F1686" s="2">
        <v>1340.68</v>
      </c>
      <c r="G1686" s="2">
        <f>ROUND('CDD-CD'!$E1686*'CDD-CD'!$F1686,2)</f>
        <v>572470.36</v>
      </c>
      <c r="H1686" s="3">
        <v>427</v>
      </c>
      <c r="I1686" s="2">
        <v>1395.8</v>
      </c>
      <c r="J1686" s="2">
        <f>ROUND(Tabla2[[#This Row],[CANTIDAD 2]]*Tabla2[[#This Row],[P. U. 2]],2)</f>
        <v>596006.6</v>
      </c>
    </row>
    <row r="1687" spans="1:10">
      <c r="A1687" s="16" t="s">
        <v>6577</v>
      </c>
      <c r="B1687" s="16" t="s">
        <v>1538</v>
      </c>
      <c r="C1687" s="16" t="s">
        <v>4919</v>
      </c>
      <c r="D1687" s="1" t="s">
        <v>62</v>
      </c>
      <c r="E1687" s="3">
        <v>187</v>
      </c>
      <c r="F1687" s="2">
        <v>504.68</v>
      </c>
      <c r="G1687" s="2">
        <f>ROUND('CDD-CD'!$E1687*'CDD-CD'!$F1687,2)</f>
        <v>94375.16</v>
      </c>
      <c r="H1687" s="3">
        <v>187</v>
      </c>
      <c r="I1687" s="2">
        <v>559.79999999999995</v>
      </c>
      <c r="J1687" s="2">
        <f>ROUND(Tabla2[[#This Row],[CANTIDAD 2]]*Tabla2[[#This Row],[P. U. 2]],2)</f>
        <v>104682.6</v>
      </c>
    </row>
    <row r="1688" spans="1:10">
      <c r="A1688" s="16" t="s">
        <v>6577</v>
      </c>
      <c r="B1688" s="16" t="s">
        <v>1539</v>
      </c>
      <c r="C1688" s="16" t="s">
        <v>4920</v>
      </c>
      <c r="D1688" s="1" t="s">
        <v>62</v>
      </c>
      <c r="E1688" s="3">
        <v>1020</v>
      </c>
      <c r="F1688" s="2">
        <v>607.09</v>
      </c>
      <c r="G1688" s="2">
        <f>ROUND('CDD-CD'!$E1688*'CDD-CD'!$F1688,2)</f>
        <v>619231.80000000005</v>
      </c>
      <c r="H1688" s="3">
        <v>1020</v>
      </c>
      <c r="I1688" s="2">
        <v>662.21</v>
      </c>
      <c r="J1688" s="2">
        <f>ROUND(Tabla2[[#This Row],[CANTIDAD 2]]*Tabla2[[#This Row],[P. U. 2]],2)</f>
        <v>675454.2</v>
      </c>
    </row>
    <row r="1689" spans="1:10">
      <c r="A1689" s="16" t="s">
        <v>6577</v>
      </c>
      <c r="B1689" s="16" t="s">
        <v>1540</v>
      </c>
      <c r="C1689" s="16" t="s">
        <v>4921</v>
      </c>
      <c r="D1689" s="1" t="s">
        <v>62</v>
      </c>
      <c r="E1689" s="3">
        <v>45</v>
      </c>
      <c r="F1689" s="2">
        <v>436.97</v>
      </c>
      <c r="G1689" s="2">
        <f>ROUND('CDD-CD'!$E1689*'CDD-CD'!$F1689,2)</f>
        <v>19663.650000000001</v>
      </c>
      <c r="H1689" s="3">
        <v>45</v>
      </c>
      <c r="I1689" s="2">
        <v>463.14</v>
      </c>
      <c r="J1689" s="2">
        <f>ROUND(Tabla2[[#This Row],[CANTIDAD 2]]*Tabla2[[#This Row],[P. U. 2]],2)</f>
        <v>20841.3</v>
      </c>
    </row>
    <row r="1690" spans="1:10" s="61" customFormat="1">
      <c r="A1690" s="57" t="s">
        <v>6581</v>
      </c>
      <c r="B1690" s="57" t="s">
        <v>1541</v>
      </c>
      <c r="C1690" s="57" t="s">
        <v>4922</v>
      </c>
      <c r="D1690" s="58" t="s">
        <v>3472</v>
      </c>
      <c r="E1690" s="59"/>
      <c r="F1690" s="60"/>
      <c r="G1690" s="60">
        <f>SUM(G1691)</f>
        <v>681702</v>
      </c>
      <c r="H1690" s="59"/>
      <c r="I1690" s="21"/>
      <c r="J1690" s="60">
        <f>SUM(J1691)</f>
        <v>725676</v>
      </c>
    </row>
    <row r="1691" spans="1:10">
      <c r="A1691" s="16" t="s">
        <v>6577</v>
      </c>
      <c r="B1691" s="16" t="s">
        <v>1542</v>
      </c>
      <c r="C1691" s="16" t="s">
        <v>4923</v>
      </c>
      <c r="D1691" s="1" t="s">
        <v>62</v>
      </c>
      <c r="E1691" s="3">
        <v>4200</v>
      </c>
      <c r="F1691" s="2">
        <v>162.31</v>
      </c>
      <c r="G1691" s="2">
        <f>ROUND('CDD-CD'!$E1691*'CDD-CD'!$F1691,2)</f>
        <v>681702</v>
      </c>
      <c r="H1691" s="3">
        <v>4200</v>
      </c>
      <c r="I1691" s="2">
        <v>172.78</v>
      </c>
      <c r="J1691" s="2">
        <f>ROUND(Tabla2[[#This Row],[CANTIDAD 2]]*Tabla2[[#This Row],[P. U. 2]],2)</f>
        <v>725676</v>
      </c>
    </row>
    <row r="1692" spans="1:10" s="56" customFormat="1">
      <c r="A1692" s="52" t="s">
        <v>6580</v>
      </c>
      <c r="B1692" s="52" t="s">
        <v>3472</v>
      </c>
      <c r="C1692" s="52" t="s">
        <v>4924</v>
      </c>
      <c r="D1692" s="53" t="s">
        <v>3472</v>
      </c>
      <c r="E1692" s="54"/>
      <c r="F1692" s="55"/>
      <c r="G1692" s="55">
        <f>SUM(G1693:G1714)</f>
        <v>632859.84</v>
      </c>
      <c r="H1692" s="54"/>
      <c r="I1692" s="65"/>
      <c r="J1692" s="55">
        <f>SUM(J1693:J1714)</f>
        <v>685872.0199999999</v>
      </c>
    </row>
    <row r="1693" spans="1:10">
      <c r="A1693" s="16" t="s">
        <v>6577</v>
      </c>
      <c r="B1693" s="16" t="s">
        <v>1543</v>
      </c>
      <c r="C1693" s="16" t="s">
        <v>4925</v>
      </c>
      <c r="D1693" s="1" t="s">
        <v>62</v>
      </c>
      <c r="E1693" s="3">
        <v>968</v>
      </c>
      <c r="F1693" s="2">
        <v>102.48</v>
      </c>
      <c r="G1693" s="2">
        <f>ROUND('CDD-CD'!$E1693*'CDD-CD'!$F1693,2)</f>
        <v>99200.639999999999</v>
      </c>
      <c r="H1693" s="3">
        <v>968</v>
      </c>
      <c r="I1693" s="2">
        <v>111.45</v>
      </c>
      <c r="J1693" s="2">
        <f>ROUND(Tabla2[[#This Row],[CANTIDAD 2]]*Tabla2[[#This Row],[P. U. 2]],2)</f>
        <v>107883.6</v>
      </c>
    </row>
    <row r="1694" spans="1:10">
      <c r="A1694" s="16" t="s">
        <v>6577</v>
      </c>
      <c r="B1694" s="16" t="s">
        <v>1544</v>
      </c>
      <c r="C1694" s="16" t="s">
        <v>4926</v>
      </c>
      <c r="D1694" s="1" t="s">
        <v>62</v>
      </c>
      <c r="E1694" s="3">
        <v>140</v>
      </c>
      <c r="F1694" s="2">
        <v>102.48</v>
      </c>
      <c r="G1694" s="2">
        <f>ROUND('CDD-CD'!$E1694*'CDD-CD'!$F1694,2)</f>
        <v>14347.2</v>
      </c>
      <c r="H1694" s="3">
        <v>140</v>
      </c>
      <c r="I1694" s="2">
        <v>111.45</v>
      </c>
      <c r="J1694" s="2">
        <f>ROUND(Tabla2[[#This Row],[CANTIDAD 2]]*Tabla2[[#This Row],[P. U. 2]],2)</f>
        <v>15603</v>
      </c>
    </row>
    <row r="1695" spans="1:10">
      <c r="A1695" s="16" t="s">
        <v>6577</v>
      </c>
      <c r="B1695" s="16" t="s">
        <v>1545</v>
      </c>
      <c r="C1695" s="16" t="s">
        <v>4927</v>
      </c>
      <c r="D1695" s="1" t="s">
        <v>62</v>
      </c>
      <c r="E1695" s="3">
        <v>136</v>
      </c>
      <c r="F1695" s="2">
        <v>102.48</v>
      </c>
      <c r="G1695" s="2">
        <f>ROUND('CDD-CD'!$E1695*'CDD-CD'!$F1695,2)</f>
        <v>13937.28</v>
      </c>
      <c r="H1695" s="3">
        <v>136</v>
      </c>
      <c r="I1695" s="2">
        <v>111.45</v>
      </c>
      <c r="J1695" s="2">
        <f>ROUND(Tabla2[[#This Row],[CANTIDAD 2]]*Tabla2[[#This Row],[P. U. 2]],2)</f>
        <v>15157.2</v>
      </c>
    </row>
    <row r="1696" spans="1:10">
      <c r="A1696" s="16" t="s">
        <v>6577</v>
      </c>
      <c r="B1696" s="16" t="s">
        <v>1546</v>
      </c>
      <c r="C1696" s="16" t="s">
        <v>4926</v>
      </c>
      <c r="D1696" s="1" t="s">
        <v>62</v>
      </c>
      <c r="E1696" s="3">
        <v>384</v>
      </c>
      <c r="F1696" s="2">
        <v>102.48</v>
      </c>
      <c r="G1696" s="2">
        <f>ROUND('CDD-CD'!$E1696*'CDD-CD'!$F1696,2)</f>
        <v>39352.32</v>
      </c>
      <c r="H1696" s="3">
        <v>384</v>
      </c>
      <c r="I1696" s="2">
        <v>111.45</v>
      </c>
      <c r="J1696" s="2">
        <f>ROUND(Tabla2[[#This Row],[CANTIDAD 2]]*Tabla2[[#This Row],[P. U. 2]],2)</f>
        <v>42796.800000000003</v>
      </c>
    </row>
    <row r="1697" spans="1:10">
      <c r="A1697" s="16" t="s">
        <v>6577</v>
      </c>
      <c r="B1697" s="16" t="s">
        <v>1547</v>
      </c>
      <c r="C1697" s="16" t="s">
        <v>4928</v>
      </c>
      <c r="D1697" s="1" t="s">
        <v>62</v>
      </c>
      <c r="E1697" s="3">
        <v>92</v>
      </c>
      <c r="F1697" s="2">
        <v>102.48</v>
      </c>
      <c r="G1697" s="2">
        <f>ROUND('CDD-CD'!$E1697*'CDD-CD'!$F1697,2)</f>
        <v>9428.16</v>
      </c>
      <c r="H1697" s="3">
        <v>92</v>
      </c>
      <c r="I1697" s="2">
        <v>111.45</v>
      </c>
      <c r="J1697" s="2">
        <f>ROUND(Tabla2[[#This Row],[CANTIDAD 2]]*Tabla2[[#This Row],[P. U. 2]],2)</f>
        <v>10253.4</v>
      </c>
    </row>
    <row r="1698" spans="1:10">
      <c r="A1698" s="16" t="s">
        <v>6577</v>
      </c>
      <c r="B1698" s="16" t="s">
        <v>1548</v>
      </c>
      <c r="C1698" s="16" t="s">
        <v>4929</v>
      </c>
      <c r="D1698" s="1" t="s">
        <v>62</v>
      </c>
      <c r="E1698" s="3">
        <v>1455</v>
      </c>
      <c r="F1698" s="2">
        <v>102.48</v>
      </c>
      <c r="G1698" s="2">
        <f>ROUND('CDD-CD'!$E1698*'CDD-CD'!$F1698,2)</f>
        <v>149108.4</v>
      </c>
      <c r="H1698" s="3">
        <v>1455</v>
      </c>
      <c r="I1698" s="2">
        <v>111.45</v>
      </c>
      <c r="J1698" s="2">
        <f>ROUND(Tabla2[[#This Row],[CANTIDAD 2]]*Tabla2[[#This Row],[P. U. 2]],2)</f>
        <v>162159.75</v>
      </c>
    </row>
    <row r="1699" spans="1:10">
      <c r="A1699" s="16" t="s">
        <v>6577</v>
      </c>
      <c r="B1699" s="16" t="s">
        <v>1549</v>
      </c>
      <c r="C1699" s="16" t="s">
        <v>4930</v>
      </c>
      <c r="D1699" s="1" t="s">
        <v>62</v>
      </c>
      <c r="E1699" s="3">
        <v>99</v>
      </c>
      <c r="F1699" s="2">
        <v>102.48</v>
      </c>
      <c r="G1699" s="2">
        <f>ROUND('CDD-CD'!$E1699*'CDD-CD'!$F1699,2)</f>
        <v>10145.52</v>
      </c>
      <c r="H1699" s="3">
        <v>99</v>
      </c>
      <c r="I1699" s="2">
        <v>111.45</v>
      </c>
      <c r="J1699" s="2">
        <f>ROUND(Tabla2[[#This Row],[CANTIDAD 2]]*Tabla2[[#This Row],[P. U. 2]],2)</f>
        <v>11033.55</v>
      </c>
    </row>
    <row r="1700" spans="1:10">
      <c r="A1700" s="16" t="s">
        <v>6577</v>
      </c>
      <c r="B1700" s="16" t="s">
        <v>1550</v>
      </c>
      <c r="C1700" s="16" t="s">
        <v>4931</v>
      </c>
      <c r="D1700" s="1" t="s">
        <v>62</v>
      </c>
      <c r="E1700" s="3">
        <v>458</v>
      </c>
      <c r="F1700" s="2">
        <v>201.68</v>
      </c>
      <c r="G1700" s="2">
        <f>ROUND('CDD-CD'!$E1700*'CDD-CD'!$F1700,2)</f>
        <v>92369.44</v>
      </c>
      <c r="H1700" s="3">
        <v>458</v>
      </c>
      <c r="I1700" s="2">
        <v>210.65</v>
      </c>
      <c r="J1700" s="2">
        <f>ROUND(Tabla2[[#This Row],[CANTIDAD 2]]*Tabla2[[#This Row],[P. U. 2]],2)</f>
        <v>96477.7</v>
      </c>
    </row>
    <row r="1701" spans="1:10">
      <c r="A1701" s="16" t="s">
        <v>6577</v>
      </c>
      <c r="B1701" s="16" t="s">
        <v>1551</v>
      </c>
      <c r="C1701" s="16" t="s">
        <v>4932</v>
      </c>
      <c r="D1701" s="1" t="s">
        <v>62</v>
      </c>
      <c r="E1701" s="3">
        <v>69</v>
      </c>
      <c r="F1701" s="2">
        <v>102.48</v>
      </c>
      <c r="G1701" s="2">
        <f>ROUND('CDD-CD'!$E1701*'CDD-CD'!$F1701,2)</f>
        <v>7071.12</v>
      </c>
      <c r="H1701" s="3">
        <v>69</v>
      </c>
      <c r="I1701" s="2">
        <v>111.45</v>
      </c>
      <c r="J1701" s="2">
        <f>ROUND(Tabla2[[#This Row],[CANTIDAD 2]]*Tabla2[[#This Row],[P. U. 2]],2)</f>
        <v>7690.05</v>
      </c>
    </row>
    <row r="1702" spans="1:10">
      <c r="A1702" s="16" t="s">
        <v>6577</v>
      </c>
      <c r="B1702" s="16" t="s">
        <v>1552</v>
      </c>
      <c r="C1702" s="16" t="s">
        <v>4933</v>
      </c>
      <c r="D1702" s="1" t="s">
        <v>62</v>
      </c>
      <c r="E1702" s="3">
        <v>68</v>
      </c>
      <c r="F1702" s="2">
        <v>102.48</v>
      </c>
      <c r="G1702" s="2">
        <f>ROUND('CDD-CD'!$E1702*'CDD-CD'!$F1702,2)</f>
        <v>6968.64</v>
      </c>
      <c r="H1702" s="3">
        <v>68</v>
      </c>
      <c r="I1702" s="2">
        <v>111.45</v>
      </c>
      <c r="J1702" s="2">
        <f>ROUND(Tabla2[[#This Row],[CANTIDAD 2]]*Tabla2[[#This Row],[P. U. 2]],2)</f>
        <v>7578.6</v>
      </c>
    </row>
    <row r="1703" spans="1:10">
      <c r="A1703" s="16" t="s">
        <v>6577</v>
      </c>
      <c r="B1703" s="16" t="s">
        <v>1553</v>
      </c>
      <c r="C1703" s="16" t="s">
        <v>4934</v>
      </c>
      <c r="D1703" s="1" t="s">
        <v>62</v>
      </c>
      <c r="E1703" s="3">
        <v>68</v>
      </c>
      <c r="F1703" s="2">
        <v>102.48</v>
      </c>
      <c r="G1703" s="2">
        <f>ROUND('CDD-CD'!$E1703*'CDD-CD'!$F1703,2)</f>
        <v>6968.64</v>
      </c>
      <c r="H1703" s="3">
        <v>68</v>
      </c>
      <c r="I1703" s="2">
        <v>111.45</v>
      </c>
      <c r="J1703" s="2">
        <f>ROUND(Tabla2[[#This Row],[CANTIDAD 2]]*Tabla2[[#This Row],[P. U. 2]],2)</f>
        <v>7578.6</v>
      </c>
    </row>
    <row r="1704" spans="1:10">
      <c r="A1704" s="16" t="s">
        <v>6577</v>
      </c>
      <c r="B1704" s="16" t="s">
        <v>1554</v>
      </c>
      <c r="C1704" s="16" t="s">
        <v>4935</v>
      </c>
      <c r="D1704" s="1" t="s">
        <v>62</v>
      </c>
      <c r="E1704" s="3">
        <v>473</v>
      </c>
      <c r="F1704" s="2">
        <v>101.83</v>
      </c>
      <c r="G1704" s="2">
        <f>ROUND('CDD-CD'!$E1704*'CDD-CD'!$F1704,2)</f>
        <v>48165.59</v>
      </c>
      <c r="H1704" s="3">
        <v>473</v>
      </c>
      <c r="I1704" s="2">
        <v>110.55</v>
      </c>
      <c r="J1704" s="2">
        <f>ROUND(Tabla2[[#This Row],[CANTIDAD 2]]*Tabla2[[#This Row],[P. U. 2]],2)</f>
        <v>52290.15</v>
      </c>
    </row>
    <row r="1705" spans="1:10">
      <c r="A1705" s="16" t="s">
        <v>6577</v>
      </c>
      <c r="B1705" s="16" t="s">
        <v>1555</v>
      </c>
      <c r="C1705" s="16" t="s">
        <v>4936</v>
      </c>
      <c r="D1705" s="1" t="s">
        <v>62</v>
      </c>
      <c r="E1705" s="3">
        <v>77</v>
      </c>
      <c r="F1705" s="2">
        <v>102.48</v>
      </c>
      <c r="G1705" s="2">
        <f>ROUND('CDD-CD'!$E1705*'CDD-CD'!$F1705,2)</f>
        <v>7890.96</v>
      </c>
      <c r="H1705" s="3">
        <v>77</v>
      </c>
      <c r="I1705" s="2">
        <v>111.45</v>
      </c>
      <c r="J1705" s="2">
        <f>ROUND(Tabla2[[#This Row],[CANTIDAD 2]]*Tabla2[[#This Row],[P. U. 2]],2)</f>
        <v>8581.65</v>
      </c>
    </row>
    <row r="1706" spans="1:10">
      <c r="A1706" s="16" t="s">
        <v>6577</v>
      </c>
      <c r="B1706" s="16" t="s">
        <v>1556</v>
      </c>
      <c r="C1706" s="16" t="s">
        <v>4937</v>
      </c>
      <c r="D1706" s="1" t="s">
        <v>62</v>
      </c>
      <c r="E1706" s="3">
        <v>13</v>
      </c>
      <c r="F1706" s="2">
        <v>235.26</v>
      </c>
      <c r="G1706" s="2">
        <f>ROUND('CDD-CD'!$E1706*'CDD-CD'!$F1706,2)</f>
        <v>3058.38</v>
      </c>
      <c r="H1706" s="3">
        <v>13</v>
      </c>
      <c r="I1706" s="2">
        <v>247.82</v>
      </c>
      <c r="J1706" s="2">
        <f>ROUND(Tabla2[[#This Row],[CANTIDAD 2]]*Tabla2[[#This Row],[P. U. 2]],2)</f>
        <v>3221.66</v>
      </c>
    </row>
    <row r="1707" spans="1:10">
      <c r="A1707" s="16" t="s">
        <v>6577</v>
      </c>
      <c r="B1707" s="16" t="s">
        <v>1557</v>
      </c>
      <c r="C1707" s="16" t="s">
        <v>4938</v>
      </c>
      <c r="D1707" s="1" t="s">
        <v>62</v>
      </c>
      <c r="E1707" s="3">
        <v>4</v>
      </c>
      <c r="F1707" s="2">
        <v>102.48</v>
      </c>
      <c r="G1707" s="2">
        <f>ROUND('CDD-CD'!$E1707*'CDD-CD'!$F1707,2)</f>
        <v>409.92</v>
      </c>
      <c r="H1707" s="3">
        <v>4</v>
      </c>
      <c r="I1707" s="2">
        <v>111.45</v>
      </c>
      <c r="J1707" s="2">
        <f>ROUND(Tabla2[[#This Row],[CANTIDAD 2]]*Tabla2[[#This Row],[P. U. 2]],2)</f>
        <v>445.8</v>
      </c>
    </row>
    <row r="1708" spans="1:10">
      <c r="A1708" s="16" t="s">
        <v>6577</v>
      </c>
      <c r="B1708" s="16" t="s">
        <v>1558</v>
      </c>
      <c r="C1708" s="16" t="s">
        <v>4939</v>
      </c>
      <c r="D1708" s="1" t="s">
        <v>62</v>
      </c>
      <c r="E1708" s="3">
        <v>1023</v>
      </c>
      <c r="F1708" s="2">
        <v>51.12</v>
      </c>
      <c r="G1708" s="2">
        <f>ROUND('CDD-CD'!$E1708*'CDD-CD'!$F1708,2)</f>
        <v>52295.76</v>
      </c>
      <c r="H1708" s="3">
        <v>1023</v>
      </c>
      <c r="I1708" s="2">
        <v>57.4</v>
      </c>
      <c r="J1708" s="2">
        <f>ROUND(Tabla2[[#This Row],[CANTIDAD 2]]*Tabla2[[#This Row],[P. U. 2]],2)</f>
        <v>58720.2</v>
      </c>
    </row>
    <row r="1709" spans="1:10">
      <c r="A1709" s="16" t="s">
        <v>6577</v>
      </c>
      <c r="B1709" s="16" t="s">
        <v>1559</v>
      </c>
      <c r="C1709" s="16" t="s">
        <v>4940</v>
      </c>
      <c r="D1709" s="1" t="s">
        <v>62</v>
      </c>
      <c r="E1709" s="3">
        <v>197</v>
      </c>
      <c r="F1709" s="2">
        <v>54.27</v>
      </c>
      <c r="G1709" s="2">
        <f>ROUND('CDD-CD'!$E1709*'CDD-CD'!$F1709,2)</f>
        <v>10691.19</v>
      </c>
      <c r="H1709" s="3">
        <v>197</v>
      </c>
      <c r="I1709" s="2">
        <v>60.55</v>
      </c>
      <c r="J1709" s="2">
        <f>ROUND(Tabla2[[#This Row],[CANTIDAD 2]]*Tabla2[[#This Row],[P. U. 2]],2)</f>
        <v>11928.35</v>
      </c>
    </row>
    <row r="1710" spans="1:10">
      <c r="A1710" s="16" t="s">
        <v>6577</v>
      </c>
      <c r="B1710" s="16" t="s">
        <v>1560</v>
      </c>
      <c r="C1710" s="16" t="s">
        <v>4941</v>
      </c>
      <c r="D1710" s="1" t="s">
        <v>62</v>
      </c>
      <c r="E1710" s="3">
        <v>68</v>
      </c>
      <c r="F1710" s="2">
        <v>56.17</v>
      </c>
      <c r="G1710" s="2">
        <f>ROUND('CDD-CD'!$E1710*'CDD-CD'!$F1710,2)</f>
        <v>3819.56</v>
      </c>
      <c r="H1710" s="3">
        <v>68</v>
      </c>
      <c r="I1710" s="2">
        <v>62.45</v>
      </c>
      <c r="J1710" s="2">
        <f>ROUND(Tabla2[[#This Row],[CANTIDAD 2]]*Tabla2[[#This Row],[P. U. 2]],2)</f>
        <v>4246.6000000000004</v>
      </c>
    </row>
    <row r="1711" spans="1:10">
      <c r="A1711" s="16" t="s">
        <v>6577</v>
      </c>
      <c r="B1711" s="16" t="s">
        <v>1561</v>
      </c>
      <c r="C1711" s="16" t="s">
        <v>4942</v>
      </c>
      <c r="D1711" s="1" t="s">
        <v>62</v>
      </c>
      <c r="E1711" s="3">
        <v>55</v>
      </c>
      <c r="F1711" s="2">
        <v>51.12</v>
      </c>
      <c r="G1711" s="2">
        <f>ROUND('CDD-CD'!$E1711*'CDD-CD'!$F1711,2)</f>
        <v>2811.6</v>
      </c>
      <c r="H1711" s="3">
        <v>55</v>
      </c>
      <c r="I1711" s="2">
        <v>57.4</v>
      </c>
      <c r="J1711" s="2">
        <f>ROUND(Tabla2[[#This Row],[CANTIDAD 2]]*Tabla2[[#This Row],[P. U. 2]],2)</f>
        <v>3157</v>
      </c>
    </row>
    <row r="1712" spans="1:10">
      <c r="A1712" s="16" t="s">
        <v>6577</v>
      </c>
      <c r="B1712" s="16" t="s">
        <v>1562</v>
      </c>
      <c r="C1712" s="16" t="s">
        <v>4943</v>
      </c>
      <c r="D1712" s="1" t="s">
        <v>62</v>
      </c>
      <c r="E1712" s="3">
        <v>58</v>
      </c>
      <c r="F1712" s="2">
        <v>73.150000000000006</v>
      </c>
      <c r="G1712" s="2">
        <f>ROUND('CDD-CD'!$E1712*'CDD-CD'!$F1712,2)</f>
        <v>4242.7</v>
      </c>
      <c r="H1712" s="3">
        <v>58</v>
      </c>
      <c r="I1712" s="2">
        <v>79.430000000000007</v>
      </c>
      <c r="J1712" s="2">
        <f>ROUND(Tabla2[[#This Row],[CANTIDAD 2]]*Tabla2[[#This Row],[P. U. 2]],2)</f>
        <v>4606.9399999999996</v>
      </c>
    </row>
    <row r="1713" spans="1:10">
      <c r="A1713" s="16" t="s">
        <v>6577</v>
      </c>
      <c r="B1713" s="16" t="s">
        <v>1563</v>
      </c>
      <c r="C1713" s="16" t="s">
        <v>4944</v>
      </c>
      <c r="D1713" s="1" t="s">
        <v>62</v>
      </c>
      <c r="E1713" s="3">
        <v>32</v>
      </c>
      <c r="F1713" s="2">
        <v>242.41</v>
      </c>
      <c r="G1713" s="2">
        <f>ROUND('CDD-CD'!$E1713*'CDD-CD'!$F1713,2)</f>
        <v>7757.12</v>
      </c>
      <c r="H1713" s="3">
        <v>32</v>
      </c>
      <c r="I1713" s="2">
        <v>273.81</v>
      </c>
      <c r="J1713" s="2">
        <f>ROUND(Tabla2[[#This Row],[CANTIDAD 2]]*Tabla2[[#This Row],[P. U. 2]],2)</f>
        <v>8761.92</v>
      </c>
    </row>
    <row r="1714" spans="1:10">
      <c r="A1714" s="16" t="s">
        <v>6577</v>
      </c>
      <c r="B1714" s="16" t="s">
        <v>1564</v>
      </c>
      <c r="C1714" s="16" t="s">
        <v>4945</v>
      </c>
      <c r="D1714" s="1" t="s">
        <v>62</v>
      </c>
      <c r="E1714" s="3">
        <v>55</v>
      </c>
      <c r="F1714" s="2">
        <v>778.54</v>
      </c>
      <c r="G1714" s="2">
        <f>ROUND('CDD-CD'!$E1714*'CDD-CD'!$F1714,2)</f>
        <v>42819.7</v>
      </c>
      <c r="H1714" s="3">
        <v>55</v>
      </c>
      <c r="I1714" s="2">
        <v>830.9</v>
      </c>
      <c r="J1714" s="2">
        <f>ROUND(Tabla2[[#This Row],[CANTIDAD 2]]*Tabla2[[#This Row],[P. U. 2]],2)</f>
        <v>45699.5</v>
      </c>
    </row>
    <row r="1715" spans="1:10" s="51" customFormat="1">
      <c r="A1715" s="47" t="s">
        <v>6579</v>
      </c>
      <c r="B1715" s="47" t="s">
        <v>6624</v>
      </c>
      <c r="C1715" s="47" t="s">
        <v>4946</v>
      </c>
      <c r="D1715" s="48" t="s">
        <v>3472</v>
      </c>
      <c r="E1715" s="49"/>
      <c r="F1715" s="50"/>
      <c r="G1715" s="50">
        <f>SUM(G1716:G1724)</f>
        <v>234698.33</v>
      </c>
      <c r="H1715" s="49"/>
      <c r="I1715" s="64"/>
      <c r="J1715" s="50">
        <f>SUM(J1716:J1724)</f>
        <v>242797.27</v>
      </c>
    </row>
    <row r="1716" spans="1:10">
      <c r="A1716" s="16" t="s">
        <v>6577</v>
      </c>
      <c r="B1716" s="16" t="s">
        <v>1565</v>
      </c>
      <c r="C1716" s="16" t="s">
        <v>4947</v>
      </c>
      <c r="D1716" s="1" t="s">
        <v>62</v>
      </c>
      <c r="E1716" s="3">
        <v>15</v>
      </c>
      <c r="F1716" s="2">
        <v>2284.69</v>
      </c>
      <c r="G1716" s="2">
        <f>ROUND('CDD-CD'!$E1716*'CDD-CD'!$F1716,2)</f>
        <v>34270.35</v>
      </c>
      <c r="H1716" s="3">
        <v>15</v>
      </c>
      <c r="I1716" s="2">
        <v>2392.5</v>
      </c>
      <c r="J1716" s="2">
        <f>ROUND(Tabla2[[#This Row],[CANTIDAD 2]]*Tabla2[[#This Row],[P. U. 2]],2)</f>
        <v>35887.5</v>
      </c>
    </row>
    <row r="1717" spans="1:10">
      <c r="A1717" s="16" t="s">
        <v>6577</v>
      </c>
      <c r="B1717" s="16" t="s">
        <v>1566</v>
      </c>
      <c r="C1717" s="16" t="s">
        <v>4948</v>
      </c>
      <c r="D1717" s="1" t="s">
        <v>62</v>
      </c>
      <c r="E1717" s="3">
        <v>11</v>
      </c>
      <c r="F1717" s="2">
        <v>977.28</v>
      </c>
      <c r="G1717" s="2">
        <f>ROUND('CDD-CD'!$E1717*'CDD-CD'!$F1717,2)</f>
        <v>10750.08</v>
      </c>
      <c r="H1717" s="3">
        <v>11</v>
      </c>
      <c r="I1717" s="2">
        <v>1009.63</v>
      </c>
      <c r="J1717" s="2">
        <f>ROUND(Tabla2[[#This Row],[CANTIDAD 2]]*Tabla2[[#This Row],[P. U. 2]],2)</f>
        <v>11105.93</v>
      </c>
    </row>
    <row r="1718" spans="1:10">
      <c r="A1718" s="16" t="s">
        <v>6577</v>
      </c>
      <c r="B1718" s="16" t="s">
        <v>1567</v>
      </c>
      <c r="C1718" s="16" t="s">
        <v>6684</v>
      </c>
      <c r="D1718" s="1" t="s">
        <v>62</v>
      </c>
      <c r="E1718" s="3">
        <v>11</v>
      </c>
      <c r="F1718" s="2">
        <v>7498.68</v>
      </c>
      <c r="G1718" s="2">
        <f>ROUND('CDD-CD'!$E1718*'CDD-CD'!$F1718,2)</f>
        <v>82485.48</v>
      </c>
      <c r="H1718" s="3">
        <v>11</v>
      </c>
      <c r="I1718" s="2">
        <v>7752.85</v>
      </c>
      <c r="J1718" s="2">
        <f>ROUND(Tabla2[[#This Row],[CANTIDAD 2]]*Tabla2[[#This Row],[P. U. 2]],2)</f>
        <v>85281.35</v>
      </c>
    </row>
    <row r="1719" spans="1:10">
      <c r="A1719" s="16" t="s">
        <v>6577</v>
      </c>
      <c r="B1719" s="16" t="s">
        <v>1568</v>
      </c>
      <c r="C1719" s="16" t="s">
        <v>6685</v>
      </c>
      <c r="D1719" s="1" t="s">
        <v>62</v>
      </c>
      <c r="E1719" s="3">
        <v>1</v>
      </c>
      <c r="F1719" s="2">
        <v>8131.83</v>
      </c>
      <c r="G1719" s="2">
        <f>ROUND('CDD-CD'!$E1719*'CDD-CD'!$F1719,2)</f>
        <v>8131.83</v>
      </c>
      <c r="H1719" s="3">
        <v>1</v>
      </c>
      <c r="I1719" s="2">
        <v>8386</v>
      </c>
      <c r="J1719" s="2">
        <f>ROUND(Tabla2[[#This Row],[CANTIDAD 2]]*Tabla2[[#This Row],[P. U. 2]],2)</f>
        <v>8386</v>
      </c>
    </row>
    <row r="1720" spans="1:10">
      <c r="A1720" s="16" t="s">
        <v>6577</v>
      </c>
      <c r="B1720" s="16" t="s">
        <v>1569</v>
      </c>
      <c r="C1720" s="16" t="s">
        <v>6686</v>
      </c>
      <c r="D1720" s="1" t="s">
        <v>62</v>
      </c>
      <c r="E1720" s="3">
        <v>2</v>
      </c>
      <c r="F1720" s="2">
        <v>8131.83</v>
      </c>
      <c r="G1720" s="2">
        <f>ROUND('CDD-CD'!$E1720*'CDD-CD'!$F1720,2)</f>
        <v>16263.66</v>
      </c>
      <c r="H1720" s="3">
        <v>2</v>
      </c>
      <c r="I1720" s="2">
        <v>8386</v>
      </c>
      <c r="J1720" s="2">
        <f>ROUND(Tabla2[[#This Row],[CANTIDAD 2]]*Tabla2[[#This Row],[P. U. 2]],2)</f>
        <v>16772</v>
      </c>
    </row>
    <row r="1721" spans="1:10">
      <c r="A1721" s="16" t="s">
        <v>6577</v>
      </c>
      <c r="B1721" s="16" t="s">
        <v>1570</v>
      </c>
      <c r="C1721" s="16" t="s">
        <v>6687</v>
      </c>
      <c r="D1721" s="1" t="s">
        <v>62</v>
      </c>
      <c r="E1721" s="3">
        <v>2</v>
      </c>
      <c r="F1721" s="2">
        <v>8131.83</v>
      </c>
      <c r="G1721" s="2">
        <f>ROUND('CDD-CD'!$E1721*'CDD-CD'!$F1721,2)</f>
        <v>16263.66</v>
      </c>
      <c r="H1721" s="3">
        <v>2</v>
      </c>
      <c r="I1721" s="2">
        <v>8386</v>
      </c>
      <c r="J1721" s="2">
        <f>ROUND(Tabla2[[#This Row],[CANTIDAD 2]]*Tabla2[[#This Row],[P. U. 2]],2)</f>
        <v>16772</v>
      </c>
    </row>
    <row r="1722" spans="1:10">
      <c r="A1722" s="16" t="s">
        <v>6577</v>
      </c>
      <c r="B1722" s="16" t="s">
        <v>1571</v>
      </c>
      <c r="C1722" s="16" t="s">
        <v>6688</v>
      </c>
      <c r="D1722" s="1" t="s">
        <v>62</v>
      </c>
      <c r="E1722" s="3">
        <v>1</v>
      </c>
      <c r="F1722" s="2">
        <v>8131.83</v>
      </c>
      <c r="G1722" s="2">
        <f>ROUND('CDD-CD'!$E1722*'CDD-CD'!$F1722,2)</f>
        <v>8131.83</v>
      </c>
      <c r="H1722" s="3">
        <v>1</v>
      </c>
      <c r="I1722" s="2">
        <v>8386</v>
      </c>
      <c r="J1722" s="2">
        <f>ROUND(Tabla2[[#This Row],[CANTIDAD 2]]*Tabla2[[#This Row],[P. U. 2]],2)</f>
        <v>8386</v>
      </c>
    </row>
    <row r="1723" spans="1:10">
      <c r="A1723" s="16" t="s">
        <v>6577</v>
      </c>
      <c r="B1723" s="16" t="s">
        <v>1572</v>
      </c>
      <c r="C1723" s="16" t="s">
        <v>6689</v>
      </c>
      <c r="D1723" s="1" t="s">
        <v>6690</v>
      </c>
      <c r="E1723" s="3">
        <v>1</v>
      </c>
      <c r="F1723" s="2">
        <v>11182.9</v>
      </c>
      <c r="G1723" s="2">
        <f>ROUND('CDD-CD'!$E1723*'CDD-CD'!$F1723,2)</f>
        <v>11182.9</v>
      </c>
      <c r="H1723" s="3">
        <v>1</v>
      </c>
      <c r="I1723" s="2">
        <v>11709.99</v>
      </c>
      <c r="J1723" s="2">
        <f>ROUND(Tabla2[[#This Row],[CANTIDAD 2]]*Tabla2[[#This Row],[P. U. 2]],2)</f>
        <v>11709.99</v>
      </c>
    </row>
    <row r="1724" spans="1:10">
      <c r="A1724" s="16" t="s">
        <v>6577</v>
      </c>
      <c r="B1724" s="16" t="s">
        <v>1573</v>
      </c>
      <c r="C1724" s="16" t="s">
        <v>6691</v>
      </c>
      <c r="D1724" s="1" t="s">
        <v>6692</v>
      </c>
      <c r="E1724" s="3">
        <v>2</v>
      </c>
      <c r="F1724" s="2">
        <v>23609.27</v>
      </c>
      <c r="G1724" s="2">
        <f>ROUND('CDD-CD'!$E1724*'CDD-CD'!$F1724,2)</f>
        <v>47218.54</v>
      </c>
      <c r="H1724" s="3">
        <v>2</v>
      </c>
      <c r="I1724" s="2">
        <v>24248.25</v>
      </c>
      <c r="J1724" s="2">
        <f>ROUND(Tabla2[[#This Row],[CANTIDAD 2]]*Tabla2[[#This Row],[P. U. 2]],2)</f>
        <v>48496.5</v>
      </c>
    </row>
    <row r="1725" spans="1:10" s="51" customFormat="1">
      <c r="A1725" s="47" t="s">
        <v>6579</v>
      </c>
      <c r="B1725" s="47" t="s">
        <v>6625</v>
      </c>
      <c r="C1725" s="47" t="s">
        <v>4415</v>
      </c>
      <c r="D1725" s="48" t="s">
        <v>3472</v>
      </c>
      <c r="E1725" s="49"/>
      <c r="F1725" s="50"/>
      <c r="G1725" s="50">
        <f>SUM(G1726:G1752)</f>
        <v>1398560.67</v>
      </c>
      <c r="H1725" s="49"/>
      <c r="I1725" s="64"/>
      <c r="J1725" s="50">
        <f>SUM(J1726:J1752)</f>
        <v>1771492.9</v>
      </c>
    </row>
    <row r="1726" spans="1:10">
      <c r="A1726" s="16" t="s">
        <v>6577</v>
      </c>
      <c r="B1726" s="16" t="s">
        <v>1574</v>
      </c>
      <c r="C1726" s="16" t="s">
        <v>4949</v>
      </c>
      <c r="D1726" s="1" t="s">
        <v>62</v>
      </c>
      <c r="E1726" s="3">
        <v>3497</v>
      </c>
      <c r="F1726" s="2">
        <v>70.38</v>
      </c>
      <c r="G1726" s="2">
        <f>ROUND('CDD-CD'!$E1726*'CDD-CD'!$F1726,2)</f>
        <v>246118.86</v>
      </c>
      <c r="H1726" s="3">
        <v>3497</v>
      </c>
      <c r="I1726" s="2">
        <v>92.81</v>
      </c>
      <c r="J1726" s="2">
        <f>ROUND(Tabla2[[#This Row],[CANTIDAD 2]]*Tabla2[[#This Row],[P. U. 2]],2)</f>
        <v>324556.57</v>
      </c>
    </row>
    <row r="1727" spans="1:10">
      <c r="A1727" s="16" t="s">
        <v>6577</v>
      </c>
      <c r="B1727" s="16" t="s">
        <v>1575</v>
      </c>
      <c r="C1727" s="16" t="s">
        <v>4950</v>
      </c>
      <c r="D1727" s="1" t="s">
        <v>62</v>
      </c>
      <c r="E1727" s="3">
        <v>8586</v>
      </c>
      <c r="F1727" s="2">
        <v>73.16</v>
      </c>
      <c r="G1727" s="2">
        <f>ROUND('CDD-CD'!$E1727*'CDD-CD'!$F1727,2)</f>
        <v>628151.76</v>
      </c>
      <c r="H1727" s="3">
        <v>8586</v>
      </c>
      <c r="I1727" s="2">
        <v>95.59</v>
      </c>
      <c r="J1727" s="2">
        <f>ROUND(Tabla2[[#This Row],[CANTIDAD 2]]*Tabla2[[#This Row],[P. U. 2]],2)</f>
        <v>820735.74</v>
      </c>
    </row>
    <row r="1728" spans="1:10">
      <c r="A1728" s="16" t="s">
        <v>6577</v>
      </c>
      <c r="B1728" s="16" t="s">
        <v>1576</v>
      </c>
      <c r="C1728" s="16" t="s">
        <v>4951</v>
      </c>
      <c r="D1728" s="1" t="s">
        <v>62</v>
      </c>
      <c r="E1728" s="3">
        <v>580</v>
      </c>
      <c r="F1728" s="2">
        <v>275.83999999999997</v>
      </c>
      <c r="G1728" s="2">
        <f>ROUND('CDD-CD'!$E1728*'CDD-CD'!$F1728,2)</f>
        <v>159987.20000000001</v>
      </c>
      <c r="H1728" s="3">
        <v>580</v>
      </c>
      <c r="I1728" s="2">
        <v>320.7</v>
      </c>
      <c r="J1728" s="2">
        <f>ROUND(Tabla2[[#This Row],[CANTIDAD 2]]*Tabla2[[#This Row],[P. U. 2]],2)</f>
        <v>186006</v>
      </c>
    </row>
    <row r="1729" spans="1:10">
      <c r="A1729" s="16" t="s">
        <v>6577</v>
      </c>
      <c r="B1729" s="16" t="s">
        <v>1577</v>
      </c>
      <c r="C1729" s="16" t="s">
        <v>4952</v>
      </c>
      <c r="D1729" s="1" t="s">
        <v>62</v>
      </c>
      <c r="E1729" s="3">
        <v>211</v>
      </c>
      <c r="F1729" s="2">
        <v>294.45</v>
      </c>
      <c r="G1729" s="2">
        <f>ROUND('CDD-CD'!$E1729*'CDD-CD'!$F1729,2)</f>
        <v>62128.95</v>
      </c>
      <c r="H1729" s="3">
        <v>211</v>
      </c>
      <c r="I1729" s="2">
        <v>342.77</v>
      </c>
      <c r="J1729" s="2">
        <f>ROUND(Tabla2[[#This Row],[CANTIDAD 2]]*Tabla2[[#This Row],[P. U. 2]],2)</f>
        <v>72324.47</v>
      </c>
    </row>
    <row r="1730" spans="1:10">
      <c r="A1730" s="16" t="s">
        <v>6577</v>
      </c>
      <c r="B1730" s="16" t="s">
        <v>1578</v>
      </c>
      <c r="C1730" s="16" t="s">
        <v>4953</v>
      </c>
      <c r="D1730" s="1" t="s">
        <v>62</v>
      </c>
      <c r="E1730" s="3">
        <v>112</v>
      </c>
      <c r="F1730" s="2">
        <v>316.95</v>
      </c>
      <c r="G1730" s="2">
        <f>ROUND('CDD-CD'!$E1730*'CDD-CD'!$F1730,2)</f>
        <v>35498.400000000001</v>
      </c>
      <c r="H1730" s="3">
        <v>112</v>
      </c>
      <c r="I1730" s="2">
        <v>369.29</v>
      </c>
      <c r="J1730" s="2">
        <f>ROUND(Tabla2[[#This Row],[CANTIDAD 2]]*Tabla2[[#This Row],[P. U. 2]],2)</f>
        <v>41360.480000000003</v>
      </c>
    </row>
    <row r="1731" spans="1:10">
      <c r="A1731" s="16" t="s">
        <v>6577</v>
      </c>
      <c r="B1731" s="16" t="s">
        <v>1579</v>
      </c>
      <c r="C1731" s="16" t="s">
        <v>4954</v>
      </c>
      <c r="D1731" s="1" t="s">
        <v>62</v>
      </c>
      <c r="E1731" s="3">
        <v>8</v>
      </c>
      <c r="F1731" s="2">
        <v>341.37</v>
      </c>
      <c r="G1731" s="2">
        <f>ROUND('CDD-CD'!$E1731*'CDD-CD'!$F1731,2)</f>
        <v>2730.96</v>
      </c>
      <c r="H1731" s="3">
        <v>8</v>
      </c>
      <c r="I1731" s="2">
        <v>398.46</v>
      </c>
      <c r="J1731" s="2">
        <f>ROUND(Tabla2[[#This Row],[CANTIDAD 2]]*Tabla2[[#This Row],[P. U. 2]],2)</f>
        <v>3187.68</v>
      </c>
    </row>
    <row r="1732" spans="1:10">
      <c r="A1732" s="16" t="s">
        <v>6577</v>
      </c>
      <c r="B1732" s="16" t="s">
        <v>1580</v>
      </c>
      <c r="C1732" s="16" t="s">
        <v>4955</v>
      </c>
      <c r="D1732" s="1" t="s">
        <v>62</v>
      </c>
      <c r="E1732" s="3">
        <v>8</v>
      </c>
      <c r="F1732" s="2">
        <v>380.18</v>
      </c>
      <c r="G1732" s="2">
        <f>ROUND('CDD-CD'!$E1732*'CDD-CD'!$F1732,2)</f>
        <v>3041.44</v>
      </c>
      <c r="H1732" s="3">
        <v>8</v>
      </c>
      <c r="I1732" s="2">
        <v>442.99</v>
      </c>
      <c r="J1732" s="2">
        <f>ROUND(Tabla2[[#This Row],[CANTIDAD 2]]*Tabla2[[#This Row],[P. U. 2]],2)</f>
        <v>3543.92</v>
      </c>
    </row>
    <row r="1733" spans="1:10">
      <c r="A1733" s="16" t="s">
        <v>6577</v>
      </c>
      <c r="B1733" s="16" t="s">
        <v>1581</v>
      </c>
      <c r="C1733" s="16" t="s">
        <v>4956</v>
      </c>
      <c r="D1733" s="1" t="s">
        <v>62</v>
      </c>
      <c r="E1733" s="3">
        <v>120</v>
      </c>
      <c r="F1733" s="2">
        <v>275.83999999999997</v>
      </c>
      <c r="G1733" s="2">
        <f>ROUND('CDD-CD'!$E1733*'CDD-CD'!$F1733,2)</f>
        <v>33100.800000000003</v>
      </c>
      <c r="H1733" s="3">
        <v>120</v>
      </c>
      <c r="I1733" s="2">
        <v>320.7</v>
      </c>
      <c r="J1733" s="2">
        <f>ROUND(Tabla2[[#This Row],[CANTIDAD 2]]*Tabla2[[#This Row],[P. U. 2]],2)</f>
        <v>38484</v>
      </c>
    </row>
    <row r="1734" spans="1:10">
      <c r="A1734" s="16" t="s">
        <v>6577</v>
      </c>
      <c r="B1734" s="16" t="s">
        <v>1582</v>
      </c>
      <c r="C1734" s="16" t="s">
        <v>4957</v>
      </c>
      <c r="D1734" s="1" t="s">
        <v>62</v>
      </c>
      <c r="E1734" s="3">
        <v>121</v>
      </c>
      <c r="F1734" s="2">
        <v>294.45</v>
      </c>
      <c r="G1734" s="2">
        <f>ROUND('CDD-CD'!$E1734*'CDD-CD'!$F1734,2)</f>
        <v>35628.449999999997</v>
      </c>
      <c r="H1734" s="3">
        <v>121</v>
      </c>
      <c r="I1734" s="2">
        <v>342.77</v>
      </c>
      <c r="J1734" s="2">
        <f>ROUND(Tabla2[[#This Row],[CANTIDAD 2]]*Tabla2[[#This Row],[P. U. 2]],2)</f>
        <v>41475.17</v>
      </c>
    </row>
    <row r="1735" spans="1:10">
      <c r="A1735" s="16" t="s">
        <v>6577</v>
      </c>
      <c r="B1735" s="16" t="s">
        <v>1583</v>
      </c>
      <c r="C1735" s="16" t="s">
        <v>4958</v>
      </c>
      <c r="D1735" s="1" t="s">
        <v>62</v>
      </c>
      <c r="E1735" s="3">
        <v>59</v>
      </c>
      <c r="F1735" s="2">
        <v>313.7</v>
      </c>
      <c r="G1735" s="2">
        <f>ROUND('CDD-CD'!$E1735*'CDD-CD'!$F1735,2)</f>
        <v>18508.3</v>
      </c>
      <c r="H1735" s="3">
        <v>59</v>
      </c>
      <c r="I1735" s="2">
        <v>366.04</v>
      </c>
      <c r="J1735" s="2">
        <f>ROUND(Tabla2[[#This Row],[CANTIDAD 2]]*Tabla2[[#This Row],[P. U. 2]],2)</f>
        <v>21596.36</v>
      </c>
    </row>
    <row r="1736" spans="1:10">
      <c r="A1736" s="16" t="s">
        <v>6577</v>
      </c>
      <c r="B1736" s="16" t="s">
        <v>1584</v>
      </c>
      <c r="C1736" s="16" t="s">
        <v>4959</v>
      </c>
      <c r="D1736" s="1" t="s">
        <v>62</v>
      </c>
      <c r="E1736" s="3">
        <v>108</v>
      </c>
      <c r="F1736" s="2">
        <v>341.37</v>
      </c>
      <c r="G1736" s="2">
        <f>ROUND('CDD-CD'!$E1736*'CDD-CD'!$F1736,2)</f>
        <v>36867.96</v>
      </c>
      <c r="H1736" s="3">
        <v>108</v>
      </c>
      <c r="I1736" s="2">
        <v>398.46</v>
      </c>
      <c r="J1736" s="2">
        <f>ROUND(Tabla2[[#This Row],[CANTIDAD 2]]*Tabla2[[#This Row],[P. U. 2]],2)</f>
        <v>43033.68</v>
      </c>
    </row>
    <row r="1737" spans="1:10">
      <c r="A1737" s="16" t="s">
        <v>6577</v>
      </c>
      <c r="B1737" s="16" t="s">
        <v>1585</v>
      </c>
      <c r="C1737" s="16" t="s">
        <v>4960</v>
      </c>
      <c r="D1737" s="1" t="s">
        <v>62</v>
      </c>
      <c r="E1737" s="3">
        <v>56</v>
      </c>
      <c r="F1737" s="2">
        <v>380.18</v>
      </c>
      <c r="G1737" s="2">
        <f>ROUND('CDD-CD'!$E1737*'CDD-CD'!$F1737,2)</f>
        <v>21290.080000000002</v>
      </c>
      <c r="H1737" s="3">
        <v>56</v>
      </c>
      <c r="I1737" s="2">
        <v>442.99</v>
      </c>
      <c r="J1737" s="2">
        <f>ROUND(Tabla2[[#This Row],[CANTIDAD 2]]*Tabla2[[#This Row],[P. U. 2]],2)</f>
        <v>24807.439999999999</v>
      </c>
    </row>
    <row r="1738" spans="1:10">
      <c r="A1738" s="16" t="s">
        <v>6577</v>
      </c>
      <c r="B1738" s="16" t="s">
        <v>1586</v>
      </c>
      <c r="C1738" s="16" t="s">
        <v>4961</v>
      </c>
      <c r="D1738" s="1" t="s">
        <v>62</v>
      </c>
      <c r="E1738" s="3">
        <v>5658</v>
      </c>
      <c r="F1738" s="2">
        <v>7.56</v>
      </c>
      <c r="G1738" s="2">
        <f>ROUND('CDD-CD'!$E1738*'CDD-CD'!$F1738,2)</f>
        <v>42774.48</v>
      </c>
      <c r="H1738" s="3">
        <v>5658</v>
      </c>
      <c r="I1738" s="2">
        <v>10.18</v>
      </c>
      <c r="J1738" s="2">
        <f>ROUND(Tabla2[[#This Row],[CANTIDAD 2]]*Tabla2[[#This Row],[P. U. 2]],2)</f>
        <v>57598.44</v>
      </c>
    </row>
    <row r="1739" spans="1:10">
      <c r="A1739" s="16" t="s">
        <v>6577</v>
      </c>
      <c r="B1739" s="16" t="s">
        <v>1587</v>
      </c>
      <c r="C1739" s="16" t="s">
        <v>4962</v>
      </c>
      <c r="D1739" s="1" t="s">
        <v>62</v>
      </c>
      <c r="E1739" s="3">
        <v>2391</v>
      </c>
      <c r="F1739" s="2">
        <v>8.49</v>
      </c>
      <c r="G1739" s="2">
        <f>ROUND('CDD-CD'!$E1739*'CDD-CD'!$F1739,2)</f>
        <v>20299.59</v>
      </c>
      <c r="H1739" s="3">
        <v>2391</v>
      </c>
      <c r="I1739" s="2">
        <v>11.34</v>
      </c>
      <c r="J1739" s="2">
        <f>ROUND(Tabla2[[#This Row],[CANTIDAD 2]]*Tabla2[[#This Row],[P. U. 2]],2)</f>
        <v>27113.94</v>
      </c>
    </row>
    <row r="1740" spans="1:10">
      <c r="A1740" s="16" t="s">
        <v>6577</v>
      </c>
      <c r="B1740" s="16" t="s">
        <v>1588</v>
      </c>
      <c r="C1740" s="16" t="s">
        <v>4963</v>
      </c>
      <c r="D1740" s="1" t="s">
        <v>62</v>
      </c>
      <c r="E1740" s="3">
        <v>661</v>
      </c>
      <c r="F1740" s="2">
        <v>9.48</v>
      </c>
      <c r="G1740" s="2">
        <f>ROUND('CDD-CD'!$E1740*'CDD-CD'!$F1740,2)</f>
        <v>6266.28</v>
      </c>
      <c r="H1740" s="3">
        <v>661</v>
      </c>
      <c r="I1740" s="2">
        <v>12.62</v>
      </c>
      <c r="J1740" s="2">
        <f>ROUND(Tabla2[[#This Row],[CANTIDAD 2]]*Tabla2[[#This Row],[P. U. 2]],2)</f>
        <v>8341.82</v>
      </c>
    </row>
    <row r="1741" spans="1:10">
      <c r="A1741" s="16" t="s">
        <v>6577</v>
      </c>
      <c r="B1741" s="16" t="s">
        <v>1589</v>
      </c>
      <c r="C1741" s="16" t="s">
        <v>4964</v>
      </c>
      <c r="D1741" s="1" t="s">
        <v>62</v>
      </c>
      <c r="E1741" s="3">
        <v>124</v>
      </c>
      <c r="F1741" s="2">
        <v>11.35</v>
      </c>
      <c r="G1741" s="2">
        <f>ROUND('CDD-CD'!$E1741*'CDD-CD'!$F1741,2)</f>
        <v>1407.4</v>
      </c>
      <c r="H1741" s="3">
        <v>124</v>
      </c>
      <c r="I1741" s="2">
        <v>14.84</v>
      </c>
      <c r="J1741" s="2">
        <f>ROUND(Tabla2[[#This Row],[CANTIDAD 2]]*Tabla2[[#This Row],[P. U. 2]],2)</f>
        <v>1840.16</v>
      </c>
    </row>
    <row r="1742" spans="1:10">
      <c r="A1742" s="16" t="s">
        <v>6577</v>
      </c>
      <c r="B1742" s="16" t="s">
        <v>1590</v>
      </c>
      <c r="C1742" s="16" t="s">
        <v>4965</v>
      </c>
      <c r="D1742" s="1" t="s">
        <v>62</v>
      </c>
      <c r="E1742" s="3">
        <v>21</v>
      </c>
      <c r="F1742" s="2">
        <v>13.42</v>
      </c>
      <c r="G1742" s="2">
        <f>ROUND('CDD-CD'!$E1742*'CDD-CD'!$F1742,2)</f>
        <v>281.82</v>
      </c>
      <c r="H1742" s="3">
        <v>21</v>
      </c>
      <c r="I1742" s="2">
        <v>17.350000000000001</v>
      </c>
      <c r="J1742" s="2">
        <f>ROUND(Tabla2[[#This Row],[CANTIDAD 2]]*Tabla2[[#This Row],[P. U. 2]],2)</f>
        <v>364.35</v>
      </c>
    </row>
    <row r="1743" spans="1:10">
      <c r="A1743" s="16" t="s">
        <v>6577</v>
      </c>
      <c r="B1743" s="16" t="s">
        <v>1591</v>
      </c>
      <c r="C1743" s="16" t="s">
        <v>4966</v>
      </c>
      <c r="D1743" s="1" t="s">
        <v>62</v>
      </c>
      <c r="E1743" s="3">
        <v>43</v>
      </c>
      <c r="F1743" s="2">
        <v>16.57</v>
      </c>
      <c r="G1743" s="2">
        <f>ROUND('CDD-CD'!$E1743*'CDD-CD'!$F1743,2)</f>
        <v>712.51</v>
      </c>
      <c r="H1743" s="3">
        <v>43</v>
      </c>
      <c r="I1743" s="2">
        <v>21.06</v>
      </c>
      <c r="J1743" s="2">
        <f>ROUND(Tabla2[[#This Row],[CANTIDAD 2]]*Tabla2[[#This Row],[P. U. 2]],2)</f>
        <v>905.58</v>
      </c>
    </row>
    <row r="1744" spans="1:10">
      <c r="A1744" s="16" t="s">
        <v>6577</v>
      </c>
      <c r="B1744" s="16" t="s">
        <v>1592</v>
      </c>
      <c r="C1744" s="16" t="s">
        <v>4967</v>
      </c>
      <c r="D1744" s="1" t="s">
        <v>62</v>
      </c>
      <c r="E1744" s="3">
        <v>998</v>
      </c>
      <c r="F1744" s="2">
        <v>10.52</v>
      </c>
      <c r="G1744" s="2">
        <f>ROUND('CDD-CD'!$E1744*'CDD-CD'!$F1744,2)</f>
        <v>10498.96</v>
      </c>
      <c r="H1744" s="3">
        <v>998</v>
      </c>
      <c r="I1744" s="2">
        <v>13.14</v>
      </c>
      <c r="J1744" s="2">
        <f>ROUND(Tabla2[[#This Row],[CANTIDAD 2]]*Tabla2[[#This Row],[P. U. 2]],2)</f>
        <v>13113.72</v>
      </c>
    </row>
    <row r="1745" spans="1:10">
      <c r="A1745" s="16" t="s">
        <v>6577</v>
      </c>
      <c r="B1745" s="16" t="s">
        <v>1593</v>
      </c>
      <c r="C1745" s="16" t="s">
        <v>4968</v>
      </c>
      <c r="D1745" s="1" t="s">
        <v>62</v>
      </c>
      <c r="E1745" s="3">
        <v>656</v>
      </c>
      <c r="F1745" s="2">
        <v>11.37</v>
      </c>
      <c r="G1745" s="2">
        <f>ROUND('CDD-CD'!$E1745*'CDD-CD'!$F1745,2)</f>
        <v>7458.72</v>
      </c>
      <c r="H1745" s="3">
        <v>656</v>
      </c>
      <c r="I1745" s="2">
        <v>14.1</v>
      </c>
      <c r="J1745" s="2">
        <f>ROUND(Tabla2[[#This Row],[CANTIDAD 2]]*Tabla2[[#This Row],[P. U. 2]],2)</f>
        <v>9249.6</v>
      </c>
    </row>
    <row r="1746" spans="1:10">
      <c r="A1746" s="16" t="s">
        <v>6577</v>
      </c>
      <c r="B1746" s="16" t="s">
        <v>1594</v>
      </c>
      <c r="C1746" s="16" t="s">
        <v>4969</v>
      </c>
      <c r="D1746" s="1" t="s">
        <v>62</v>
      </c>
      <c r="E1746" s="3">
        <v>775</v>
      </c>
      <c r="F1746" s="2">
        <v>13.04</v>
      </c>
      <c r="G1746" s="2">
        <f>ROUND('CDD-CD'!$E1746*'CDD-CD'!$F1746,2)</f>
        <v>10106</v>
      </c>
      <c r="H1746" s="3">
        <v>775</v>
      </c>
      <c r="I1746" s="2">
        <v>16.18</v>
      </c>
      <c r="J1746" s="2">
        <f>ROUND(Tabla2[[#This Row],[CANTIDAD 2]]*Tabla2[[#This Row],[P. U. 2]],2)</f>
        <v>12539.5</v>
      </c>
    </row>
    <row r="1747" spans="1:10">
      <c r="A1747" s="16" t="s">
        <v>6577</v>
      </c>
      <c r="B1747" s="16" t="s">
        <v>1595</v>
      </c>
      <c r="C1747" s="16" t="s">
        <v>4970</v>
      </c>
      <c r="D1747" s="1" t="s">
        <v>62</v>
      </c>
      <c r="E1747" s="3">
        <v>569</v>
      </c>
      <c r="F1747" s="2">
        <v>14.91</v>
      </c>
      <c r="G1747" s="2">
        <f>ROUND('CDD-CD'!$E1747*'CDD-CD'!$F1747,2)</f>
        <v>8483.7900000000009</v>
      </c>
      <c r="H1747" s="3">
        <v>569</v>
      </c>
      <c r="I1747" s="2">
        <v>18.399999999999999</v>
      </c>
      <c r="J1747" s="2">
        <f>ROUND(Tabla2[[#This Row],[CANTIDAD 2]]*Tabla2[[#This Row],[P. U. 2]],2)</f>
        <v>10469.6</v>
      </c>
    </row>
    <row r="1748" spans="1:10">
      <c r="A1748" s="16" t="s">
        <v>6577</v>
      </c>
      <c r="B1748" s="16" t="s">
        <v>1596</v>
      </c>
      <c r="C1748" s="16" t="s">
        <v>4971</v>
      </c>
      <c r="D1748" s="1" t="s">
        <v>62</v>
      </c>
      <c r="E1748" s="3">
        <v>247</v>
      </c>
      <c r="F1748" s="2">
        <v>17.37</v>
      </c>
      <c r="G1748" s="2">
        <f>ROUND('CDD-CD'!$E1748*'CDD-CD'!$F1748,2)</f>
        <v>4290.3900000000003</v>
      </c>
      <c r="H1748" s="3">
        <v>247</v>
      </c>
      <c r="I1748" s="2">
        <v>21.3</v>
      </c>
      <c r="J1748" s="2">
        <f>ROUND(Tabla2[[#This Row],[CANTIDAD 2]]*Tabla2[[#This Row],[P. U. 2]],2)</f>
        <v>5261.1</v>
      </c>
    </row>
    <row r="1749" spans="1:10">
      <c r="A1749" s="16" t="s">
        <v>6577</v>
      </c>
      <c r="B1749" s="16" t="s">
        <v>1597</v>
      </c>
      <c r="C1749" s="16" t="s">
        <v>4972</v>
      </c>
      <c r="D1749" s="1" t="s">
        <v>62</v>
      </c>
      <c r="E1749" s="3">
        <v>81</v>
      </c>
      <c r="F1749" s="2">
        <v>20.62</v>
      </c>
      <c r="G1749" s="2">
        <f>ROUND('CDD-CD'!$E1749*'CDD-CD'!$F1749,2)</f>
        <v>1670.22</v>
      </c>
      <c r="H1749" s="3">
        <v>81</v>
      </c>
      <c r="I1749" s="2">
        <v>25.11</v>
      </c>
      <c r="J1749" s="2">
        <f>ROUND(Tabla2[[#This Row],[CANTIDAD 2]]*Tabla2[[#This Row],[P. U. 2]],2)</f>
        <v>2033.91</v>
      </c>
    </row>
    <row r="1750" spans="1:10">
      <c r="A1750" s="16" t="s">
        <v>6577</v>
      </c>
      <c r="B1750" s="16" t="s">
        <v>1598</v>
      </c>
      <c r="C1750" s="16" t="s">
        <v>4973</v>
      </c>
      <c r="D1750" s="1" t="s">
        <v>62</v>
      </c>
      <c r="E1750" s="3">
        <v>45</v>
      </c>
      <c r="F1750" s="2">
        <v>22.75</v>
      </c>
      <c r="G1750" s="2">
        <f>ROUND('CDD-CD'!$E1750*'CDD-CD'!$F1750,2)</f>
        <v>1023.75</v>
      </c>
      <c r="H1750" s="3">
        <v>45</v>
      </c>
      <c r="I1750" s="2">
        <v>27.99</v>
      </c>
      <c r="J1750" s="2">
        <f>ROUND(Tabla2[[#This Row],[CANTIDAD 2]]*Tabla2[[#This Row],[P. U. 2]],2)</f>
        <v>1259.55</v>
      </c>
    </row>
    <row r="1751" spans="1:10">
      <c r="A1751" s="16" t="s">
        <v>6577</v>
      </c>
      <c r="B1751" s="16" t="s">
        <v>1599</v>
      </c>
      <c r="C1751" s="16" t="s">
        <v>4974</v>
      </c>
      <c r="D1751" s="1" t="s">
        <v>62</v>
      </c>
      <c r="E1751" s="3">
        <v>4</v>
      </c>
      <c r="F1751" s="2">
        <v>26.59</v>
      </c>
      <c r="G1751" s="2">
        <f>ROUND('CDD-CD'!$E1751*'CDD-CD'!$F1751,2)</f>
        <v>106.36</v>
      </c>
      <c r="H1751" s="3">
        <v>4</v>
      </c>
      <c r="I1751" s="2">
        <v>32.869999999999997</v>
      </c>
      <c r="J1751" s="2">
        <f>ROUND(Tabla2[[#This Row],[CANTIDAD 2]]*Tabla2[[#This Row],[P. U. 2]],2)</f>
        <v>131.47999999999999</v>
      </c>
    </row>
    <row r="1752" spans="1:10">
      <c r="A1752" s="16" t="s">
        <v>6577</v>
      </c>
      <c r="B1752" s="16" t="s">
        <v>1600</v>
      </c>
      <c r="C1752" s="16" t="s">
        <v>4975</v>
      </c>
      <c r="D1752" s="1" t="s">
        <v>62</v>
      </c>
      <c r="E1752" s="3">
        <v>4</v>
      </c>
      <c r="F1752" s="2">
        <v>31.81</v>
      </c>
      <c r="G1752" s="2">
        <f>ROUND('CDD-CD'!$E1752*'CDD-CD'!$F1752,2)</f>
        <v>127.24</v>
      </c>
      <c r="H1752" s="3">
        <v>4</v>
      </c>
      <c r="I1752" s="2">
        <v>39.659999999999997</v>
      </c>
      <c r="J1752" s="2">
        <f>ROUND(Tabla2[[#This Row],[CANTIDAD 2]]*Tabla2[[#This Row],[P. U. 2]],2)</f>
        <v>158.63999999999999</v>
      </c>
    </row>
    <row r="1753" spans="1:10" s="51" customFormat="1">
      <c r="A1753" s="47" t="s">
        <v>6579</v>
      </c>
      <c r="B1753" s="47" t="s">
        <v>6693</v>
      </c>
      <c r="C1753" s="47" t="s">
        <v>4446</v>
      </c>
      <c r="D1753" s="48" t="s">
        <v>3472</v>
      </c>
      <c r="E1753" s="49"/>
      <c r="F1753" s="50"/>
      <c r="G1753" s="50">
        <f>G1754+G1810+G1866</f>
        <v>22001318.990000002</v>
      </c>
      <c r="H1753" s="49"/>
      <c r="I1753" s="64"/>
      <c r="J1753" s="50">
        <f>J1754+J1810+J1866</f>
        <v>22616768.240000002</v>
      </c>
    </row>
    <row r="1754" spans="1:10" s="56" customFormat="1">
      <c r="A1754" s="52" t="s">
        <v>6580</v>
      </c>
      <c r="B1754" s="52" t="s">
        <v>1601</v>
      </c>
      <c r="C1754" s="52" t="s">
        <v>4310</v>
      </c>
      <c r="D1754" s="53" t="s">
        <v>3472</v>
      </c>
      <c r="E1754" s="54"/>
      <c r="F1754" s="55"/>
      <c r="G1754" s="55">
        <f>G1755+G1761+G1771+G1777+G1785+G1790+G1793+G1797+G1801+G1805</f>
        <v>10899009.74</v>
      </c>
      <c r="H1754" s="54"/>
      <c r="I1754" s="65"/>
      <c r="J1754" s="55">
        <f>J1755+J1761+J1771+J1777+J1785+J1790+J1793+J1797+J1801+J1805</f>
        <v>11229169.450000001</v>
      </c>
    </row>
    <row r="1755" spans="1:10" s="61" customFormat="1">
      <c r="A1755" s="57" t="s">
        <v>6581</v>
      </c>
      <c r="B1755" s="57" t="s">
        <v>3472</v>
      </c>
      <c r="C1755" s="57" t="s">
        <v>4976</v>
      </c>
      <c r="D1755" s="58" t="s">
        <v>3472</v>
      </c>
      <c r="E1755" s="59"/>
      <c r="F1755" s="60"/>
      <c r="G1755" s="60">
        <f>SUM(G1756:G1760)</f>
        <v>548223.56999999995</v>
      </c>
      <c r="H1755" s="59"/>
      <c r="I1755" s="21"/>
      <c r="J1755" s="60">
        <f>SUM(J1756:J1760)</f>
        <v>556826.49</v>
      </c>
    </row>
    <row r="1756" spans="1:10">
      <c r="A1756" s="16" t="s">
        <v>6577</v>
      </c>
      <c r="B1756" s="16" t="s">
        <v>1602</v>
      </c>
      <c r="C1756" s="16" t="s">
        <v>4977</v>
      </c>
      <c r="D1756" s="1" t="s">
        <v>62</v>
      </c>
      <c r="E1756" s="3">
        <v>1</v>
      </c>
      <c r="F1756" s="2">
        <v>274256.33</v>
      </c>
      <c r="G1756" s="2">
        <f>ROUND('CDD-CD'!$E1756*'CDD-CD'!$F1756,2)</f>
        <v>274256.33</v>
      </c>
      <c r="H1756" s="3">
        <v>1</v>
      </c>
      <c r="I1756" s="2">
        <v>277828.65000000002</v>
      </c>
      <c r="J1756" s="2">
        <f>ROUND(Tabla2[[#This Row],[CANTIDAD 2]]*Tabla2[[#This Row],[P. U. 2]],2)</f>
        <v>277828.65000000002</v>
      </c>
    </row>
    <row r="1757" spans="1:10">
      <c r="A1757" s="16" t="s">
        <v>6577</v>
      </c>
      <c r="B1757" s="16" t="s">
        <v>1603</v>
      </c>
      <c r="C1757" s="16" t="s">
        <v>4978</v>
      </c>
      <c r="D1757" s="1" t="s">
        <v>62</v>
      </c>
      <c r="E1757" s="3">
        <v>1</v>
      </c>
      <c r="F1757" s="2">
        <v>40481.230000000003</v>
      </c>
      <c r="G1757" s="2">
        <f>ROUND('CDD-CD'!$E1757*'CDD-CD'!$F1757,2)</f>
        <v>40481.230000000003</v>
      </c>
      <c r="H1757" s="3">
        <v>1</v>
      </c>
      <c r="I1757" s="2">
        <v>41738.879999999997</v>
      </c>
      <c r="J1757" s="2">
        <f>ROUND(Tabla2[[#This Row],[CANTIDAD 2]]*Tabla2[[#This Row],[P. U. 2]],2)</f>
        <v>41738.879999999997</v>
      </c>
    </row>
    <row r="1758" spans="1:10">
      <c r="A1758" s="16" t="s">
        <v>6577</v>
      </c>
      <c r="B1758" s="16" t="s">
        <v>1604</v>
      </c>
      <c r="C1758" s="16" t="s">
        <v>4979</v>
      </c>
      <c r="D1758" s="1" t="s">
        <v>62</v>
      </c>
      <c r="E1758" s="3">
        <v>1</v>
      </c>
      <c r="F1758" s="2">
        <v>84793.03</v>
      </c>
      <c r="G1758" s="2">
        <f>ROUND('CDD-CD'!$E1758*'CDD-CD'!$F1758,2)</f>
        <v>84793.03</v>
      </c>
      <c r="H1758" s="3">
        <v>1</v>
      </c>
      <c r="I1758" s="2">
        <v>86050.68</v>
      </c>
      <c r="J1758" s="2">
        <f>ROUND(Tabla2[[#This Row],[CANTIDAD 2]]*Tabla2[[#This Row],[P. U. 2]],2)</f>
        <v>86050.68</v>
      </c>
    </row>
    <row r="1759" spans="1:10">
      <c r="A1759" s="16" t="s">
        <v>6577</v>
      </c>
      <c r="B1759" s="16" t="s">
        <v>1605</v>
      </c>
      <c r="C1759" s="16" t="s">
        <v>4980</v>
      </c>
      <c r="D1759" s="1" t="s">
        <v>62</v>
      </c>
      <c r="E1759" s="3">
        <v>1</v>
      </c>
      <c r="F1759" s="2">
        <v>63899.95</v>
      </c>
      <c r="G1759" s="2">
        <f>ROUND('CDD-CD'!$E1759*'CDD-CD'!$F1759,2)</f>
        <v>63899.95</v>
      </c>
      <c r="H1759" s="3">
        <v>1</v>
      </c>
      <c r="I1759" s="2">
        <v>65157.599999999999</v>
      </c>
      <c r="J1759" s="2">
        <f>ROUND(Tabla2[[#This Row],[CANTIDAD 2]]*Tabla2[[#This Row],[P. U. 2]],2)</f>
        <v>65157.599999999999</v>
      </c>
    </row>
    <row r="1760" spans="1:10">
      <c r="A1760" s="16" t="s">
        <v>6577</v>
      </c>
      <c r="B1760" s="16" t="s">
        <v>1606</v>
      </c>
      <c r="C1760" s="16" t="s">
        <v>4981</v>
      </c>
      <c r="D1760" s="1" t="s">
        <v>62</v>
      </c>
      <c r="E1760" s="3">
        <v>1</v>
      </c>
      <c r="F1760" s="2">
        <v>84793.03</v>
      </c>
      <c r="G1760" s="2">
        <f>ROUND('CDD-CD'!$E1760*'CDD-CD'!$F1760,2)</f>
        <v>84793.03</v>
      </c>
      <c r="H1760" s="3">
        <v>1</v>
      </c>
      <c r="I1760" s="2">
        <v>86050.68</v>
      </c>
      <c r="J1760" s="2">
        <f>ROUND(Tabla2[[#This Row],[CANTIDAD 2]]*Tabla2[[#This Row],[P. U. 2]],2)</f>
        <v>86050.68</v>
      </c>
    </row>
    <row r="1761" spans="1:10" s="61" customFormat="1">
      <c r="A1761" s="57" t="s">
        <v>6581</v>
      </c>
      <c r="B1761" s="57" t="s">
        <v>3472</v>
      </c>
      <c r="C1761" s="57" t="s">
        <v>4982</v>
      </c>
      <c r="D1761" s="58" t="s">
        <v>3472</v>
      </c>
      <c r="E1761" s="59"/>
      <c r="F1761" s="60"/>
      <c r="G1761" s="60">
        <f>SUM(G1762:G1770)</f>
        <v>1424348.9399999997</v>
      </c>
      <c r="H1761" s="59"/>
      <c r="I1761" s="21"/>
      <c r="J1761" s="60">
        <f>SUM(J1762:J1770)</f>
        <v>1455680.6199999999</v>
      </c>
    </row>
    <row r="1762" spans="1:10">
      <c r="A1762" s="16" t="s">
        <v>6577</v>
      </c>
      <c r="B1762" s="16" t="s">
        <v>1607</v>
      </c>
      <c r="C1762" s="16" t="s">
        <v>4983</v>
      </c>
      <c r="D1762" s="1" t="s">
        <v>62</v>
      </c>
      <c r="E1762" s="3">
        <v>1</v>
      </c>
      <c r="F1762" s="2">
        <v>369077.96</v>
      </c>
      <c r="G1762" s="2">
        <f>ROUND('CDD-CD'!$E1762*'CDD-CD'!$F1762,2)</f>
        <v>369077.96</v>
      </c>
      <c r="H1762" s="3">
        <v>1</v>
      </c>
      <c r="I1762" s="2">
        <v>373357.18</v>
      </c>
      <c r="J1762" s="2">
        <f>ROUND(Tabla2[[#This Row],[CANTIDAD 2]]*Tabla2[[#This Row],[P. U. 2]],2)</f>
        <v>373357.18</v>
      </c>
    </row>
    <row r="1763" spans="1:10">
      <c r="A1763" s="16" t="s">
        <v>6577</v>
      </c>
      <c r="B1763" s="16" t="s">
        <v>1608</v>
      </c>
      <c r="C1763" s="16" t="s">
        <v>4984</v>
      </c>
      <c r="D1763" s="1" t="s">
        <v>62</v>
      </c>
      <c r="E1763" s="3">
        <v>1</v>
      </c>
      <c r="F1763" s="2">
        <v>216530.8</v>
      </c>
      <c r="G1763" s="2">
        <f>ROUND('CDD-CD'!$E1763*'CDD-CD'!$F1763,2)</f>
        <v>216530.8</v>
      </c>
      <c r="H1763" s="3">
        <v>1</v>
      </c>
      <c r="I1763" s="2">
        <v>220810.02</v>
      </c>
      <c r="J1763" s="2">
        <f>ROUND(Tabla2[[#This Row],[CANTIDAD 2]]*Tabla2[[#This Row],[P. U. 2]],2)</f>
        <v>220810.02</v>
      </c>
    </row>
    <row r="1764" spans="1:10">
      <c r="A1764" s="16" t="s">
        <v>6577</v>
      </c>
      <c r="B1764" s="16" t="s">
        <v>1609</v>
      </c>
      <c r="C1764" s="16" t="s">
        <v>4985</v>
      </c>
      <c r="D1764" s="1" t="s">
        <v>62</v>
      </c>
      <c r="E1764" s="3">
        <v>1</v>
      </c>
      <c r="F1764" s="2">
        <v>65571.009999999995</v>
      </c>
      <c r="G1764" s="2">
        <f>ROUND('CDD-CD'!$E1764*'CDD-CD'!$F1764,2)</f>
        <v>65571.009999999995</v>
      </c>
      <c r="H1764" s="3">
        <v>1</v>
      </c>
      <c r="I1764" s="2">
        <v>68413.97</v>
      </c>
      <c r="J1764" s="2">
        <f>ROUND(Tabla2[[#This Row],[CANTIDAD 2]]*Tabla2[[#This Row],[P. U. 2]],2)</f>
        <v>68413.97</v>
      </c>
    </row>
    <row r="1765" spans="1:10">
      <c r="A1765" s="16" t="s">
        <v>6577</v>
      </c>
      <c r="B1765" s="16" t="s">
        <v>1610</v>
      </c>
      <c r="C1765" s="16" t="s">
        <v>4986</v>
      </c>
      <c r="D1765" s="1" t="s">
        <v>62</v>
      </c>
      <c r="E1765" s="3">
        <v>1</v>
      </c>
      <c r="F1765" s="2">
        <v>298601</v>
      </c>
      <c r="G1765" s="2">
        <f>ROUND('CDD-CD'!$E1765*'CDD-CD'!$F1765,2)</f>
        <v>298601</v>
      </c>
      <c r="H1765" s="3">
        <v>1</v>
      </c>
      <c r="I1765" s="2">
        <v>301443.96000000002</v>
      </c>
      <c r="J1765" s="2">
        <f>ROUND(Tabla2[[#This Row],[CANTIDAD 2]]*Tabla2[[#This Row],[P. U. 2]],2)</f>
        <v>301443.96000000002</v>
      </c>
    </row>
    <row r="1766" spans="1:10">
      <c r="A1766" s="16" t="s">
        <v>6577</v>
      </c>
      <c r="B1766" s="16" t="s">
        <v>1611</v>
      </c>
      <c r="C1766" s="16" t="s">
        <v>4987</v>
      </c>
      <c r="D1766" s="1" t="s">
        <v>62</v>
      </c>
      <c r="E1766" s="3">
        <v>1</v>
      </c>
      <c r="F1766" s="2">
        <v>202537.78</v>
      </c>
      <c r="G1766" s="2">
        <f>ROUND('CDD-CD'!$E1766*'CDD-CD'!$F1766,2)</f>
        <v>202537.78</v>
      </c>
      <c r="H1766" s="3">
        <v>1</v>
      </c>
      <c r="I1766" s="2">
        <v>206817</v>
      </c>
      <c r="J1766" s="2">
        <f>ROUND(Tabla2[[#This Row],[CANTIDAD 2]]*Tabla2[[#This Row],[P. U. 2]],2)</f>
        <v>206817</v>
      </c>
    </row>
    <row r="1767" spans="1:10">
      <c r="A1767" s="16" t="s">
        <v>6577</v>
      </c>
      <c r="B1767" s="16" t="s">
        <v>1612</v>
      </c>
      <c r="C1767" s="16" t="s">
        <v>4988</v>
      </c>
      <c r="D1767" s="1" t="s">
        <v>62</v>
      </c>
      <c r="E1767" s="3">
        <v>1</v>
      </c>
      <c r="F1767" s="2">
        <v>104366.12</v>
      </c>
      <c r="G1767" s="2">
        <f>ROUND('CDD-CD'!$E1767*'CDD-CD'!$F1767,2)</f>
        <v>104366.12</v>
      </c>
      <c r="H1767" s="3">
        <v>1</v>
      </c>
      <c r="I1767" s="2">
        <v>108645.34</v>
      </c>
      <c r="J1767" s="2">
        <f>ROUND(Tabla2[[#This Row],[CANTIDAD 2]]*Tabla2[[#This Row],[P. U. 2]],2)</f>
        <v>108645.34</v>
      </c>
    </row>
    <row r="1768" spans="1:10">
      <c r="A1768" s="16" t="s">
        <v>6577</v>
      </c>
      <c r="B1768" s="16" t="s">
        <v>1613</v>
      </c>
      <c r="C1768" s="16" t="s">
        <v>4989</v>
      </c>
      <c r="D1768" s="1" t="s">
        <v>62</v>
      </c>
      <c r="E1768" s="3">
        <v>1</v>
      </c>
      <c r="F1768" s="2">
        <v>63528.67</v>
      </c>
      <c r="G1768" s="2">
        <f>ROUND('CDD-CD'!$E1768*'CDD-CD'!$F1768,2)</f>
        <v>63528.67</v>
      </c>
      <c r="H1768" s="3">
        <v>1</v>
      </c>
      <c r="I1768" s="2">
        <v>66371.63</v>
      </c>
      <c r="J1768" s="2">
        <f>ROUND(Tabla2[[#This Row],[CANTIDAD 2]]*Tabla2[[#This Row],[P. U. 2]],2)</f>
        <v>66371.63</v>
      </c>
    </row>
    <row r="1769" spans="1:10">
      <c r="A1769" s="16" t="s">
        <v>6577</v>
      </c>
      <c r="B1769" s="16" t="s">
        <v>1614</v>
      </c>
      <c r="C1769" s="16" t="s">
        <v>4990</v>
      </c>
      <c r="D1769" s="1" t="s">
        <v>62</v>
      </c>
      <c r="E1769" s="3">
        <v>1</v>
      </c>
      <c r="F1769" s="2">
        <v>49600.17</v>
      </c>
      <c r="G1769" s="2">
        <f>ROUND('CDD-CD'!$E1769*'CDD-CD'!$F1769,2)</f>
        <v>49600.17</v>
      </c>
      <c r="H1769" s="3">
        <v>1</v>
      </c>
      <c r="I1769" s="2">
        <v>52443.13</v>
      </c>
      <c r="J1769" s="2">
        <f>ROUND(Tabla2[[#This Row],[CANTIDAD 2]]*Tabla2[[#This Row],[P. U. 2]],2)</f>
        <v>52443.13</v>
      </c>
    </row>
    <row r="1770" spans="1:10">
      <c r="A1770" s="16" t="s">
        <v>6577</v>
      </c>
      <c r="B1770" s="16" t="s">
        <v>1615</v>
      </c>
      <c r="C1770" s="16" t="s">
        <v>4991</v>
      </c>
      <c r="D1770" s="1" t="s">
        <v>62</v>
      </c>
      <c r="E1770" s="3">
        <v>1</v>
      </c>
      <c r="F1770" s="2">
        <v>54535.43</v>
      </c>
      <c r="G1770" s="2">
        <f>ROUND('CDD-CD'!$E1770*'CDD-CD'!$F1770,2)</f>
        <v>54535.43</v>
      </c>
      <c r="H1770" s="3">
        <v>1</v>
      </c>
      <c r="I1770" s="2">
        <v>57378.39</v>
      </c>
      <c r="J1770" s="2">
        <f>ROUND(Tabla2[[#This Row],[CANTIDAD 2]]*Tabla2[[#This Row],[P. U. 2]],2)</f>
        <v>57378.39</v>
      </c>
    </row>
    <row r="1771" spans="1:10" s="61" customFormat="1">
      <c r="A1771" s="57" t="s">
        <v>6581</v>
      </c>
      <c r="B1771" s="57" t="s">
        <v>3472</v>
      </c>
      <c r="C1771" s="57" t="s">
        <v>4992</v>
      </c>
      <c r="D1771" s="58" t="s">
        <v>3472</v>
      </c>
      <c r="E1771" s="59"/>
      <c r="F1771" s="60"/>
      <c r="G1771" s="60">
        <f>SUM(G1772:G1776)</f>
        <v>2188455.6800000002</v>
      </c>
      <c r="H1771" s="59"/>
      <c r="I1771" s="21"/>
      <c r="J1771" s="60">
        <f>SUM(J1772:J1776)</f>
        <v>2196768.4</v>
      </c>
    </row>
    <row r="1772" spans="1:10">
      <c r="A1772" s="16" t="s">
        <v>6577</v>
      </c>
      <c r="B1772" s="16" t="s">
        <v>1616</v>
      </c>
      <c r="C1772" s="16" t="s">
        <v>4993</v>
      </c>
      <c r="D1772" s="1" t="s">
        <v>62</v>
      </c>
      <c r="E1772" s="3">
        <v>2</v>
      </c>
      <c r="F1772" s="2">
        <v>911904.97</v>
      </c>
      <c r="G1772" s="2">
        <f>ROUND('CDD-CD'!$E1772*'CDD-CD'!$F1772,2)</f>
        <v>1823809.94</v>
      </c>
      <c r="H1772" s="3">
        <v>2</v>
      </c>
      <c r="I1772" s="2">
        <v>914919.71</v>
      </c>
      <c r="J1772" s="2">
        <f>ROUND(Tabla2[[#This Row],[CANTIDAD 2]]*Tabla2[[#This Row],[P. U. 2]],2)</f>
        <v>1829839.42</v>
      </c>
    </row>
    <row r="1773" spans="1:10">
      <c r="A1773" s="16" t="s">
        <v>6577</v>
      </c>
      <c r="B1773" s="16" t="s">
        <v>1617</v>
      </c>
      <c r="C1773" s="16" t="s">
        <v>4994</v>
      </c>
      <c r="D1773" s="1" t="s">
        <v>62</v>
      </c>
      <c r="E1773" s="3">
        <v>1</v>
      </c>
      <c r="F1773" s="2">
        <v>75092.52</v>
      </c>
      <c r="G1773" s="2">
        <f>ROUND('CDD-CD'!$E1773*'CDD-CD'!$F1773,2)</f>
        <v>75092.52</v>
      </c>
      <c r="H1773" s="3">
        <v>1</v>
      </c>
      <c r="I1773" s="2">
        <v>75798.7</v>
      </c>
      <c r="J1773" s="2">
        <f>ROUND(Tabla2[[#This Row],[CANTIDAD 2]]*Tabla2[[#This Row],[P. U. 2]],2)</f>
        <v>75798.7</v>
      </c>
    </row>
    <row r="1774" spans="1:10">
      <c r="A1774" s="16" t="s">
        <v>6577</v>
      </c>
      <c r="B1774" s="16" t="s">
        <v>1618</v>
      </c>
      <c r="C1774" s="16" t="s">
        <v>4995</v>
      </c>
      <c r="D1774" s="1" t="s">
        <v>62</v>
      </c>
      <c r="E1774" s="3">
        <v>1</v>
      </c>
      <c r="F1774" s="2">
        <v>75092.52</v>
      </c>
      <c r="G1774" s="2">
        <f>ROUND('CDD-CD'!$E1774*'CDD-CD'!$F1774,2)</f>
        <v>75092.52</v>
      </c>
      <c r="H1774" s="3">
        <v>1</v>
      </c>
      <c r="I1774" s="2">
        <v>75798.7</v>
      </c>
      <c r="J1774" s="2">
        <f>ROUND(Tabla2[[#This Row],[CANTIDAD 2]]*Tabla2[[#This Row],[P. U. 2]],2)</f>
        <v>75798.7</v>
      </c>
    </row>
    <row r="1775" spans="1:10">
      <c r="A1775" s="16" t="s">
        <v>6577</v>
      </c>
      <c r="B1775" s="16" t="s">
        <v>1619</v>
      </c>
      <c r="C1775" s="16" t="s">
        <v>4996</v>
      </c>
      <c r="D1775" s="1" t="s">
        <v>62</v>
      </c>
      <c r="E1775" s="3">
        <v>1</v>
      </c>
      <c r="F1775" s="2">
        <v>202195.02</v>
      </c>
      <c r="G1775" s="2">
        <f>ROUND('CDD-CD'!$E1775*'CDD-CD'!$F1775,2)</f>
        <v>202195.02</v>
      </c>
      <c r="H1775" s="3">
        <v>1</v>
      </c>
      <c r="I1775" s="2">
        <v>202901.2</v>
      </c>
      <c r="J1775" s="2">
        <f>ROUND(Tabla2[[#This Row],[CANTIDAD 2]]*Tabla2[[#This Row],[P. U. 2]],2)</f>
        <v>202901.2</v>
      </c>
    </row>
    <row r="1776" spans="1:10">
      <c r="A1776" s="16" t="s">
        <v>6577</v>
      </c>
      <c r="B1776" s="16" t="s">
        <v>1620</v>
      </c>
      <c r="C1776" s="16" t="s">
        <v>4997</v>
      </c>
      <c r="D1776" s="1" t="s">
        <v>62</v>
      </c>
      <c r="E1776" s="3">
        <v>2</v>
      </c>
      <c r="F1776" s="2">
        <v>6132.84</v>
      </c>
      <c r="G1776" s="2">
        <f>ROUND('CDD-CD'!$E1776*'CDD-CD'!$F1776,2)</f>
        <v>12265.68</v>
      </c>
      <c r="H1776" s="3">
        <v>2</v>
      </c>
      <c r="I1776" s="2">
        <v>6215.19</v>
      </c>
      <c r="J1776" s="2">
        <f>ROUND(Tabla2[[#This Row],[CANTIDAD 2]]*Tabla2[[#This Row],[P. U. 2]],2)</f>
        <v>12430.38</v>
      </c>
    </row>
    <row r="1777" spans="1:10" s="61" customFormat="1">
      <c r="A1777" s="57" t="s">
        <v>6581</v>
      </c>
      <c r="B1777" s="57" t="s">
        <v>3472</v>
      </c>
      <c r="C1777" s="57" t="s">
        <v>4998</v>
      </c>
      <c r="D1777" s="58" t="s">
        <v>3472</v>
      </c>
      <c r="E1777" s="59"/>
      <c r="F1777" s="60"/>
      <c r="G1777" s="60">
        <f>SUM(G1778:G1784)</f>
        <v>983177.80999999994</v>
      </c>
      <c r="H1777" s="59"/>
      <c r="I1777" s="21"/>
      <c r="J1777" s="60">
        <f>SUM(J1778:J1784)</f>
        <v>1005106.54</v>
      </c>
    </row>
    <row r="1778" spans="1:10">
      <c r="A1778" s="16" t="s">
        <v>6577</v>
      </c>
      <c r="B1778" s="16" t="s">
        <v>1621</v>
      </c>
      <c r="C1778" s="16" t="s">
        <v>4999</v>
      </c>
      <c r="D1778" s="1" t="s">
        <v>62</v>
      </c>
      <c r="E1778" s="3">
        <v>1</v>
      </c>
      <c r="F1778" s="2">
        <v>275178.17</v>
      </c>
      <c r="G1778" s="2">
        <f>ROUND('CDD-CD'!$E1778*'CDD-CD'!$F1778,2)</f>
        <v>275178.17</v>
      </c>
      <c r="H1778" s="3">
        <v>1</v>
      </c>
      <c r="I1778" s="2">
        <v>277301.86</v>
      </c>
      <c r="J1778" s="2">
        <f>ROUND(Tabla2[[#This Row],[CANTIDAD 2]]*Tabla2[[#This Row],[P. U. 2]],2)</f>
        <v>277301.86</v>
      </c>
    </row>
    <row r="1779" spans="1:10">
      <c r="A1779" s="16" t="s">
        <v>6577</v>
      </c>
      <c r="B1779" s="16" t="s">
        <v>1622</v>
      </c>
      <c r="C1779" s="16" t="s">
        <v>5000</v>
      </c>
      <c r="D1779" s="1" t="s">
        <v>62</v>
      </c>
      <c r="E1779" s="3">
        <v>2</v>
      </c>
      <c r="F1779" s="2">
        <v>244870.67</v>
      </c>
      <c r="G1779" s="2">
        <f>ROUND('CDD-CD'!$E1779*'CDD-CD'!$F1779,2)</f>
        <v>489741.34</v>
      </c>
      <c r="H1779" s="3">
        <v>2</v>
      </c>
      <c r="I1779" s="2">
        <v>246994.36</v>
      </c>
      <c r="J1779" s="2">
        <f>ROUND(Tabla2[[#This Row],[CANTIDAD 2]]*Tabla2[[#This Row],[P. U. 2]],2)</f>
        <v>493988.72</v>
      </c>
    </row>
    <row r="1780" spans="1:10">
      <c r="A1780" s="16" t="s">
        <v>6577</v>
      </c>
      <c r="B1780" s="16" t="s">
        <v>1623</v>
      </c>
      <c r="C1780" s="16" t="s">
        <v>5001</v>
      </c>
      <c r="D1780" s="1" t="s">
        <v>62</v>
      </c>
      <c r="E1780" s="3">
        <v>4</v>
      </c>
      <c r="F1780" s="2">
        <v>18131.900000000001</v>
      </c>
      <c r="G1780" s="2">
        <f>ROUND('CDD-CD'!$E1780*'CDD-CD'!$F1780,2)</f>
        <v>72527.600000000006</v>
      </c>
      <c r="H1780" s="3">
        <v>4</v>
      </c>
      <c r="I1780" s="2">
        <v>19151.62</v>
      </c>
      <c r="J1780" s="2">
        <f>ROUND(Tabla2[[#This Row],[CANTIDAD 2]]*Tabla2[[#This Row],[P. U. 2]],2)</f>
        <v>76606.48</v>
      </c>
    </row>
    <row r="1781" spans="1:10">
      <c r="A1781" s="16" t="s">
        <v>6577</v>
      </c>
      <c r="B1781" s="16" t="s">
        <v>1624</v>
      </c>
      <c r="C1781" s="16" t="s">
        <v>5002</v>
      </c>
      <c r="D1781" s="1" t="s">
        <v>62</v>
      </c>
      <c r="E1781" s="3">
        <v>6</v>
      </c>
      <c r="F1781" s="2">
        <v>15491.19</v>
      </c>
      <c r="G1781" s="2">
        <f>ROUND('CDD-CD'!$E1781*'CDD-CD'!$F1781,2)</f>
        <v>92947.14</v>
      </c>
      <c r="H1781" s="3">
        <v>6</v>
      </c>
      <c r="I1781" s="2">
        <v>16510.91</v>
      </c>
      <c r="J1781" s="2">
        <f>ROUND(Tabla2[[#This Row],[CANTIDAD 2]]*Tabla2[[#This Row],[P. U. 2]],2)</f>
        <v>99065.46</v>
      </c>
    </row>
    <row r="1782" spans="1:10">
      <c r="A1782" s="16" t="s">
        <v>6577</v>
      </c>
      <c r="B1782" s="16" t="s">
        <v>1625</v>
      </c>
      <c r="C1782" s="16" t="s">
        <v>5003</v>
      </c>
      <c r="D1782" s="1" t="s">
        <v>62</v>
      </c>
      <c r="E1782" s="3">
        <v>1</v>
      </c>
      <c r="F1782" s="2">
        <v>10584.45</v>
      </c>
      <c r="G1782" s="2">
        <f>ROUND('CDD-CD'!$E1782*'CDD-CD'!$F1782,2)</f>
        <v>10584.45</v>
      </c>
      <c r="H1782" s="3">
        <v>1</v>
      </c>
      <c r="I1782" s="2">
        <v>11556.93</v>
      </c>
      <c r="J1782" s="2">
        <f>ROUND(Tabla2[[#This Row],[CANTIDAD 2]]*Tabla2[[#This Row],[P. U. 2]],2)</f>
        <v>11556.93</v>
      </c>
    </row>
    <row r="1783" spans="1:10">
      <c r="A1783" s="16" t="s">
        <v>6577</v>
      </c>
      <c r="B1783" s="16" t="s">
        <v>1626</v>
      </c>
      <c r="C1783" s="16" t="s">
        <v>5004</v>
      </c>
      <c r="D1783" s="1" t="s">
        <v>62</v>
      </c>
      <c r="E1783" s="3">
        <v>4</v>
      </c>
      <c r="F1783" s="2">
        <v>8918.5400000000009</v>
      </c>
      <c r="G1783" s="2">
        <f>ROUND('CDD-CD'!$E1783*'CDD-CD'!$F1783,2)</f>
        <v>35674.160000000003</v>
      </c>
      <c r="H1783" s="3">
        <v>4</v>
      </c>
      <c r="I1783" s="2">
        <v>9842.9500000000007</v>
      </c>
      <c r="J1783" s="2">
        <f>ROUND(Tabla2[[#This Row],[CANTIDAD 2]]*Tabla2[[#This Row],[P. U. 2]],2)</f>
        <v>39371.800000000003</v>
      </c>
    </row>
    <row r="1784" spans="1:10">
      <c r="A1784" s="16" t="s">
        <v>6577</v>
      </c>
      <c r="B1784" s="16" t="s">
        <v>1627</v>
      </c>
      <c r="C1784" s="16" t="s">
        <v>5005</v>
      </c>
      <c r="D1784" s="1" t="s">
        <v>62</v>
      </c>
      <c r="E1784" s="3">
        <v>1</v>
      </c>
      <c r="F1784" s="2">
        <v>6524.95</v>
      </c>
      <c r="G1784" s="2">
        <f>ROUND('CDD-CD'!$E1784*'CDD-CD'!$F1784,2)</f>
        <v>6524.95</v>
      </c>
      <c r="H1784" s="3">
        <v>1</v>
      </c>
      <c r="I1784" s="2">
        <v>7215.29</v>
      </c>
      <c r="J1784" s="2">
        <f>ROUND(Tabla2[[#This Row],[CANTIDAD 2]]*Tabla2[[#This Row],[P. U. 2]],2)</f>
        <v>7215.29</v>
      </c>
    </row>
    <row r="1785" spans="1:10" s="61" customFormat="1">
      <c r="A1785" s="57" t="s">
        <v>6581</v>
      </c>
      <c r="B1785" s="57" t="s">
        <v>3472</v>
      </c>
      <c r="C1785" s="57" t="s">
        <v>5006</v>
      </c>
      <c r="D1785" s="58" t="s">
        <v>3472</v>
      </c>
      <c r="E1785" s="59"/>
      <c r="F1785" s="60"/>
      <c r="G1785" s="60">
        <f>SUM(G1786:G1789)</f>
        <v>1408637.6700000002</v>
      </c>
      <c r="H1785" s="59"/>
      <c r="I1785" s="21"/>
      <c r="J1785" s="60">
        <f>SUM(J1786:J1789)</f>
        <v>1432505.85</v>
      </c>
    </row>
    <row r="1786" spans="1:10">
      <c r="A1786" s="16" t="s">
        <v>6577</v>
      </c>
      <c r="B1786" s="16" t="s">
        <v>1628</v>
      </c>
      <c r="C1786" s="16" t="s">
        <v>5007</v>
      </c>
      <c r="D1786" s="1" t="s">
        <v>62</v>
      </c>
      <c r="E1786" s="3">
        <v>1</v>
      </c>
      <c r="F1786" s="2">
        <v>92085.31</v>
      </c>
      <c r="G1786" s="2">
        <f>ROUND('CDD-CD'!$E1786*'CDD-CD'!$F1786,2)</f>
        <v>92085.31</v>
      </c>
      <c r="H1786" s="3">
        <v>1</v>
      </c>
      <c r="I1786" s="2">
        <v>92961.49</v>
      </c>
      <c r="J1786" s="2">
        <f>ROUND(Tabla2[[#This Row],[CANTIDAD 2]]*Tabla2[[#This Row],[P. U. 2]],2)</f>
        <v>92961.49</v>
      </c>
    </row>
    <row r="1787" spans="1:10">
      <c r="A1787" s="16" t="s">
        <v>6577</v>
      </c>
      <c r="B1787" s="16" t="s">
        <v>1629</v>
      </c>
      <c r="C1787" s="16" t="s">
        <v>5008</v>
      </c>
      <c r="D1787" s="1" t="s">
        <v>62</v>
      </c>
      <c r="E1787" s="3">
        <v>3</v>
      </c>
      <c r="F1787" s="2">
        <v>192898.17</v>
      </c>
      <c r="G1787" s="2">
        <f>ROUND('CDD-CD'!$E1787*'CDD-CD'!$F1787,2)</f>
        <v>578694.51</v>
      </c>
      <c r="H1787" s="3">
        <v>3</v>
      </c>
      <c r="I1787" s="2">
        <v>196601.5</v>
      </c>
      <c r="J1787" s="2">
        <f>ROUND(Tabla2[[#This Row],[CANTIDAD 2]]*Tabla2[[#This Row],[P. U. 2]],2)</f>
        <v>589804.5</v>
      </c>
    </row>
    <row r="1788" spans="1:10">
      <c r="A1788" s="16" t="s">
        <v>6577</v>
      </c>
      <c r="B1788" s="16" t="s">
        <v>1630</v>
      </c>
      <c r="C1788" s="16" t="s">
        <v>5009</v>
      </c>
      <c r="D1788" s="1" t="s">
        <v>62</v>
      </c>
      <c r="E1788" s="3">
        <v>2</v>
      </c>
      <c r="F1788" s="2">
        <v>202409.67</v>
      </c>
      <c r="G1788" s="2">
        <f>ROUND('CDD-CD'!$E1788*'CDD-CD'!$F1788,2)</f>
        <v>404819.34</v>
      </c>
      <c r="H1788" s="3">
        <v>2</v>
      </c>
      <c r="I1788" s="2">
        <v>206113</v>
      </c>
      <c r="J1788" s="2">
        <f>ROUND(Tabla2[[#This Row],[CANTIDAD 2]]*Tabla2[[#This Row],[P. U. 2]],2)</f>
        <v>412226</v>
      </c>
    </row>
    <row r="1789" spans="1:10">
      <c r="A1789" s="16" t="s">
        <v>6577</v>
      </c>
      <c r="B1789" s="16" t="s">
        <v>1631</v>
      </c>
      <c r="C1789" s="16" t="s">
        <v>5010</v>
      </c>
      <c r="D1789" s="1" t="s">
        <v>62</v>
      </c>
      <c r="E1789" s="3">
        <v>1</v>
      </c>
      <c r="F1789" s="2">
        <v>333038.51</v>
      </c>
      <c r="G1789" s="2">
        <f>ROUND('CDD-CD'!$E1789*'CDD-CD'!$F1789,2)</f>
        <v>333038.51</v>
      </c>
      <c r="H1789" s="3">
        <v>1</v>
      </c>
      <c r="I1789" s="2">
        <v>337513.86</v>
      </c>
      <c r="J1789" s="2">
        <f>ROUND(Tabla2[[#This Row],[CANTIDAD 2]]*Tabla2[[#This Row],[P. U. 2]],2)</f>
        <v>337513.86</v>
      </c>
    </row>
    <row r="1790" spans="1:10" s="61" customFormat="1">
      <c r="A1790" s="57" t="s">
        <v>6581</v>
      </c>
      <c r="B1790" s="57" t="s">
        <v>3472</v>
      </c>
      <c r="C1790" s="57" t="s">
        <v>5011</v>
      </c>
      <c r="D1790" s="58" t="s">
        <v>3472</v>
      </c>
      <c r="E1790" s="59"/>
      <c r="F1790" s="60"/>
      <c r="G1790" s="60">
        <f>SUM(G1791:G1792)</f>
        <v>62744.34</v>
      </c>
      <c r="H1790" s="59"/>
      <c r="I1790" s="21"/>
      <c r="J1790" s="60">
        <f>SUM(J1791:J1792)</f>
        <v>67856.86</v>
      </c>
    </row>
    <row r="1791" spans="1:10">
      <c r="A1791" s="16" t="s">
        <v>6577</v>
      </c>
      <c r="B1791" s="16" t="s">
        <v>1632</v>
      </c>
      <c r="C1791" s="16" t="s">
        <v>5012</v>
      </c>
      <c r="D1791" s="1" t="s">
        <v>62</v>
      </c>
      <c r="E1791" s="3">
        <v>1</v>
      </c>
      <c r="F1791" s="2">
        <v>28132.51</v>
      </c>
      <c r="G1791" s="2">
        <f>ROUND('CDD-CD'!$E1791*'CDD-CD'!$F1791,2)</f>
        <v>28132.51</v>
      </c>
      <c r="H1791" s="3">
        <v>1</v>
      </c>
      <c r="I1791" s="2">
        <v>30688.77</v>
      </c>
      <c r="J1791" s="2">
        <f>ROUND(Tabla2[[#This Row],[CANTIDAD 2]]*Tabla2[[#This Row],[P. U. 2]],2)</f>
        <v>30688.77</v>
      </c>
    </row>
    <row r="1792" spans="1:10">
      <c r="A1792" s="16" t="s">
        <v>6577</v>
      </c>
      <c r="B1792" s="16" t="s">
        <v>1633</v>
      </c>
      <c r="C1792" s="16" t="s">
        <v>5013</v>
      </c>
      <c r="D1792" s="1" t="s">
        <v>62</v>
      </c>
      <c r="E1792" s="3">
        <v>1</v>
      </c>
      <c r="F1792" s="2">
        <v>34611.83</v>
      </c>
      <c r="G1792" s="2">
        <f>ROUND('CDD-CD'!$E1792*'CDD-CD'!$F1792,2)</f>
        <v>34611.83</v>
      </c>
      <c r="H1792" s="3">
        <v>1</v>
      </c>
      <c r="I1792" s="2">
        <v>37168.089999999997</v>
      </c>
      <c r="J1792" s="2">
        <f>ROUND(Tabla2[[#This Row],[CANTIDAD 2]]*Tabla2[[#This Row],[P. U. 2]],2)</f>
        <v>37168.089999999997</v>
      </c>
    </row>
    <row r="1793" spans="1:10" s="61" customFormat="1">
      <c r="A1793" s="57" t="s">
        <v>6581</v>
      </c>
      <c r="B1793" s="57" t="s">
        <v>3472</v>
      </c>
      <c r="C1793" s="57" t="s">
        <v>5014</v>
      </c>
      <c r="D1793" s="58" t="s">
        <v>3472</v>
      </c>
      <c r="E1793" s="59"/>
      <c r="F1793" s="60"/>
      <c r="G1793" s="60">
        <f>SUM(G1794:G1796)</f>
        <v>699654.33</v>
      </c>
      <c r="H1793" s="59"/>
      <c r="I1793" s="21"/>
      <c r="J1793" s="60">
        <f>SUM(J1794:J1796)</f>
        <v>702187.53</v>
      </c>
    </row>
    <row r="1794" spans="1:10">
      <c r="A1794" s="16" t="s">
        <v>6577</v>
      </c>
      <c r="B1794" s="16" t="s">
        <v>1634</v>
      </c>
      <c r="C1794" s="16" t="s">
        <v>5015</v>
      </c>
      <c r="D1794" s="1" t="s">
        <v>62</v>
      </c>
      <c r="E1794" s="3">
        <v>1</v>
      </c>
      <c r="F1794" s="2">
        <v>247218.11</v>
      </c>
      <c r="G1794" s="2">
        <f>ROUND('CDD-CD'!$E1794*'CDD-CD'!$F1794,2)</f>
        <v>247218.11</v>
      </c>
      <c r="H1794" s="3">
        <v>1</v>
      </c>
      <c r="I1794" s="2">
        <v>248062.51</v>
      </c>
      <c r="J1794" s="2">
        <f>ROUND(Tabla2[[#This Row],[CANTIDAD 2]]*Tabla2[[#This Row],[P. U. 2]],2)</f>
        <v>248062.51</v>
      </c>
    </row>
    <row r="1795" spans="1:10">
      <c r="A1795" s="16" t="s">
        <v>6577</v>
      </c>
      <c r="B1795" s="16" t="s">
        <v>1635</v>
      </c>
      <c r="C1795" s="16" t="s">
        <v>5016</v>
      </c>
      <c r="D1795" s="1" t="s">
        <v>62</v>
      </c>
      <c r="E1795" s="3">
        <v>1</v>
      </c>
      <c r="F1795" s="2">
        <v>226218.11</v>
      </c>
      <c r="G1795" s="2">
        <f>ROUND('CDD-CD'!$E1795*'CDD-CD'!$F1795,2)</f>
        <v>226218.11</v>
      </c>
      <c r="H1795" s="3">
        <v>1</v>
      </c>
      <c r="I1795" s="2">
        <v>227062.51</v>
      </c>
      <c r="J1795" s="2">
        <f>ROUND(Tabla2[[#This Row],[CANTIDAD 2]]*Tabla2[[#This Row],[P. U. 2]],2)</f>
        <v>227062.51</v>
      </c>
    </row>
    <row r="1796" spans="1:10">
      <c r="A1796" s="16" t="s">
        <v>6577</v>
      </c>
      <c r="B1796" s="16" t="s">
        <v>1636</v>
      </c>
      <c r="C1796" s="16" t="s">
        <v>5017</v>
      </c>
      <c r="D1796" s="1" t="s">
        <v>62</v>
      </c>
      <c r="E1796" s="3">
        <v>1</v>
      </c>
      <c r="F1796" s="2">
        <v>226218.11</v>
      </c>
      <c r="G1796" s="2">
        <f>ROUND('CDD-CD'!$E1796*'CDD-CD'!$F1796,2)</f>
        <v>226218.11</v>
      </c>
      <c r="H1796" s="3">
        <v>1</v>
      </c>
      <c r="I1796" s="2">
        <v>227062.51</v>
      </c>
      <c r="J1796" s="2">
        <f>ROUND(Tabla2[[#This Row],[CANTIDAD 2]]*Tabla2[[#This Row],[P. U. 2]],2)</f>
        <v>227062.51</v>
      </c>
    </row>
    <row r="1797" spans="1:10" s="61" customFormat="1">
      <c r="A1797" s="57" t="s">
        <v>6581</v>
      </c>
      <c r="B1797" s="57" t="s">
        <v>3472</v>
      </c>
      <c r="C1797" s="57" t="s">
        <v>5018</v>
      </c>
      <c r="D1797" s="58" t="s">
        <v>3472</v>
      </c>
      <c r="E1797" s="59"/>
      <c r="F1797" s="60"/>
      <c r="G1797" s="60">
        <f>SUM(G1798:G1800)</f>
        <v>704424.42999999993</v>
      </c>
      <c r="H1797" s="59"/>
      <c r="I1797" s="21"/>
      <c r="J1797" s="60">
        <f>SUM(J1798:J1800)</f>
        <v>728962.14</v>
      </c>
    </row>
    <row r="1798" spans="1:10">
      <c r="A1798" s="16" t="s">
        <v>6577</v>
      </c>
      <c r="B1798" s="16" t="s">
        <v>1637</v>
      </c>
      <c r="C1798" s="16" t="s">
        <v>5019</v>
      </c>
      <c r="D1798" s="1" t="s">
        <v>62</v>
      </c>
      <c r="E1798" s="3">
        <v>10</v>
      </c>
      <c r="F1798" s="2">
        <v>31862.33</v>
      </c>
      <c r="G1798" s="2">
        <f>ROUND('CDD-CD'!$E1798*'CDD-CD'!$F1798,2)</f>
        <v>318623.3</v>
      </c>
      <c r="H1798" s="3">
        <v>10</v>
      </c>
      <c r="I1798" s="2">
        <v>33027.25</v>
      </c>
      <c r="J1798" s="2">
        <f>ROUND(Tabla2[[#This Row],[CANTIDAD 2]]*Tabla2[[#This Row],[P. U. 2]],2)</f>
        <v>330272.5</v>
      </c>
    </row>
    <row r="1799" spans="1:10">
      <c r="A1799" s="16" t="s">
        <v>6577</v>
      </c>
      <c r="B1799" s="16" t="s">
        <v>1638</v>
      </c>
      <c r="C1799" s="16" t="s">
        <v>5020</v>
      </c>
      <c r="D1799" s="1" t="s">
        <v>62</v>
      </c>
      <c r="E1799" s="3">
        <v>12</v>
      </c>
      <c r="F1799" s="2">
        <v>29030.89</v>
      </c>
      <c r="G1799" s="2">
        <f>ROUND('CDD-CD'!$E1799*'CDD-CD'!$F1799,2)</f>
        <v>348370.68</v>
      </c>
      <c r="H1799" s="3">
        <v>12</v>
      </c>
      <c r="I1799" s="2">
        <v>29932.5</v>
      </c>
      <c r="J1799" s="2">
        <f>ROUND(Tabla2[[#This Row],[CANTIDAD 2]]*Tabla2[[#This Row],[P. U. 2]],2)</f>
        <v>359190</v>
      </c>
    </row>
    <row r="1800" spans="1:10">
      <c r="A1800" s="16" t="s">
        <v>6577</v>
      </c>
      <c r="B1800" s="16" t="s">
        <v>1639</v>
      </c>
      <c r="C1800" s="16" t="s">
        <v>5021</v>
      </c>
      <c r="D1800" s="1" t="s">
        <v>153</v>
      </c>
      <c r="E1800" s="3">
        <v>1</v>
      </c>
      <c r="F1800" s="2">
        <v>37430.449999999997</v>
      </c>
      <c r="G1800" s="2">
        <f>ROUND('CDD-CD'!$E1800*'CDD-CD'!$F1800,2)</f>
        <v>37430.449999999997</v>
      </c>
      <c r="H1800" s="3">
        <v>1</v>
      </c>
      <c r="I1800" s="2">
        <v>39499.64</v>
      </c>
      <c r="J1800" s="2">
        <f>ROUND(Tabla2[[#This Row],[CANTIDAD 2]]*Tabla2[[#This Row],[P. U. 2]],2)</f>
        <v>39499.64</v>
      </c>
    </row>
    <row r="1801" spans="1:10" s="61" customFormat="1">
      <c r="A1801" s="57" t="s">
        <v>6581</v>
      </c>
      <c r="B1801" s="57" t="s">
        <v>3472</v>
      </c>
      <c r="C1801" s="57" t="s">
        <v>5022</v>
      </c>
      <c r="D1801" s="58" t="s">
        <v>3472</v>
      </c>
      <c r="E1801" s="59"/>
      <c r="F1801" s="60"/>
      <c r="G1801" s="60">
        <f>SUM(G1802:G1804)</f>
        <v>143831.20000000001</v>
      </c>
      <c r="H1801" s="59"/>
      <c r="I1801" s="21"/>
      <c r="J1801" s="60">
        <f>SUM(J1802:J1804)</f>
        <v>149679.51999999999</v>
      </c>
    </row>
    <row r="1802" spans="1:10">
      <c r="A1802" s="16" t="s">
        <v>6577</v>
      </c>
      <c r="B1802" s="16" t="s">
        <v>1640</v>
      </c>
      <c r="C1802" s="16" t="s">
        <v>5023</v>
      </c>
      <c r="D1802" s="1" t="s">
        <v>153</v>
      </c>
      <c r="E1802" s="3">
        <v>43</v>
      </c>
      <c r="F1802" s="2">
        <v>2913.48</v>
      </c>
      <c r="G1802" s="2">
        <f>ROUND('CDD-CD'!$E1802*'CDD-CD'!$F1802,2)</f>
        <v>125279.64</v>
      </c>
      <c r="H1802" s="3">
        <v>43</v>
      </c>
      <c r="I1802" s="2">
        <v>3041</v>
      </c>
      <c r="J1802" s="2">
        <f>ROUND(Tabla2[[#This Row],[CANTIDAD 2]]*Tabla2[[#This Row],[P. U. 2]],2)</f>
        <v>130763</v>
      </c>
    </row>
    <row r="1803" spans="1:10">
      <c r="A1803" s="16" t="s">
        <v>6577</v>
      </c>
      <c r="B1803" s="16" t="s">
        <v>1641</v>
      </c>
      <c r="C1803" s="16" t="s">
        <v>5024</v>
      </c>
      <c r="D1803" s="1" t="s">
        <v>153</v>
      </c>
      <c r="E1803" s="3">
        <v>3</v>
      </c>
      <c r="F1803" s="2">
        <v>1339.64</v>
      </c>
      <c r="G1803" s="2">
        <f>ROUND('CDD-CD'!$E1803*'CDD-CD'!$F1803,2)</f>
        <v>4018.92</v>
      </c>
      <c r="H1803" s="3">
        <v>3</v>
      </c>
      <c r="I1803" s="2">
        <v>1402.5</v>
      </c>
      <c r="J1803" s="2">
        <f>ROUND(Tabla2[[#This Row],[CANTIDAD 2]]*Tabla2[[#This Row],[P. U. 2]],2)</f>
        <v>4207.5</v>
      </c>
    </row>
    <row r="1804" spans="1:10">
      <c r="A1804" s="16" t="s">
        <v>6577</v>
      </c>
      <c r="B1804" s="16" t="s">
        <v>1642</v>
      </c>
      <c r="C1804" s="16" t="s">
        <v>5025</v>
      </c>
      <c r="D1804" s="1" t="s">
        <v>62</v>
      </c>
      <c r="E1804" s="3">
        <v>2</v>
      </c>
      <c r="F1804" s="2">
        <v>7266.32</v>
      </c>
      <c r="G1804" s="2">
        <f>ROUND('CDD-CD'!$E1804*'CDD-CD'!$F1804,2)</f>
        <v>14532.64</v>
      </c>
      <c r="H1804" s="3">
        <v>2</v>
      </c>
      <c r="I1804" s="2">
        <v>7354.51</v>
      </c>
      <c r="J1804" s="2">
        <f>ROUND(Tabla2[[#This Row],[CANTIDAD 2]]*Tabla2[[#This Row],[P. U. 2]],2)</f>
        <v>14709.02</v>
      </c>
    </row>
    <row r="1805" spans="1:10" s="61" customFormat="1">
      <c r="A1805" s="57" t="s">
        <v>6581</v>
      </c>
      <c r="B1805" s="57" t="s">
        <v>3472</v>
      </c>
      <c r="C1805" s="57" t="s">
        <v>5026</v>
      </c>
      <c r="D1805" s="58" t="s">
        <v>3472</v>
      </c>
      <c r="E1805" s="59"/>
      <c r="F1805" s="60"/>
      <c r="G1805" s="60">
        <f>SUM(G1806:G1809)</f>
        <v>2735511.77</v>
      </c>
      <c r="H1805" s="59"/>
      <c r="I1805" s="21"/>
      <c r="J1805" s="60">
        <f>SUM(J1806:J1809)</f>
        <v>2933595.5000000005</v>
      </c>
    </row>
    <row r="1806" spans="1:10">
      <c r="A1806" s="16" t="s">
        <v>6577</v>
      </c>
      <c r="B1806" s="16" t="s">
        <v>1643</v>
      </c>
      <c r="C1806" s="16" t="s">
        <v>5027</v>
      </c>
      <c r="D1806" s="1" t="s">
        <v>62</v>
      </c>
      <c r="E1806" s="3">
        <v>2</v>
      </c>
      <c r="F1806" s="2">
        <v>318668.03000000003</v>
      </c>
      <c r="G1806" s="2">
        <f>ROUND('CDD-CD'!$E1806*'CDD-CD'!$F1806,2)</f>
        <v>637336.06000000006</v>
      </c>
      <c r="H1806" s="3">
        <v>2</v>
      </c>
      <c r="I1806" s="2">
        <v>341702.84</v>
      </c>
      <c r="J1806" s="2">
        <f>ROUND(Tabla2[[#This Row],[CANTIDAD 2]]*Tabla2[[#This Row],[P. U. 2]],2)</f>
        <v>683405.68</v>
      </c>
    </row>
    <row r="1807" spans="1:10">
      <c r="A1807" s="16" t="s">
        <v>6577</v>
      </c>
      <c r="B1807" s="16" t="s">
        <v>1644</v>
      </c>
      <c r="C1807" s="16" t="s">
        <v>5028</v>
      </c>
      <c r="D1807" s="1" t="s">
        <v>62</v>
      </c>
      <c r="E1807" s="3">
        <v>2</v>
      </c>
      <c r="F1807" s="2">
        <v>478071.65</v>
      </c>
      <c r="G1807" s="2">
        <f>ROUND('CDD-CD'!$E1807*'CDD-CD'!$F1807,2)</f>
        <v>956143.3</v>
      </c>
      <c r="H1807" s="3">
        <v>2</v>
      </c>
      <c r="I1807" s="2">
        <v>512615.49</v>
      </c>
      <c r="J1807" s="2">
        <f>ROUND(Tabla2[[#This Row],[CANTIDAD 2]]*Tabla2[[#This Row],[P. U. 2]],2)</f>
        <v>1025230.98</v>
      </c>
    </row>
    <row r="1808" spans="1:10">
      <c r="A1808" s="16" t="s">
        <v>6577</v>
      </c>
      <c r="B1808" s="16" t="s">
        <v>1645</v>
      </c>
      <c r="C1808" s="16" t="s">
        <v>5029</v>
      </c>
      <c r="D1808" s="1" t="s">
        <v>62</v>
      </c>
      <c r="E1808" s="3">
        <v>2</v>
      </c>
      <c r="F1808" s="2">
        <v>489952.83</v>
      </c>
      <c r="G1808" s="2">
        <f>ROUND('CDD-CD'!$E1808*'CDD-CD'!$F1808,2)</f>
        <v>979905.66</v>
      </c>
      <c r="H1808" s="3">
        <v>2</v>
      </c>
      <c r="I1808" s="2">
        <v>525289.18000000005</v>
      </c>
      <c r="J1808" s="2">
        <f>ROUND(Tabla2[[#This Row],[CANTIDAD 2]]*Tabla2[[#This Row],[P. U. 2]],2)</f>
        <v>1050578.3600000001</v>
      </c>
    </row>
    <row r="1809" spans="1:10">
      <c r="A1809" s="16" t="s">
        <v>6577</v>
      </c>
      <c r="B1809" s="16" t="s">
        <v>1646</v>
      </c>
      <c r="C1809" s="16" t="s">
        <v>5030</v>
      </c>
      <c r="D1809" s="1" t="s">
        <v>62</v>
      </c>
      <c r="E1809" s="3">
        <v>1</v>
      </c>
      <c r="F1809" s="2">
        <v>162126.75</v>
      </c>
      <c r="G1809" s="2">
        <f>ROUND('CDD-CD'!$E1809*'CDD-CD'!$F1809,2)</f>
        <v>162126.75</v>
      </c>
      <c r="H1809" s="3">
        <v>1</v>
      </c>
      <c r="I1809" s="2">
        <v>174380.48</v>
      </c>
      <c r="J1809" s="2">
        <f>ROUND(Tabla2[[#This Row],[CANTIDAD 2]]*Tabla2[[#This Row],[P. U. 2]],2)</f>
        <v>174380.48</v>
      </c>
    </row>
    <row r="1810" spans="1:10" s="56" customFormat="1">
      <c r="A1810" s="52" t="s">
        <v>6580</v>
      </c>
      <c r="B1810" s="52" t="s">
        <v>1647</v>
      </c>
      <c r="C1810" s="52" t="s">
        <v>5031</v>
      </c>
      <c r="D1810" s="53" t="s">
        <v>3472</v>
      </c>
      <c r="E1810" s="54"/>
      <c r="F1810" s="55"/>
      <c r="G1810" s="55">
        <f>G1811+G1817+G1827+G1833+G1841+G1846+G1849+G1853+G1857+G1861</f>
        <v>6693962.6699999999</v>
      </c>
      <c r="H1810" s="54"/>
      <c r="I1810" s="65"/>
      <c r="J1810" s="55">
        <f>J1811+J1817+J1827+J1833+J1841+J1846+J1849+J1853+J1857+J1861</f>
        <v>6877241.04</v>
      </c>
    </row>
    <row r="1811" spans="1:10" s="61" customFormat="1">
      <c r="A1811" s="57" t="s">
        <v>6581</v>
      </c>
      <c r="B1811" s="57" t="s">
        <v>3472</v>
      </c>
      <c r="C1811" s="57" t="s">
        <v>4976</v>
      </c>
      <c r="D1811" s="58" t="s">
        <v>3472</v>
      </c>
      <c r="E1811" s="59"/>
      <c r="F1811" s="60"/>
      <c r="G1811" s="60">
        <f>SUM(G1812:G1816)</f>
        <v>324969.29000000004</v>
      </c>
      <c r="H1811" s="59"/>
      <c r="I1811" s="21"/>
      <c r="J1811" s="60">
        <f>SUM(J1812:J1816)</f>
        <v>328621.76</v>
      </c>
    </row>
    <row r="1812" spans="1:10">
      <c r="A1812" s="16" t="s">
        <v>6577</v>
      </c>
      <c r="B1812" s="16" t="s">
        <v>1648</v>
      </c>
      <c r="C1812" s="16" t="s">
        <v>4977</v>
      </c>
      <c r="D1812" s="1" t="s">
        <v>62</v>
      </c>
      <c r="E1812" s="3">
        <v>1</v>
      </c>
      <c r="F1812" s="2">
        <v>164553.57999999999</v>
      </c>
      <c r="G1812" s="2">
        <f>ROUND('CDD-CD'!$E1812*'CDD-CD'!$F1812,2)</f>
        <v>164553.57999999999</v>
      </c>
      <c r="H1812" s="3">
        <v>1</v>
      </c>
      <c r="I1812" s="2">
        <v>166696.97</v>
      </c>
      <c r="J1812" s="2">
        <f>ROUND(Tabla2[[#This Row],[CANTIDAD 2]]*Tabla2[[#This Row],[P. U. 2]],2)</f>
        <v>166696.97</v>
      </c>
    </row>
    <row r="1813" spans="1:10">
      <c r="A1813" s="16" t="s">
        <v>6577</v>
      </c>
      <c r="B1813" s="16" t="s">
        <v>1649</v>
      </c>
      <c r="C1813" s="16" t="s">
        <v>4978</v>
      </c>
      <c r="D1813" s="1" t="s">
        <v>62</v>
      </c>
      <c r="E1813" s="3">
        <v>1</v>
      </c>
      <c r="F1813" s="2">
        <v>23297.58</v>
      </c>
      <c r="G1813" s="2">
        <f>ROUND('CDD-CD'!$E1813*'CDD-CD'!$F1813,2)</f>
        <v>23297.58</v>
      </c>
      <c r="H1813" s="3">
        <v>1</v>
      </c>
      <c r="I1813" s="2">
        <v>23674.85</v>
      </c>
      <c r="J1813" s="2">
        <f>ROUND(Tabla2[[#This Row],[CANTIDAD 2]]*Tabla2[[#This Row],[P. U. 2]],2)</f>
        <v>23674.85</v>
      </c>
    </row>
    <row r="1814" spans="1:10">
      <c r="A1814" s="16" t="s">
        <v>6577</v>
      </c>
      <c r="B1814" s="16" t="s">
        <v>1650</v>
      </c>
      <c r="C1814" s="16" t="s">
        <v>4979</v>
      </c>
      <c r="D1814" s="1" t="s">
        <v>62</v>
      </c>
      <c r="E1814" s="3">
        <v>1</v>
      </c>
      <c r="F1814" s="2">
        <v>49884.66</v>
      </c>
      <c r="G1814" s="2">
        <f>ROUND('CDD-CD'!$E1814*'CDD-CD'!$F1814,2)</f>
        <v>49884.66</v>
      </c>
      <c r="H1814" s="3">
        <v>1</v>
      </c>
      <c r="I1814" s="2">
        <v>50261.93</v>
      </c>
      <c r="J1814" s="2">
        <f>ROUND(Tabla2[[#This Row],[CANTIDAD 2]]*Tabla2[[#This Row],[P. U. 2]],2)</f>
        <v>50261.93</v>
      </c>
    </row>
    <row r="1815" spans="1:10">
      <c r="A1815" s="16" t="s">
        <v>6577</v>
      </c>
      <c r="B1815" s="16" t="s">
        <v>1651</v>
      </c>
      <c r="C1815" s="16" t="s">
        <v>4980</v>
      </c>
      <c r="D1815" s="1" t="s">
        <v>62</v>
      </c>
      <c r="E1815" s="3">
        <v>1</v>
      </c>
      <c r="F1815" s="2">
        <v>37348.81</v>
      </c>
      <c r="G1815" s="2">
        <f>ROUND('CDD-CD'!$E1815*'CDD-CD'!$F1815,2)</f>
        <v>37348.81</v>
      </c>
      <c r="H1815" s="3">
        <v>1</v>
      </c>
      <c r="I1815" s="2">
        <v>37726.080000000002</v>
      </c>
      <c r="J1815" s="2">
        <f>ROUND(Tabla2[[#This Row],[CANTIDAD 2]]*Tabla2[[#This Row],[P. U. 2]],2)</f>
        <v>37726.080000000002</v>
      </c>
    </row>
    <row r="1816" spans="1:10">
      <c r="A1816" s="16" t="s">
        <v>6577</v>
      </c>
      <c r="B1816" s="16" t="s">
        <v>1652</v>
      </c>
      <c r="C1816" s="16" t="s">
        <v>4981</v>
      </c>
      <c r="D1816" s="1" t="s">
        <v>62</v>
      </c>
      <c r="E1816" s="3">
        <v>1</v>
      </c>
      <c r="F1816" s="2">
        <v>49884.66</v>
      </c>
      <c r="G1816" s="2">
        <f>ROUND('CDD-CD'!$E1816*'CDD-CD'!$F1816,2)</f>
        <v>49884.66</v>
      </c>
      <c r="H1816" s="3">
        <v>1</v>
      </c>
      <c r="I1816" s="2">
        <v>50261.93</v>
      </c>
      <c r="J1816" s="2">
        <f>ROUND(Tabla2[[#This Row],[CANTIDAD 2]]*Tabla2[[#This Row],[P. U. 2]],2)</f>
        <v>50261.93</v>
      </c>
    </row>
    <row r="1817" spans="1:10" s="61" customFormat="1">
      <c r="A1817" s="57" t="s">
        <v>6581</v>
      </c>
      <c r="B1817" s="57" t="s">
        <v>3472</v>
      </c>
      <c r="C1817" s="57" t="s">
        <v>4982</v>
      </c>
      <c r="D1817" s="58" t="s">
        <v>3472</v>
      </c>
      <c r="E1817" s="59"/>
      <c r="F1817" s="60"/>
      <c r="G1817" s="60">
        <f>SUM(G1818:G1826)</f>
        <v>1228492.6499999999</v>
      </c>
      <c r="H1817" s="59"/>
      <c r="I1817" s="21"/>
      <c r="J1817" s="60">
        <f>SUM(J1818:J1826)</f>
        <v>1240283.6400000001</v>
      </c>
    </row>
    <row r="1818" spans="1:10">
      <c r="A1818" s="16" t="s">
        <v>6577</v>
      </c>
      <c r="B1818" s="16" t="s">
        <v>1653</v>
      </c>
      <c r="C1818" s="16" t="s">
        <v>4983</v>
      </c>
      <c r="D1818" s="1" t="s">
        <v>62</v>
      </c>
      <c r="E1818" s="3">
        <v>1</v>
      </c>
      <c r="F1818" s="2">
        <v>217916.25</v>
      </c>
      <c r="G1818" s="2">
        <f>ROUND('CDD-CD'!$E1818*'CDD-CD'!$F1818,2)</f>
        <v>217916.25</v>
      </c>
      <c r="H1818" s="3">
        <v>1</v>
      </c>
      <c r="I1818" s="2">
        <v>219200</v>
      </c>
      <c r="J1818" s="2">
        <f>ROUND(Tabla2[[#This Row],[CANTIDAD 2]]*Tabla2[[#This Row],[P. U. 2]],2)</f>
        <v>219200</v>
      </c>
    </row>
    <row r="1819" spans="1:10">
      <c r="A1819" s="16" t="s">
        <v>6577</v>
      </c>
      <c r="B1819" s="16" t="s">
        <v>1654</v>
      </c>
      <c r="C1819" s="16" t="s">
        <v>4984</v>
      </c>
      <c r="D1819" s="1" t="s">
        <v>62</v>
      </c>
      <c r="E1819" s="3">
        <v>1</v>
      </c>
      <c r="F1819" s="2">
        <v>208293.21</v>
      </c>
      <c r="G1819" s="2">
        <f>ROUND('CDD-CD'!$E1819*'CDD-CD'!$F1819,2)</f>
        <v>208293.21</v>
      </c>
      <c r="H1819" s="3">
        <v>1</v>
      </c>
      <c r="I1819" s="2">
        <v>209576.95999999999</v>
      </c>
      <c r="J1819" s="2">
        <f>ROUND(Tabla2[[#This Row],[CANTIDAD 2]]*Tabla2[[#This Row],[P. U. 2]],2)</f>
        <v>209576.95999999999</v>
      </c>
    </row>
    <row r="1820" spans="1:10">
      <c r="A1820" s="16" t="s">
        <v>6577</v>
      </c>
      <c r="B1820" s="16" t="s">
        <v>1655</v>
      </c>
      <c r="C1820" s="16" t="s">
        <v>4985</v>
      </c>
      <c r="D1820" s="1" t="s">
        <v>62</v>
      </c>
      <c r="E1820" s="3">
        <v>1</v>
      </c>
      <c r="F1820" s="2">
        <v>61586.34</v>
      </c>
      <c r="G1820" s="2">
        <f>ROUND('CDD-CD'!$E1820*'CDD-CD'!$F1820,2)</f>
        <v>61586.34</v>
      </c>
      <c r="H1820" s="3">
        <v>1</v>
      </c>
      <c r="I1820" s="2">
        <v>62909.63</v>
      </c>
      <c r="J1820" s="2">
        <f>ROUND(Tabla2[[#This Row],[CANTIDAD 2]]*Tabla2[[#This Row],[P. U. 2]],2)</f>
        <v>62909.63</v>
      </c>
    </row>
    <row r="1821" spans="1:10">
      <c r="A1821" s="16" t="s">
        <v>6577</v>
      </c>
      <c r="B1821" s="16" t="s">
        <v>1656</v>
      </c>
      <c r="C1821" s="16" t="s">
        <v>4986</v>
      </c>
      <c r="D1821" s="1" t="s">
        <v>62</v>
      </c>
      <c r="E1821" s="3">
        <v>1</v>
      </c>
      <c r="F1821" s="2">
        <v>294616.33</v>
      </c>
      <c r="G1821" s="2">
        <f>ROUND('CDD-CD'!$E1821*'CDD-CD'!$F1821,2)</f>
        <v>294616.33</v>
      </c>
      <c r="H1821" s="3">
        <v>1</v>
      </c>
      <c r="I1821" s="2">
        <v>295939.62</v>
      </c>
      <c r="J1821" s="2">
        <f>ROUND(Tabla2[[#This Row],[CANTIDAD 2]]*Tabla2[[#This Row],[P. U. 2]],2)</f>
        <v>295939.62</v>
      </c>
    </row>
    <row r="1822" spans="1:10">
      <c r="A1822" s="16" t="s">
        <v>6577</v>
      </c>
      <c r="B1822" s="16" t="s">
        <v>1657</v>
      </c>
      <c r="C1822" s="16" t="s">
        <v>4987</v>
      </c>
      <c r="D1822" s="1" t="s">
        <v>62</v>
      </c>
      <c r="E1822" s="3">
        <v>1</v>
      </c>
      <c r="F1822" s="2">
        <v>194300.19</v>
      </c>
      <c r="G1822" s="2">
        <f>ROUND('CDD-CD'!$E1822*'CDD-CD'!$F1822,2)</f>
        <v>194300.19</v>
      </c>
      <c r="H1822" s="3">
        <v>1</v>
      </c>
      <c r="I1822" s="2">
        <v>195583.94</v>
      </c>
      <c r="J1822" s="2">
        <f>ROUND(Tabla2[[#This Row],[CANTIDAD 2]]*Tabla2[[#This Row],[P. U. 2]],2)</f>
        <v>195583.94</v>
      </c>
    </row>
    <row r="1823" spans="1:10">
      <c r="A1823" s="16" t="s">
        <v>6577</v>
      </c>
      <c r="B1823" s="16" t="s">
        <v>1658</v>
      </c>
      <c r="C1823" s="16" t="s">
        <v>4988</v>
      </c>
      <c r="D1823" s="1" t="s">
        <v>62</v>
      </c>
      <c r="E1823" s="3">
        <v>1</v>
      </c>
      <c r="F1823" s="2">
        <v>96070.07</v>
      </c>
      <c r="G1823" s="2">
        <f>ROUND('CDD-CD'!$E1823*'CDD-CD'!$F1823,2)</f>
        <v>96070.07</v>
      </c>
      <c r="H1823" s="3">
        <v>1</v>
      </c>
      <c r="I1823" s="2">
        <v>97393.36</v>
      </c>
      <c r="J1823" s="2">
        <f>ROUND(Tabla2[[#This Row],[CANTIDAD 2]]*Tabla2[[#This Row],[P. U. 2]],2)</f>
        <v>97393.36</v>
      </c>
    </row>
    <row r="1824" spans="1:10">
      <c r="A1824" s="16" t="s">
        <v>6577</v>
      </c>
      <c r="B1824" s="16" t="s">
        <v>1659</v>
      </c>
      <c r="C1824" s="16" t="s">
        <v>4989</v>
      </c>
      <c r="D1824" s="1" t="s">
        <v>62</v>
      </c>
      <c r="E1824" s="3">
        <v>1</v>
      </c>
      <c r="F1824" s="2">
        <v>59544</v>
      </c>
      <c r="G1824" s="2">
        <f>ROUND('CDD-CD'!$E1824*'CDD-CD'!$F1824,2)</f>
        <v>59544</v>
      </c>
      <c r="H1824" s="3">
        <v>1</v>
      </c>
      <c r="I1824" s="2">
        <v>60867.29</v>
      </c>
      <c r="J1824" s="2">
        <f>ROUND(Tabla2[[#This Row],[CANTIDAD 2]]*Tabla2[[#This Row],[P. U. 2]],2)</f>
        <v>60867.29</v>
      </c>
    </row>
    <row r="1825" spans="1:10">
      <c r="A1825" s="16" t="s">
        <v>6577</v>
      </c>
      <c r="B1825" s="16" t="s">
        <v>1660</v>
      </c>
      <c r="C1825" s="16" t="s">
        <v>4990</v>
      </c>
      <c r="D1825" s="1" t="s">
        <v>62</v>
      </c>
      <c r="E1825" s="3">
        <v>1</v>
      </c>
      <c r="F1825" s="2">
        <v>45615.5</v>
      </c>
      <c r="G1825" s="2">
        <f>ROUND('CDD-CD'!$E1825*'CDD-CD'!$F1825,2)</f>
        <v>45615.5</v>
      </c>
      <c r="H1825" s="3">
        <v>1</v>
      </c>
      <c r="I1825" s="2">
        <v>46938.79</v>
      </c>
      <c r="J1825" s="2">
        <f>ROUND(Tabla2[[#This Row],[CANTIDAD 2]]*Tabla2[[#This Row],[P. U. 2]],2)</f>
        <v>46938.79</v>
      </c>
    </row>
    <row r="1826" spans="1:10">
      <c r="A1826" s="16" t="s">
        <v>6577</v>
      </c>
      <c r="B1826" s="16" t="s">
        <v>1661</v>
      </c>
      <c r="C1826" s="16" t="s">
        <v>4991</v>
      </c>
      <c r="D1826" s="1" t="s">
        <v>62</v>
      </c>
      <c r="E1826" s="3">
        <v>1</v>
      </c>
      <c r="F1826" s="2">
        <v>50550.76</v>
      </c>
      <c r="G1826" s="2">
        <f>ROUND('CDD-CD'!$E1826*'CDD-CD'!$F1826,2)</f>
        <v>50550.76</v>
      </c>
      <c r="H1826" s="3">
        <v>1</v>
      </c>
      <c r="I1826" s="2">
        <v>51874.05</v>
      </c>
      <c r="J1826" s="2">
        <f>ROUND(Tabla2[[#This Row],[CANTIDAD 2]]*Tabla2[[#This Row],[P. U. 2]],2)</f>
        <v>51874.05</v>
      </c>
    </row>
    <row r="1827" spans="1:10" s="61" customFormat="1">
      <c r="A1827" s="57" t="s">
        <v>6581</v>
      </c>
      <c r="B1827" s="57" t="s">
        <v>3472</v>
      </c>
      <c r="C1827" s="57" t="s">
        <v>4992</v>
      </c>
      <c r="D1827" s="58" t="s">
        <v>3472</v>
      </c>
      <c r="E1827" s="59"/>
      <c r="F1827" s="60"/>
      <c r="G1827" s="60">
        <f>SUM(G1828:G1832)</f>
        <v>1305864.57</v>
      </c>
      <c r="H1827" s="59"/>
      <c r="I1827" s="21"/>
      <c r="J1827" s="60">
        <f>SUM(J1828:J1832)</f>
        <v>1308358.3400000003</v>
      </c>
    </row>
    <row r="1828" spans="1:10">
      <c r="A1828" s="16" t="s">
        <v>6577</v>
      </c>
      <c r="B1828" s="16" t="s">
        <v>1662</v>
      </c>
      <c r="C1828" s="16" t="s">
        <v>4993</v>
      </c>
      <c r="D1828" s="1" t="s">
        <v>62</v>
      </c>
      <c r="E1828" s="3">
        <v>2</v>
      </c>
      <c r="F1828" s="2">
        <v>544438.54</v>
      </c>
      <c r="G1828" s="2">
        <f>ROUND('CDD-CD'!$E1828*'CDD-CD'!$F1828,2)</f>
        <v>1088877.08</v>
      </c>
      <c r="H1828" s="3">
        <v>2</v>
      </c>
      <c r="I1828" s="2">
        <v>545342.94999999995</v>
      </c>
      <c r="J1828" s="2">
        <f>ROUND(Tabla2[[#This Row],[CANTIDAD 2]]*Tabla2[[#This Row],[P. U. 2]],2)</f>
        <v>1090685.8999999999</v>
      </c>
    </row>
    <row r="1829" spans="1:10">
      <c r="A1829" s="16" t="s">
        <v>6577</v>
      </c>
      <c r="B1829" s="16" t="s">
        <v>1663</v>
      </c>
      <c r="C1829" s="16" t="s">
        <v>4994</v>
      </c>
      <c r="D1829" s="1" t="s">
        <v>62</v>
      </c>
      <c r="E1829" s="3">
        <v>1</v>
      </c>
      <c r="F1829" s="2">
        <v>44499.01</v>
      </c>
      <c r="G1829" s="2">
        <f>ROUND('CDD-CD'!$E1829*'CDD-CD'!$F1829,2)</f>
        <v>44499.01</v>
      </c>
      <c r="H1829" s="3">
        <v>1</v>
      </c>
      <c r="I1829" s="2">
        <v>44710.86</v>
      </c>
      <c r="J1829" s="2">
        <f>ROUND(Tabla2[[#This Row],[CANTIDAD 2]]*Tabla2[[#This Row],[P. U. 2]],2)</f>
        <v>44710.86</v>
      </c>
    </row>
    <row r="1830" spans="1:10">
      <c r="A1830" s="16" t="s">
        <v>6577</v>
      </c>
      <c r="B1830" s="16" t="s">
        <v>1664</v>
      </c>
      <c r="C1830" s="16" t="s">
        <v>4995</v>
      </c>
      <c r="D1830" s="1" t="s">
        <v>62</v>
      </c>
      <c r="E1830" s="3">
        <v>1</v>
      </c>
      <c r="F1830" s="2">
        <v>44499.01</v>
      </c>
      <c r="G1830" s="2">
        <f>ROUND('CDD-CD'!$E1830*'CDD-CD'!$F1830,2)</f>
        <v>44499.01</v>
      </c>
      <c r="H1830" s="3">
        <v>1</v>
      </c>
      <c r="I1830" s="2">
        <v>44710.86</v>
      </c>
      <c r="J1830" s="2">
        <f>ROUND(Tabla2[[#This Row],[CANTIDAD 2]]*Tabla2[[#This Row],[P. U. 2]],2)</f>
        <v>44710.86</v>
      </c>
    </row>
    <row r="1831" spans="1:10">
      <c r="A1831" s="16" t="s">
        <v>6577</v>
      </c>
      <c r="B1831" s="16" t="s">
        <v>1665</v>
      </c>
      <c r="C1831" s="16" t="s">
        <v>4996</v>
      </c>
      <c r="D1831" s="1" t="s">
        <v>62</v>
      </c>
      <c r="E1831" s="3">
        <v>1</v>
      </c>
      <c r="F1831" s="2">
        <v>120760.51</v>
      </c>
      <c r="G1831" s="2">
        <f>ROUND('CDD-CD'!$E1831*'CDD-CD'!$F1831,2)</f>
        <v>120760.51</v>
      </c>
      <c r="H1831" s="3">
        <v>1</v>
      </c>
      <c r="I1831" s="2">
        <v>120972.36</v>
      </c>
      <c r="J1831" s="2">
        <f>ROUND(Tabla2[[#This Row],[CANTIDAD 2]]*Tabla2[[#This Row],[P. U. 2]],2)</f>
        <v>120972.36</v>
      </c>
    </row>
    <row r="1832" spans="1:10">
      <c r="A1832" s="16" t="s">
        <v>6577</v>
      </c>
      <c r="B1832" s="16" t="s">
        <v>1666</v>
      </c>
      <c r="C1832" s="16" t="s">
        <v>4997</v>
      </c>
      <c r="D1832" s="1" t="s">
        <v>62</v>
      </c>
      <c r="E1832" s="3">
        <v>2</v>
      </c>
      <c r="F1832" s="2">
        <v>3614.48</v>
      </c>
      <c r="G1832" s="2">
        <f>ROUND('CDD-CD'!$E1832*'CDD-CD'!$F1832,2)</f>
        <v>7228.96</v>
      </c>
      <c r="H1832" s="3">
        <v>2</v>
      </c>
      <c r="I1832" s="2">
        <v>3639.18</v>
      </c>
      <c r="J1832" s="2">
        <f>ROUND(Tabla2[[#This Row],[CANTIDAD 2]]*Tabla2[[#This Row],[P. U. 2]],2)</f>
        <v>7278.36</v>
      </c>
    </row>
    <row r="1833" spans="1:10" s="61" customFormat="1">
      <c r="A1833" s="57" t="s">
        <v>6581</v>
      </c>
      <c r="B1833" s="57" t="s">
        <v>3472</v>
      </c>
      <c r="C1833" s="57" t="s">
        <v>4998</v>
      </c>
      <c r="D1833" s="58" t="s">
        <v>3472</v>
      </c>
      <c r="E1833" s="59"/>
      <c r="F1833" s="60"/>
      <c r="G1833" s="60">
        <f>SUM(G1834:G1840)</f>
        <v>591098.13000000012</v>
      </c>
      <c r="H1833" s="59"/>
      <c r="I1833" s="21"/>
      <c r="J1833" s="60">
        <f>SUM(J1834:J1840)</f>
        <v>604707.08999999985</v>
      </c>
    </row>
    <row r="1834" spans="1:10">
      <c r="A1834" s="16" t="s">
        <v>6577</v>
      </c>
      <c r="B1834" s="16" t="s">
        <v>1667</v>
      </c>
      <c r="C1834" s="16" t="s">
        <v>4999</v>
      </c>
      <c r="D1834" s="1" t="s">
        <v>62</v>
      </c>
      <c r="E1834" s="3">
        <v>1</v>
      </c>
      <c r="F1834" s="2">
        <v>165106.22</v>
      </c>
      <c r="G1834" s="2">
        <f>ROUND('CDD-CD'!$E1834*'CDD-CD'!$F1834,2)</f>
        <v>165106.22</v>
      </c>
      <c r="H1834" s="3">
        <v>1</v>
      </c>
      <c r="I1834" s="2">
        <v>166380.29999999999</v>
      </c>
      <c r="J1834" s="2">
        <f>ROUND(Tabla2[[#This Row],[CANTIDAD 2]]*Tabla2[[#This Row],[P. U. 2]],2)</f>
        <v>166380.29999999999</v>
      </c>
    </row>
    <row r="1835" spans="1:10">
      <c r="A1835" s="16" t="s">
        <v>6577</v>
      </c>
      <c r="B1835" s="16" t="s">
        <v>1668</v>
      </c>
      <c r="C1835" s="16" t="s">
        <v>5000</v>
      </c>
      <c r="D1835" s="1" t="s">
        <v>62</v>
      </c>
      <c r="E1835" s="3">
        <v>2</v>
      </c>
      <c r="F1835" s="2">
        <v>146921.72</v>
      </c>
      <c r="G1835" s="2">
        <f>ROUND('CDD-CD'!$E1835*'CDD-CD'!$F1835,2)</f>
        <v>293843.44</v>
      </c>
      <c r="H1835" s="3">
        <v>2</v>
      </c>
      <c r="I1835" s="2">
        <v>148195.79999999999</v>
      </c>
      <c r="J1835" s="2">
        <f>ROUND(Tabla2[[#This Row],[CANTIDAD 2]]*Tabla2[[#This Row],[P. U. 2]],2)</f>
        <v>296391.59999999998</v>
      </c>
    </row>
    <row r="1836" spans="1:10">
      <c r="A1836" s="16" t="s">
        <v>6577</v>
      </c>
      <c r="B1836" s="16" t="s">
        <v>1669</v>
      </c>
      <c r="C1836" s="16" t="s">
        <v>5001</v>
      </c>
      <c r="D1836" s="1" t="s">
        <v>62</v>
      </c>
      <c r="E1836" s="3">
        <v>4</v>
      </c>
      <c r="F1836" s="2">
        <v>10878.7</v>
      </c>
      <c r="G1836" s="2">
        <f>ROUND('CDD-CD'!$E1836*'CDD-CD'!$F1836,2)</f>
        <v>43514.8</v>
      </c>
      <c r="H1836" s="3">
        <v>4</v>
      </c>
      <c r="I1836" s="2">
        <v>11490.37</v>
      </c>
      <c r="J1836" s="2">
        <f>ROUND(Tabla2[[#This Row],[CANTIDAD 2]]*Tabla2[[#This Row],[P. U. 2]],2)</f>
        <v>45961.48</v>
      </c>
    </row>
    <row r="1837" spans="1:10">
      <c r="A1837" s="16" t="s">
        <v>6577</v>
      </c>
      <c r="B1837" s="16" t="s">
        <v>1670</v>
      </c>
      <c r="C1837" s="16" t="s">
        <v>5002</v>
      </c>
      <c r="D1837" s="1" t="s">
        <v>62</v>
      </c>
      <c r="E1837" s="3">
        <v>6</v>
      </c>
      <c r="F1837" s="2">
        <v>9294.27</v>
      </c>
      <c r="G1837" s="2">
        <f>ROUND('CDD-CD'!$E1837*'CDD-CD'!$F1837,2)</f>
        <v>55765.62</v>
      </c>
      <c r="H1837" s="3">
        <v>6</v>
      </c>
      <c r="I1837" s="2">
        <v>9905.94</v>
      </c>
      <c r="J1837" s="2">
        <f>ROUND(Tabla2[[#This Row],[CANTIDAD 2]]*Tabla2[[#This Row],[P. U. 2]],2)</f>
        <v>59435.64</v>
      </c>
    </row>
    <row r="1838" spans="1:10">
      <c r="A1838" s="16" t="s">
        <v>6577</v>
      </c>
      <c r="B1838" s="16" t="s">
        <v>1671</v>
      </c>
      <c r="C1838" s="16" t="s">
        <v>5003</v>
      </c>
      <c r="D1838" s="1" t="s">
        <v>62</v>
      </c>
      <c r="E1838" s="3">
        <v>1</v>
      </c>
      <c r="F1838" s="2">
        <v>6425.07</v>
      </c>
      <c r="G1838" s="2">
        <f>ROUND('CDD-CD'!$E1838*'CDD-CD'!$F1838,2)</f>
        <v>6425.07</v>
      </c>
      <c r="H1838" s="3">
        <v>1</v>
      </c>
      <c r="I1838" s="2">
        <v>7036.74</v>
      </c>
      <c r="J1838" s="2">
        <f>ROUND(Tabla2[[#This Row],[CANTIDAD 2]]*Tabla2[[#This Row],[P. U. 2]],2)</f>
        <v>7036.74</v>
      </c>
    </row>
    <row r="1839" spans="1:10">
      <c r="A1839" s="16" t="s">
        <v>6577</v>
      </c>
      <c r="B1839" s="16" t="s">
        <v>1672</v>
      </c>
      <c r="C1839" s="16" t="s">
        <v>5004</v>
      </c>
      <c r="D1839" s="1" t="s">
        <v>62</v>
      </c>
      <c r="E1839" s="3">
        <v>4</v>
      </c>
      <c r="F1839" s="2">
        <v>5501.67</v>
      </c>
      <c r="G1839" s="2">
        <f>ROUND('CDD-CD'!$E1839*'CDD-CD'!$F1839,2)</f>
        <v>22006.68</v>
      </c>
      <c r="H1839" s="3">
        <v>4</v>
      </c>
      <c r="I1839" s="2">
        <v>6113.34</v>
      </c>
      <c r="J1839" s="2">
        <f>ROUND(Tabla2[[#This Row],[CANTIDAD 2]]*Tabla2[[#This Row],[P. U. 2]],2)</f>
        <v>24453.360000000001</v>
      </c>
    </row>
    <row r="1840" spans="1:10">
      <c r="A1840" s="16" t="s">
        <v>6577</v>
      </c>
      <c r="B1840" s="16" t="s">
        <v>1673</v>
      </c>
      <c r="C1840" s="16" t="s">
        <v>5005</v>
      </c>
      <c r="D1840" s="1" t="s">
        <v>62</v>
      </c>
      <c r="E1840" s="3">
        <v>1</v>
      </c>
      <c r="F1840" s="2">
        <v>4436.3</v>
      </c>
      <c r="G1840" s="2">
        <f>ROUND('CDD-CD'!$E1840*'CDD-CD'!$F1840,2)</f>
        <v>4436.3</v>
      </c>
      <c r="H1840" s="3">
        <v>1</v>
      </c>
      <c r="I1840" s="2">
        <v>5047.97</v>
      </c>
      <c r="J1840" s="2">
        <f>ROUND(Tabla2[[#This Row],[CANTIDAD 2]]*Tabla2[[#This Row],[P. U. 2]],2)</f>
        <v>5047.97</v>
      </c>
    </row>
    <row r="1841" spans="1:10" s="61" customFormat="1">
      <c r="A1841" s="57" t="s">
        <v>6581</v>
      </c>
      <c r="B1841" s="57" t="s">
        <v>3472</v>
      </c>
      <c r="C1841" s="57" t="s">
        <v>5006</v>
      </c>
      <c r="D1841" s="58" t="s">
        <v>3472</v>
      </c>
      <c r="E1841" s="59"/>
      <c r="F1841" s="60"/>
      <c r="G1841" s="60">
        <f>SUM(G1842:G1845)</f>
        <v>831274.15999999992</v>
      </c>
      <c r="H1841" s="59"/>
      <c r="I1841" s="21"/>
      <c r="J1841" s="60">
        <f>SUM(J1842:J1845)</f>
        <v>840300.39000000013</v>
      </c>
    </row>
    <row r="1842" spans="1:10">
      <c r="A1842" s="16" t="s">
        <v>6577</v>
      </c>
      <c r="B1842" s="16" t="s">
        <v>1674</v>
      </c>
      <c r="C1842" s="16" t="s">
        <v>5007</v>
      </c>
      <c r="D1842" s="1" t="s">
        <v>62</v>
      </c>
      <c r="E1842" s="3">
        <v>1</v>
      </c>
      <c r="F1842" s="2">
        <v>55251.18</v>
      </c>
      <c r="G1842" s="2">
        <f>ROUND('CDD-CD'!$E1842*'CDD-CD'!$F1842,2)</f>
        <v>55251.18</v>
      </c>
      <c r="H1842" s="3">
        <v>1</v>
      </c>
      <c r="I1842" s="2">
        <v>55776.89</v>
      </c>
      <c r="J1842" s="2">
        <f>ROUND(Tabla2[[#This Row],[CANTIDAD 2]]*Tabla2[[#This Row],[P. U. 2]],2)</f>
        <v>55776.89</v>
      </c>
    </row>
    <row r="1843" spans="1:10">
      <c r="A1843" s="16" t="s">
        <v>6577</v>
      </c>
      <c r="B1843" s="16" t="s">
        <v>1675</v>
      </c>
      <c r="C1843" s="16" t="s">
        <v>5008</v>
      </c>
      <c r="D1843" s="1" t="s">
        <v>62</v>
      </c>
      <c r="E1843" s="3">
        <v>3</v>
      </c>
      <c r="F1843" s="2">
        <v>112957.29</v>
      </c>
      <c r="G1843" s="2">
        <f>ROUND('CDD-CD'!$E1843*'CDD-CD'!$F1843,2)</f>
        <v>338871.87</v>
      </c>
      <c r="H1843" s="3">
        <v>3</v>
      </c>
      <c r="I1843" s="2">
        <v>114120.38</v>
      </c>
      <c r="J1843" s="2">
        <f>ROUND(Tabla2[[#This Row],[CANTIDAD 2]]*Tabla2[[#This Row],[P. U. 2]],2)</f>
        <v>342361.14</v>
      </c>
    </row>
    <row r="1844" spans="1:10">
      <c r="A1844" s="16" t="s">
        <v>6577</v>
      </c>
      <c r="B1844" s="16" t="s">
        <v>1676</v>
      </c>
      <c r="C1844" s="16" t="s">
        <v>5009</v>
      </c>
      <c r="D1844" s="1" t="s">
        <v>62</v>
      </c>
      <c r="E1844" s="3">
        <v>2</v>
      </c>
      <c r="F1844" s="2">
        <v>118664.19</v>
      </c>
      <c r="G1844" s="2">
        <f>ROUND('CDD-CD'!$E1844*'CDD-CD'!$F1844,2)</f>
        <v>237328.38</v>
      </c>
      <c r="H1844" s="3">
        <v>2</v>
      </c>
      <c r="I1844" s="2">
        <v>119827.28</v>
      </c>
      <c r="J1844" s="2">
        <f>ROUND(Tabla2[[#This Row],[CANTIDAD 2]]*Tabla2[[#This Row],[P. U. 2]],2)</f>
        <v>239654.56</v>
      </c>
    </row>
    <row r="1845" spans="1:10">
      <c r="A1845" s="16" t="s">
        <v>6577</v>
      </c>
      <c r="B1845" s="16" t="s">
        <v>1677</v>
      </c>
      <c r="C1845" s="16" t="s">
        <v>5010</v>
      </c>
      <c r="D1845" s="1" t="s">
        <v>62</v>
      </c>
      <c r="E1845" s="3">
        <v>1</v>
      </c>
      <c r="F1845" s="2">
        <v>199822.73</v>
      </c>
      <c r="G1845" s="2">
        <f>ROUND('CDD-CD'!$E1845*'CDD-CD'!$F1845,2)</f>
        <v>199822.73</v>
      </c>
      <c r="H1845" s="3">
        <v>1</v>
      </c>
      <c r="I1845" s="2">
        <v>202507.8</v>
      </c>
      <c r="J1845" s="2">
        <f>ROUND(Tabla2[[#This Row],[CANTIDAD 2]]*Tabla2[[#This Row],[P. U. 2]],2)</f>
        <v>202507.8</v>
      </c>
    </row>
    <row r="1846" spans="1:10" s="61" customFormat="1">
      <c r="A1846" s="57" t="s">
        <v>6581</v>
      </c>
      <c r="B1846" s="57" t="s">
        <v>3472</v>
      </c>
      <c r="C1846" s="57" t="s">
        <v>5011</v>
      </c>
      <c r="D1846" s="58" t="s">
        <v>3472</v>
      </c>
      <c r="E1846" s="59"/>
      <c r="F1846" s="60"/>
      <c r="G1846" s="60">
        <f>SUM(G1847:G1848)</f>
        <v>47237.120000000003</v>
      </c>
      <c r="H1846" s="59"/>
      <c r="I1846" s="21"/>
      <c r="J1846" s="60">
        <f>SUM(J1847:J1848)</f>
        <v>50247.360000000001</v>
      </c>
    </row>
    <row r="1847" spans="1:10">
      <c r="A1847" s="16" t="s">
        <v>6577</v>
      </c>
      <c r="B1847" s="16" t="s">
        <v>1678</v>
      </c>
      <c r="C1847" s="16" t="s">
        <v>5012</v>
      </c>
      <c r="D1847" s="1" t="s">
        <v>62</v>
      </c>
      <c r="E1847" s="3">
        <v>1</v>
      </c>
      <c r="F1847" s="2">
        <v>16380.94</v>
      </c>
      <c r="G1847" s="2">
        <f>ROUND('CDD-CD'!$E1847*'CDD-CD'!$F1847,2)</f>
        <v>16380.94</v>
      </c>
      <c r="H1847" s="3">
        <v>1</v>
      </c>
      <c r="I1847" s="2">
        <v>17886.060000000001</v>
      </c>
      <c r="J1847" s="2">
        <f>ROUND(Tabla2[[#This Row],[CANTIDAD 2]]*Tabla2[[#This Row],[P. U. 2]],2)</f>
        <v>17886.060000000001</v>
      </c>
    </row>
    <row r="1848" spans="1:10">
      <c r="A1848" s="16" t="s">
        <v>6577</v>
      </c>
      <c r="B1848" s="16" t="s">
        <v>1679</v>
      </c>
      <c r="C1848" s="16" t="s">
        <v>5013</v>
      </c>
      <c r="D1848" s="1" t="s">
        <v>62</v>
      </c>
      <c r="E1848" s="3">
        <v>1</v>
      </c>
      <c r="F1848" s="2">
        <v>30856.18</v>
      </c>
      <c r="G1848" s="2">
        <f>ROUND('CDD-CD'!$E1848*'CDD-CD'!$F1848,2)</f>
        <v>30856.18</v>
      </c>
      <c r="H1848" s="3">
        <v>1</v>
      </c>
      <c r="I1848" s="2">
        <v>32361.3</v>
      </c>
      <c r="J1848" s="2">
        <f>ROUND(Tabla2[[#This Row],[CANTIDAD 2]]*Tabla2[[#This Row],[P. U. 2]],2)</f>
        <v>32361.3</v>
      </c>
    </row>
    <row r="1849" spans="1:10" s="61" customFormat="1">
      <c r="A1849" s="57" t="s">
        <v>6581</v>
      </c>
      <c r="B1849" s="57" t="s">
        <v>3472</v>
      </c>
      <c r="C1849" s="57" t="s">
        <v>5014</v>
      </c>
      <c r="D1849" s="58" t="s">
        <v>3472</v>
      </c>
      <c r="E1849" s="59"/>
      <c r="F1849" s="60"/>
      <c r="G1849" s="60">
        <f>SUM(G1850:G1852)</f>
        <v>211891.94999999998</v>
      </c>
      <c r="H1849" s="59"/>
      <c r="I1849" s="21"/>
      <c r="J1849" s="60">
        <f>SUM(J1850:J1852)</f>
        <v>213411.59999999998</v>
      </c>
    </row>
    <row r="1850" spans="1:10">
      <c r="A1850" s="16" t="s">
        <v>6577</v>
      </c>
      <c r="B1850" s="16" t="s">
        <v>1680</v>
      </c>
      <c r="C1850" s="16" t="s">
        <v>5015</v>
      </c>
      <c r="D1850" s="1" t="s">
        <v>62</v>
      </c>
      <c r="E1850" s="3">
        <v>1</v>
      </c>
      <c r="F1850" s="2">
        <v>74830.649999999994</v>
      </c>
      <c r="G1850" s="2">
        <f>ROUND('CDD-CD'!$E1850*'CDD-CD'!$F1850,2)</f>
        <v>74830.649999999994</v>
      </c>
      <c r="H1850" s="3">
        <v>1</v>
      </c>
      <c r="I1850" s="2">
        <v>75337.2</v>
      </c>
      <c r="J1850" s="2">
        <f>ROUND(Tabla2[[#This Row],[CANTIDAD 2]]*Tabla2[[#This Row],[P. U. 2]],2)</f>
        <v>75337.2</v>
      </c>
    </row>
    <row r="1851" spans="1:10">
      <c r="A1851" s="16" t="s">
        <v>6577</v>
      </c>
      <c r="B1851" s="16" t="s">
        <v>1681</v>
      </c>
      <c r="C1851" s="16" t="s">
        <v>5016</v>
      </c>
      <c r="D1851" s="1" t="s">
        <v>62</v>
      </c>
      <c r="E1851" s="3">
        <v>1</v>
      </c>
      <c r="F1851" s="2">
        <v>68530.649999999994</v>
      </c>
      <c r="G1851" s="2">
        <f>ROUND('CDD-CD'!$E1851*'CDD-CD'!$F1851,2)</f>
        <v>68530.649999999994</v>
      </c>
      <c r="H1851" s="3">
        <v>1</v>
      </c>
      <c r="I1851" s="2">
        <v>69037.2</v>
      </c>
      <c r="J1851" s="2">
        <f>ROUND(Tabla2[[#This Row],[CANTIDAD 2]]*Tabla2[[#This Row],[P. U. 2]],2)</f>
        <v>69037.2</v>
      </c>
    </row>
    <row r="1852" spans="1:10">
      <c r="A1852" s="16" t="s">
        <v>6577</v>
      </c>
      <c r="B1852" s="16" t="s">
        <v>1682</v>
      </c>
      <c r="C1852" s="16" t="s">
        <v>5017</v>
      </c>
      <c r="D1852" s="1" t="s">
        <v>62</v>
      </c>
      <c r="E1852" s="3">
        <v>1</v>
      </c>
      <c r="F1852" s="2">
        <v>68530.649999999994</v>
      </c>
      <c r="G1852" s="2">
        <f>ROUND('CDD-CD'!$E1852*'CDD-CD'!$F1852,2)</f>
        <v>68530.649999999994</v>
      </c>
      <c r="H1852" s="3">
        <v>1</v>
      </c>
      <c r="I1852" s="2">
        <v>69037.2</v>
      </c>
      <c r="J1852" s="2">
        <f>ROUND(Tabla2[[#This Row],[CANTIDAD 2]]*Tabla2[[#This Row],[P. U. 2]],2)</f>
        <v>69037.2</v>
      </c>
    </row>
    <row r="1853" spans="1:10" s="61" customFormat="1">
      <c r="A1853" s="57" t="s">
        <v>6581</v>
      </c>
      <c r="B1853" s="57" t="s">
        <v>3472</v>
      </c>
      <c r="C1853" s="57" t="s">
        <v>5018</v>
      </c>
      <c r="D1853" s="58" t="s">
        <v>3472</v>
      </c>
      <c r="E1853" s="59"/>
      <c r="F1853" s="60"/>
      <c r="G1853" s="60">
        <f>SUM(G1854:G1856)</f>
        <v>425279.45</v>
      </c>
      <c r="H1853" s="59"/>
      <c r="I1853" s="21"/>
      <c r="J1853" s="60">
        <f>SUM(J1854:J1856)</f>
        <v>441001.5</v>
      </c>
    </row>
    <row r="1854" spans="1:10">
      <c r="A1854" s="16" t="s">
        <v>6577</v>
      </c>
      <c r="B1854" s="16" t="s">
        <v>1683</v>
      </c>
      <c r="C1854" s="16" t="s">
        <v>5019</v>
      </c>
      <c r="D1854" s="1" t="s">
        <v>62</v>
      </c>
      <c r="E1854" s="3">
        <v>10</v>
      </c>
      <c r="F1854" s="2">
        <v>19117.39</v>
      </c>
      <c r="G1854" s="2">
        <f>ROUND('CDD-CD'!$E1854*'CDD-CD'!$F1854,2)</f>
        <v>191173.9</v>
      </c>
      <c r="H1854" s="3">
        <v>10</v>
      </c>
      <c r="I1854" s="2">
        <v>19816.349999999999</v>
      </c>
      <c r="J1854" s="2">
        <f>ROUND(Tabla2[[#This Row],[CANTIDAD 2]]*Tabla2[[#This Row],[P. U. 2]],2)</f>
        <v>198163.5</v>
      </c>
    </row>
    <row r="1855" spans="1:10">
      <c r="A1855" s="16" t="s">
        <v>6577</v>
      </c>
      <c r="B1855" s="16" t="s">
        <v>1684</v>
      </c>
      <c r="C1855" s="16" t="s">
        <v>5020</v>
      </c>
      <c r="D1855" s="1" t="s">
        <v>62</v>
      </c>
      <c r="E1855" s="3">
        <v>12</v>
      </c>
      <c r="F1855" s="2">
        <v>17833.54</v>
      </c>
      <c r="G1855" s="2">
        <f>ROUND('CDD-CD'!$E1855*'CDD-CD'!$F1855,2)</f>
        <v>214002.48</v>
      </c>
      <c r="H1855" s="3">
        <v>12</v>
      </c>
      <c r="I1855" s="2">
        <v>18532.5</v>
      </c>
      <c r="J1855" s="2">
        <f>ROUND(Tabla2[[#This Row],[CANTIDAD 2]]*Tabla2[[#This Row],[P. U. 2]],2)</f>
        <v>222390</v>
      </c>
    </row>
    <row r="1856" spans="1:10">
      <c r="A1856" s="16" t="s">
        <v>6577</v>
      </c>
      <c r="B1856" s="16" t="s">
        <v>1685</v>
      </c>
      <c r="C1856" s="16" t="s">
        <v>5021</v>
      </c>
      <c r="D1856" s="1" t="s">
        <v>153</v>
      </c>
      <c r="E1856" s="3">
        <v>1</v>
      </c>
      <c r="F1856" s="2">
        <v>20103.07</v>
      </c>
      <c r="G1856" s="2">
        <f>ROUND('CDD-CD'!$E1856*'CDD-CD'!$F1856,2)</f>
        <v>20103.07</v>
      </c>
      <c r="H1856" s="3">
        <v>1</v>
      </c>
      <c r="I1856" s="2">
        <v>20448</v>
      </c>
      <c r="J1856" s="2">
        <f>ROUND(Tabla2[[#This Row],[CANTIDAD 2]]*Tabla2[[#This Row],[P. U. 2]],2)</f>
        <v>20448</v>
      </c>
    </row>
    <row r="1857" spans="1:10" s="61" customFormat="1">
      <c r="A1857" s="57" t="s">
        <v>6581</v>
      </c>
      <c r="B1857" s="57" t="s">
        <v>3472</v>
      </c>
      <c r="C1857" s="57" t="s">
        <v>5022</v>
      </c>
      <c r="D1857" s="58" t="s">
        <v>3472</v>
      </c>
      <c r="E1857" s="59"/>
      <c r="F1857" s="60"/>
      <c r="G1857" s="60">
        <f>SUM(G1858:G1860)</f>
        <v>86548.33</v>
      </c>
      <c r="H1857" s="59"/>
      <c r="I1857" s="21"/>
      <c r="J1857" s="60">
        <f>SUM(J1858:J1860)</f>
        <v>90152.1</v>
      </c>
    </row>
    <row r="1858" spans="1:10">
      <c r="A1858" s="16" t="s">
        <v>6577</v>
      </c>
      <c r="B1858" s="16" t="s">
        <v>1686</v>
      </c>
      <c r="C1858" s="16" t="s">
        <v>5023</v>
      </c>
      <c r="D1858" s="1" t="s">
        <v>153</v>
      </c>
      <c r="E1858" s="3">
        <v>43</v>
      </c>
      <c r="F1858" s="2">
        <v>1748.09</v>
      </c>
      <c r="G1858" s="2">
        <f>ROUND('CDD-CD'!$E1858*'CDD-CD'!$F1858,2)</f>
        <v>75167.87</v>
      </c>
      <c r="H1858" s="3">
        <v>43</v>
      </c>
      <c r="I1858" s="2">
        <v>1824.6</v>
      </c>
      <c r="J1858" s="2">
        <f>ROUND(Tabla2[[#This Row],[CANTIDAD 2]]*Tabla2[[#This Row],[P. U. 2]],2)</f>
        <v>78457.8</v>
      </c>
    </row>
    <row r="1859" spans="1:10">
      <c r="A1859" s="16" t="s">
        <v>6577</v>
      </c>
      <c r="B1859" s="16" t="s">
        <v>1687</v>
      </c>
      <c r="C1859" s="16" t="s">
        <v>5024</v>
      </c>
      <c r="D1859" s="1" t="s">
        <v>153</v>
      </c>
      <c r="E1859" s="3">
        <v>3</v>
      </c>
      <c r="F1859" s="2">
        <v>869.84</v>
      </c>
      <c r="G1859" s="2">
        <f>ROUND('CDD-CD'!$E1859*'CDD-CD'!$F1859,2)</f>
        <v>2609.52</v>
      </c>
      <c r="H1859" s="3">
        <v>3</v>
      </c>
      <c r="I1859" s="2">
        <v>932.7</v>
      </c>
      <c r="J1859" s="2">
        <f>ROUND(Tabla2[[#This Row],[CANTIDAD 2]]*Tabla2[[#This Row],[P. U. 2]],2)</f>
        <v>2798.1</v>
      </c>
    </row>
    <row r="1860" spans="1:10">
      <c r="A1860" s="16" t="s">
        <v>6577</v>
      </c>
      <c r="B1860" s="16" t="s">
        <v>1688</v>
      </c>
      <c r="C1860" s="16" t="s">
        <v>5025</v>
      </c>
      <c r="D1860" s="1" t="s">
        <v>62</v>
      </c>
      <c r="E1860" s="3">
        <v>2</v>
      </c>
      <c r="F1860" s="2">
        <v>4385.47</v>
      </c>
      <c r="G1860" s="2">
        <f>ROUND('CDD-CD'!$E1860*'CDD-CD'!$F1860,2)</f>
        <v>8770.94</v>
      </c>
      <c r="H1860" s="3">
        <v>2</v>
      </c>
      <c r="I1860" s="2">
        <v>4448.1000000000004</v>
      </c>
      <c r="J1860" s="2">
        <f>ROUND(Tabla2[[#This Row],[CANTIDAD 2]]*Tabla2[[#This Row],[P. U. 2]],2)</f>
        <v>8896.2000000000007</v>
      </c>
    </row>
    <row r="1861" spans="1:10" s="61" customFormat="1">
      <c r="A1861" s="57" t="s">
        <v>6581</v>
      </c>
      <c r="B1861" s="57" t="s">
        <v>3472</v>
      </c>
      <c r="C1861" s="57" t="s">
        <v>5026</v>
      </c>
      <c r="D1861" s="58" t="s">
        <v>3472</v>
      </c>
      <c r="E1861" s="59"/>
      <c r="F1861" s="60"/>
      <c r="G1861" s="60">
        <f>SUM(G1862:G1865)</f>
        <v>1641307.02</v>
      </c>
      <c r="H1861" s="59"/>
      <c r="I1861" s="21"/>
      <c r="J1861" s="60">
        <f>SUM(J1862:J1865)</f>
        <v>1760157.26</v>
      </c>
    </row>
    <row r="1862" spans="1:10">
      <c r="A1862" s="16" t="s">
        <v>6577</v>
      </c>
      <c r="B1862" s="16" t="s">
        <v>1689</v>
      </c>
      <c r="C1862" s="16" t="s">
        <v>5027</v>
      </c>
      <c r="D1862" s="1" t="s">
        <v>62</v>
      </c>
      <c r="E1862" s="3">
        <v>2</v>
      </c>
      <c r="F1862" s="2">
        <v>191200.81</v>
      </c>
      <c r="G1862" s="2">
        <f>ROUND('CDD-CD'!$E1862*'CDD-CD'!$F1862,2)</f>
        <v>382401.62</v>
      </c>
      <c r="H1862" s="3">
        <v>2</v>
      </c>
      <c r="I1862" s="2">
        <v>205021.7</v>
      </c>
      <c r="J1862" s="2">
        <f>ROUND(Tabla2[[#This Row],[CANTIDAD 2]]*Tabla2[[#This Row],[P. U. 2]],2)</f>
        <v>410043.4</v>
      </c>
    </row>
    <row r="1863" spans="1:10">
      <c r="A1863" s="16" t="s">
        <v>6577</v>
      </c>
      <c r="B1863" s="16" t="s">
        <v>1690</v>
      </c>
      <c r="C1863" s="16" t="s">
        <v>5028</v>
      </c>
      <c r="D1863" s="1" t="s">
        <v>62</v>
      </c>
      <c r="E1863" s="3">
        <v>2</v>
      </c>
      <c r="F1863" s="2">
        <v>286842.99</v>
      </c>
      <c r="G1863" s="2">
        <f>ROUND('CDD-CD'!$E1863*'CDD-CD'!$F1863,2)</f>
        <v>573685.98</v>
      </c>
      <c r="H1863" s="3">
        <v>2</v>
      </c>
      <c r="I1863" s="2">
        <v>307569.28999999998</v>
      </c>
      <c r="J1863" s="2">
        <f>ROUND(Tabla2[[#This Row],[CANTIDAD 2]]*Tabla2[[#This Row],[P. U. 2]],2)</f>
        <v>615138.57999999996</v>
      </c>
    </row>
    <row r="1864" spans="1:10">
      <c r="A1864" s="16" t="s">
        <v>6577</v>
      </c>
      <c r="B1864" s="16" t="s">
        <v>1691</v>
      </c>
      <c r="C1864" s="16" t="s">
        <v>5029</v>
      </c>
      <c r="D1864" s="1" t="s">
        <v>62</v>
      </c>
      <c r="E1864" s="3">
        <v>2</v>
      </c>
      <c r="F1864" s="2">
        <v>293971.69</v>
      </c>
      <c r="G1864" s="2">
        <f>ROUND('CDD-CD'!$E1864*'CDD-CD'!$F1864,2)</f>
        <v>587943.38</v>
      </c>
      <c r="H1864" s="3">
        <v>2</v>
      </c>
      <c r="I1864" s="2">
        <v>315173.5</v>
      </c>
      <c r="J1864" s="2">
        <f>ROUND(Tabla2[[#This Row],[CANTIDAD 2]]*Tabla2[[#This Row],[P. U. 2]],2)</f>
        <v>630347</v>
      </c>
    </row>
    <row r="1865" spans="1:10">
      <c r="A1865" s="16" t="s">
        <v>6577</v>
      </c>
      <c r="B1865" s="16" t="s">
        <v>1692</v>
      </c>
      <c r="C1865" s="16" t="s">
        <v>5030</v>
      </c>
      <c r="D1865" s="1" t="s">
        <v>62</v>
      </c>
      <c r="E1865" s="3">
        <v>1</v>
      </c>
      <c r="F1865" s="2">
        <v>97276.04</v>
      </c>
      <c r="G1865" s="2">
        <f>ROUND('CDD-CD'!$E1865*'CDD-CD'!$F1865,2)</f>
        <v>97276.04</v>
      </c>
      <c r="H1865" s="3">
        <v>1</v>
      </c>
      <c r="I1865" s="2">
        <v>104628.28</v>
      </c>
      <c r="J1865" s="2">
        <f>ROUND(Tabla2[[#This Row],[CANTIDAD 2]]*Tabla2[[#This Row],[P. U. 2]],2)</f>
        <v>104628.28</v>
      </c>
    </row>
    <row r="1866" spans="1:10" s="56" customFormat="1">
      <c r="A1866" s="52" t="s">
        <v>6580</v>
      </c>
      <c r="B1866" s="52" t="s">
        <v>1693</v>
      </c>
      <c r="C1866" s="52" t="s">
        <v>5032</v>
      </c>
      <c r="D1866" s="53" t="s">
        <v>3472</v>
      </c>
      <c r="E1866" s="54"/>
      <c r="F1866" s="55"/>
      <c r="G1866" s="55">
        <f>G1867+G1873+G1883+G1889+G1897+G1902+G1905+G1909+G1913+G1917</f>
        <v>4408346.58</v>
      </c>
      <c r="H1866" s="54"/>
      <c r="I1866" s="65"/>
      <c r="J1866" s="55">
        <f>J1867+J1873+J1883+J1889+J1897+J1902+J1905+J1909+J1913+J1917</f>
        <v>4510357.75</v>
      </c>
    </row>
    <row r="1867" spans="1:10" s="61" customFormat="1">
      <c r="A1867" s="57" t="s">
        <v>6581</v>
      </c>
      <c r="B1867" s="57" t="s">
        <v>3472</v>
      </c>
      <c r="C1867" s="57" t="s">
        <v>4976</v>
      </c>
      <c r="D1867" s="58" t="s">
        <v>3472</v>
      </c>
      <c r="E1867" s="59"/>
      <c r="F1867" s="60"/>
      <c r="G1867" s="60">
        <f>SUM(G1868:G1872)</f>
        <v>211671.63</v>
      </c>
      <c r="H1867" s="59"/>
      <c r="I1867" s="21"/>
      <c r="J1867" s="60">
        <f>SUM(J1868:J1872)</f>
        <v>212402.06</v>
      </c>
    </row>
    <row r="1868" spans="1:10">
      <c r="A1868" s="16" t="s">
        <v>6577</v>
      </c>
      <c r="B1868" s="16" t="s">
        <v>1694</v>
      </c>
      <c r="C1868" s="16" t="s">
        <v>4977</v>
      </c>
      <c r="D1868" s="1" t="s">
        <v>62</v>
      </c>
      <c r="E1868" s="3">
        <v>1</v>
      </c>
      <c r="F1868" s="2">
        <v>106577.94</v>
      </c>
      <c r="G1868" s="2">
        <f>ROUND('CDD-CD'!$E1868*'CDD-CD'!$F1868,2)</f>
        <v>106577.94</v>
      </c>
      <c r="H1868" s="3">
        <v>1</v>
      </c>
      <c r="I1868" s="2">
        <v>107006.61</v>
      </c>
      <c r="J1868" s="2">
        <f>ROUND(Tabla2[[#This Row],[CANTIDAD 2]]*Tabla2[[#This Row],[P. U. 2]],2)</f>
        <v>107006.61</v>
      </c>
    </row>
    <row r="1869" spans="1:10">
      <c r="A1869" s="16" t="s">
        <v>6577</v>
      </c>
      <c r="B1869" s="16" t="s">
        <v>1695</v>
      </c>
      <c r="C1869" s="16" t="s">
        <v>4978</v>
      </c>
      <c r="D1869" s="1" t="s">
        <v>62</v>
      </c>
      <c r="E1869" s="3">
        <v>1</v>
      </c>
      <c r="F1869" s="2">
        <v>15069.19</v>
      </c>
      <c r="G1869" s="2">
        <f>ROUND('CDD-CD'!$E1869*'CDD-CD'!$F1869,2)</f>
        <v>15069.19</v>
      </c>
      <c r="H1869" s="3">
        <v>1</v>
      </c>
      <c r="I1869" s="2">
        <v>15144.63</v>
      </c>
      <c r="J1869" s="2">
        <f>ROUND(Tabla2[[#This Row],[CANTIDAD 2]]*Tabla2[[#This Row],[P. U. 2]],2)</f>
        <v>15144.63</v>
      </c>
    </row>
    <row r="1870" spans="1:10">
      <c r="A1870" s="16" t="s">
        <v>6577</v>
      </c>
      <c r="B1870" s="16" t="s">
        <v>1696</v>
      </c>
      <c r="C1870" s="16" t="s">
        <v>4979</v>
      </c>
      <c r="D1870" s="1" t="s">
        <v>62</v>
      </c>
      <c r="E1870" s="3">
        <v>1</v>
      </c>
      <c r="F1870" s="2">
        <v>32793.910000000003</v>
      </c>
      <c r="G1870" s="2">
        <f>ROUND('CDD-CD'!$E1870*'CDD-CD'!$F1870,2)</f>
        <v>32793.910000000003</v>
      </c>
      <c r="H1870" s="3">
        <v>1</v>
      </c>
      <c r="I1870" s="2">
        <v>32869.35</v>
      </c>
      <c r="J1870" s="2">
        <f>ROUND(Tabla2[[#This Row],[CANTIDAD 2]]*Tabla2[[#This Row],[P. U. 2]],2)</f>
        <v>32869.35</v>
      </c>
    </row>
    <row r="1871" spans="1:10">
      <c r="A1871" s="16" t="s">
        <v>6577</v>
      </c>
      <c r="B1871" s="16" t="s">
        <v>1697</v>
      </c>
      <c r="C1871" s="16" t="s">
        <v>4980</v>
      </c>
      <c r="D1871" s="1" t="s">
        <v>62</v>
      </c>
      <c r="E1871" s="3">
        <v>1</v>
      </c>
      <c r="F1871" s="2">
        <v>24436.68</v>
      </c>
      <c r="G1871" s="2">
        <f>ROUND('CDD-CD'!$E1871*'CDD-CD'!$F1871,2)</f>
        <v>24436.68</v>
      </c>
      <c r="H1871" s="3">
        <v>1</v>
      </c>
      <c r="I1871" s="2">
        <v>24512.12</v>
      </c>
      <c r="J1871" s="2">
        <f>ROUND(Tabla2[[#This Row],[CANTIDAD 2]]*Tabla2[[#This Row],[P. U. 2]],2)</f>
        <v>24512.12</v>
      </c>
    </row>
    <row r="1872" spans="1:10">
      <c r="A1872" s="16" t="s">
        <v>6577</v>
      </c>
      <c r="B1872" s="16" t="s">
        <v>1698</v>
      </c>
      <c r="C1872" s="16" t="s">
        <v>4981</v>
      </c>
      <c r="D1872" s="1" t="s">
        <v>62</v>
      </c>
      <c r="E1872" s="3">
        <v>1</v>
      </c>
      <c r="F1872" s="2">
        <v>32793.910000000003</v>
      </c>
      <c r="G1872" s="2">
        <f>ROUND('CDD-CD'!$E1872*'CDD-CD'!$F1872,2)</f>
        <v>32793.910000000003</v>
      </c>
      <c r="H1872" s="3">
        <v>1</v>
      </c>
      <c r="I1872" s="2">
        <v>32869.35</v>
      </c>
      <c r="J1872" s="2">
        <f>ROUND(Tabla2[[#This Row],[CANTIDAD 2]]*Tabla2[[#This Row],[P. U. 2]],2)</f>
        <v>32869.35</v>
      </c>
    </row>
    <row r="1873" spans="1:10" s="61" customFormat="1">
      <c r="A1873" s="57" t="s">
        <v>6581</v>
      </c>
      <c r="B1873" s="57" t="s">
        <v>3472</v>
      </c>
      <c r="C1873" s="57" t="s">
        <v>4982</v>
      </c>
      <c r="D1873" s="58" t="s">
        <v>3472</v>
      </c>
      <c r="E1873" s="59"/>
      <c r="F1873" s="60"/>
      <c r="G1873" s="60">
        <f>SUM(G1874:G1882)</f>
        <v>545118.45000000007</v>
      </c>
      <c r="H1873" s="59"/>
      <c r="I1873" s="21"/>
      <c r="J1873" s="60">
        <f>SUM(J1874:J1882)</f>
        <v>548495.82000000007</v>
      </c>
    </row>
    <row r="1874" spans="1:10">
      <c r="A1874" s="16" t="s">
        <v>6577</v>
      </c>
      <c r="B1874" s="16" t="s">
        <v>1699</v>
      </c>
      <c r="C1874" s="16" t="s">
        <v>4983</v>
      </c>
      <c r="D1874" s="1" t="s">
        <v>62</v>
      </c>
      <c r="E1874" s="3">
        <v>1</v>
      </c>
      <c r="F1874" s="2">
        <v>143630.13</v>
      </c>
      <c r="G1874" s="2">
        <f>ROUND('CDD-CD'!$E1874*'CDD-CD'!$F1874,2)</f>
        <v>143630.13</v>
      </c>
      <c r="H1874" s="3">
        <v>1</v>
      </c>
      <c r="I1874" s="2">
        <v>143886.89000000001</v>
      </c>
      <c r="J1874" s="2">
        <f>ROUND(Tabla2[[#This Row],[CANTIDAD 2]]*Tabla2[[#This Row],[P. U. 2]],2)</f>
        <v>143886.89000000001</v>
      </c>
    </row>
    <row r="1875" spans="1:10">
      <c r="A1875" s="16" t="s">
        <v>6577</v>
      </c>
      <c r="B1875" s="16" t="s">
        <v>1700</v>
      </c>
      <c r="C1875" s="16" t="s">
        <v>4984</v>
      </c>
      <c r="D1875" s="1" t="s">
        <v>62</v>
      </c>
      <c r="E1875" s="3">
        <v>1</v>
      </c>
      <c r="F1875" s="2">
        <v>82611.27</v>
      </c>
      <c r="G1875" s="2">
        <f>ROUND('CDD-CD'!$E1875*'CDD-CD'!$F1875,2)</f>
        <v>82611.27</v>
      </c>
      <c r="H1875" s="3">
        <v>1</v>
      </c>
      <c r="I1875" s="2">
        <v>82868.03</v>
      </c>
      <c r="J1875" s="2">
        <f>ROUND(Tabla2[[#This Row],[CANTIDAD 2]]*Tabla2[[#This Row],[P. U. 2]],2)</f>
        <v>82868.03</v>
      </c>
    </row>
    <row r="1876" spans="1:10">
      <c r="A1876" s="16" t="s">
        <v>6577</v>
      </c>
      <c r="B1876" s="16" t="s">
        <v>1701</v>
      </c>
      <c r="C1876" s="16" t="s">
        <v>4985</v>
      </c>
      <c r="D1876" s="1" t="s">
        <v>62</v>
      </c>
      <c r="E1876" s="3">
        <v>1</v>
      </c>
      <c r="F1876" s="2">
        <v>26717.5</v>
      </c>
      <c r="G1876" s="2">
        <f>ROUND('CDD-CD'!$E1876*'CDD-CD'!$F1876,2)</f>
        <v>26717.5</v>
      </c>
      <c r="H1876" s="3">
        <v>1</v>
      </c>
      <c r="I1876" s="2">
        <v>28040.79</v>
      </c>
      <c r="J1876" s="2">
        <f>ROUND(Tabla2[[#This Row],[CANTIDAD 2]]*Tabla2[[#This Row],[P. U. 2]],2)</f>
        <v>28040.79</v>
      </c>
    </row>
    <row r="1877" spans="1:10">
      <c r="A1877" s="16" t="s">
        <v>6577</v>
      </c>
      <c r="B1877" s="16" t="s">
        <v>1702</v>
      </c>
      <c r="C1877" s="16" t="s">
        <v>4986</v>
      </c>
      <c r="D1877" s="1" t="s">
        <v>62</v>
      </c>
      <c r="E1877" s="3">
        <v>1</v>
      </c>
      <c r="F1877" s="2">
        <v>117163.9</v>
      </c>
      <c r="G1877" s="2">
        <f>ROUND('CDD-CD'!$E1877*'CDD-CD'!$F1877,2)</f>
        <v>117163.9</v>
      </c>
      <c r="H1877" s="3">
        <v>1</v>
      </c>
      <c r="I1877" s="2">
        <v>117420.66</v>
      </c>
      <c r="J1877" s="2">
        <f>ROUND(Tabla2[[#This Row],[CANTIDAD 2]]*Tabla2[[#This Row],[P. U. 2]],2)</f>
        <v>117420.66</v>
      </c>
    </row>
    <row r="1878" spans="1:10">
      <c r="A1878" s="16" t="s">
        <v>6577</v>
      </c>
      <c r="B1878" s="16" t="s">
        <v>1703</v>
      </c>
      <c r="C1878" s="16" t="s">
        <v>4987</v>
      </c>
      <c r="D1878" s="1" t="s">
        <v>62</v>
      </c>
      <c r="E1878" s="3">
        <v>1</v>
      </c>
      <c r="F1878" s="2">
        <v>77014.06</v>
      </c>
      <c r="G1878" s="2">
        <f>ROUND('CDD-CD'!$E1878*'CDD-CD'!$F1878,2)</f>
        <v>77014.06</v>
      </c>
      <c r="H1878" s="3">
        <v>1</v>
      </c>
      <c r="I1878" s="2">
        <v>77270.820000000007</v>
      </c>
      <c r="J1878" s="2">
        <f>ROUND(Tabla2[[#This Row],[CANTIDAD 2]]*Tabla2[[#This Row],[P. U. 2]],2)</f>
        <v>77270.820000000007</v>
      </c>
    </row>
    <row r="1879" spans="1:10">
      <c r="A1879" s="16" t="s">
        <v>6577</v>
      </c>
      <c r="B1879" s="16" t="s">
        <v>1704</v>
      </c>
      <c r="C1879" s="16" t="s">
        <v>4988</v>
      </c>
      <c r="D1879" s="1" t="s">
        <v>62</v>
      </c>
      <c r="E1879" s="3">
        <v>1</v>
      </c>
      <c r="F1879" s="2">
        <v>37745.39</v>
      </c>
      <c r="G1879" s="2">
        <f>ROUND('CDD-CD'!$E1879*'CDD-CD'!$F1879,2)</f>
        <v>37745.39</v>
      </c>
      <c r="H1879" s="3">
        <v>1</v>
      </c>
      <c r="I1879" s="2">
        <v>38002.15</v>
      </c>
      <c r="J1879" s="2">
        <f>ROUND(Tabla2[[#This Row],[CANTIDAD 2]]*Tabla2[[#This Row],[P. U. 2]],2)</f>
        <v>38002.15</v>
      </c>
    </row>
    <row r="1880" spans="1:10">
      <c r="A1880" s="16" t="s">
        <v>6577</v>
      </c>
      <c r="B1880" s="16" t="s">
        <v>1705</v>
      </c>
      <c r="C1880" s="16" t="s">
        <v>4989</v>
      </c>
      <c r="D1880" s="1" t="s">
        <v>62</v>
      </c>
      <c r="E1880" s="3">
        <v>1</v>
      </c>
      <c r="F1880" s="2">
        <v>23134.959999999999</v>
      </c>
      <c r="G1880" s="2">
        <f>ROUND('CDD-CD'!$E1880*'CDD-CD'!$F1880,2)</f>
        <v>23134.959999999999</v>
      </c>
      <c r="H1880" s="3">
        <v>1</v>
      </c>
      <c r="I1880" s="2">
        <v>23391.72</v>
      </c>
      <c r="J1880" s="2">
        <f>ROUND(Tabla2[[#This Row],[CANTIDAD 2]]*Tabla2[[#This Row],[P. U. 2]],2)</f>
        <v>23391.72</v>
      </c>
    </row>
    <row r="1881" spans="1:10">
      <c r="A1881" s="16" t="s">
        <v>6577</v>
      </c>
      <c r="B1881" s="16" t="s">
        <v>1706</v>
      </c>
      <c r="C1881" s="16" t="s">
        <v>4990</v>
      </c>
      <c r="D1881" s="1" t="s">
        <v>62</v>
      </c>
      <c r="E1881" s="3">
        <v>1</v>
      </c>
      <c r="F1881" s="2">
        <v>17563.57</v>
      </c>
      <c r="G1881" s="2">
        <f>ROUND('CDD-CD'!$E1881*'CDD-CD'!$F1881,2)</f>
        <v>17563.57</v>
      </c>
      <c r="H1881" s="3">
        <v>1</v>
      </c>
      <c r="I1881" s="2">
        <v>17820.330000000002</v>
      </c>
      <c r="J1881" s="2">
        <f>ROUND(Tabla2[[#This Row],[CANTIDAD 2]]*Tabla2[[#This Row],[P. U. 2]],2)</f>
        <v>17820.330000000002</v>
      </c>
    </row>
    <row r="1882" spans="1:10">
      <c r="A1882" s="16" t="s">
        <v>6577</v>
      </c>
      <c r="B1882" s="16" t="s">
        <v>1707</v>
      </c>
      <c r="C1882" s="16" t="s">
        <v>4991</v>
      </c>
      <c r="D1882" s="1" t="s">
        <v>62</v>
      </c>
      <c r="E1882" s="3">
        <v>1</v>
      </c>
      <c r="F1882" s="2">
        <v>19537.669999999998</v>
      </c>
      <c r="G1882" s="2">
        <f>ROUND('CDD-CD'!$E1882*'CDD-CD'!$F1882,2)</f>
        <v>19537.669999999998</v>
      </c>
      <c r="H1882" s="3">
        <v>1</v>
      </c>
      <c r="I1882" s="2">
        <v>19794.43</v>
      </c>
      <c r="J1882" s="2">
        <f>ROUND(Tabla2[[#This Row],[CANTIDAD 2]]*Tabla2[[#This Row],[P. U. 2]],2)</f>
        <v>19794.43</v>
      </c>
    </row>
    <row r="1883" spans="1:10" s="61" customFormat="1">
      <c r="A1883" s="57" t="s">
        <v>6581</v>
      </c>
      <c r="B1883" s="57" t="s">
        <v>3472</v>
      </c>
      <c r="C1883" s="57" t="s">
        <v>4992</v>
      </c>
      <c r="D1883" s="58" t="s">
        <v>3472</v>
      </c>
      <c r="E1883" s="59"/>
      <c r="F1883" s="60"/>
      <c r="G1883" s="60">
        <f>SUM(G1884:G1888)</f>
        <v>867212.27</v>
      </c>
      <c r="H1883" s="59"/>
      <c r="I1883" s="21"/>
      <c r="J1883" s="60">
        <f>SUM(J1884:J1888)</f>
        <v>867710.98</v>
      </c>
    </row>
    <row r="1884" spans="1:10">
      <c r="A1884" s="16" t="s">
        <v>6577</v>
      </c>
      <c r="B1884" s="16" t="s">
        <v>1708</v>
      </c>
      <c r="C1884" s="16" t="s">
        <v>4993</v>
      </c>
      <c r="D1884" s="1" t="s">
        <v>62</v>
      </c>
      <c r="E1884" s="3">
        <v>2</v>
      </c>
      <c r="F1884" s="2">
        <v>361697.05</v>
      </c>
      <c r="G1884" s="2">
        <f>ROUND('CDD-CD'!$E1884*'CDD-CD'!$F1884,2)</f>
        <v>723394.1</v>
      </c>
      <c r="H1884" s="3">
        <v>2</v>
      </c>
      <c r="I1884" s="2">
        <v>361877.94</v>
      </c>
      <c r="J1884" s="2">
        <f>ROUND(Tabla2[[#This Row],[CANTIDAD 2]]*Tabla2[[#This Row],[P. U. 2]],2)</f>
        <v>723755.88</v>
      </c>
    </row>
    <row r="1885" spans="1:10">
      <c r="A1885" s="16" t="s">
        <v>6577</v>
      </c>
      <c r="B1885" s="16" t="s">
        <v>1709</v>
      </c>
      <c r="C1885" s="16" t="s">
        <v>4994</v>
      </c>
      <c r="D1885" s="1" t="s">
        <v>62</v>
      </c>
      <c r="E1885" s="3">
        <v>1</v>
      </c>
      <c r="F1885" s="2">
        <v>29406.25</v>
      </c>
      <c r="G1885" s="2">
        <f>ROUND('CDD-CD'!$E1885*'CDD-CD'!$F1885,2)</f>
        <v>29406.25</v>
      </c>
      <c r="H1885" s="3">
        <v>1</v>
      </c>
      <c r="I1885" s="2">
        <v>29448.6</v>
      </c>
      <c r="J1885" s="2">
        <f>ROUND(Tabla2[[#This Row],[CANTIDAD 2]]*Tabla2[[#This Row],[P. U. 2]],2)</f>
        <v>29448.6</v>
      </c>
    </row>
    <row r="1886" spans="1:10">
      <c r="A1886" s="16" t="s">
        <v>6577</v>
      </c>
      <c r="B1886" s="16" t="s">
        <v>1710</v>
      </c>
      <c r="C1886" s="16" t="s">
        <v>4995</v>
      </c>
      <c r="D1886" s="1" t="s">
        <v>62</v>
      </c>
      <c r="E1886" s="3">
        <v>1</v>
      </c>
      <c r="F1886" s="2">
        <v>29406.25</v>
      </c>
      <c r="G1886" s="2">
        <f>ROUND('CDD-CD'!$E1886*'CDD-CD'!$F1886,2)</f>
        <v>29406.25</v>
      </c>
      <c r="H1886" s="3">
        <v>1</v>
      </c>
      <c r="I1886" s="2">
        <v>29448.6</v>
      </c>
      <c r="J1886" s="2">
        <f>ROUND(Tabla2[[#This Row],[CANTIDAD 2]]*Tabla2[[#This Row],[P. U. 2]],2)</f>
        <v>29448.6</v>
      </c>
    </row>
    <row r="1887" spans="1:10">
      <c r="A1887" s="16" t="s">
        <v>6577</v>
      </c>
      <c r="B1887" s="16" t="s">
        <v>1711</v>
      </c>
      <c r="C1887" s="16" t="s">
        <v>4996</v>
      </c>
      <c r="D1887" s="1" t="s">
        <v>62</v>
      </c>
      <c r="E1887" s="3">
        <v>1</v>
      </c>
      <c r="F1887" s="2">
        <v>80247.25</v>
      </c>
      <c r="G1887" s="2">
        <f>ROUND('CDD-CD'!$E1887*'CDD-CD'!$F1887,2)</f>
        <v>80247.25</v>
      </c>
      <c r="H1887" s="3">
        <v>1</v>
      </c>
      <c r="I1887" s="2">
        <v>80289.600000000006</v>
      </c>
      <c r="J1887" s="2">
        <f>ROUND(Tabla2[[#This Row],[CANTIDAD 2]]*Tabla2[[#This Row],[P. U. 2]],2)</f>
        <v>80289.600000000006</v>
      </c>
    </row>
    <row r="1888" spans="1:10">
      <c r="A1888" s="16" t="s">
        <v>6577</v>
      </c>
      <c r="B1888" s="16" t="s">
        <v>1712</v>
      </c>
      <c r="C1888" s="16" t="s">
        <v>4997</v>
      </c>
      <c r="D1888" s="1" t="s">
        <v>62</v>
      </c>
      <c r="E1888" s="3">
        <v>2</v>
      </c>
      <c r="F1888" s="2">
        <v>2379.21</v>
      </c>
      <c r="G1888" s="2">
        <f>ROUND('CDD-CD'!$E1888*'CDD-CD'!$F1888,2)</f>
        <v>4758.42</v>
      </c>
      <c r="H1888" s="3">
        <v>2</v>
      </c>
      <c r="I1888" s="2">
        <v>2384.15</v>
      </c>
      <c r="J1888" s="2">
        <f>ROUND(Tabla2[[#This Row],[CANTIDAD 2]]*Tabla2[[#This Row],[P. U. 2]],2)</f>
        <v>4768.3</v>
      </c>
    </row>
    <row r="1889" spans="1:10" s="61" customFormat="1">
      <c r="A1889" s="57" t="s">
        <v>6581</v>
      </c>
      <c r="B1889" s="57" t="s">
        <v>3472</v>
      </c>
      <c r="C1889" s="57" t="s">
        <v>4998</v>
      </c>
      <c r="D1889" s="58" t="s">
        <v>3472</v>
      </c>
      <c r="E1889" s="59"/>
      <c r="F1889" s="60"/>
      <c r="G1889" s="60">
        <f>SUM(G1890:G1896)</f>
        <v>345792.15</v>
      </c>
      <c r="H1889" s="59"/>
      <c r="I1889" s="21"/>
      <c r="J1889" s="60">
        <f>SUM(J1890:J1896)</f>
        <v>356100.74000000005</v>
      </c>
    </row>
    <row r="1890" spans="1:10">
      <c r="A1890" s="16" t="s">
        <v>6577</v>
      </c>
      <c r="B1890" s="16" t="s">
        <v>1713</v>
      </c>
      <c r="C1890" s="16" t="s">
        <v>4999</v>
      </c>
      <c r="D1890" s="1" t="s">
        <v>62</v>
      </c>
      <c r="E1890" s="3">
        <v>1</v>
      </c>
      <c r="F1890" s="2">
        <v>108260.26</v>
      </c>
      <c r="G1890" s="2">
        <f>ROUND('CDD-CD'!$E1890*'CDD-CD'!$F1890,2)</f>
        <v>108260.26</v>
      </c>
      <c r="H1890" s="3">
        <v>1</v>
      </c>
      <c r="I1890" s="2">
        <v>108515.07</v>
      </c>
      <c r="J1890" s="2">
        <f>ROUND(Tabla2[[#This Row],[CANTIDAD 2]]*Tabla2[[#This Row],[P. U. 2]],2)</f>
        <v>108515.07</v>
      </c>
    </row>
    <row r="1891" spans="1:10">
      <c r="A1891" s="16" t="s">
        <v>6577</v>
      </c>
      <c r="B1891" s="16" t="s">
        <v>1714</v>
      </c>
      <c r="C1891" s="16" t="s">
        <v>5000</v>
      </c>
      <c r="D1891" s="1" t="s">
        <v>62</v>
      </c>
      <c r="E1891" s="3">
        <v>2</v>
      </c>
      <c r="F1891" s="2">
        <v>96137.26</v>
      </c>
      <c r="G1891" s="2">
        <f>ROUND('CDD-CD'!$E1891*'CDD-CD'!$F1891,2)</f>
        <v>192274.52</v>
      </c>
      <c r="H1891" s="3">
        <v>2</v>
      </c>
      <c r="I1891" s="2">
        <v>96392.07</v>
      </c>
      <c r="J1891" s="2">
        <f>ROUND(Tabla2[[#This Row],[CANTIDAD 2]]*Tabla2[[#This Row],[P. U. 2]],2)</f>
        <v>192784.14</v>
      </c>
    </row>
    <row r="1892" spans="1:10">
      <c r="A1892" s="16" t="s">
        <v>6577</v>
      </c>
      <c r="B1892" s="16" t="s">
        <v>1715</v>
      </c>
      <c r="C1892" s="16" t="s">
        <v>5001</v>
      </c>
      <c r="D1892" s="1" t="s">
        <v>62</v>
      </c>
      <c r="E1892" s="3">
        <v>4</v>
      </c>
      <c r="F1892" s="2">
        <v>2828.54</v>
      </c>
      <c r="G1892" s="2">
        <f>ROUND('CDD-CD'!$E1892*'CDD-CD'!$F1892,2)</f>
        <v>11314.16</v>
      </c>
      <c r="H1892" s="3">
        <v>4</v>
      </c>
      <c r="I1892" s="2">
        <v>3425.05</v>
      </c>
      <c r="J1892" s="2">
        <f>ROUND(Tabla2[[#This Row],[CANTIDAD 2]]*Tabla2[[#This Row],[P. U. 2]],2)</f>
        <v>13700.2</v>
      </c>
    </row>
    <row r="1893" spans="1:10">
      <c r="A1893" s="16" t="s">
        <v>6577</v>
      </c>
      <c r="B1893" s="16" t="s">
        <v>1716</v>
      </c>
      <c r="C1893" s="16" t="s">
        <v>5002</v>
      </c>
      <c r="D1893" s="1" t="s">
        <v>62</v>
      </c>
      <c r="E1893" s="3">
        <v>6</v>
      </c>
      <c r="F1893" s="2">
        <v>2828.66</v>
      </c>
      <c r="G1893" s="2">
        <f>ROUND('CDD-CD'!$E1893*'CDD-CD'!$F1893,2)</f>
        <v>16971.96</v>
      </c>
      <c r="H1893" s="3">
        <v>6</v>
      </c>
      <c r="I1893" s="2">
        <v>3425.17</v>
      </c>
      <c r="J1893" s="2">
        <f>ROUND(Tabla2[[#This Row],[CANTIDAD 2]]*Tabla2[[#This Row],[P. U. 2]],2)</f>
        <v>20551.02</v>
      </c>
    </row>
    <row r="1894" spans="1:10">
      <c r="A1894" s="16" t="s">
        <v>6577</v>
      </c>
      <c r="B1894" s="16" t="s">
        <v>1717</v>
      </c>
      <c r="C1894" s="16" t="s">
        <v>5003</v>
      </c>
      <c r="D1894" s="1" t="s">
        <v>62</v>
      </c>
      <c r="E1894" s="3">
        <v>1</v>
      </c>
      <c r="F1894" s="2">
        <v>2828.52</v>
      </c>
      <c r="G1894" s="2">
        <f>ROUND('CDD-CD'!$E1894*'CDD-CD'!$F1894,2)</f>
        <v>2828.52</v>
      </c>
      <c r="H1894" s="3">
        <v>1</v>
      </c>
      <c r="I1894" s="2">
        <v>3425.03</v>
      </c>
      <c r="J1894" s="2">
        <f>ROUND(Tabla2[[#This Row],[CANTIDAD 2]]*Tabla2[[#This Row],[P. U. 2]],2)</f>
        <v>3425.03</v>
      </c>
    </row>
    <row r="1895" spans="1:10">
      <c r="A1895" s="16" t="s">
        <v>6577</v>
      </c>
      <c r="B1895" s="16" t="s">
        <v>1718</v>
      </c>
      <c r="C1895" s="16" t="s">
        <v>5004</v>
      </c>
      <c r="D1895" s="1" t="s">
        <v>62</v>
      </c>
      <c r="E1895" s="3">
        <v>4</v>
      </c>
      <c r="F1895" s="2">
        <v>2828.55</v>
      </c>
      <c r="G1895" s="2">
        <f>ROUND('CDD-CD'!$E1895*'CDD-CD'!$F1895,2)</f>
        <v>11314.2</v>
      </c>
      <c r="H1895" s="3">
        <v>4</v>
      </c>
      <c r="I1895" s="2">
        <v>3425.06</v>
      </c>
      <c r="J1895" s="2">
        <f>ROUND(Tabla2[[#This Row],[CANTIDAD 2]]*Tabla2[[#This Row],[P. U. 2]],2)</f>
        <v>13700.24</v>
      </c>
    </row>
    <row r="1896" spans="1:10">
      <c r="A1896" s="16" t="s">
        <v>6577</v>
      </c>
      <c r="B1896" s="16" t="s">
        <v>1719</v>
      </c>
      <c r="C1896" s="16" t="s">
        <v>5005</v>
      </c>
      <c r="D1896" s="1" t="s">
        <v>62</v>
      </c>
      <c r="E1896" s="3">
        <v>1</v>
      </c>
      <c r="F1896" s="2">
        <v>2828.53</v>
      </c>
      <c r="G1896" s="2">
        <f>ROUND('CDD-CD'!$E1896*'CDD-CD'!$F1896,2)</f>
        <v>2828.53</v>
      </c>
      <c r="H1896" s="3">
        <v>1</v>
      </c>
      <c r="I1896" s="2">
        <v>3425.04</v>
      </c>
      <c r="J1896" s="2">
        <f>ROUND(Tabla2[[#This Row],[CANTIDAD 2]]*Tabla2[[#This Row],[P. U. 2]],2)</f>
        <v>3425.04</v>
      </c>
    </row>
    <row r="1897" spans="1:10" s="61" customFormat="1">
      <c r="A1897" s="57" t="s">
        <v>6581</v>
      </c>
      <c r="B1897" s="57" t="s">
        <v>3472</v>
      </c>
      <c r="C1897" s="57" t="s">
        <v>5006</v>
      </c>
      <c r="D1897" s="58" t="s">
        <v>3472</v>
      </c>
      <c r="E1897" s="59"/>
      <c r="F1897" s="60"/>
      <c r="G1897" s="60">
        <f>SUM(G1898:G1901)</f>
        <v>794404.48</v>
      </c>
      <c r="H1897" s="59"/>
      <c r="I1897" s="21"/>
      <c r="J1897" s="60">
        <f>SUM(J1898:J1901)</f>
        <v>796209.63</v>
      </c>
    </row>
    <row r="1898" spans="1:10">
      <c r="A1898" s="16" t="s">
        <v>6577</v>
      </c>
      <c r="B1898" s="16" t="s">
        <v>1720</v>
      </c>
      <c r="C1898" s="16" t="s">
        <v>5007</v>
      </c>
      <c r="D1898" s="1" t="s">
        <v>62</v>
      </c>
      <c r="E1898" s="3">
        <v>1</v>
      </c>
      <c r="F1898" s="2">
        <v>36194.449999999997</v>
      </c>
      <c r="G1898" s="2">
        <f>ROUND('CDD-CD'!$E1898*'CDD-CD'!$F1898,2)</f>
        <v>36194.449999999997</v>
      </c>
      <c r="H1898" s="3">
        <v>1</v>
      </c>
      <c r="I1898" s="2">
        <v>36299.53</v>
      </c>
      <c r="J1898" s="2">
        <f>ROUND(Tabla2[[#This Row],[CANTIDAD 2]]*Tabla2[[#This Row],[P. U. 2]],2)</f>
        <v>36299.53</v>
      </c>
    </row>
    <row r="1899" spans="1:10">
      <c r="A1899" s="16" t="s">
        <v>6577</v>
      </c>
      <c r="B1899" s="16" t="s">
        <v>1721</v>
      </c>
      <c r="C1899" s="16" t="s">
        <v>5008</v>
      </c>
      <c r="D1899" s="1" t="s">
        <v>62</v>
      </c>
      <c r="E1899" s="3">
        <v>3</v>
      </c>
      <c r="F1899" s="2">
        <v>110521.56</v>
      </c>
      <c r="G1899" s="2">
        <f>ROUND('CDD-CD'!$E1899*'CDD-CD'!$F1899,2)</f>
        <v>331564.68</v>
      </c>
      <c r="H1899" s="3">
        <v>3</v>
      </c>
      <c r="I1899" s="2">
        <v>110754.18</v>
      </c>
      <c r="J1899" s="2">
        <f>ROUND(Tabla2[[#This Row],[CANTIDAD 2]]*Tabla2[[#This Row],[P. U. 2]],2)</f>
        <v>332262.53999999998</v>
      </c>
    </row>
    <row r="1900" spans="1:10">
      <c r="A1900" s="16" t="s">
        <v>6577</v>
      </c>
      <c r="B1900" s="16" t="s">
        <v>1722</v>
      </c>
      <c r="C1900" s="16" t="s">
        <v>5009</v>
      </c>
      <c r="D1900" s="1" t="s">
        <v>62</v>
      </c>
      <c r="E1900" s="3">
        <v>2</v>
      </c>
      <c r="F1900" s="2">
        <v>116228.46</v>
      </c>
      <c r="G1900" s="2">
        <f>ROUND('CDD-CD'!$E1900*'CDD-CD'!$F1900,2)</f>
        <v>232456.92</v>
      </c>
      <c r="H1900" s="3">
        <v>2</v>
      </c>
      <c r="I1900" s="2">
        <v>116461.08</v>
      </c>
      <c r="J1900" s="2">
        <f>ROUND(Tabla2[[#This Row],[CANTIDAD 2]]*Tabla2[[#This Row],[P. U. 2]],2)</f>
        <v>232922.16</v>
      </c>
    </row>
    <row r="1901" spans="1:10">
      <c r="A1901" s="16" t="s">
        <v>6577</v>
      </c>
      <c r="B1901" s="16" t="s">
        <v>1723</v>
      </c>
      <c r="C1901" s="16" t="s">
        <v>5010</v>
      </c>
      <c r="D1901" s="1" t="s">
        <v>62</v>
      </c>
      <c r="E1901" s="3">
        <v>1</v>
      </c>
      <c r="F1901" s="2">
        <v>194188.43</v>
      </c>
      <c r="G1901" s="2">
        <f>ROUND('CDD-CD'!$E1901*'CDD-CD'!$F1901,2)</f>
        <v>194188.43</v>
      </c>
      <c r="H1901" s="3">
        <v>1</v>
      </c>
      <c r="I1901" s="2">
        <v>194725.4</v>
      </c>
      <c r="J1901" s="2">
        <f>ROUND(Tabla2[[#This Row],[CANTIDAD 2]]*Tabla2[[#This Row],[P. U. 2]],2)</f>
        <v>194725.4</v>
      </c>
    </row>
    <row r="1902" spans="1:10" s="61" customFormat="1">
      <c r="A1902" s="57" t="s">
        <v>6581</v>
      </c>
      <c r="B1902" s="57" t="s">
        <v>3472</v>
      </c>
      <c r="C1902" s="57" t="s">
        <v>5011</v>
      </c>
      <c r="D1902" s="58" t="s">
        <v>3472</v>
      </c>
      <c r="E1902" s="59"/>
      <c r="F1902" s="60"/>
      <c r="G1902" s="60">
        <f>SUM(G1903:G1904)</f>
        <v>20337.91</v>
      </c>
      <c r="H1902" s="59"/>
      <c r="I1902" s="21"/>
      <c r="J1902" s="60">
        <f>SUM(J1903:J1904)</f>
        <v>20939.87</v>
      </c>
    </row>
    <row r="1903" spans="1:10">
      <c r="A1903" s="16" t="s">
        <v>6577</v>
      </c>
      <c r="B1903" s="16" t="s">
        <v>1724</v>
      </c>
      <c r="C1903" s="16" t="s">
        <v>5012</v>
      </c>
      <c r="D1903" s="1" t="s">
        <v>62</v>
      </c>
      <c r="E1903" s="3">
        <v>1</v>
      </c>
      <c r="F1903" s="2">
        <v>8873.09</v>
      </c>
      <c r="G1903" s="2">
        <f>ROUND('CDD-CD'!$E1903*'CDD-CD'!$F1903,2)</f>
        <v>8873.09</v>
      </c>
      <c r="H1903" s="3">
        <v>1</v>
      </c>
      <c r="I1903" s="2">
        <v>9174.07</v>
      </c>
      <c r="J1903" s="2">
        <f>ROUND(Tabla2[[#This Row],[CANTIDAD 2]]*Tabla2[[#This Row],[P. U. 2]],2)</f>
        <v>9174.07</v>
      </c>
    </row>
    <row r="1904" spans="1:10">
      <c r="A1904" s="16" t="s">
        <v>6577</v>
      </c>
      <c r="B1904" s="16" t="s">
        <v>1725</v>
      </c>
      <c r="C1904" s="16" t="s">
        <v>5013</v>
      </c>
      <c r="D1904" s="1" t="s">
        <v>62</v>
      </c>
      <c r="E1904" s="3">
        <v>1</v>
      </c>
      <c r="F1904" s="2">
        <v>11464.82</v>
      </c>
      <c r="G1904" s="2">
        <f>ROUND('CDD-CD'!$E1904*'CDD-CD'!$F1904,2)</f>
        <v>11464.82</v>
      </c>
      <c r="H1904" s="3">
        <v>1</v>
      </c>
      <c r="I1904" s="2">
        <v>11765.8</v>
      </c>
      <c r="J1904" s="2">
        <f>ROUND(Tabla2[[#This Row],[CANTIDAD 2]]*Tabla2[[#This Row],[P. U. 2]],2)</f>
        <v>11765.8</v>
      </c>
    </row>
    <row r="1905" spans="1:10" s="61" customFormat="1">
      <c r="A1905" s="57" t="s">
        <v>6581</v>
      </c>
      <c r="B1905" s="57" t="s">
        <v>3472</v>
      </c>
      <c r="C1905" s="57" t="s">
        <v>5014</v>
      </c>
      <c r="D1905" s="58" t="s">
        <v>3472</v>
      </c>
      <c r="E1905" s="59"/>
      <c r="F1905" s="60"/>
      <c r="G1905" s="60">
        <f>SUM(G1906:G1908)</f>
        <v>211891.94999999998</v>
      </c>
      <c r="H1905" s="59"/>
      <c r="I1905" s="21"/>
      <c r="J1905" s="60">
        <f>SUM(J1906:J1908)</f>
        <v>213411.59999999998</v>
      </c>
    </row>
    <row r="1906" spans="1:10">
      <c r="A1906" s="16" t="s">
        <v>6577</v>
      </c>
      <c r="B1906" s="16" t="s">
        <v>1726</v>
      </c>
      <c r="C1906" s="16" t="s">
        <v>5015</v>
      </c>
      <c r="D1906" s="1" t="s">
        <v>62</v>
      </c>
      <c r="E1906" s="3">
        <v>1</v>
      </c>
      <c r="F1906" s="2">
        <v>74830.649999999994</v>
      </c>
      <c r="G1906" s="2">
        <f>ROUND('CDD-CD'!$E1906*'CDD-CD'!$F1906,2)</f>
        <v>74830.649999999994</v>
      </c>
      <c r="H1906" s="3">
        <v>1</v>
      </c>
      <c r="I1906" s="2">
        <v>75337.2</v>
      </c>
      <c r="J1906" s="2">
        <f>ROUND(Tabla2[[#This Row],[CANTIDAD 2]]*Tabla2[[#This Row],[P. U. 2]],2)</f>
        <v>75337.2</v>
      </c>
    </row>
    <row r="1907" spans="1:10">
      <c r="A1907" s="16" t="s">
        <v>6577</v>
      </c>
      <c r="B1907" s="16" t="s">
        <v>1727</v>
      </c>
      <c r="C1907" s="16" t="s">
        <v>5016</v>
      </c>
      <c r="D1907" s="1" t="s">
        <v>62</v>
      </c>
      <c r="E1907" s="3">
        <v>1</v>
      </c>
      <c r="F1907" s="2">
        <v>68530.649999999994</v>
      </c>
      <c r="G1907" s="2">
        <f>ROUND('CDD-CD'!$E1907*'CDD-CD'!$F1907,2)</f>
        <v>68530.649999999994</v>
      </c>
      <c r="H1907" s="3">
        <v>1</v>
      </c>
      <c r="I1907" s="2">
        <v>69037.2</v>
      </c>
      <c r="J1907" s="2">
        <f>ROUND(Tabla2[[#This Row],[CANTIDAD 2]]*Tabla2[[#This Row],[P. U. 2]],2)</f>
        <v>69037.2</v>
      </c>
    </row>
    <row r="1908" spans="1:10">
      <c r="A1908" s="16" t="s">
        <v>6577</v>
      </c>
      <c r="B1908" s="16" t="s">
        <v>1728</v>
      </c>
      <c r="C1908" s="16" t="s">
        <v>5017</v>
      </c>
      <c r="D1908" s="1" t="s">
        <v>62</v>
      </c>
      <c r="E1908" s="3">
        <v>1</v>
      </c>
      <c r="F1908" s="2">
        <v>68530.649999999994</v>
      </c>
      <c r="G1908" s="2">
        <f>ROUND('CDD-CD'!$E1908*'CDD-CD'!$F1908,2)</f>
        <v>68530.649999999994</v>
      </c>
      <c r="H1908" s="3">
        <v>1</v>
      </c>
      <c r="I1908" s="2">
        <v>69037.2</v>
      </c>
      <c r="J1908" s="2">
        <f>ROUND(Tabla2[[#This Row],[CANTIDAD 2]]*Tabla2[[#This Row],[P. U. 2]],2)</f>
        <v>69037.2</v>
      </c>
    </row>
    <row r="1909" spans="1:10" s="61" customFormat="1">
      <c r="A1909" s="57" t="s">
        <v>6581</v>
      </c>
      <c r="B1909" s="57" t="s">
        <v>3472</v>
      </c>
      <c r="C1909" s="57" t="s">
        <v>5018</v>
      </c>
      <c r="D1909" s="58" t="s">
        <v>3472</v>
      </c>
      <c r="E1909" s="59"/>
      <c r="F1909" s="60"/>
      <c r="G1909" s="60">
        <f>SUM(G1910:G1912)</f>
        <v>264432.83</v>
      </c>
      <c r="H1909" s="59"/>
      <c r="I1909" s="21"/>
      <c r="J1909" s="60">
        <f>SUM(J1910:J1912)</f>
        <v>267648</v>
      </c>
    </row>
    <row r="1910" spans="1:10">
      <c r="A1910" s="16" t="s">
        <v>6577</v>
      </c>
      <c r="B1910" s="16" t="s">
        <v>1729</v>
      </c>
      <c r="C1910" s="16" t="s">
        <v>5019</v>
      </c>
      <c r="D1910" s="1" t="s">
        <v>62</v>
      </c>
      <c r="E1910" s="3">
        <v>10</v>
      </c>
      <c r="F1910" s="2">
        <v>11888.11</v>
      </c>
      <c r="G1910" s="2">
        <f>ROUND('CDD-CD'!$E1910*'CDD-CD'!$F1910,2)</f>
        <v>118881.1</v>
      </c>
      <c r="H1910" s="3">
        <v>10</v>
      </c>
      <c r="I1910" s="2">
        <v>12027.9</v>
      </c>
      <c r="J1910" s="2">
        <f>ROUND(Tabla2[[#This Row],[CANTIDAD 2]]*Tabla2[[#This Row],[P. U. 2]],2)</f>
        <v>120279</v>
      </c>
    </row>
    <row r="1911" spans="1:10">
      <c r="A1911" s="16" t="s">
        <v>6577</v>
      </c>
      <c r="B1911" s="16" t="s">
        <v>1730</v>
      </c>
      <c r="C1911" s="16" t="s">
        <v>5020</v>
      </c>
      <c r="D1911" s="1" t="s">
        <v>62</v>
      </c>
      <c r="E1911" s="3">
        <v>12</v>
      </c>
      <c r="F1911" s="2">
        <v>11032.21</v>
      </c>
      <c r="G1911" s="2">
        <f>ROUND('CDD-CD'!$E1911*'CDD-CD'!$F1911,2)</f>
        <v>132386.51999999999</v>
      </c>
      <c r="H1911" s="3">
        <v>12</v>
      </c>
      <c r="I1911" s="2">
        <v>11172</v>
      </c>
      <c r="J1911" s="2">
        <f>ROUND(Tabla2[[#This Row],[CANTIDAD 2]]*Tabla2[[#This Row],[P. U. 2]],2)</f>
        <v>134064</v>
      </c>
    </row>
    <row r="1912" spans="1:10">
      <c r="A1912" s="16" t="s">
        <v>6577</v>
      </c>
      <c r="B1912" s="16" t="s">
        <v>1731</v>
      </c>
      <c r="C1912" s="16" t="s">
        <v>5021</v>
      </c>
      <c r="D1912" s="1" t="s">
        <v>153</v>
      </c>
      <c r="E1912" s="3">
        <v>1</v>
      </c>
      <c r="F1912" s="2">
        <v>13165.21</v>
      </c>
      <c r="G1912" s="2">
        <f>ROUND('CDD-CD'!$E1912*'CDD-CD'!$F1912,2)</f>
        <v>13165.21</v>
      </c>
      <c r="H1912" s="3">
        <v>1</v>
      </c>
      <c r="I1912" s="2">
        <v>13305</v>
      </c>
      <c r="J1912" s="2">
        <f>ROUND(Tabla2[[#This Row],[CANTIDAD 2]]*Tabla2[[#This Row],[P. U. 2]],2)</f>
        <v>13305</v>
      </c>
    </row>
    <row r="1913" spans="1:10" s="61" customFormat="1">
      <c r="A1913" s="57" t="s">
        <v>6581</v>
      </c>
      <c r="B1913" s="57" t="s">
        <v>3472</v>
      </c>
      <c r="C1913" s="57" t="s">
        <v>5022</v>
      </c>
      <c r="D1913" s="58" t="s">
        <v>3472</v>
      </c>
      <c r="E1913" s="59"/>
      <c r="F1913" s="60"/>
      <c r="G1913" s="60">
        <f>SUM(G1914:G1916)</f>
        <v>53280.23</v>
      </c>
      <c r="H1913" s="59"/>
      <c r="I1913" s="21"/>
      <c r="J1913" s="60">
        <f>SUM(J1914:J1916)</f>
        <v>54000.899999999994</v>
      </c>
    </row>
    <row r="1914" spans="1:10">
      <c r="A1914" s="16" t="s">
        <v>6577</v>
      </c>
      <c r="B1914" s="16" t="s">
        <v>1732</v>
      </c>
      <c r="C1914" s="16" t="s">
        <v>5023</v>
      </c>
      <c r="D1914" s="1" t="s">
        <v>153</v>
      </c>
      <c r="E1914" s="3">
        <v>43</v>
      </c>
      <c r="F1914" s="2">
        <v>1071.5999999999999</v>
      </c>
      <c r="G1914" s="2">
        <f>ROUND('CDD-CD'!$E1914*'CDD-CD'!$F1914,2)</f>
        <v>46078.8</v>
      </c>
      <c r="H1914" s="3">
        <v>43</v>
      </c>
      <c r="I1914" s="2">
        <v>1086.9000000000001</v>
      </c>
      <c r="J1914" s="2">
        <f>ROUND(Tabla2[[#This Row],[CANTIDAD 2]]*Tabla2[[#This Row],[P. U. 2]],2)</f>
        <v>46736.7</v>
      </c>
    </row>
    <row r="1915" spans="1:10">
      <c r="A1915" s="16" t="s">
        <v>6577</v>
      </c>
      <c r="B1915" s="16" t="s">
        <v>1733</v>
      </c>
      <c r="C1915" s="16" t="s">
        <v>5024</v>
      </c>
      <c r="D1915" s="1" t="s">
        <v>153</v>
      </c>
      <c r="E1915" s="3">
        <v>3</v>
      </c>
      <c r="F1915" s="2">
        <v>502.83</v>
      </c>
      <c r="G1915" s="2">
        <f>ROUND('CDD-CD'!$E1915*'CDD-CD'!$F1915,2)</f>
        <v>1508.49</v>
      </c>
      <c r="H1915" s="3">
        <v>3</v>
      </c>
      <c r="I1915" s="2">
        <v>515.4</v>
      </c>
      <c r="J1915" s="2">
        <f>ROUND(Tabla2[[#This Row],[CANTIDAD 2]]*Tabla2[[#This Row],[P. U. 2]],2)</f>
        <v>1546.2</v>
      </c>
    </row>
    <row r="1916" spans="1:10">
      <c r="A1916" s="16" t="s">
        <v>6577</v>
      </c>
      <c r="B1916" s="16" t="s">
        <v>1734</v>
      </c>
      <c r="C1916" s="16" t="s">
        <v>5025</v>
      </c>
      <c r="D1916" s="1" t="s">
        <v>62</v>
      </c>
      <c r="E1916" s="3">
        <v>2</v>
      </c>
      <c r="F1916" s="2">
        <v>2846.47</v>
      </c>
      <c r="G1916" s="2">
        <f>ROUND('CDD-CD'!$E1916*'CDD-CD'!$F1916,2)</f>
        <v>5692.94</v>
      </c>
      <c r="H1916" s="3">
        <v>2</v>
      </c>
      <c r="I1916" s="2">
        <v>2859</v>
      </c>
      <c r="J1916" s="2">
        <f>ROUND(Tabla2[[#This Row],[CANTIDAD 2]]*Tabla2[[#This Row],[P. U. 2]],2)</f>
        <v>5718</v>
      </c>
    </row>
    <row r="1917" spans="1:10" s="61" customFormat="1">
      <c r="A1917" s="57" t="s">
        <v>6581</v>
      </c>
      <c r="B1917" s="57" t="s">
        <v>3472</v>
      </c>
      <c r="C1917" s="57" t="s">
        <v>5026</v>
      </c>
      <c r="D1917" s="58" t="s">
        <v>3472</v>
      </c>
      <c r="E1917" s="59"/>
      <c r="F1917" s="60"/>
      <c r="G1917" s="60">
        <f>SUM(G1918:G1921)</f>
        <v>1094204.68</v>
      </c>
      <c r="H1917" s="59"/>
      <c r="I1917" s="21"/>
      <c r="J1917" s="60">
        <f>SUM(J1918:J1921)</f>
        <v>1173438.1499999999</v>
      </c>
    </row>
    <row r="1918" spans="1:10">
      <c r="A1918" s="16" t="s">
        <v>6577</v>
      </c>
      <c r="B1918" s="16" t="s">
        <v>1735</v>
      </c>
      <c r="C1918" s="16" t="s">
        <v>5027</v>
      </c>
      <c r="D1918" s="1" t="s">
        <v>62</v>
      </c>
      <c r="E1918" s="3">
        <v>2</v>
      </c>
      <c r="F1918" s="2">
        <v>127467.21</v>
      </c>
      <c r="G1918" s="2">
        <f>ROUND('CDD-CD'!$E1918*'CDD-CD'!$F1918,2)</f>
        <v>254934.42</v>
      </c>
      <c r="H1918" s="3">
        <v>2</v>
      </c>
      <c r="I1918" s="2">
        <v>136681.13</v>
      </c>
      <c r="J1918" s="2">
        <f>ROUND(Tabla2[[#This Row],[CANTIDAD 2]]*Tabla2[[#This Row],[P. U. 2]],2)</f>
        <v>273362.26</v>
      </c>
    </row>
    <row r="1919" spans="1:10">
      <c r="A1919" s="16" t="s">
        <v>6577</v>
      </c>
      <c r="B1919" s="16" t="s">
        <v>1736</v>
      </c>
      <c r="C1919" s="16" t="s">
        <v>5028</v>
      </c>
      <c r="D1919" s="1" t="s">
        <v>62</v>
      </c>
      <c r="E1919" s="3">
        <v>2</v>
      </c>
      <c r="F1919" s="2">
        <v>191228.65</v>
      </c>
      <c r="G1919" s="2">
        <f>ROUND('CDD-CD'!$E1919*'CDD-CD'!$F1919,2)</f>
        <v>382457.3</v>
      </c>
      <c r="H1919" s="3">
        <v>2</v>
      </c>
      <c r="I1919" s="2">
        <v>205046.18</v>
      </c>
      <c r="J1919" s="2">
        <f>ROUND(Tabla2[[#This Row],[CANTIDAD 2]]*Tabla2[[#This Row],[P. U. 2]],2)</f>
        <v>410092.36</v>
      </c>
    </row>
    <row r="1920" spans="1:10">
      <c r="A1920" s="16" t="s">
        <v>6577</v>
      </c>
      <c r="B1920" s="16" t="s">
        <v>1737</v>
      </c>
      <c r="C1920" s="16" t="s">
        <v>5029</v>
      </c>
      <c r="D1920" s="1" t="s">
        <v>62</v>
      </c>
      <c r="E1920" s="3">
        <v>2</v>
      </c>
      <c r="F1920" s="2">
        <v>195981.13</v>
      </c>
      <c r="G1920" s="2">
        <f>ROUND('CDD-CD'!$E1920*'CDD-CD'!$F1920,2)</f>
        <v>391962.26</v>
      </c>
      <c r="H1920" s="3">
        <v>2</v>
      </c>
      <c r="I1920" s="2">
        <v>210115.67</v>
      </c>
      <c r="J1920" s="2">
        <f>ROUND(Tabla2[[#This Row],[CANTIDAD 2]]*Tabla2[[#This Row],[P. U. 2]],2)</f>
        <v>420231.34</v>
      </c>
    </row>
    <row r="1921" spans="1:10">
      <c r="A1921" s="16" t="s">
        <v>6577</v>
      </c>
      <c r="B1921" s="16" t="s">
        <v>1738</v>
      </c>
      <c r="C1921" s="16" t="s">
        <v>5030</v>
      </c>
      <c r="D1921" s="1" t="s">
        <v>62</v>
      </c>
      <c r="E1921" s="3">
        <v>1</v>
      </c>
      <c r="F1921" s="2">
        <v>64850.7</v>
      </c>
      <c r="G1921" s="2">
        <f>ROUND('CDD-CD'!$E1921*'CDD-CD'!$F1921,2)</f>
        <v>64850.7</v>
      </c>
      <c r="H1921" s="3">
        <v>1</v>
      </c>
      <c r="I1921" s="2">
        <v>69752.19</v>
      </c>
      <c r="J1921" s="2">
        <f>ROUND(Tabla2[[#This Row],[CANTIDAD 2]]*Tabla2[[#This Row],[P. U. 2]],2)</f>
        <v>69752.19</v>
      </c>
    </row>
    <row r="1922" spans="1:10" s="46" customFormat="1">
      <c r="A1922" s="45" t="s">
        <v>6578</v>
      </c>
      <c r="B1922" s="45" t="s">
        <v>6694</v>
      </c>
      <c r="C1922" s="45" t="s">
        <v>5033</v>
      </c>
      <c r="D1922" s="25" t="s">
        <v>3472</v>
      </c>
      <c r="E1922" s="26"/>
      <c r="F1922" s="27"/>
      <c r="G1922" s="27">
        <f>G1923+G1945+G1948</f>
        <v>454734.94</v>
      </c>
      <c r="H1922" s="26"/>
      <c r="I1922" s="63"/>
      <c r="J1922" s="27">
        <f>J1923+J1945+J1948</f>
        <v>500457.73999999993</v>
      </c>
    </row>
    <row r="1923" spans="1:10" s="51" customFormat="1">
      <c r="A1923" s="47" t="s">
        <v>6579</v>
      </c>
      <c r="B1923" s="47" t="s">
        <v>6626</v>
      </c>
      <c r="C1923" s="47" t="s">
        <v>5034</v>
      </c>
      <c r="D1923" s="48" t="s">
        <v>3472</v>
      </c>
      <c r="E1923" s="49"/>
      <c r="F1923" s="50"/>
      <c r="G1923" s="50">
        <f>SUM(G1924:G1944)</f>
        <v>230576.55000000002</v>
      </c>
      <c r="H1923" s="49"/>
      <c r="I1923" s="64"/>
      <c r="J1923" s="50">
        <f>SUM(J1924:J1944)</f>
        <v>259307.22999999992</v>
      </c>
    </row>
    <row r="1924" spans="1:10">
      <c r="A1924" s="16" t="s">
        <v>6577</v>
      </c>
      <c r="B1924" s="16" t="s">
        <v>1739</v>
      </c>
      <c r="C1924" s="16" t="s">
        <v>5035</v>
      </c>
      <c r="D1924" s="1" t="s">
        <v>177</v>
      </c>
      <c r="E1924" s="3">
        <v>228.9</v>
      </c>
      <c r="F1924" s="2">
        <v>14.2</v>
      </c>
      <c r="G1924" s="2">
        <f>ROUND('CDD-CD'!$E1924*'CDD-CD'!$F1924,2)</f>
        <v>3250.38</v>
      </c>
      <c r="H1924" s="3">
        <v>228.9</v>
      </c>
      <c r="I1924" s="2">
        <v>16.62</v>
      </c>
      <c r="J1924" s="2">
        <f>ROUND(Tabla2[[#This Row],[CANTIDAD 2]]*Tabla2[[#This Row],[P. U. 2]],2)</f>
        <v>3804.32</v>
      </c>
    </row>
    <row r="1925" spans="1:10">
      <c r="A1925" s="16" t="s">
        <v>6577</v>
      </c>
      <c r="B1925" s="16" t="s">
        <v>1740</v>
      </c>
      <c r="C1925" s="16" t="s">
        <v>5036</v>
      </c>
      <c r="D1925" s="1" t="s">
        <v>153</v>
      </c>
      <c r="E1925" s="3">
        <v>9</v>
      </c>
      <c r="F1925" s="2">
        <v>21.09</v>
      </c>
      <c r="G1925" s="2">
        <f>ROUND('CDD-CD'!$E1925*'CDD-CD'!$F1925,2)</f>
        <v>189.81</v>
      </c>
      <c r="H1925" s="3">
        <v>9</v>
      </c>
      <c r="I1925" s="2">
        <v>23.58</v>
      </c>
      <c r="J1925" s="2">
        <f>ROUND(Tabla2[[#This Row],[CANTIDAD 2]]*Tabla2[[#This Row],[P. U. 2]],2)</f>
        <v>212.22</v>
      </c>
    </row>
    <row r="1926" spans="1:10">
      <c r="A1926" s="16" t="s">
        <v>6577</v>
      </c>
      <c r="B1926" s="16" t="s">
        <v>1741</v>
      </c>
      <c r="C1926" s="16" t="s">
        <v>5037</v>
      </c>
      <c r="D1926" s="1" t="s">
        <v>153</v>
      </c>
      <c r="E1926" s="3">
        <v>9</v>
      </c>
      <c r="F1926" s="2">
        <v>14.32</v>
      </c>
      <c r="G1926" s="2">
        <f>ROUND('CDD-CD'!$E1926*'CDD-CD'!$F1926,2)</f>
        <v>128.88</v>
      </c>
      <c r="H1926" s="3">
        <v>9</v>
      </c>
      <c r="I1926" s="2">
        <v>16.809999999999999</v>
      </c>
      <c r="J1926" s="2">
        <f>ROUND(Tabla2[[#This Row],[CANTIDAD 2]]*Tabla2[[#This Row],[P. U. 2]],2)</f>
        <v>151.29</v>
      </c>
    </row>
    <row r="1927" spans="1:10">
      <c r="A1927" s="16" t="s">
        <v>6577</v>
      </c>
      <c r="B1927" s="16" t="s">
        <v>1742</v>
      </c>
      <c r="C1927" s="16" t="s">
        <v>5038</v>
      </c>
      <c r="D1927" s="1" t="s">
        <v>153</v>
      </c>
      <c r="E1927" s="3">
        <v>44</v>
      </c>
      <c r="F1927" s="2">
        <v>13.54</v>
      </c>
      <c r="G1927" s="2">
        <f>ROUND('CDD-CD'!$E1927*'CDD-CD'!$F1927,2)</f>
        <v>595.76</v>
      </c>
      <c r="H1927" s="3">
        <v>44</v>
      </c>
      <c r="I1927" s="2">
        <v>15.3</v>
      </c>
      <c r="J1927" s="2">
        <f>ROUND(Tabla2[[#This Row],[CANTIDAD 2]]*Tabla2[[#This Row],[P. U. 2]],2)</f>
        <v>673.2</v>
      </c>
    </row>
    <row r="1928" spans="1:10">
      <c r="A1928" s="16" t="s">
        <v>6577</v>
      </c>
      <c r="B1928" s="16" t="s">
        <v>1743</v>
      </c>
      <c r="C1928" s="16" t="s">
        <v>5039</v>
      </c>
      <c r="D1928" s="1" t="s">
        <v>1744</v>
      </c>
      <c r="E1928" s="3">
        <v>18</v>
      </c>
      <c r="F1928" s="2">
        <v>8.7200000000000006</v>
      </c>
      <c r="G1928" s="2">
        <f>ROUND('CDD-CD'!$E1928*'CDD-CD'!$F1928,2)</f>
        <v>156.96</v>
      </c>
      <c r="H1928" s="3">
        <v>18</v>
      </c>
      <c r="I1928" s="2">
        <v>10.68</v>
      </c>
      <c r="J1928" s="2">
        <f>ROUND(Tabla2[[#This Row],[CANTIDAD 2]]*Tabla2[[#This Row],[P. U. 2]],2)</f>
        <v>192.24</v>
      </c>
    </row>
    <row r="1929" spans="1:10">
      <c r="A1929" s="16" t="s">
        <v>6577</v>
      </c>
      <c r="B1929" s="16" t="s">
        <v>1745</v>
      </c>
      <c r="C1929" s="16" t="s">
        <v>5040</v>
      </c>
      <c r="D1929" s="1" t="s">
        <v>153</v>
      </c>
      <c r="E1929" s="3">
        <v>90</v>
      </c>
      <c r="F1929" s="2">
        <v>7.94</v>
      </c>
      <c r="G1929" s="2">
        <f>ROUND('CDD-CD'!$E1929*'CDD-CD'!$F1929,2)</f>
        <v>714.6</v>
      </c>
      <c r="H1929" s="3">
        <v>90</v>
      </c>
      <c r="I1929" s="2">
        <v>9.9</v>
      </c>
      <c r="J1929" s="2">
        <f>ROUND(Tabla2[[#This Row],[CANTIDAD 2]]*Tabla2[[#This Row],[P. U. 2]],2)</f>
        <v>891</v>
      </c>
    </row>
    <row r="1930" spans="1:10">
      <c r="A1930" s="16" t="s">
        <v>6577</v>
      </c>
      <c r="B1930" s="16" t="s">
        <v>1746</v>
      </c>
      <c r="C1930" s="16" t="s">
        <v>5041</v>
      </c>
      <c r="D1930" s="1" t="s">
        <v>153</v>
      </c>
      <c r="E1930" s="3">
        <v>3</v>
      </c>
      <c r="F1930" s="2">
        <v>54155.43</v>
      </c>
      <c r="G1930" s="2">
        <f>ROUND('CDD-CD'!$E1930*'CDD-CD'!$F1930,2)</f>
        <v>162466.29</v>
      </c>
      <c r="H1930" s="3">
        <v>3</v>
      </c>
      <c r="I1930" s="2">
        <v>62106.98</v>
      </c>
      <c r="J1930" s="2">
        <f>ROUND(Tabla2[[#This Row],[CANTIDAD 2]]*Tabla2[[#This Row],[P. U. 2]],2)</f>
        <v>186320.94</v>
      </c>
    </row>
    <row r="1931" spans="1:10">
      <c r="A1931" s="16" t="s">
        <v>6577</v>
      </c>
      <c r="B1931" s="16" t="s">
        <v>1747</v>
      </c>
      <c r="C1931" s="16" t="s">
        <v>5042</v>
      </c>
      <c r="D1931" s="1" t="s">
        <v>153</v>
      </c>
      <c r="E1931" s="3">
        <v>3</v>
      </c>
      <c r="F1931" s="2">
        <v>5750.27</v>
      </c>
      <c r="G1931" s="2">
        <f>ROUND('CDD-CD'!$E1931*'CDD-CD'!$F1931,2)</f>
        <v>17250.810000000001</v>
      </c>
      <c r="H1931" s="3">
        <v>3</v>
      </c>
      <c r="I1931" s="2">
        <v>5876</v>
      </c>
      <c r="J1931" s="2">
        <f>ROUND(Tabla2[[#This Row],[CANTIDAD 2]]*Tabla2[[#This Row],[P. U. 2]],2)</f>
        <v>17628</v>
      </c>
    </row>
    <row r="1932" spans="1:10">
      <c r="A1932" s="16" t="s">
        <v>6577</v>
      </c>
      <c r="B1932" s="16" t="s">
        <v>1748</v>
      </c>
      <c r="C1932" s="16" t="s">
        <v>5043</v>
      </c>
      <c r="D1932" s="1" t="s">
        <v>153</v>
      </c>
      <c r="E1932" s="3">
        <v>40</v>
      </c>
      <c r="F1932" s="2">
        <v>238.47</v>
      </c>
      <c r="G1932" s="2">
        <f>ROUND('CDD-CD'!$E1932*'CDD-CD'!$F1932,2)</f>
        <v>9538.7999999999993</v>
      </c>
      <c r="H1932" s="3">
        <v>40</v>
      </c>
      <c r="I1932" s="2">
        <v>253.11</v>
      </c>
      <c r="J1932" s="2">
        <f>ROUND(Tabla2[[#This Row],[CANTIDAD 2]]*Tabla2[[#This Row],[P. U. 2]],2)</f>
        <v>10124.4</v>
      </c>
    </row>
    <row r="1933" spans="1:10">
      <c r="A1933" s="16" t="s">
        <v>6577</v>
      </c>
      <c r="B1933" s="16" t="s">
        <v>1749</v>
      </c>
      <c r="C1933" s="16" t="s">
        <v>5044</v>
      </c>
      <c r="D1933" s="1" t="s">
        <v>153</v>
      </c>
      <c r="E1933" s="3">
        <v>3</v>
      </c>
      <c r="F1933" s="2">
        <v>453.61</v>
      </c>
      <c r="G1933" s="2">
        <f>ROUND('CDD-CD'!$E1933*'CDD-CD'!$F1933,2)</f>
        <v>1360.83</v>
      </c>
      <c r="H1933" s="3">
        <v>3</v>
      </c>
      <c r="I1933" s="2">
        <v>514.36</v>
      </c>
      <c r="J1933" s="2">
        <f>ROUND(Tabla2[[#This Row],[CANTIDAD 2]]*Tabla2[[#This Row],[P. U. 2]],2)</f>
        <v>1543.08</v>
      </c>
    </row>
    <row r="1934" spans="1:10">
      <c r="A1934" s="16" t="s">
        <v>6577</v>
      </c>
      <c r="B1934" s="16" t="s">
        <v>1750</v>
      </c>
      <c r="C1934" s="16" t="s">
        <v>5045</v>
      </c>
      <c r="D1934" s="1" t="s">
        <v>153</v>
      </c>
      <c r="E1934" s="3">
        <v>12</v>
      </c>
      <c r="F1934" s="2">
        <v>793.99</v>
      </c>
      <c r="G1934" s="2">
        <f>ROUND('CDD-CD'!$E1934*'CDD-CD'!$F1934,2)</f>
        <v>9527.8799999999992</v>
      </c>
      <c r="H1934" s="3">
        <v>12</v>
      </c>
      <c r="I1934" s="2">
        <v>845.6</v>
      </c>
      <c r="J1934" s="2">
        <f>ROUND(Tabla2[[#This Row],[CANTIDAD 2]]*Tabla2[[#This Row],[P. U. 2]],2)</f>
        <v>10147.200000000001</v>
      </c>
    </row>
    <row r="1935" spans="1:10">
      <c r="A1935" s="16" t="s">
        <v>6577</v>
      </c>
      <c r="B1935" s="16" t="s">
        <v>1751</v>
      </c>
      <c r="C1935" s="16" t="s">
        <v>5046</v>
      </c>
      <c r="D1935" s="1" t="s">
        <v>153</v>
      </c>
      <c r="E1935" s="3">
        <v>10</v>
      </c>
      <c r="F1935" s="2">
        <v>341.56</v>
      </c>
      <c r="G1935" s="2">
        <f>ROUND('CDD-CD'!$E1935*'CDD-CD'!$F1935,2)</f>
        <v>3415.6</v>
      </c>
      <c r="H1935" s="3">
        <v>10</v>
      </c>
      <c r="I1935" s="2">
        <v>361.18</v>
      </c>
      <c r="J1935" s="2">
        <f>ROUND(Tabla2[[#This Row],[CANTIDAD 2]]*Tabla2[[#This Row],[P. U. 2]],2)</f>
        <v>3611.8</v>
      </c>
    </row>
    <row r="1936" spans="1:10">
      <c r="A1936" s="16" t="s">
        <v>6577</v>
      </c>
      <c r="B1936" s="16" t="s">
        <v>1752</v>
      </c>
      <c r="C1936" s="16" t="s">
        <v>5047</v>
      </c>
      <c r="D1936" s="1" t="s">
        <v>153</v>
      </c>
      <c r="E1936" s="3">
        <v>13</v>
      </c>
      <c r="F1936" s="2">
        <v>342.93</v>
      </c>
      <c r="G1936" s="2">
        <f>ROUND('CDD-CD'!$E1936*'CDD-CD'!$F1936,2)</f>
        <v>4458.09</v>
      </c>
      <c r="H1936" s="3">
        <v>13</v>
      </c>
      <c r="I1936" s="2">
        <v>362.55</v>
      </c>
      <c r="J1936" s="2">
        <f>ROUND(Tabla2[[#This Row],[CANTIDAD 2]]*Tabla2[[#This Row],[P. U. 2]],2)</f>
        <v>4713.1499999999996</v>
      </c>
    </row>
    <row r="1937" spans="1:10">
      <c r="A1937" s="16" t="s">
        <v>6577</v>
      </c>
      <c r="B1937" s="16" t="s">
        <v>1753</v>
      </c>
      <c r="C1937" s="16" t="s">
        <v>5048</v>
      </c>
      <c r="D1937" s="1" t="s">
        <v>153</v>
      </c>
      <c r="E1937" s="3">
        <v>18</v>
      </c>
      <c r="F1937" s="2">
        <v>557.74</v>
      </c>
      <c r="G1937" s="2">
        <f>ROUND('CDD-CD'!$E1937*'CDD-CD'!$F1937,2)</f>
        <v>10039.32</v>
      </c>
      <c r="H1937" s="3">
        <v>18</v>
      </c>
      <c r="I1937" s="2">
        <v>593.04999999999995</v>
      </c>
      <c r="J1937" s="2">
        <f>ROUND(Tabla2[[#This Row],[CANTIDAD 2]]*Tabla2[[#This Row],[P. U. 2]],2)</f>
        <v>10674.9</v>
      </c>
    </row>
    <row r="1938" spans="1:10">
      <c r="A1938" s="16" t="s">
        <v>6577</v>
      </c>
      <c r="B1938" s="16" t="s">
        <v>1754</v>
      </c>
      <c r="C1938" s="16" t="s">
        <v>5049</v>
      </c>
      <c r="D1938" s="1" t="s">
        <v>153</v>
      </c>
      <c r="E1938" s="3">
        <v>3</v>
      </c>
      <c r="F1938" s="2">
        <v>121.63</v>
      </c>
      <c r="G1938" s="2">
        <f>ROUND('CDD-CD'!$E1938*'CDD-CD'!$F1938,2)</f>
        <v>364.89</v>
      </c>
      <c r="H1938" s="3">
        <v>3</v>
      </c>
      <c r="I1938" s="2">
        <v>134.4</v>
      </c>
      <c r="J1938" s="2">
        <f>ROUND(Tabla2[[#This Row],[CANTIDAD 2]]*Tabla2[[#This Row],[P. U. 2]],2)</f>
        <v>403.2</v>
      </c>
    </row>
    <row r="1939" spans="1:10">
      <c r="A1939" s="16" t="s">
        <v>6577</v>
      </c>
      <c r="B1939" s="16" t="s">
        <v>1755</v>
      </c>
      <c r="C1939" s="16" t="s">
        <v>5050</v>
      </c>
      <c r="D1939" s="1" t="s">
        <v>62</v>
      </c>
      <c r="E1939" s="3">
        <v>125</v>
      </c>
      <c r="F1939" s="2">
        <v>11.63</v>
      </c>
      <c r="G1939" s="2">
        <f>ROUND('CDD-CD'!$E1939*'CDD-CD'!$F1939,2)</f>
        <v>1453.75</v>
      </c>
      <c r="H1939" s="3">
        <v>125</v>
      </c>
      <c r="I1939" s="2">
        <v>13.59</v>
      </c>
      <c r="J1939" s="2">
        <f>ROUND(Tabla2[[#This Row],[CANTIDAD 2]]*Tabla2[[#This Row],[P. U. 2]],2)</f>
        <v>1698.75</v>
      </c>
    </row>
    <row r="1940" spans="1:10">
      <c r="A1940" s="16" t="s">
        <v>6577</v>
      </c>
      <c r="B1940" s="16" t="s">
        <v>1756</v>
      </c>
      <c r="C1940" s="16" t="s">
        <v>5051</v>
      </c>
      <c r="D1940" s="1" t="s">
        <v>62</v>
      </c>
      <c r="E1940" s="3">
        <v>3</v>
      </c>
      <c r="F1940" s="2">
        <v>172.52</v>
      </c>
      <c r="G1940" s="2">
        <f>ROUND('CDD-CD'!$E1940*'CDD-CD'!$F1940,2)</f>
        <v>517.55999999999995</v>
      </c>
      <c r="H1940" s="3">
        <v>3</v>
      </c>
      <c r="I1940" s="2">
        <v>180.59</v>
      </c>
      <c r="J1940" s="2">
        <f>ROUND(Tabla2[[#This Row],[CANTIDAD 2]]*Tabla2[[#This Row],[P. U. 2]],2)</f>
        <v>541.77</v>
      </c>
    </row>
    <row r="1941" spans="1:10">
      <c r="A1941" s="16" t="s">
        <v>6577</v>
      </c>
      <c r="B1941" s="16" t="s">
        <v>1757</v>
      </c>
      <c r="C1941" s="16" t="s">
        <v>5052</v>
      </c>
      <c r="D1941" s="1" t="s">
        <v>153</v>
      </c>
      <c r="E1941" s="3">
        <v>3</v>
      </c>
      <c r="F1941" s="2">
        <v>245.17</v>
      </c>
      <c r="G1941" s="2">
        <f>ROUND('CDD-CD'!$E1941*'CDD-CD'!$F1941,2)</f>
        <v>735.51</v>
      </c>
      <c r="H1941" s="3">
        <v>3</v>
      </c>
      <c r="I1941" s="2">
        <v>257.02999999999997</v>
      </c>
      <c r="J1941" s="2">
        <f>ROUND(Tabla2[[#This Row],[CANTIDAD 2]]*Tabla2[[#This Row],[P. U. 2]],2)</f>
        <v>771.09</v>
      </c>
    </row>
    <row r="1942" spans="1:10">
      <c r="A1942" s="16" t="s">
        <v>6577</v>
      </c>
      <c r="B1942" s="16" t="s">
        <v>1758</v>
      </c>
      <c r="C1942" s="16" t="s">
        <v>5053</v>
      </c>
      <c r="D1942" s="1" t="s">
        <v>153</v>
      </c>
      <c r="E1942" s="3">
        <v>1</v>
      </c>
      <c r="F1942" s="2">
        <v>557.74</v>
      </c>
      <c r="G1942" s="2">
        <f>ROUND('CDD-CD'!$E1942*'CDD-CD'!$F1942,2)</f>
        <v>557.74</v>
      </c>
      <c r="H1942" s="3">
        <v>1</v>
      </c>
      <c r="I1942" s="2">
        <v>593.04999999999995</v>
      </c>
      <c r="J1942" s="2">
        <f>ROUND(Tabla2[[#This Row],[CANTIDAD 2]]*Tabla2[[#This Row],[P. U. 2]],2)</f>
        <v>593.04999999999995</v>
      </c>
    </row>
    <row r="1943" spans="1:10">
      <c r="A1943" s="16" t="s">
        <v>6577</v>
      </c>
      <c r="B1943" s="16" t="s">
        <v>1759</v>
      </c>
      <c r="C1943" s="16" t="s">
        <v>5054</v>
      </c>
      <c r="D1943" s="1" t="s">
        <v>62</v>
      </c>
      <c r="E1943" s="3">
        <v>3</v>
      </c>
      <c r="F1943" s="2">
        <v>1262.45</v>
      </c>
      <c r="G1943" s="2">
        <f>ROUND('CDD-CD'!$E1943*'CDD-CD'!$F1943,2)</f>
        <v>3787.35</v>
      </c>
      <c r="H1943" s="3">
        <v>3</v>
      </c>
      <c r="I1943" s="2">
        <v>1511.11</v>
      </c>
      <c r="J1943" s="2">
        <f>ROUND(Tabla2[[#This Row],[CANTIDAD 2]]*Tabla2[[#This Row],[P. U. 2]],2)</f>
        <v>4533.33</v>
      </c>
    </row>
    <row r="1944" spans="1:10">
      <c r="A1944" s="16" t="s">
        <v>6577</v>
      </c>
      <c r="B1944" s="16" t="s">
        <v>1760</v>
      </c>
      <c r="C1944" s="16" t="s">
        <v>5055</v>
      </c>
      <c r="D1944" s="1" t="s">
        <v>62</v>
      </c>
      <c r="E1944" s="3">
        <v>1</v>
      </c>
      <c r="F1944" s="2">
        <v>65.739999999999995</v>
      </c>
      <c r="G1944" s="2">
        <f>ROUND('CDD-CD'!$E1944*'CDD-CD'!$F1944,2)</f>
        <v>65.739999999999995</v>
      </c>
      <c r="H1944" s="3">
        <v>1</v>
      </c>
      <c r="I1944" s="2">
        <v>78.3</v>
      </c>
      <c r="J1944" s="2">
        <f>ROUND(Tabla2[[#This Row],[CANTIDAD 2]]*Tabla2[[#This Row],[P. U. 2]],2)</f>
        <v>78.3</v>
      </c>
    </row>
    <row r="1945" spans="1:10" s="51" customFormat="1">
      <c r="A1945" s="47" t="s">
        <v>6579</v>
      </c>
      <c r="B1945" s="47" t="s">
        <v>6627</v>
      </c>
      <c r="C1945" s="47" t="s">
        <v>4613</v>
      </c>
      <c r="D1945" s="48" t="s">
        <v>3472</v>
      </c>
      <c r="E1945" s="49"/>
      <c r="F1945" s="50"/>
      <c r="G1945" s="50">
        <f>SUM(G1946:G1947)</f>
        <v>56885.649999999994</v>
      </c>
      <c r="H1945" s="49"/>
      <c r="I1945" s="64"/>
      <c r="J1945" s="50">
        <f>SUM(J1946:J1947)</f>
        <v>63171.72</v>
      </c>
    </row>
    <row r="1946" spans="1:10">
      <c r="A1946" s="16" t="s">
        <v>6577</v>
      </c>
      <c r="B1946" s="16" t="s">
        <v>1761</v>
      </c>
      <c r="C1946" s="16" t="s">
        <v>5056</v>
      </c>
      <c r="D1946" s="1" t="s">
        <v>177</v>
      </c>
      <c r="E1946" s="3">
        <v>382.3</v>
      </c>
      <c r="F1946" s="2">
        <v>142.16</v>
      </c>
      <c r="G1946" s="2">
        <f>ROUND('CDD-CD'!$E1946*'CDD-CD'!$F1946,2)</f>
        <v>54347.77</v>
      </c>
      <c r="H1946" s="3">
        <v>382.3</v>
      </c>
      <c r="I1946" s="2">
        <v>157.35</v>
      </c>
      <c r="J1946" s="2">
        <f>ROUND(Tabla2[[#This Row],[CANTIDAD 2]]*Tabla2[[#This Row],[P. U. 2]],2)</f>
        <v>60154.91</v>
      </c>
    </row>
    <row r="1947" spans="1:10">
      <c r="A1947" s="16" t="s">
        <v>6577</v>
      </c>
      <c r="B1947" s="16" t="s">
        <v>1762</v>
      </c>
      <c r="C1947" s="16" t="s">
        <v>5057</v>
      </c>
      <c r="D1947" s="1" t="s">
        <v>177</v>
      </c>
      <c r="E1947" s="3">
        <v>63.1</v>
      </c>
      <c r="F1947" s="2">
        <v>40.22</v>
      </c>
      <c r="G1947" s="2">
        <f>ROUND('CDD-CD'!$E1947*'CDD-CD'!$F1947,2)</f>
        <v>2537.88</v>
      </c>
      <c r="H1947" s="3">
        <v>63.1</v>
      </c>
      <c r="I1947" s="2">
        <v>47.81</v>
      </c>
      <c r="J1947" s="2">
        <f>ROUND(Tabla2[[#This Row],[CANTIDAD 2]]*Tabla2[[#This Row],[P. U. 2]],2)</f>
        <v>3016.81</v>
      </c>
    </row>
    <row r="1948" spans="1:10" s="51" customFormat="1">
      <c r="A1948" s="47" t="s">
        <v>6579</v>
      </c>
      <c r="B1948" s="47" t="s">
        <v>6628</v>
      </c>
      <c r="C1948" s="47" t="s">
        <v>5058</v>
      </c>
      <c r="D1948" s="48" t="s">
        <v>3472</v>
      </c>
      <c r="E1948" s="49"/>
      <c r="F1948" s="50"/>
      <c r="G1948" s="50">
        <f>G1949+G1958</f>
        <v>167272.74</v>
      </c>
      <c r="H1948" s="49"/>
      <c r="I1948" s="64"/>
      <c r="J1948" s="50">
        <f>J1949+J1958</f>
        <v>177978.78999999998</v>
      </c>
    </row>
    <row r="1949" spans="1:10" s="56" customFormat="1">
      <c r="A1949" s="52" t="s">
        <v>6580</v>
      </c>
      <c r="B1949" s="52" t="s">
        <v>1763</v>
      </c>
      <c r="C1949" s="52" t="s">
        <v>5059</v>
      </c>
      <c r="D1949" s="53" t="s">
        <v>3472</v>
      </c>
      <c r="E1949" s="54"/>
      <c r="F1949" s="55"/>
      <c r="G1949" s="55">
        <f>G1950</f>
        <v>75189.66</v>
      </c>
      <c r="H1949" s="54"/>
      <c r="I1949" s="65"/>
      <c r="J1949" s="55">
        <f>J1950</f>
        <v>79303.3</v>
      </c>
    </row>
    <row r="1950" spans="1:10" s="61" customFormat="1">
      <c r="A1950" s="57" t="s">
        <v>6581</v>
      </c>
      <c r="B1950" s="57" t="s">
        <v>1764</v>
      </c>
      <c r="C1950" s="57" t="s">
        <v>5059</v>
      </c>
      <c r="D1950" s="58" t="s">
        <v>3472</v>
      </c>
      <c r="E1950" s="59"/>
      <c r="F1950" s="60"/>
      <c r="G1950" s="60">
        <f>SUM(G1951:G1957)</f>
        <v>75189.66</v>
      </c>
      <c r="H1950" s="59"/>
      <c r="I1950" s="21"/>
      <c r="J1950" s="60">
        <f>SUM(J1951:J1957)</f>
        <v>79303.3</v>
      </c>
    </row>
    <row r="1951" spans="1:10">
      <c r="A1951" s="16" t="s">
        <v>6577</v>
      </c>
      <c r="B1951" s="16" t="s">
        <v>1765</v>
      </c>
      <c r="C1951" s="16" t="s">
        <v>5060</v>
      </c>
      <c r="D1951" s="1" t="s">
        <v>177</v>
      </c>
      <c r="E1951" s="3">
        <v>201.42</v>
      </c>
      <c r="F1951" s="2">
        <v>54.27</v>
      </c>
      <c r="G1951" s="2">
        <f>ROUND('CDD-CD'!$E1951*'CDD-CD'!$F1951,2)</f>
        <v>10931.06</v>
      </c>
      <c r="H1951" s="3">
        <v>201.42</v>
      </c>
      <c r="I1951" s="2">
        <v>61.1</v>
      </c>
      <c r="J1951" s="2">
        <f>ROUND(Tabla2[[#This Row],[CANTIDAD 2]]*Tabla2[[#This Row],[P. U. 2]],2)</f>
        <v>12306.76</v>
      </c>
    </row>
    <row r="1952" spans="1:10">
      <c r="A1952" s="16" t="s">
        <v>6577</v>
      </c>
      <c r="B1952" s="16" t="s">
        <v>1766</v>
      </c>
      <c r="C1952" s="16" t="s">
        <v>5061</v>
      </c>
      <c r="D1952" s="1" t="s">
        <v>153</v>
      </c>
      <c r="E1952" s="3">
        <v>20</v>
      </c>
      <c r="F1952" s="2">
        <v>39.93</v>
      </c>
      <c r="G1952" s="2">
        <f>ROUND('CDD-CD'!$E1952*'CDD-CD'!$F1952,2)</f>
        <v>798.6</v>
      </c>
      <c r="H1952" s="3">
        <v>20</v>
      </c>
      <c r="I1952" s="2">
        <v>43.42</v>
      </c>
      <c r="J1952" s="2">
        <f>ROUND(Tabla2[[#This Row],[CANTIDAD 2]]*Tabla2[[#This Row],[P. U. 2]],2)</f>
        <v>868.4</v>
      </c>
    </row>
    <row r="1953" spans="1:10">
      <c r="A1953" s="16" t="s">
        <v>6577</v>
      </c>
      <c r="B1953" s="16" t="s">
        <v>1767</v>
      </c>
      <c r="C1953" s="16" t="s">
        <v>5062</v>
      </c>
      <c r="D1953" s="1" t="s">
        <v>1744</v>
      </c>
      <c r="E1953" s="3">
        <v>4</v>
      </c>
      <c r="F1953" s="2">
        <v>8.19</v>
      </c>
      <c r="G1953" s="2">
        <f>ROUND('CDD-CD'!$E1953*'CDD-CD'!$F1953,2)</f>
        <v>32.76</v>
      </c>
      <c r="H1953" s="3">
        <v>4</v>
      </c>
      <c r="I1953" s="2">
        <v>9.43</v>
      </c>
      <c r="J1953" s="2">
        <f>ROUND(Tabla2[[#This Row],[CANTIDAD 2]]*Tabla2[[#This Row],[P. U. 2]],2)</f>
        <v>37.72</v>
      </c>
    </row>
    <row r="1954" spans="1:10">
      <c r="A1954" s="16" t="s">
        <v>6577</v>
      </c>
      <c r="B1954" s="16" t="s">
        <v>1768</v>
      </c>
      <c r="C1954" s="16" t="s">
        <v>5063</v>
      </c>
      <c r="D1954" s="1" t="s">
        <v>177</v>
      </c>
      <c r="E1954" s="3">
        <v>260.97000000000003</v>
      </c>
      <c r="F1954" s="2">
        <v>115.61</v>
      </c>
      <c r="G1954" s="2">
        <f>ROUND('CDD-CD'!$E1954*'CDD-CD'!$F1954,2)</f>
        <v>30170.74</v>
      </c>
      <c r="H1954" s="3">
        <v>260.97000000000003</v>
      </c>
      <c r="I1954" s="2">
        <v>123.65</v>
      </c>
      <c r="J1954" s="2">
        <f>ROUND(Tabla2[[#This Row],[CANTIDAD 2]]*Tabla2[[#This Row],[P. U. 2]],2)</f>
        <v>32268.94</v>
      </c>
    </row>
    <row r="1955" spans="1:10">
      <c r="A1955" s="16" t="s">
        <v>6577</v>
      </c>
      <c r="B1955" s="16" t="s">
        <v>1769</v>
      </c>
      <c r="C1955" s="16" t="s">
        <v>5064</v>
      </c>
      <c r="D1955" s="1" t="s">
        <v>62</v>
      </c>
      <c r="E1955" s="3">
        <v>51</v>
      </c>
      <c r="F1955" s="2">
        <v>18.940000000000001</v>
      </c>
      <c r="G1955" s="2">
        <f>ROUND('CDD-CD'!$E1955*'CDD-CD'!$F1955,2)</f>
        <v>965.94</v>
      </c>
      <c r="H1955" s="3">
        <v>51</v>
      </c>
      <c r="I1955" s="2">
        <v>21.4</v>
      </c>
      <c r="J1955" s="2">
        <f>ROUND(Tabla2[[#This Row],[CANTIDAD 2]]*Tabla2[[#This Row],[P. U. 2]],2)</f>
        <v>1091.4000000000001</v>
      </c>
    </row>
    <row r="1956" spans="1:10">
      <c r="A1956" s="16" t="s">
        <v>6577</v>
      </c>
      <c r="B1956" s="16" t="s">
        <v>1770</v>
      </c>
      <c r="C1956" s="16" t="s">
        <v>5065</v>
      </c>
      <c r="D1956" s="1" t="s">
        <v>62</v>
      </c>
      <c r="E1956" s="3">
        <v>32</v>
      </c>
      <c r="F1956" s="2">
        <v>49.12</v>
      </c>
      <c r="G1956" s="2">
        <f>ROUND('CDD-CD'!$E1956*'CDD-CD'!$F1956,2)</f>
        <v>1571.84</v>
      </c>
      <c r="H1956" s="3">
        <v>32</v>
      </c>
      <c r="I1956" s="2">
        <v>57.16</v>
      </c>
      <c r="J1956" s="2">
        <f>ROUND(Tabla2[[#This Row],[CANTIDAD 2]]*Tabla2[[#This Row],[P. U. 2]],2)</f>
        <v>1829.12</v>
      </c>
    </row>
    <row r="1957" spans="1:10">
      <c r="A1957" s="16" t="s">
        <v>6577</v>
      </c>
      <c r="B1957" s="16" t="s">
        <v>1771</v>
      </c>
      <c r="C1957" s="16" t="s">
        <v>5066</v>
      </c>
      <c r="D1957" s="1" t="s">
        <v>62</v>
      </c>
      <c r="E1957" s="3">
        <v>16</v>
      </c>
      <c r="F1957" s="2">
        <v>1919.92</v>
      </c>
      <c r="G1957" s="2">
        <f>ROUND('CDD-CD'!$E1957*'CDD-CD'!$F1957,2)</f>
        <v>30718.720000000001</v>
      </c>
      <c r="H1957" s="3">
        <v>16</v>
      </c>
      <c r="I1957" s="2">
        <v>1931.31</v>
      </c>
      <c r="J1957" s="2">
        <f>ROUND(Tabla2[[#This Row],[CANTIDAD 2]]*Tabla2[[#This Row],[P. U. 2]],2)</f>
        <v>30900.959999999999</v>
      </c>
    </row>
    <row r="1958" spans="1:10" s="56" customFormat="1">
      <c r="A1958" s="52" t="s">
        <v>6580</v>
      </c>
      <c r="B1958" s="52" t="s">
        <v>1772</v>
      </c>
      <c r="C1958" s="52" t="s">
        <v>5067</v>
      </c>
      <c r="D1958" s="53" t="s">
        <v>3472</v>
      </c>
      <c r="E1958" s="54"/>
      <c r="F1958" s="55"/>
      <c r="G1958" s="55">
        <f>G1959</f>
        <v>92083.08</v>
      </c>
      <c r="H1958" s="54"/>
      <c r="I1958" s="65"/>
      <c r="J1958" s="55">
        <f>J1959</f>
        <v>98675.489999999991</v>
      </c>
    </row>
    <row r="1959" spans="1:10" s="61" customFormat="1">
      <c r="A1959" s="57" t="s">
        <v>6581</v>
      </c>
      <c r="B1959" s="57" t="s">
        <v>1773</v>
      </c>
      <c r="C1959" s="57" t="s">
        <v>5068</v>
      </c>
      <c r="D1959" s="58" t="s">
        <v>3472</v>
      </c>
      <c r="E1959" s="59"/>
      <c r="F1959" s="60"/>
      <c r="G1959" s="60">
        <f>SUM(G1960:G1968)</f>
        <v>92083.08</v>
      </c>
      <c r="H1959" s="59"/>
      <c r="I1959" s="21"/>
      <c r="J1959" s="60">
        <f>SUM(J1960:J1968)</f>
        <v>98675.489999999991</v>
      </c>
    </row>
    <row r="1960" spans="1:10">
      <c r="A1960" s="16" t="s">
        <v>6577</v>
      </c>
      <c r="B1960" s="16" t="s">
        <v>1774</v>
      </c>
      <c r="C1960" s="16" t="s">
        <v>5069</v>
      </c>
      <c r="D1960" s="1" t="s">
        <v>62</v>
      </c>
      <c r="E1960" s="3">
        <v>19</v>
      </c>
      <c r="F1960" s="2">
        <v>238.47</v>
      </c>
      <c r="G1960" s="2">
        <f>ROUND('CDD-CD'!$E1960*'CDD-CD'!$F1960,2)</f>
        <v>4530.93</v>
      </c>
      <c r="H1960" s="3">
        <v>19</v>
      </c>
      <c r="I1960" s="2">
        <v>253.11</v>
      </c>
      <c r="J1960" s="2">
        <f>ROUND(Tabla2[[#This Row],[CANTIDAD 2]]*Tabla2[[#This Row],[P. U. 2]],2)</f>
        <v>4809.09</v>
      </c>
    </row>
    <row r="1961" spans="1:10">
      <c r="A1961" s="16" t="s">
        <v>6577</v>
      </c>
      <c r="B1961" s="16" t="s">
        <v>1775</v>
      </c>
      <c r="C1961" s="16" t="s">
        <v>5070</v>
      </c>
      <c r="D1961" s="1" t="s">
        <v>62</v>
      </c>
      <c r="E1961" s="3">
        <v>6</v>
      </c>
      <c r="F1961" s="2">
        <v>299.33999999999997</v>
      </c>
      <c r="G1961" s="2">
        <f>ROUND('CDD-CD'!$E1961*'CDD-CD'!$F1961,2)</f>
        <v>1796.04</v>
      </c>
      <c r="H1961" s="3">
        <v>6</v>
      </c>
      <c r="I1961" s="2">
        <v>302.83</v>
      </c>
      <c r="J1961" s="2">
        <f>ROUND(Tabla2[[#This Row],[CANTIDAD 2]]*Tabla2[[#This Row],[P. U. 2]],2)</f>
        <v>1816.98</v>
      </c>
    </row>
    <row r="1962" spans="1:10">
      <c r="A1962" s="16" t="s">
        <v>6577</v>
      </c>
      <c r="B1962" s="16" t="s">
        <v>1776</v>
      </c>
      <c r="C1962" s="16" t="s">
        <v>5071</v>
      </c>
      <c r="D1962" s="1" t="s">
        <v>62</v>
      </c>
      <c r="E1962" s="3">
        <v>15</v>
      </c>
      <c r="F1962" s="2">
        <v>2191.44</v>
      </c>
      <c r="G1962" s="2">
        <f>ROUND('CDD-CD'!$E1962*'CDD-CD'!$F1962,2)</f>
        <v>32871.599999999999</v>
      </c>
      <c r="H1962" s="3">
        <v>15</v>
      </c>
      <c r="I1962" s="2">
        <v>2421.7800000000002</v>
      </c>
      <c r="J1962" s="2">
        <f>ROUND(Tabla2[[#This Row],[CANTIDAD 2]]*Tabla2[[#This Row],[P. U. 2]],2)</f>
        <v>36326.699999999997</v>
      </c>
    </row>
    <row r="1963" spans="1:10">
      <c r="A1963" s="16" t="s">
        <v>6577</v>
      </c>
      <c r="B1963" s="16" t="s">
        <v>1777</v>
      </c>
      <c r="C1963" s="16" t="s">
        <v>5072</v>
      </c>
      <c r="D1963" s="1" t="s">
        <v>62</v>
      </c>
      <c r="E1963" s="3">
        <v>18</v>
      </c>
      <c r="F1963" s="2">
        <v>232.67</v>
      </c>
      <c r="G1963" s="2">
        <f>ROUND('CDD-CD'!$E1963*'CDD-CD'!$F1963,2)</f>
        <v>4188.0600000000004</v>
      </c>
      <c r="H1963" s="3">
        <v>18</v>
      </c>
      <c r="I1963" s="2">
        <v>255.97</v>
      </c>
      <c r="J1963" s="2">
        <f>ROUND(Tabla2[[#This Row],[CANTIDAD 2]]*Tabla2[[#This Row],[P. U. 2]],2)</f>
        <v>4607.46</v>
      </c>
    </row>
    <row r="1964" spans="1:10">
      <c r="A1964" s="16" t="s">
        <v>6577</v>
      </c>
      <c r="B1964" s="16" t="s">
        <v>1778</v>
      </c>
      <c r="C1964" s="16" t="s">
        <v>5073</v>
      </c>
      <c r="D1964" s="1" t="s">
        <v>62</v>
      </c>
      <c r="E1964" s="3">
        <v>1</v>
      </c>
      <c r="F1964" s="2">
        <v>1753.37</v>
      </c>
      <c r="G1964" s="2">
        <f>ROUND('CDD-CD'!$E1964*'CDD-CD'!$F1964,2)</f>
        <v>1753.37</v>
      </c>
      <c r="H1964" s="3">
        <v>1</v>
      </c>
      <c r="I1964" s="2">
        <v>1831.88</v>
      </c>
      <c r="J1964" s="2">
        <f>ROUND(Tabla2[[#This Row],[CANTIDAD 2]]*Tabla2[[#This Row],[P. U. 2]],2)</f>
        <v>1831.88</v>
      </c>
    </row>
    <row r="1965" spans="1:10">
      <c r="A1965" s="16" t="s">
        <v>6577</v>
      </c>
      <c r="B1965" s="16" t="s">
        <v>1779</v>
      </c>
      <c r="C1965" s="16" t="s">
        <v>5074</v>
      </c>
      <c r="D1965" s="1" t="s">
        <v>62</v>
      </c>
      <c r="E1965" s="3">
        <v>18</v>
      </c>
      <c r="F1965" s="2">
        <v>760.48</v>
      </c>
      <c r="G1965" s="2">
        <f>ROUND('CDD-CD'!$E1965*'CDD-CD'!$F1965,2)</f>
        <v>13688.64</v>
      </c>
      <c r="H1965" s="3">
        <v>18</v>
      </c>
      <c r="I1965" s="2">
        <v>823.29</v>
      </c>
      <c r="J1965" s="2">
        <f>ROUND(Tabla2[[#This Row],[CANTIDAD 2]]*Tabla2[[#This Row],[P. U. 2]],2)</f>
        <v>14819.22</v>
      </c>
    </row>
    <row r="1966" spans="1:10">
      <c r="A1966" s="16" t="s">
        <v>6577</v>
      </c>
      <c r="B1966" s="16" t="s">
        <v>1780</v>
      </c>
      <c r="C1966" s="16" t="s">
        <v>5075</v>
      </c>
      <c r="D1966" s="1" t="s">
        <v>62</v>
      </c>
      <c r="E1966" s="3">
        <v>4</v>
      </c>
      <c r="F1966" s="2">
        <v>3771.92</v>
      </c>
      <c r="G1966" s="2">
        <f>ROUND('CDD-CD'!$E1966*'CDD-CD'!$F1966,2)</f>
        <v>15087.68</v>
      </c>
      <c r="H1966" s="3">
        <v>4</v>
      </c>
      <c r="I1966" s="2">
        <v>3850.43</v>
      </c>
      <c r="J1966" s="2">
        <f>ROUND(Tabla2[[#This Row],[CANTIDAD 2]]*Tabla2[[#This Row],[P. U. 2]],2)</f>
        <v>15401.72</v>
      </c>
    </row>
    <row r="1967" spans="1:10">
      <c r="A1967" s="16" t="s">
        <v>6577</v>
      </c>
      <c r="B1967" s="16" t="s">
        <v>1781</v>
      </c>
      <c r="C1967" s="16" t="s">
        <v>5076</v>
      </c>
      <c r="D1967" s="1" t="s">
        <v>15</v>
      </c>
      <c r="E1967" s="3">
        <v>81.5</v>
      </c>
      <c r="F1967" s="2">
        <v>175.83</v>
      </c>
      <c r="G1967" s="2">
        <f>ROUND('CDD-CD'!$E1967*'CDD-CD'!$F1967,2)</f>
        <v>14330.15</v>
      </c>
      <c r="H1967" s="3">
        <v>81.5</v>
      </c>
      <c r="I1967" s="2">
        <v>183.68</v>
      </c>
      <c r="J1967" s="2">
        <f>ROUND(Tabla2[[#This Row],[CANTIDAD 2]]*Tabla2[[#This Row],[P. U. 2]],2)</f>
        <v>14969.92</v>
      </c>
    </row>
    <row r="1968" spans="1:10">
      <c r="A1968" s="16" t="s">
        <v>6577</v>
      </c>
      <c r="B1968" s="16" t="s">
        <v>1782</v>
      </c>
      <c r="C1968" s="16" t="s">
        <v>5077</v>
      </c>
      <c r="D1968" s="1" t="s">
        <v>15</v>
      </c>
      <c r="E1968" s="3">
        <v>40.75</v>
      </c>
      <c r="F1968" s="2">
        <v>94.15</v>
      </c>
      <c r="G1968" s="2">
        <f>ROUND('CDD-CD'!$E1968*'CDD-CD'!$F1968,2)</f>
        <v>3836.61</v>
      </c>
      <c r="H1968" s="3">
        <v>40.75</v>
      </c>
      <c r="I1968" s="2">
        <v>100.43</v>
      </c>
      <c r="J1968" s="2">
        <f>ROUND(Tabla2[[#This Row],[CANTIDAD 2]]*Tabla2[[#This Row],[P. U. 2]],2)</f>
        <v>4092.52</v>
      </c>
    </row>
    <row r="1969" spans="1:10" s="46" customFormat="1">
      <c r="A1969" s="45" t="s">
        <v>6578</v>
      </c>
      <c r="B1969" s="45" t="s">
        <v>6695</v>
      </c>
      <c r="C1969" s="45" t="s">
        <v>5078</v>
      </c>
      <c r="D1969" s="25" t="s">
        <v>3472</v>
      </c>
      <c r="E1969" s="26"/>
      <c r="F1969" s="27"/>
      <c r="G1969" s="27">
        <f>G1970+G1981+G2014+G2023+G2105+G2123+G2140+G2212+G2222+G2246</f>
        <v>32644438.109999947</v>
      </c>
      <c r="H1969" s="26"/>
      <c r="I1969" s="63"/>
      <c r="J1969" s="27">
        <f>J1970+J1981+J2014+J2023+J2105+J2123+J2140+J2212+J2222+J2246</f>
        <v>34603436.889999956</v>
      </c>
    </row>
    <row r="1970" spans="1:10" s="51" customFormat="1">
      <c r="A1970" s="47" t="s">
        <v>6579</v>
      </c>
      <c r="B1970" s="47" t="s">
        <v>6629</v>
      </c>
      <c r="C1970" s="47" t="s">
        <v>5079</v>
      </c>
      <c r="D1970" s="48" t="s">
        <v>3472</v>
      </c>
      <c r="E1970" s="49"/>
      <c r="F1970" s="50"/>
      <c r="G1970" s="50">
        <f>SUM(G1971:G1980)</f>
        <v>470518.94</v>
      </c>
      <c r="H1970" s="49"/>
      <c r="I1970" s="64"/>
      <c r="J1970" s="50">
        <f>SUM(J1971:J1980)</f>
        <v>515692.25999999995</v>
      </c>
    </row>
    <row r="1971" spans="1:10">
      <c r="A1971" s="16" t="s">
        <v>6577</v>
      </c>
      <c r="B1971" s="16" t="s">
        <v>1783</v>
      </c>
      <c r="C1971" s="16" t="s">
        <v>5080</v>
      </c>
      <c r="D1971" s="1" t="s">
        <v>79</v>
      </c>
      <c r="E1971" s="3">
        <v>470.62</v>
      </c>
      <c r="F1971" s="2">
        <v>80.66</v>
      </c>
      <c r="G1971" s="2">
        <f>ROUND('CDD-CD'!$E1971*'CDD-CD'!$F1971,2)</f>
        <v>37960.21</v>
      </c>
      <c r="H1971" s="3">
        <v>470.62</v>
      </c>
      <c r="I1971" s="2">
        <v>88.12</v>
      </c>
      <c r="J1971" s="2">
        <f>ROUND(Tabla2[[#This Row],[CANTIDAD 2]]*Tabla2[[#This Row],[P. U. 2]],2)</f>
        <v>41471.03</v>
      </c>
    </row>
    <row r="1972" spans="1:10">
      <c r="A1972" s="16" t="s">
        <v>6577</v>
      </c>
      <c r="B1972" s="16" t="s">
        <v>1784</v>
      </c>
      <c r="C1972" s="16" t="s">
        <v>5081</v>
      </c>
      <c r="D1972" s="1" t="s">
        <v>79</v>
      </c>
      <c r="E1972" s="3">
        <v>470.62</v>
      </c>
      <c r="F1972" s="2">
        <v>95.79</v>
      </c>
      <c r="G1972" s="2">
        <f>ROUND('CDD-CD'!$E1972*'CDD-CD'!$F1972,2)</f>
        <v>45080.69</v>
      </c>
      <c r="H1972" s="3">
        <v>470.62</v>
      </c>
      <c r="I1972" s="2">
        <v>104.02</v>
      </c>
      <c r="J1972" s="2">
        <f>ROUND(Tabla2[[#This Row],[CANTIDAD 2]]*Tabla2[[#This Row],[P. U. 2]],2)</f>
        <v>48953.89</v>
      </c>
    </row>
    <row r="1973" spans="1:10">
      <c r="A1973" s="16" t="s">
        <v>6577</v>
      </c>
      <c r="B1973" s="16" t="s">
        <v>1785</v>
      </c>
      <c r="C1973" s="16" t="s">
        <v>5082</v>
      </c>
      <c r="D1973" s="1" t="s">
        <v>79</v>
      </c>
      <c r="E1973" s="3">
        <v>470.62</v>
      </c>
      <c r="F1973" s="2">
        <v>143.41999999999999</v>
      </c>
      <c r="G1973" s="2">
        <f>ROUND('CDD-CD'!$E1973*'CDD-CD'!$F1973,2)</f>
        <v>67496.320000000007</v>
      </c>
      <c r="H1973" s="3">
        <v>470.62</v>
      </c>
      <c r="I1973" s="2">
        <v>153.91</v>
      </c>
      <c r="J1973" s="2">
        <f>ROUND(Tabla2[[#This Row],[CANTIDAD 2]]*Tabla2[[#This Row],[P. U. 2]],2)</f>
        <v>72433.119999999995</v>
      </c>
    </row>
    <row r="1974" spans="1:10">
      <c r="A1974" s="16" t="s">
        <v>6577</v>
      </c>
      <c r="B1974" s="16" t="s">
        <v>1786</v>
      </c>
      <c r="C1974" s="16" t="s">
        <v>5083</v>
      </c>
      <c r="D1974" s="1" t="s">
        <v>79</v>
      </c>
      <c r="E1974" s="3">
        <v>470.62</v>
      </c>
      <c r="F1974" s="2">
        <v>427.66</v>
      </c>
      <c r="G1974" s="2">
        <f>ROUND('CDD-CD'!$E1974*'CDD-CD'!$F1974,2)</f>
        <v>201265.35</v>
      </c>
      <c r="H1974" s="3">
        <v>470.62</v>
      </c>
      <c r="I1974" s="2">
        <v>443.82</v>
      </c>
      <c r="J1974" s="2">
        <f>ROUND(Tabla2[[#This Row],[CANTIDAD 2]]*Tabla2[[#This Row],[P. U. 2]],2)</f>
        <v>208870.57</v>
      </c>
    </row>
    <row r="1975" spans="1:10">
      <c r="A1975" s="16" t="s">
        <v>6577</v>
      </c>
      <c r="B1975" s="16" t="s">
        <v>1787</v>
      </c>
      <c r="C1975" s="16" t="s">
        <v>5084</v>
      </c>
      <c r="D1975" s="1" t="s">
        <v>62</v>
      </c>
      <c r="E1975" s="3">
        <v>169</v>
      </c>
      <c r="F1975" s="2">
        <v>35.96</v>
      </c>
      <c r="G1975" s="2">
        <f>ROUND('CDD-CD'!$E1975*'CDD-CD'!$F1975,2)</f>
        <v>6077.24</v>
      </c>
      <c r="H1975" s="3">
        <v>169</v>
      </c>
      <c r="I1975" s="2">
        <v>47.17</v>
      </c>
      <c r="J1975" s="2">
        <f>ROUND(Tabla2[[#This Row],[CANTIDAD 2]]*Tabla2[[#This Row],[P. U. 2]],2)</f>
        <v>7971.73</v>
      </c>
    </row>
    <row r="1976" spans="1:10">
      <c r="A1976" s="16" t="s">
        <v>6577</v>
      </c>
      <c r="B1976" s="16" t="s">
        <v>1788</v>
      </c>
      <c r="C1976" s="16" t="s">
        <v>5085</v>
      </c>
      <c r="D1976" s="1" t="s">
        <v>62</v>
      </c>
      <c r="E1976" s="3">
        <v>169</v>
      </c>
      <c r="F1976" s="2">
        <v>47.36</v>
      </c>
      <c r="G1976" s="2">
        <f>ROUND('CDD-CD'!$E1976*'CDD-CD'!$F1976,2)</f>
        <v>8003.84</v>
      </c>
      <c r="H1976" s="3">
        <v>169</v>
      </c>
      <c r="I1976" s="2">
        <v>58.57</v>
      </c>
      <c r="J1976" s="2">
        <f>ROUND(Tabla2[[#This Row],[CANTIDAD 2]]*Tabla2[[#This Row],[P. U. 2]],2)</f>
        <v>9898.33</v>
      </c>
    </row>
    <row r="1977" spans="1:10">
      <c r="A1977" s="16" t="s">
        <v>6577</v>
      </c>
      <c r="B1977" s="16" t="s">
        <v>1789</v>
      </c>
      <c r="C1977" s="16" t="s">
        <v>5086</v>
      </c>
      <c r="D1977" s="1" t="s">
        <v>62</v>
      </c>
      <c r="E1977" s="3">
        <v>436</v>
      </c>
      <c r="F1977" s="2">
        <v>48.02</v>
      </c>
      <c r="G1977" s="2">
        <f>ROUND('CDD-CD'!$E1977*'CDD-CD'!$F1977,2)</f>
        <v>20936.72</v>
      </c>
      <c r="H1977" s="3">
        <v>436</v>
      </c>
      <c r="I1977" s="2">
        <v>61.67</v>
      </c>
      <c r="J1977" s="2">
        <f>ROUND(Tabla2[[#This Row],[CANTIDAD 2]]*Tabla2[[#This Row],[P. U. 2]],2)</f>
        <v>26888.12</v>
      </c>
    </row>
    <row r="1978" spans="1:10">
      <c r="A1978" s="16" t="s">
        <v>6577</v>
      </c>
      <c r="B1978" s="16" t="s">
        <v>1790</v>
      </c>
      <c r="C1978" s="16" t="s">
        <v>5087</v>
      </c>
      <c r="D1978" s="1" t="s">
        <v>62</v>
      </c>
      <c r="E1978" s="3">
        <v>436</v>
      </c>
      <c r="F1978" s="2">
        <v>138.58000000000001</v>
      </c>
      <c r="G1978" s="2">
        <f>ROUND('CDD-CD'!$E1978*'CDD-CD'!$F1978,2)</f>
        <v>60420.88</v>
      </c>
      <c r="H1978" s="3">
        <v>436</v>
      </c>
      <c r="I1978" s="2">
        <v>161.01</v>
      </c>
      <c r="J1978" s="2">
        <f>ROUND(Tabla2[[#This Row],[CANTIDAD 2]]*Tabla2[[#This Row],[P. U. 2]],2)</f>
        <v>70200.36</v>
      </c>
    </row>
    <row r="1979" spans="1:10">
      <c r="A1979" s="16" t="s">
        <v>6577</v>
      </c>
      <c r="B1979" s="16" t="s">
        <v>1791</v>
      </c>
      <c r="C1979" s="16" t="s">
        <v>5088</v>
      </c>
      <c r="D1979" s="1" t="s">
        <v>62</v>
      </c>
      <c r="E1979" s="3">
        <v>141</v>
      </c>
      <c r="F1979" s="2">
        <v>67.709999999999994</v>
      </c>
      <c r="G1979" s="2">
        <f>ROUND('CDD-CD'!$E1979*'CDD-CD'!$F1979,2)</f>
        <v>9547.11</v>
      </c>
      <c r="H1979" s="3">
        <v>141</v>
      </c>
      <c r="I1979" s="2">
        <v>79.78</v>
      </c>
      <c r="J1979" s="2">
        <f>ROUND(Tabla2[[#This Row],[CANTIDAD 2]]*Tabla2[[#This Row],[P. U. 2]],2)</f>
        <v>11248.98</v>
      </c>
    </row>
    <row r="1980" spans="1:10">
      <c r="A1980" s="16" t="s">
        <v>6577</v>
      </c>
      <c r="B1980" s="16" t="s">
        <v>1792</v>
      </c>
      <c r="C1980" s="16" t="s">
        <v>5089</v>
      </c>
      <c r="D1980" s="1" t="s">
        <v>62</v>
      </c>
      <c r="E1980" s="3">
        <v>141</v>
      </c>
      <c r="F1980" s="2">
        <v>97.38</v>
      </c>
      <c r="G1980" s="2">
        <f>ROUND('CDD-CD'!$E1980*'CDD-CD'!$F1980,2)</f>
        <v>13730.58</v>
      </c>
      <c r="H1980" s="3">
        <v>141</v>
      </c>
      <c r="I1980" s="2">
        <v>125.93</v>
      </c>
      <c r="J1980" s="2">
        <f>ROUND(Tabla2[[#This Row],[CANTIDAD 2]]*Tabla2[[#This Row],[P. U. 2]],2)</f>
        <v>17756.13</v>
      </c>
    </row>
    <row r="1981" spans="1:10" s="51" customFormat="1">
      <c r="A1981" s="47" t="s">
        <v>6579</v>
      </c>
      <c r="B1981" s="47" t="s">
        <v>6630</v>
      </c>
      <c r="C1981" s="47" t="s">
        <v>4184</v>
      </c>
      <c r="D1981" s="48" t="s">
        <v>3472</v>
      </c>
      <c r="E1981" s="49"/>
      <c r="F1981" s="50"/>
      <c r="G1981" s="50">
        <f>SUM(G1982:G2013)</f>
        <v>532389.65</v>
      </c>
      <c r="H1981" s="49"/>
      <c r="I1981" s="64"/>
      <c r="J1981" s="50">
        <f>SUM(J1982:J2013)</f>
        <v>545998.49</v>
      </c>
    </row>
    <row r="1982" spans="1:10">
      <c r="A1982" s="16" t="s">
        <v>6577</v>
      </c>
      <c r="B1982" s="16" t="s">
        <v>1793</v>
      </c>
      <c r="C1982" s="16" t="s">
        <v>5090</v>
      </c>
      <c r="D1982" s="1" t="s">
        <v>62</v>
      </c>
      <c r="E1982" s="3">
        <v>5</v>
      </c>
      <c r="F1982" s="2">
        <v>7253.53</v>
      </c>
      <c r="G1982" s="2">
        <f>ROUND('CDD-CD'!$E1982*'CDD-CD'!$F1982,2)</f>
        <v>36267.65</v>
      </c>
      <c r="H1982" s="3">
        <v>5</v>
      </c>
      <c r="I1982" s="2">
        <v>7374.97</v>
      </c>
      <c r="J1982" s="2">
        <f>ROUND(Tabla2[[#This Row],[CANTIDAD 2]]*Tabla2[[#This Row],[P. U. 2]],2)</f>
        <v>36874.85</v>
      </c>
    </row>
    <row r="1983" spans="1:10">
      <c r="A1983" s="16" t="s">
        <v>6577</v>
      </c>
      <c r="B1983" s="16" t="s">
        <v>1794</v>
      </c>
      <c r="C1983" s="16" t="s">
        <v>5091</v>
      </c>
      <c r="D1983" s="1" t="s">
        <v>62</v>
      </c>
      <c r="E1983" s="3">
        <v>5</v>
      </c>
      <c r="F1983" s="2">
        <v>4181.93</v>
      </c>
      <c r="G1983" s="2">
        <f>ROUND('CDD-CD'!$E1983*'CDD-CD'!$F1983,2)</f>
        <v>20909.650000000001</v>
      </c>
      <c r="H1983" s="3">
        <v>5</v>
      </c>
      <c r="I1983" s="2">
        <v>4286.91</v>
      </c>
      <c r="J1983" s="2">
        <f>ROUND(Tabla2[[#This Row],[CANTIDAD 2]]*Tabla2[[#This Row],[P. U. 2]],2)</f>
        <v>21434.55</v>
      </c>
    </row>
    <row r="1984" spans="1:10">
      <c r="A1984" s="16" t="s">
        <v>6577</v>
      </c>
      <c r="B1984" s="16" t="s">
        <v>1795</v>
      </c>
      <c r="C1984" s="16" t="s">
        <v>5092</v>
      </c>
      <c r="D1984" s="1" t="s">
        <v>62</v>
      </c>
      <c r="E1984" s="3">
        <v>5</v>
      </c>
      <c r="F1984" s="2">
        <v>3894.81</v>
      </c>
      <c r="G1984" s="2">
        <f>ROUND('CDD-CD'!$E1984*'CDD-CD'!$F1984,2)</f>
        <v>19474.05</v>
      </c>
      <c r="H1984" s="3">
        <v>5</v>
      </c>
      <c r="I1984" s="2">
        <v>3989.02</v>
      </c>
      <c r="J1984" s="2">
        <f>ROUND(Tabla2[[#This Row],[CANTIDAD 2]]*Tabla2[[#This Row],[P. U. 2]],2)</f>
        <v>19945.099999999999</v>
      </c>
    </row>
    <row r="1985" spans="1:10">
      <c r="A1985" s="16" t="s">
        <v>6577</v>
      </c>
      <c r="B1985" s="16" t="s">
        <v>1796</v>
      </c>
      <c r="C1985" s="16" t="s">
        <v>5093</v>
      </c>
      <c r="D1985" s="1" t="s">
        <v>62</v>
      </c>
      <c r="E1985" s="3">
        <v>1</v>
      </c>
      <c r="F1985" s="2">
        <v>2243.4299999999998</v>
      </c>
      <c r="G1985" s="2">
        <f>ROUND('CDD-CD'!$E1985*'CDD-CD'!$F1985,2)</f>
        <v>2243.4299999999998</v>
      </c>
      <c r="H1985" s="3">
        <v>1</v>
      </c>
      <c r="I1985" s="2">
        <v>2333.15</v>
      </c>
      <c r="J1985" s="2">
        <f>ROUND(Tabla2[[#This Row],[CANTIDAD 2]]*Tabla2[[#This Row],[P. U. 2]],2)</f>
        <v>2333.15</v>
      </c>
    </row>
    <row r="1986" spans="1:10">
      <c r="A1986" s="16" t="s">
        <v>6577</v>
      </c>
      <c r="B1986" s="16" t="s">
        <v>1797</v>
      </c>
      <c r="C1986" s="16" t="s">
        <v>5094</v>
      </c>
      <c r="D1986" s="1" t="s">
        <v>62</v>
      </c>
      <c r="E1986" s="3">
        <v>8</v>
      </c>
      <c r="F1986" s="2">
        <v>3677.59</v>
      </c>
      <c r="G1986" s="2">
        <f>ROUND('CDD-CD'!$E1986*'CDD-CD'!$F1986,2)</f>
        <v>29420.720000000001</v>
      </c>
      <c r="H1986" s="3">
        <v>8</v>
      </c>
      <c r="I1986" s="2">
        <v>3767.31</v>
      </c>
      <c r="J1986" s="2">
        <f>ROUND(Tabla2[[#This Row],[CANTIDAD 2]]*Tabla2[[#This Row],[P. U. 2]],2)</f>
        <v>30138.48</v>
      </c>
    </row>
    <row r="1987" spans="1:10">
      <c r="A1987" s="16" t="s">
        <v>6577</v>
      </c>
      <c r="B1987" s="16" t="s">
        <v>1798</v>
      </c>
      <c r="C1987" s="16" t="s">
        <v>5095</v>
      </c>
      <c r="D1987" s="1" t="s">
        <v>62</v>
      </c>
      <c r="E1987" s="3">
        <v>5</v>
      </c>
      <c r="F1987" s="2">
        <v>2998.89</v>
      </c>
      <c r="G1987" s="2">
        <f>ROUND('CDD-CD'!$E1987*'CDD-CD'!$F1987,2)</f>
        <v>14994.45</v>
      </c>
      <c r="H1987" s="3">
        <v>5</v>
      </c>
      <c r="I1987" s="2">
        <v>3088.61</v>
      </c>
      <c r="J1987" s="2">
        <f>ROUND(Tabla2[[#This Row],[CANTIDAD 2]]*Tabla2[[#This Row],[P. U. 2]],2)</f>
        <v>15443.05</v>
      </c>
    </row>
    <row r="1988" spans="1:10">
      <c r="A1988" s="16" t="s">
        <v>6577</v>
      </c>
      <c r="B1988" s="16" t="s">
        <v>1799</v>
      </c>
      <c r="C1988" s="16" t="s">
        <v>5096</v>
      </c>
      <c r="D1988" s="1" t="s">
        <v>62</v>
      </c>
      <c r="E1988" s="3">
        <v>7</v>
      </c>
      <c r="F1988" s="2">
        <v>7738.19</v>
      </c>
      <c r="G1988" s="2">
        <f>ROUND('CDD-CD'!$E1988*'CDD-CD'!$F1988,2)</f>
        <v>54167.33</v>
      </c>
      <c r="H1988" s="3">
        <v>7</v>
      </c>
      <c r="I1988" s="2">
        <v>7810.6</v>
      </c>
      <c r="J1988" s="2">
        <f>ROUND(Tabla2[[#This Row],[CANTIDAD 2]]*Tabla2[[#This Row],[P. U. 2]],2)</f>
        <v>54674.2</v>
      </c>
    </row>
    <row r="1989" spans="1:10">
      <c r="A1989" s="16" t="s">
        <v>6577</v>
      </c>
      <c r="B1989" s="16" t="s">
        <v>1800</v>
      </c>
      <c r="C1989" s="16" t="s">
        <v>5097</v>
      </c>
      <c r="D1989" s="1" t="s">
        <v>62</v>
      </c>
      <c r="E1989" s="3">
        <v>7</v>
      </c>
      <c r="F1989" s="2">
        <v>5245.96</v>
      </c>
      <c r="G1989" s="2">
        <f>ROUND('CDD-CD'!$E1989*'CDD-CD'!$F1989,2)</f>
        <v>36721.72</v>
      </c>
      <c r="H1989" s="3">
        <v>7</v>
      </c>
      <c r="I1989" s="2">
        <v>5286.21</v>
      </c>
      <c r="J1989" s="2">
        <f>ROUND(Tabla2[[#This Row],[CANTIDAD 2]]*Tabla2[[#This Row],[P. U. 2]],2)</f>
        <v>37003.47</v>
      </c>
    </row>
    <row r="1990" spans="1:10">
      <c r="A1990" s="16" t="s">
        <v>6577</v>
      </c>
      <c r="B1990" s="16" t="s">
        <v>1801</v>
      </c>
      <c r="C1990" s="16" t="s">
        <v>5098</v>
      </c>
      <c r="D1990" s="1" t="s">
        <v>62</v>
      </c>
      <c r="E1990" s="3">
        <v>7</v>
      </c>
      <c r="F1990" s="2">
        <v>1757.88</v>
      </c>
      <c r="G1990" s="2">
        <f>ROUND('CDD-CD'!$E1990*'CDD-CD'!$F1990,2)</f>
        <v>12305.16</v>
      </c>
      <c r="H1990" s="3">
        <v>7</v>
      </c>
      <c r="I1990" s="2">
        <v>1790.54</v>
      </c>
      <c r="J1990" s="2">
        <f>ROUND(Tabla2[[#This Row],[CANTIDAD 2]]*Tabla2[[#This Row],[P. U. 2]],2)</f>
        <v>12533.78</v>
      </c>
    </row>
    <row r="1991" spans="1:10">
      <c r="A1991" s="16" t="s">
        <v>6577</v>
      </c>
      <c r="B1991" s="16" t="s">
        <v>1802</v>
      </c>
      <c r="C1991" s="16" t="s">
        <v>5099</v>
      </c>
      <c r="D1991" s="1" t="s">
        <v>62</v>
      </c>
      <c r="E1991" s="3">
        <v>70</v>
      </c>
      <c r="F1991" s="2">
        <v>828.79</v>
      </c>
      <c r="G1991" s="2">
        <f>ROUND('CDD-CD'!$E1991*'CDD-CD'!$F1991,2)</f>
        <v>58015.3</v>
      </c>
      <c r="H1991" s="3">
        <v>70</v>
      </c>
      <c r="I1991" s="2">
        <v>853.92</v>
      </c>
      <c r="J1991" s="2">
        <f>ROUND(Tabla2[[#This Row],[CANTIDAD 2]]*Tabla2[[#This Row],[P. U. 2]],2)</f>
        <v>59774.400000000001</v>
      </c>
    </row>
    <row r="1992" spans="1:10">
      <c r="A1992" s="16" t="s">
        <v>6577</v>
      </c>
      <c r="B1992" s="16" t="s">
        <v>1803</v>
      </c>
      <c r="C1992" s="16" t="s">
        <v>5100</v>
      </c>
      <c r="D1992" s="1" t="s">
        <v>62</v>
      </c>
      <c r="E1992" s="3">
        <v>24</v>
      </c>
      <c r="F1992" s="2">
        <v>593.80999999999995</v>
      </c>
      <c r="G1992" s="2">
        <f>ROUND('CDD-CD'!$E1992*'CDD-CD'!$F1992,2)</f>
        <v>14251.44</v>
      </c>
      <c r="H1992" s="3">
        <v>24</v>
      </c>
      <c r="I1992" s="2">
        <v>616.24</v>
      </c>
      <c r="J1992" s="2">
        <f>ROUND(Tabla2[[#This Row],[CANTIDAD 2]]*Tabla2[[#This Row],[P. U. 2]],2)</f>
        <v>14789.76</v>
      </c>
    </row>
    <row r="1993" spans="1:10">
      <c r="A1993" s="16" t="s">
        <v>6577</v>
      </c>
      <c r="B1993" s="16" t="s">
        <v>1804</v>
      </c>
      <c r="C1993" s="16" t="s">
        <v>5101</v>
      </c>
      <c r="D1993" s="1" t="s">
        <v>62</v>
      </c>
      <c r="E1993" s="3">
        <v>19</v>
      </c>
      <c r="F1993" s="2">
        <v>491.85</v>
      </c>
      <c r="G1993" s="2">
        <f>ROUND('CDD-CD'!$E1993*'CDD-CD'!$F1993,2)</f>
        <v>9345.15</v>
      </c>
      <c r="H1993" s="3">
        <v>19</v>
      </c>
      <c r="I1993" s="2">
        <v>510.32</v>
      </c>
      <c r="J1993" s="2">
        <f>ROUND(Tabla2[[#This Row],[CANTIDAD 2]]*Tabla2[[#This Row],[P. U. 2]],2)</f>
        <v>9696.08</v>
      </c>
    </row>
    <row r="1994" spans="1:10">
      <c r="A1994" s="16" t="s">
        <v>6577</v>
      </c>
      <c r="B1994" s="16" t="s">
        <v>1805</v>
      </c>
      <c r="C1994" s="16" t="s">
        <v>5102</v>
      </c>
      <c r="D1994" s="1" t="s">
        <v>62</v>
      </c>
      <c r="E1994" s="3">
        <v>7</v>
      </c>
      <c r="F1994" s="2">
        <v>345.96</v>
      </c>
      <c r="G1994" s="2">
        <f>ROUND('CDD-CD'!$E1994*'CDD-CD'!$F1994,2)</f>
        <v>2421.7199999999998</v>
      </c>
      <c r="H1994" s="3">
        <v>7</v>
      </c>
      <c r="I1994" s="2">
        <v>362.06</v>
      </c>
      <c r="J1994" s="2">
        <f>ROUND(Tabla2[[#This Row],[CANTIDAD 2]]*Tabla2[[#This Row],[P. U. 2]],2)</f>
        <v>2534.42</v>
      </c>
    </row>
    <row r="1995" spans="1:10">
      <c r="A1995" s="16" t="s">
        <v>6577</v>
      </c>
      <c r="B1995" s="16" t="s">
        <v>1806</v>
      </c>
      <c r="C1995" s="16" t="s">
        <v>5103</v>
      </c>
      <c r="D1995" s="1" t="s">
        <v>62</v>
      </c>
      <c r="E1995" s="3">
        <v>28</v>
      </c>
      <c r="F1995" s="2">
        <v>262.55</v>
      </c>
      <c r="G1995" s="2">
        <f>ROUND('CDD-CD'!$E1995*'CDD-CD'!$F1995,2)</f>
        <v>7351.4</v>
      </c>
      <c r="H1995" s="3">
        <v>28</v>
      </c>
      <c r="I1995" s="2">
        <v>276.2</v>
      </c>
      <c r="J1995" s="2">
        <f>ROUND(Tabla2[[#This Row],[CANTIDAD 2]]*Tabla2[[#This Row],[P. U. 2]],2)</f>
        <v>7733.6</v>
      </c>
    </row>
    <row r="1996" spans="1:10">
      <c r="A1996" s="16" t="s">
        <v>6577</v>
      </c>
      <c r="B1996" s="16" t="s">
        <v>1807</v>
      </c>
      <c r="C1996" s="16" t="s">
        <v>5104</v>
      </c>
      <c r="D1996" s="1" t="s">
        <v>62</v>
      </c>
      <c r="E1996" s="3">
        <v>43</v>
      </c>
      <c r="F1996" s="2">
        <v>263.14999999999998</v>
      </c>
      <c r="G1996" s="2">
        <f>ROUND('CDD-CD'!$E1996*'CDD-CD'!$F1996,2)</f>
        <v>11315.45</v>
      </c>
      <c r="H1996" s="3">
        <v>43</v>
      </c>
      <c r="I1996" s="2">
        <v>276.5</v>
      </c>
      <c r="J1996" s="2">
        <f>ROUND(Tabla2[[#This Row],[CANTIDAD 2]]*Tabla2[[#This Row],[P. U. 2]],2)</f>
        <v>11889.5</v>
      </c>
    </row>
    <row r="1997" spans="1:10">
      <c r="A1997" s="16" t="s">
        <v>6577</v>
      </c>
      <c r="B1997" s="16" t="s">
        <v>1808</v>
      </c>
      <c r="C1997" s="16" t="s">
        <v>5105</v>
      </c>
      <c r="D1997" s="1" t="s">
        <v>62</v>
      </c>
      <c r="E1997" s="3">
        <v>8</v>
      </c>
      <c r="F1997" s="2">
        <v>2159.21</v>
      </c>
      <c r="G1997" s="2">
        <f>ROUND('CDD-CD'!$E1997*'CDD-CD'!$F1997,2)</f>
        <v>17273.68</v>
      </c>
      <c r="H1997" s="3">
        <v>8</v>
      </c>
      <c r="I1997" s="2">
        <v>2211.5500000000002</v>
      </c>
      <c r="J1997" s="2">
        <f>ROUND(Tabla2[[#This Row],[CANTIDAD 2]]*Tabla2[[#This Row],[P. U. 2]],2)</f>
        <v>17692.400000000001</v>
      </c>
    </row>
    <row r="1998" spans="1:10">
      <c r="A1998" s="16" t="s">
        <v>6577</v>
      </c>
      <c r="B1998" s="16" t="s">
        <v>1809</v>
      </c>
      <c r="C1998" s="16" t="s">
        <v>5106</v>
      </c>
      <c r="D1998" s="1" t="s">
        <v>62</v>
      </c>
      <c r="E1998" s="3">
        <v>11</v>
      </c>
      <c r="F1998" s="2">
        <v>1452.96</v>
      </c>
      <c r="G1998" s="2">
        <f>ROUND('CDD-CD'!$E1998*'CDD-CD'!$F1998,2)</f>
        <v>15982.56</v>
      </c>
      <c r="H1998" s="3">
        <v>11</v>
      </c>
      <c r="I1998" s="2">
        <v>1487.85</v>
      </c>
      <c r="J1998" s="2">
        <f>ROUND(Tabla2[[#This Row],[CANTIDAD 2]]*Tabla2[[#This Row],[P. U. 2]],2)</f>
        <v>16366.35</v>
      </c>
    </row>
    <row r="1999" spans="1:10">
      <c r="A1999" s="16" t="s">
        <v>6577</v>
      </c>
      <c r="B1999" s="16" t="s">
        <v>1810</v>
      </c>
      <c r="C1999" s="16" t="s">
        <v>5107</v>
      </c>
      <c r="D1999" s="1" t="s">
        <v>62</v>
      </c>
      <c r="E1999" s="3">
        <v>8</v>
      </c>
      <c r="F1999" s="2">
        <v>1268.3900000000001</v>
      </c>
      <c r="G1999" s="2">
        <f>ROUND('CDD-CD'!$E1999*'CDD-CD'!$F1999,2)</f>
        <v>10147.120000000001</v>
      </c>
      <c r="H1999" s="3">
        <v>8</v>
      </c>
      <c r="I1999" s="2">
        <v>1299.79</v>
      </c>
      <c r="J1999" s="2">
        <f>ROUND(Tabla2[[#This Row],[CANTIDAD 2]]*Tabla2[[#This Row],[P. U. 2]],2)</f>
        <v>10398.32</v>
      </c>
    </row>
    <row r="2000" spans="1:10">
      <c r="A2000" s="16" t="s">
        <v>6577</v>
      </c>
      <c r="B2000" s="16" t="s">
        <v>1810</v>
      </c>
      <c r="C2000" s="16" t="s">
        <v>5107</v>
      </c>
      <c r="D2000" s="1" t="s">
        <v>62</v>
      </c>
      <c r="E2000" s="3">
        <v>1</v>
      </c>
      <c r="F2000" s="2">
        <v>1268.3900000000001</v>
      </c>
      <c r="G2000" s="2">
        <f>ROUND('CDD-CD'!$E2000*'CDD-CD'!$F2000,2)</f>
        <v>1268.3900000000001</v>
      </c>
      <c r="H2000" s="3">
        <v>1</v>
      </c>
      <c r="I2000" s="2">
        <v>1299.79</v>
      </c>
      <c r="J2000" s="2">
        <f>ROUND(Tabla2[[#This Row],[CANTIDAD 2]]*Tabla2[[#This Row],[P. U. 2]],2)</f>
        <v>1299.79</v>
      </c>
    </row>
    <row r="2001" spans="1:10">
      <c r="A2001" s="16" t="s">
        <v>6577</v>
      </c>
      <c r="B2001" s="16" t="s">
        <v>1811</v>
      </c>
      <c r="C2001" s="16" t="s">
        <v>5108</v>
      </c>
      <c r="D2001" s="1" t="s">
        <v>62</v>
      </c>
      <c r="E2001" s="3">
        <v>11</v>
      </c>
      <c r="F2001" s="2">
        <v>528.24</v>
      </c>
      <c r="G2001" s="2">
        <f>ROUND('CDD-CD'!$E2001*'CDD-CD'!$F2001,2)</f>
        <v>5810.64</v>
      </c>
      <c r="H2001" s="3">
        <v>11</v>
      </c>
      <c r="I2001" s="2">
        <v>545.69000000000005</v>
      </c>
      <c r="J2001" s="2">
        <f>ROUND(Tabla2[[#This Row],[CANTIDAD 2]]*Tabla2[[#This Row],[P. U. 2]],2)</f>
        <v>6002.59</v>
      </c>
    </row>
    <row r="2002" spans="1:10">
      <c r="A2002" s="16" t="s">
        <v>6577</v>
      </c>
      <c r="B2002" s="16" t="s">
        <v>1812</v>
      </c>
      <c r="C2002" s="16" t="s">
        <v>5109</v>
      </c>
      <c r="D2002" s="1" t="s">
        <v>62</v>
      </c>
      <c r="E2002" s="3">
        <v>32</v>
      </c>
      <c r="F2002" s="2">
        <v>396.97</v>
      </c>
      <c r="G2002" s="2">
        <f>ROUND('CDD-CD'!$E2002*'CDD-CD'!$F2002,2)</f>
        <v>12703.04</v>
      </c>
      <c r="H2002" s="3">
        <v>32</v>
      </c>
      <c r="I2002" s="2">
        <v>413.49</v>
      </c>
      <c r="J2002" s="2">
        <f>ROUND(Tabla2[[#This Row],[CANTIDAD 2]]*Tabla2[[#This Row],[P. U. 2]],2)</f>
        <v>13231.68</v>
      </c>
    </row>
    <row r="2003" spans="1:10">
      <c r="A2003" s="16" t="s">
        <v>6577</v>
      </c>
      <c r="B2003" s="16" t="s">
        <v>1813</v>
      </c>
      <c r="C2003" s="16" t="s">
        <v>5110</v>
      </c>
      <c r="D2003" s="1" t="s">
        <v>62</v>
      </c>
      <c r="E2003" s="3">
        <v>17</v>
      </c>
      <c r="F2003" s="2">
        <v>921.87</v>
      </c>
      <c r="G2003" s="2">
        <f>ROUND('CDD-CD'!$E2003*'CDD-CD'!$F2003,2)</f>
        <v>15671.79</v>
      </c>
      <c r="H2003" s="3">
        <v>17</v>
      </c>
      <c r="I2003" s="2">
        <v>943.32</v>
      </c>
      <c r="J2003" s="2">
        <f>ROUND(Tabla2[[#This Row],[CANTIDAD 2]]*Tabla2[[#This Row],[P. U. 2]],2)</f>
        <v>16036.44</v>
      </c>
    </row>
    <row r="2004" spans="1:10">
      <c r="A2004" s="16" t="s">
        <v>6577</v>
      </c>
      <c r="B2004" s="16" t="s">
        <v>1814</v>
      </c>
      <c r="C2004" s="16" t="s">
        <v>5111</v>
      </c>
      <c r="D2004" s="1" t="s">
        <v>62</v>
      </c>
      <c r="E2004" s="3">
        <v>17</v>
      </c>
      <c r="F2004" s="2">
        <v>142.21</v>
      </c>
      <c r="G2004" s="2">
        <f>ROUND('CDD-CD'!$E2004*'CDD-CD'!$F2004,2)</f>
        <v>2417.5700000000002</v>
      </c>
      <c r="H2004" s="3">
        <v>17</v>
      </c>
      <c r="I2004" s="2">
        <v>163.37</v>
      </c>
      <c r="J2004" s="2">
        <f>ROUND(Tabla2[[#This Row],[CANTIDAD 2]]*Tabla2[[#This Row],[P. U. 2]],2)</f>
        <v>2777.29</v>
      </c>
    </row>
    <row r="2005" spans="1:10">
      <c r="A2005" s="16" t="s">
        <v>6577</v>
      </c>
      <c r="B2005" s="16" t="s">
        <v>1815</v>
      </c>
      <c r="C2005" s="16" t="s">
        <v>5112</v>
      </c>
      <c r="D2005" s="1" t="s">
        <v>62</v>
      </c>
      <c r="E2005" s="3">
        <v>17</v>
      </c>
      <c r="F2005" s="2">
        <v>233.78</v>
      </c>
      <c r="G2005" s="2">
        <f>ROUND('CDD-CD'!$E2005*'CDD-CD'!$F2005,2)</f>
        <v>3974.26</v>
      </c>
      <c r="H2005" s="3">
        <v>17</v>
      </c>
      <c r="I2005" s="2">
        <v>254.67</v>
      </c>
      <c r="J2005" s="2">
        <f>ROUND(Tabla2[[#This Row],[CANTIDAD 2]]*Tabla2[[#This Row],[P. U. 2]],2)</f>
        <v>4329.3900000000003</v>
      </c>
    </row>
    <row r="2006" spans="1:10">
      <c r="A2006" s="16" t="s">
        <v>6577</v>
      </c>
      <c r="B2006" s="16" t="s">
        <v>1816</v>
      </c>
      <c r="C2006" s="16" t="s">
        <v>5113</v>
      </c>
      <c r="D2006" s="1" t="s">
        <v>62</v>
      </c>
      <c r="E2006" s="3">
        <v>4</v>
      </c>
      <c r="F2006" s="2">
        <v>9326.64</v>
      </c>
      <c r="G2006" s="2">
        <f>ROUND('CDD-CD'!$E2006*'CDD-CD'!$F2006,2)</f>
        <v>37306.559999999998</v>
      </c>
      <c r="H2006" s="3">
        <v>4</v>
      </c>
      <c r="I2006" s="2">
        <v>9460.64</v>
      </c>
      <c r="J2006" s="2">
        <f>ROUND(Tabla2[[#This Row],[CANTIDAD 2]]*Tabla2[[#This Row],[P. U. 2]],2)</f>
        <v>37842.559999999998</v>
      </c>
    </row>
    <row r="2007" spans="1:10">
      <c r="A2007" s="16" t="s">
        <v>6577</v>
      </c>
      <c r="B2007" s="16" t="s">
        <v>1817</v>
      </c>
      <c r="C2007" s="16" t="s">
        <v>5114</v>
      </c>
      <c r="D2007" s="1" t="s">
        <v>62</v>
      </c>
      <c r="E2007" s="3">
        <v>11</v>
      </c>
      <c r="F2007" s="2">
        <v>2689.89</v>
      </c>
      <c r="G2007" s="2">
        <f>ROUND('CDD-CD'!$E2007*'CDD-CD'!$F2007,2)</f>
        <v>29588.79</v>
      </c>
      <c r="H2007" s="3">
        <v>11</v>
      </c>
      <c r="I2007" s="2">
        <v>2734.85</v>
      </c>
      <c r="J2007" s="2">
        <f>ROUND(Tabla2[[#This Row],[CANTIDAD 2]]*Tabla2[[#This Row],[P. U. 2]],2)</f>
        <v>30083.35</v>
      </c>
    </row>
    <row r="2008" spans="1:10">
      <c r="A2008" s="16" t="s">
        <v>6577</v>
      </c>
      <c r="B2008" s="16" t="s">
        <v>1818</v>
      </c>
      <c r="C2008" s="16" t="s">
        <v>5115</v>
      </c>
      <c r="D2008" s="1" t="s">
        <v>62</v>
      </c>
      <c r="E2008" s="3">
        <v>11</v>
      </c>
      <c r="F2008" s="2">
        <v>2042.64</v>
      </c>
      <c r="G2008" s="2">
        <f>ROUND('CDD-CD'!$E2008*'CDD-CD'!$F2008,2)</f>
        <v>22469.040000000001</v>
      </c>
      <c r="H2008" s="3">
        <v>11</v>
      </c>
      <c r="I2008" s="2">
        <v>2116.1</v>
      </c>
      <c r="J2008" s="2">
        <f>ROUND(Tabla2[[#This Row],[CANTIDAD 2]]*Tabla2[[#This Row],[P. U. 2]],2)</f>
        <v>23277.1</v>
      </c>
    </row>
    <row r="2009" spans="1:10">
      <c r="A2009" s="16" t="s">
        <v>6577</v>
      </c>
      <c r="B2009" s="16" t="s">
        <v>1819</v>
      </c>
      <c r="C2009" s="16" t="s">
        <v>5116</v>
      </c>
      <c r="D2009" s="1" t="s">
        <v>62</v>
      </c>
      <c r="E2009" s="3">
        <v>7</v>
      </c>
      <c r="F2009" s="2">
        <v>1403.69</v>
      </c>
      <c r="G2009" s="2">
        <f>ROUND('CDD-CD'!$E2009*'CDD-CD'!$F2009,2)</f>
        <v>9825.83</v>
      </c>
      <c r="H2009" s="3">
        <v>7</v>
      </c>
      <c r="I2009" s="2">
        <v>1445.55</v>
      </c>
      <c r="J2009" s="2">
        <f>ROUND(Tabla2[[#This Row],[CANTIDAD 2]]*Tabla2[[#This Row],[P. U. 2]],2)</f>
        <v>10118.85</v>
      </c>
    </row>
    <row r="2010" spans="1:10">
      <c r="A2010" s="16" t="s">
        <v>6577</v>
      </c>
      <c r="B2010" s="16" t="s">
        <v>1820</v>
      </c>
      <c r="C2010" s="16" t="s">
        <v>5117</v>
      </c>
      <c r="D2010" s="1" t="s">
        <v>62</v>
      </c>
      <c r="E2010" s="3">
        <v>2</v>
      </c>
      <c r="F2010" s="2">
        <v>798.97</v>
      </c>
      <c r="G2010" s="2">
        <f>ROUND('CDD-CD'!$E2010*'CDD-CD'!$F2010,2)</f>
        <v>1597.94</v>
      </c>
      <c r="H2010" s="3">
        <v>2</v>
      </c>
      <c r="I2010" s="2">
        <v>838.95</v>
      </c>
      <c r="J2010" s="2">
        <f>ROUND(Tabla2[[#This Row],[CANTIDAD 2]]*Tabla2[[#This Row],[P. U. 2]],2)</f>
        <v>1677.9</v>
      </c>
    </row>
    <row r="2011" spans="1:10">
      <c r="A2011" s="16" t="s">
        <v>6577</v>
      </c>
      <c r="B2011" s="16" t="s">
        <v>1821</v>
      </c>
      <c r="C2011" s="16" t="s">
        <v>5118</v>
      </c>
      <c r="D2011" s="1" t="s">
        <v>62</v>
      </c>
      <c r="E2011" s="3">
        <v>5</v>
      </c>
      <c r="F2011" s="2">
        <v>605.16</v>
      </c>
      <c r="G2011" s="2">
        <f>ROUND('CDD-CD'!$E2011*'CDD-CD'!$F2011,2)</f>
        <v>3025.8</v>
      </c>
      <c r="H2011" s="3">
        <v>5</v>
      </c>
      <c r="I2011" s="2">
        <v>628.41999999999996</v>
      </c>
      <c r="J2011" s="2">
        <f>ROUND(Tabla2[[#This Row],[CANTIDAD 2]]*Tabla2[[#This Row],[P. U. 2]],2)</f>
        <v>3142.1</v>
      </c>
    </row>
    <row r="2012" spans="1:10">
      <c r="A2012" s="16" t="s">
        <v>6577</v>
      </c>
      <c r="B2012" s="16" t="s">
        <v>1822</v>
      </c>
      <c r="C2012" s="16" t="s">
        <v>5119</v>
      </c>
      <c r="D2012" s="1" t="s">
        <v>62</v>
      </c>
      <c r="E2012" s="3">
        <v>12</v>
      </c>
      <c r="F2012" s="2">
        <v>514.44000000000005</v>
      </c>
      <c r="G2012" s="2">
        <f>ROUND('CDD-CD'!$E2012*'CDD-CD'!$F2012,2)</f>
        <v>6173.28</v>
      </c>
      <c r="H2012" s="3">
        <v>12</v>
      </c>
      <c r="I2012" s="2">
        <v>534.05999999999995</v>
      </c>
      <c r="J2012" s="2">
        <f>ROUND(Tabla2[[#This Row],[CANTIDAD 2]]*Tabla2[[#This Row],[P. U. 2]],2)</f>
        <v>6408.72</v>
      </c>
    </row>
    <row r="2013" spans="1:10">
      <c r="A2013" s="16" t="s">
        <v>6577</v>
      </c>
      <c r="B2013" s="16" t="s">
        <v>1823</v>
      </c>
      <c r="C2013" s="16" t="s">
        <v>5120</v>
      </c>
      <c r="D2013" s="1" t="s">
        <v>62</v>
      </c>
      <c r="E2013" s="3">
        <v>1</v>
      </c>
      <c r="F2013" s="2">
        <v>7948.74</v>
      </c>
      <c r="G2013" s="2">
        <f>ROUND('CDD-CD'!$E2013*'CDD-CD'!$F2013,2)</f>
        <v>7948.74</v>
      </c>
      <c r="H2013" s="3">
        <v>1</v>
      </c>
      <c r="I2013" s="2">
        <v>8515.27</v>
      </c>
      <c r="J2013" s="2">
        <f>ROUND(Tabla2[[#This Row],[CANTIDAD 2]]*Tabla2[[#This Row],[P. U. 2]],2)</f>
        <v>8515.27</v>
      </c>
    </row>
    <row r="2014" spans="1:10" s="51" customFormat="1">
      <c r="A2014" s="47" t="s">
        <v>6579</v>
      </c>
      <c r="B2014" s="47" t="s">
        <v>6631</v>
      </c>
      <c r="C2014" s="47" t="s">
        <v>5121</v>
      </c>
      <c r="D2014" s="48" t="s">
        <v>3472</v>
      </c>
      <c r="E2014" s="49"/>
      <c r="F2014" s="50"/>
      <c r="G2014" s="50">
        <f>SUM(G2015:G2022)</f>
        <v>37347.509999999995</v>
      </c>
      <c r="H2014" s="49"/>
      <c r="I2014" s="64"/>
      <c r="J2014" s="50">
        <f>SUM(J2015:J2022)</f>
        <v>45463.600000000006</v>
      </c>
    </row>
    <row r="2015" spans="1:10">
      <c r="A2015" s="16" t="s">
        <v>6577</v>
      </c>
      <c r="B2015" s="16" t="s">
        <v>1824</v>
      </c>
      <c r="C2015" s="16" t="s">
        <v>5122</v>
      </c>
      <c r="D2015" s="1" t="s">
        <v>15</v>
      </c>
      <c r="E2015" s="3">
        <v>56</v>
      </c>
      <c r="F2015" s="2">
        <v>27.16</v>
      </c>
      <c r="G2015" s="2">
        <f>ROUND('CDD-CD'!$E2015*'CDD-CD'!$F2015,2)</f>
        <v>1520.96</v>
      </c>
      <c r="H2015" s="3">
        <v>56</v>
      </c>
      <c r="I2015" s="2">
        <v>34.67</v>
      </c>
      <c r="J2015" s="2">
        <f>ROUND(Tabla2[[#This Row],[CANTIDAD 2]]*Tabla2[[#This Row],[P. U. 2]],2)</f>
        <v>1941.52</v>
      </c>
    </row>
    <row r="2016" spans="1:10">
      <c r="A2016" s="16" t="s">
        <v>6577</v>
      </c>
      <c r="B2016" s="16" t="s">
        <v>1825</v>
      </c>
      <c r="C2016" s="16" t="s">
        <v>5123</v>
      </c>
      <c r="D2016" s="1" t="s">
        <v>15</v>
      </c>
      <c r="E2016" s="3">
        <v>36</v>
      </c>
      <c r="F2016" s="2">
        <v>30.26</v>
      </c>
      <c r="G2016" s="2">
        <f>ROUND('CDD-CD'!$E2016*'CDD-CD'!$F2016,2)</f>
        <v>1089.3599999999999</v>
      </c>
      <c r="H2016" s="3">
        <v>36</v>
      </c>
      <c r="I2016" s="2">
        <v>38.56</v>
      </c>
      <c r="J2016" s="2">
        <f>ROUND(Tabla2[[#This Row],[CANTIDAD 2]]*Tabla2[[#This Row],[P. U. 2]],2)</f>
        <v>1388.16</v>
      </c>
    </row>
    <row r="2017" spans="1:10">
      <c r="A2017" s="16" t="s">
        <v>6577</v>
      </c>
      <c r="B2017" s="16" t="s">
        <v>1826</v>
      </c>
      <c r="C2017" s="16" t="s">
        <v>5124</v>
      </c>
      <c r="D2017" s="1" t="s">
        <v>62</v>
      </c>
      <c r="E2017" s="3">
        <v>14</v>
      </c>
      <c r="F2017" s="2">
        <v>145.69</v>
      </c>
      <c r="G2017" s="2">
        <f>ROUND('CDD-CD'!$E2017*'CDD-CD'!$F2017,2)</f>
        <v>2039.66</v>
      </c>
      <c r="H2017" s="3">
        <v>14</v>
      </c>
      <c r="I2017" s="2">
        <v>166.37</v>
      </c>
      <c r="J2017" s="2">
        <f>ROUND(Tabla2[[#This Row],[CANTIDAD 2]]*Tabla2[[#This Row],[P. U. 2]],2)</f>
        <v>2329.1799999999998</v>
      </c>
    </row>
    <row r="2018" spans="1:10">
      <c r="A2018" s="16" t="s">
        <v>6577</v>
      </c>
      <c r="B2018" s="16" t="s">
        <v>1827</v>
      </c>
      <c r="C2018" s="16" t="s">
        <v>5125</v>
      </c>
      <c r="D2018" s="1" t="s">
        <v>62</v>
      </c>
      <c r="E2018" s="3">
        <v>22</v>
      </c>
      <c r="F2018" s="2">
        <v>118.54</v>
      </c>
      <c r="G2018" s="2">
        <f>ROUND('CDD-CD'!$E2018*'CDD-CD'!$F2018,2)</f>
        <v>2607.88</v>
      </c>
      <c r="H2018" s="3">
        <v>22</v>
      </c>
      <c r="I2018" s="2">
        <v>137.80000000000001</v>
      </c>
      <c r="J2018" s="2">
        <f>ROUND(Tabla2[[#This Row],[CANTIDAD 2]]*Tabla2[[#This Row],[P. U. 2]],2)</f>
        <v>3031.6</v>
      </c>
    </row>
    <row r="2019" spans="1:10">
      <c r="A2019" s="16" t="s">
        <v>6577</v>
      </c>
      <c r="B2019" s="16" t="s">
        <v>1828</v>
      </c>
      <c r="C2019" s="16" t="s">
        <v>5126</v>
      </c>
      <c r="D2019" s="1" t="s">
        <v>62</v>
      </c>
      <c r="E2019" s="3">
        <v>27</v>
      </c>
      <c r="F2019" s="2">
        <v>110.75</v>
      </c>
      <c r="G2019" s="2">
        <f>ROUND('CDD-CD'!$E2019*'CDD-CD'!$F2019,2)</f>
        <v>2990.25</v>
      </c>
      <c r="H2019" s="3">
        <v>27</v>
      </c>
      <c r="I2019" s="2">
        <v>128.11000000000001</v>
      </c>
      <c r="J2019" s="2">
        <f>ROUND(Tabla2[[#This Row],[CANTIDAD 2]]*Tabla2[[#This Row],[P. U. 2]],2)</f>
        <v>3458.97</v>
      </c>
    </row>
    <row r="2020" spans="1:10">
      <c r="A2020" s="16" t="s">
        <v>6577</v>
      </c>
      <c r="B2020" s="16" t="s">
        <v>1829</v>
      </c>
      <c r="C2020" s="16" t="s">
        <v>5127</v>
      </c>
      <c r="D2020" s="1" t="s">
        <v>62</v>
      </c>
      <c r="E2020" s="3">
        <v>136</v>
      </c>
      <c r="F2020" s="2">
        <v>58.06</v>
      </c>
      <c r="G2020" s="2">
        <f>ROUND('CDD-CD'!$E2020*'CDD-CD'!$F2020,2)</f>
        <v>7896.16</v>
      </c>
      <c r="H2020" s="3">
        <v>136</v>
      </c>
      <c r="I2020" s="2">
        <v>72.45</v>
      </c>
      <c r="J2020" s="2">
        <f>ROUND(Tabla2[[#This Row],[CANTIDAD 2]]*Tabla2[[#This Row],[P. U. 2]],2)</f>
        <v>9853.2000000000007</v>
      </c>
    </row>
    <row r="2021" spans="1:10">
      <c r="A2021" s="16" t="s">
        <v>6577</v>
      </c>
      <c r="B2021" s="16" t="s">
        <v>1830</v>
      </c>
      <c r="C2021" s="16" t="s">
        <v>5128</v>
      </c>
      <c r="D2021" s="1" t="s">
        <v>62</v>
      </c>
      <c r="E2021" s="3">
        <v>132</v>
      </c>
      <c r="F2021" s="2">
        <v>50.2</v>
      </c>
      <c r="G2021" s="2">
        <f>ROUND('CDD-CD'!$E2021*'CDD-CD'!$F2021,2)</f>
        <v>6626.4</v>
      </c>
      <c r="H2021" s="3">
        <v>132</v>
      </c>
      <c r="I2021" s="2">
        <v>61.84</v>
      </c>
      <c r="J2021" s="2">
        <f>ROUND(Tabla2[[#This Row],[CANTIDAD 2]]*Tabla2[[#This Row],[P. U. 2]],2)</f>
        <v>8162.88</v>
      </c>
    </row>
    <row r="2022" spans="1:10">
      <c r="A2022" s="16" t="s">
        <v>6577</v>
      </c>
      <c r="B2022" s="16" t="s">
        <v>1831</v>
      </c>
      <c r="C2022" s="16" t="s">
        <v>5129</v>
      </c>
      <c r="D2022" s="1" t="s">
        <v>62</v>
      </c>
      <c r="E2022" s="3">
        <v>311</v>
      </c>
      <c r="F2022" s="2">
        <v>40.44</v>
      </c>
      <c r="G2022" s="2">
        <f>ROUND('CDD-CD'!$E2022*'CDD-CD'!$F2022,2)</f>
        <v>12576.84</v>
      </c>
      <c r="H2022" s="3">
        <v>311</v>
      </c>
      <c r="I2022" s="2">
        <v>49.19</v>
      </c>
      <c r="J2022" s="2">
        <f>ROUND(Tabla2[[#This Row],[CANTIDAD 2]]*Tabla2[[#This Row],[P. U. 2]],2)</f>
        <v>15298.09</v>
      </c>
    </row>
    <row r="2023" spans="1:10" s="51" customFormat="1">
      <c r="A2023" s="47" t="s">
        <v>6579</v>
      </c>
      <c r="B2023" s="47" t="s">
        <v>6632</v>
      </c>
      <c r="C2023" s="47" t="s">
        <v>5130</v>
      </c>
      <c r="D2023" s="48" t="s">
        <v>3472</v>
      </c>
      <c r="E2023" s="49"/>
      <c r="F2023" s="50"/>
      <c r="G2023" s="50">
        <f>SUM(G2024:G2104)</f>
        <v>474143.24999999965</v>
      </c>
      <c r="H2023" s="49"/>
      <c r="I2023" s="64"/>
      <c r="J2023" s="50">
        <f>SUM(J2024:J2104)</f>
        <v>525593.71999999962</v>
      </c>
    </row>
    <row r="2024" spans="1:10">
      <c r="A2024" s="16" t="s">
        <v>6577</v>
      </c>
      <c r="B2024" s="16" t="s">
        <v>1832</v>
      </c>
      <c r="C2024" s="16" t="s">
        <v>5131</v>
      </c>
      <c r="D2024" s="1" t="s">
        <v>62</v>
      </c>
      <c r="E2024" s="3">
        <v>3</v>
      </c>
      <c r="F2024" s="2">
        <v>7196.51</v>
      </c>
      <c r="G2024" s="2">
        <f>ROUND('CDD-CD'!$E2024*'CDD-CD'!$F2024,2)</f>
        <v>21589.53</v>
      </c>
      <c r="H2024" s="3">
        <v>3</v>
      </c>
      <c r="I2024" s="2">
        <v>7718.45</v>
      </c>
      <c r="J2024" s="2">
        <f>ROUND(Tabla2[[#This Row],[CANTIDAD 2]]*Tabla2[[#This Row],[P. U. 2]],2)</f>
        <v>23155.35</v>
      </c>
    </row>
    <row r="2025" spans="1:10">
      <c r="A2025" s="16" t="s">
        <v>6577</v>
      </c>
      <c r="B2025" s="16" t="s">
        <v>1833</v>
      </c>
      <c r="C2025" s="16" t="s">
        <v>5132</v>
      </c>
      <c r="D2025" s="1" t="s">
        <v>62</v>
      </c>
      <c r="E2025" s="3">
        <v>25</v>
      </c>
      <c r="F2025" s="2">
        <v>419.04</v>
      </c>
      <c r="G2025" s="2">
        <f>ROUND('CDD-CD'!$E2025*'CDD-CD'!$F2025,2)</f>
        <v>10476</v>
      </c>
      <c r="H2025" s="3">
        <v>25</v>
      </c>
      <c r="I2025" s="2">
        <v>475.04</v>
      </c>
      <c r="J2025" s="2">
        <f>ROUND(Tabla2[[#This Row],[CANTIDAD 2]]*Tabla2[[#This Row],[P. U. 2]],2)</f>
        <v>11876</v>
      </c>
    </row>
    <row r="2026" spans="1:10">
      <c r="A2026" s="16" t="s">
        <v>6577</v>
      </c>
      <c r="B2026" s="16" t="s">
        <v>1834</v>
      </c>
      <c r="C2026" s="16" t="s">
        <v>5133</v>
      </c>
      <c r="D2026" s="1" t="s">
        <v>62</v>
      </c>
      <c r="E2026" s="3">
        <v>5</v>
      </c>
      <c r="F2026" s="2">
        <v>483.04</v>
      </c>
      <c r="G2026" s="2">
        <f>ROUND('CDD-CD'!$E2026*'CDD-CD'!$F2026,2)</f>
        <v>2415.1999999999998</v>
      </c>
      <c r="H2026" s="3">
        <v>5</v>
      </c>
      <c r="I2026" s="2">
        <v>539.04</v>
      </c>
      <c r="J2026" s="2">
        <f>ROUND(Tabla2[[#This Row],[CANTIDAD 2]]*Tabla2[[#This Row],[P. U. 2]],2)</f>
        <v>2695.2</v>
      </c>
    </row>
    <row r="2027" spans="1:10">
      <c r="A2027" s="16" t="s">
        <v>6577</v>
      </c>
      <c r="B2027" s="16" t="s">
        <v>1835</v>
      </c>
      <c r="C2027" s="16" t="s">
        <v>5134</v>
      </c>
      <c r="D2027" s="1" t="s">
        <v>62</v>
      </c>
      <c r="E2027" s="3">
        <v>4</v>
      </c>
      <c r="F2027" s="2">
        <v>419.04</v>
      </c>
      <c r="G2027" s="2">
        <f>ROUND('CDD-CD'!$E2027*'CDD-CD'!$F2027,2)</f>
        <v>1676.16</v>
      </c>
      <c r="H2027" s="3">
        <v>4</v>
      </c>
      <c r="I2027" s="2">
        <v>475.04</v>
      </c>
      <c r="J2027" s="2">
        <f>ROUND(Tabla2[[#This Row],[CANTIDAD 2]]*Tabla2[[#This Row],[P. U. 2]],2)</f>
        <v>1900.16</v>
      </c>
    </row>
    <row r="2028" spans="1:10">
      <c r="A2028" s="16" t="s">
        <v>6577</v>
      </c>
      <c r="B2028" s="16" t="s">
        <v>1836</v>
      </c>
      <c r="C2028" s="16" t="s">
        <v>5135</v>
      </c>
      <c r="D2028" s="1" t="s">
        <v>62</v>
      </c>
      <c r="E2028" s="3">
        <v>47</v>
      </c>
      <c r="F2028" s="2">
        <v>446.04</v>
      </c>
      <c r="G2028" s="2">
        <f>ROUND('CDD-CD'!$E2028*'CDD-CD'!$F2028,2)</f>
        <v>20963.88</v>
      </c>
      <c r="H2028" s="3">
        <v>47</v>
      </c>
      <c r="I2028" s="2">
        <v>502.04</v>
      </c>
      <c r="J2028" s="2">
        <f>ROUND(Tabla2[[#This Row],[CANTIDAD 2]]*Tabla2[[#This Row],[P. U. 2]],2)</f>
        <v>23595.88</v>
      </c>
    </row>
    <row r="2029" spans="1:10">
      <c r="A2029" s="16" t="s">
        <v>6577</v>
      </c>
      <c r="B2029" s="16" t="s">
        <v>1837</v>
      </c>
      <c r="C2029" s="16" t="s">
        <v>5136</v>
      </c>
      <c r="D2029" s="1" t="s">
        <v>62</v>
      </c>
      <c r="E2029" s="3">
        <v>106</v>
      </c>
      <c r="F2029" s="2">
        <v>446.04</v>
      </c>
      <c r="G2029" s="2">
        <f>ROUND('CDD-CD'!$E2029*'CDD-CD'!$F2029,2)</f>
        <v>47280.24</v>
      </c>
      <c r="H2029" s="3">
        <v>106</v>
      </c>
      <c r="I2029" s="2">
        <v>502.04</v>
      </c>
      <c r="J2029" s="2">
        <f>ROUND(Tabla2[[#This Row],[CANTIDAD 2]]*Tabla2[[#This Row],[P. U. 2]],2)</f>
        <v>53216.24</v>
      </c>
    </row>
    <row r="2030" spans="1:10">
      <c r="A2030" s="16" t="s">
        <v>6577</v>
      </c>
      <c r="B2030" s="16" t="s">
        <v>1838</v>
      </c>
      <c r="C2030" s="16" t="s">
        <v>5137</v>
      </c>
      <c r="D2030" s="1" t="s">
        <v>62</v>
      </c>
      <c r="E2030" s="3">
        <v>4</v>
      </c>
      <c r="F2030" s="2">
        <v>502.04</v>
      </c>
      <c r="G2030" s="2">
        <f>ROUND('CDD-CD'!$E2030*'CDD-CD'!$F2030,2)</f>
        <v>2008.16</v>
      </c>
      <c r="H2030" s="3">
        <v>4</v>
      </c>
      <c r="I2030" s="2">
        <v>558.04</v>
      </c>
      <c r="J2030" s="2">
        <f>ROUND(Tabla2[[#This Row],[CANTIDAD 2]]*Tabla2[[#This Row],[P. U. 2]],2)</f>
        <v>2232.16</v>
      </c>
    </row>
    <row r="2031" spans="1:10">
      <c r="A2031" s="16" t="s">
        <v>6577</v>
      </c>
      <c r="B2031" s="16" t="s">
        <v>1839</v>
      </c>
      <c r="C2031" s="16" t="s">
        <v>5138</v>
      </c>
      <c r="D2031" s="1" t="s">
        <v>62</v>
      </c>
      <c r="E2031" s="3">
        <v>1</v>
      </c>
      <c r="F2031" s="2">
        <v>502.04</v>
      </c>
      <c r="G2031" s="2">
        <f>ROUND('CDD-CD'!$E2031*'CDD-CD'!$F2031,2)</f>
        <v>502.04</v>
      </c>
      <c r="H2031" s="3">
        <v>1</v>
      </c>
      <c r="I2031" s="2">
        <v>558.04</v>
      </c>
      <c r="J2031" s="2">
        <f>ROUND(Tabla2[[#This Row],[CANTIDAD 2]]*Tabla2[[#This Row],[P. U. 2]],2)</f>
        <v>558.04</v>
      </c>
    </row>
    <row r="2032" spans="1:10">
      <c r="A2032" s="16" t="s">
        <v>6577</v>
      </c>
      <c r="B2032" s="16" t="s">
        <v>1840</v>
      </c>
      <c r="C2032" s="16" t="s">
        <v>5139</v>
      </c>
      <c r="D2032" s="1" t="s">
        <v>62</v>
      </c>
      <c r="E2032" s="3">
        <v>1</v>
      </c>
      <c r="F2032" s="2">
        <v>502.04</v>
      </c>
      <c r="G2032" s="2">
        <f>ROUND('CDD-CD'!$E2032*'CDD-CD'!$F2032,2)</f>
        <v>502.04</v>
      </c>
      <c r="H2032" s="3">
        <v>1</v>
      </c>
      <c r="I2032" s="2">
        <v>558.04</v>
      </c>
      <c r="J2032" s="2">
        <f>ROUND(Tabla2[[#This Row],[CANTIDAD 2]]*Tabla2[[#This Row],[P. U. 2]],2)</f>
        <v>558.04</v>
      </c>
    </row>
    <row r="2033" spans="1:10">
      <c r="A2033" s="16" t="s">
        <v>6577</v>
      </c>
      <c r="B2033" s="16" t="s">
        <v>1841</v>
      </c>
      <c r="C2033" s="16" t="s">
        <v>5140</v>
      </c>
      <c r="D2033" s="1" t="s">
        <v>62</v>
      </c>
      <c r="E2033" s="3">
        <v>8</v>
      </c>
      <c r="F2033" s="2">
        <v>494.04</v>
      </c>
      <c r="G2033" s="2">
        <f>ROUND('CDD-CD'!$E2033*'CDD-CD'!$F2033,2)</f>
        <v>3952.32</v>
      </c>
      <c r="H2033" s="3">
        <v>8</v>
      </c>
      <c r="I2033" s="2">
        <v>550.04</v>
      </c>
      <c r="J2033" s="2">
        <f>ROUND(Tabla2[[#This Row],[CANTIDAD 2]]*Tabla2[[#This Row],[P. U. 2]],2)</f>
        <v>4400.32</v>
      </c>
    </row>
    <row r="2034" spans="1:10">
      <c r="A2034" s="16" t="s">
        <v>6577</v>
      </c>
      <c r="B2034" s="16" t="s">
        <v>1842</v>
      </c>
      <c r="C2034" s="16" t="s">
        <v>5141</v>
      </c>
      <c r="D2034" s="1" t="s">
        <v>62</v>
      </c>
      <c r="E2034" s="3">
        <v>14</v>
      </c>
      <c r="F2034" s="2">
        <v>494.04</v>
      </c>
      <c r="G2034" s="2">
        <f>ROUND('CDD-CD'!$E2034*'CDD-CD'!$F2034,2)</f>
        <v>6916.56</v>
      </c>
      <c r="H2034" s="3">
        <v>14</v>
      </c>
      <c r="I2034" s="2">
        <v>550.04</v>
      </c>
      <c r="J2034" s="2">
        <f>ROUND(Tabla2[[#This Row],[CANTIDAD 2]]*Tabla2[[#This Row],[P. U. 2]],2)</f>
        <v>7700.56</v>
      </c>
    </row>
    <row r="2035" spans="1:10">
      <c r="A2035" s="16" t="s">
        <v>6577</v>
      </c>
      <c r="B2035" s="16" t="s">
        <v>1843</v>
      </c>
      <c r="C2035" s="16" t="s">
        <v>5142</v>
      </c>
      <c r="D2035" s="1" t="s">
        <v>62</v>
      </c>
      <c r="E2035" s="3">
        <v>1</v>
      </c>
      <c r="F2035" s="2">
        <v>494.04</v>
      </c>
      <c r="G2035" s="2">
        <f>ROUND('CDD-CD'!$E2035*'CDD-CD'!$F2035,2)</f>
        <v>494.04</v>
      </c>
      <c r="H2035" s="3">
        <v>1</v>
      </c>
      <c r="I2035" s="2">
        <v>550.04</v>
      </c>
      <c r="J2035" s="2">
        <f>ROUND(Tabla2[[#This Row],[CANTIDAD 2]]*Tabla2[[#This Row],[P. U. 2]],2)</f>
        <v>550.04</v>
      </c>
    </row>
    <row r="2036" spans="1:10">
      <c r="A2036" s="16" t="s">
        <v>6577</v>
      </c>
      <c r="B2036" s="16" t="s">
        <v>1844</v>
      </c>
      <c r="C2036" s="16" t="s">
        <v>5143</v>
      </c>
      <c r="D2036" s="1" t="s">
        <v>62</v>
      </c>
      <c r="E2036" s="3">
        <v>1</v>
      </c>
      <c r="F2036" s="2">
        <v>494.04</v>
      </c>
      <c r="G2036" s="2">
        <f>ROUND('CDD-CD'!$E2036*'CDD-CD'!$F2036,2)</f>
        <v>494.04</v>
      </c>
      <c r="H2036" s="3">
        <v>1</v>
      </c>
      <c r="I2036" s="2">
        <v>550.04</v>
      </c>
      <c r="J2036" s="2">
        <f>ROUND(Tabla2[[#This Row],[CANTIDAD 2]]*Tabla2[[#This Row],[P. U. 2]],2)</f>
        <v>550.04</v>
      </c>
    </row>
    <row r="2037" spans="1:10">
      <c r="A2037" s="16" t="s">
        <v>6577</v>
      </c>
      <c r="B2037" s="16" t="s">
        <v>1845</v>
      </c>
      <c r="C2037" s="16" t="s">
        <v>5144</v>
      </c>
      <c r="D2037" s="1" t="s">
        <v>62</v>
      </c>
      <c r="E2037" s="3">
        <v>7</v>
      </c>
      <c r="F2037" s="2">
        <v>520.04</v>
      </c>
      <c r="G2037" s="2">
        <f>ROUND('CDD-CD'!$E2037*'CDD-CD'!$F2037,2)</f>
        <v>3640.28</v>
      </c>
      <c r="H2037" s="3">
        <v>7</v>
      </c>
      <c r="I2037" s="2">
        <v>576.04</v>
      </c>
      <c r="J2037" s="2">
        <f>ROUND(Tabla2[[#This Row],[CANTIDAD 2]]*Tabla2[[#This Row],[P. U. 2]],2)</f>
        <v>4032.28</v>
      </c>
    </row>
    <row r="2038" spans="1:10">
      <c r="A2038" s="16" t="s">
        <v>6577</v>
      </c>
      <c r="B2038" s="16" t="s">
        <v>1846</v>
      </c>
      <c r="C2038" s="16" t="s">
        <v>5145</v>
      </c>
      <c r="D2038" s="1" t="s">
        <v>62</v>
      </c>
      <c r="E2038" s="3">
        <v>127</v>
      </c>
      <c r="F2038" s="2">
        <v>520.04</v>
      </c>
      <c r="G2038" s="2">
        <f>ROUND('CDD-CD'!$E2038*'CDD-CD'!$F2038,2)</f>
        <v>66045.08</v>
      </c>
      <c r="H2038" s="3">
        <v>127</v>
      </c>
      <c r="I2038" s="2">
        <v>576.04</v>
      </c>
      <c r="J2038" s="2">
        <f>ROUND(Tabla2[[#This Row],[CANTIDAD 2]]*Tabla2[[#This Row],[P. U. 2]],2)</f>
        <v>73157.08</v>
      </c>
    </row>
    <row r="2039" spans="1:10">
      <c r="A2039" s="16" t="s">
        <v>6577</v>
      </c>
      <c r="B2039" s="16" t="s">
        <v>1847</v>
      </c>
      <c r="C2039" s="16" t="s">
        <v>5146</v>
      </c>
      <c r="D2039" s="1" t="s">
        <v>62</v>
      </c>
      <c r="E2039" s="3">
        <v>1</v>
      </c>
      <c r="F2039" s="2">
        <v>560.04</v>
      </c>
      <c r="G2039" s="2">
        <f>ROUND('CDD-CD'!$E2039*'CDD-CD'!$F2039,2)</f>
        <v>560.04</v>
      </c>
      <c r="H2039" s="3">
        <v>1</v>
      </c>
      <c r="I2039" s="2">
        <v>616.04</v>
      </c>
      <c r="J2039" s="2">
        <f>ROUND(Tabla2[[#This Row],[CANTIDAD 2]]*Tabla2[[#This Row],[P. U. 2]],2)</f>
        <v>616.04</v>
      </c>
    </row>
    <row r="2040" spans="1:10">
      <c r="A2040" s="16" t="s">
        <v>6577</v>
      </c>
      <c r="B2040" s="16" t="s">
        <v>1848</v>
      </c>
      <c r="C2040" s="16" t="s">
        <v>5147</v>
      </c>
      <c r="D2040" s="1" t="s">
        <v>62</v>
      </c>
      <c r="E2040" s="3">
        <v>4</v>
      </c>
      <c r="F2040" s="2">
        <v>560.04</v>
      </c>
      <c r="G2040" s="2">
        <f>ROUND('CDD-CD'!$E2040*'CDD-CD'!$F2040,2)</f>
        <v>2240.16</v>
      </c>
      <c r="H2040" s="3">
        <v>4</v>
      </c>
      <c r="I2040" s="2">
        <v>616.04</v>
      </c>
      <c r="J2040" s="2">
        <f>ROUND(Tabla2[[#This Row],[CANTIDAD 2]]*Tabla2[[#This Row],[P. U. 2]],2)</f>
        <v>2464.16</v>
      </c>
    </row>
    <row r="2041" spans="1:10">
      <c r="A2041" s="16" t="s">
        <v>6577</v>
      </c>
      <c r="B2041" s="16" t="s">
        <v>1849</v>
      </c>
      <c r="C2041" s="16" t="s">
        <v>5148</v>
      </c>
      <c r="D2041" s="1" t="s">
        <v>62</v>
      </c>
      <c r="E2041" s="3">
        <v>1</v>
      </c>
      <c r="F2041" s="2">
        <v>576.04</v>
      </c>
      <c r="G2041" s="2">
        <f>ROUND('CDD-CD'!$E2041*'CDD-CD'!$F2041,2)</f>
        <v>576.04</v>
      </c>
      <c r="H2041" s="3">
        <v>1</v>
      </c>
      <c r="I2041" s="2">
        <v>632.04</v>
      </c>
      <c r="J2041" s="2">
        <f>ROUND(Tabla2[[#This Row],[CANTIDAD 2]]*Tabla2[[#This Row],[P. U. 2]],2)</f>
        <v>632.04</v>
      </c>
    </row>
    <row r="2042" spans="1:10">
      <c r="A2042" s="16" t="s">
        <v>6577</v>
      </c>
      <c r="B2042" s="16" t="s">
        <v>1850</v>
      </c>
      <c r="C2042" s="16" t="s">
        <v>5149</v>
      </c>
      <c r="D2042" s="1" t="s">
        <v>62</v>
      </c>
      <c r="E2042" s="3">
        <v>1</v>
      </c>
      <c r="F2042" s="2">
        <v>566.04</v>
      </c>
      <c r="G2042" s="2">
        <f>ROUND('CDD-CD'!$E2042*'CDD-CD'!$F2042,2)</f>
        <v>566.04</v>
      </c>
      <c r="H2042" s="3">
        <v>1</v>
      </c>
      <c r="I2042" s="2">
        <v>622.04</v>
      </c>
      <c r="J2042" s="2">
        <f>ROUND(Tabla2[[#This Row],[CANTIDAD 2]]*Tabla2[[#This Row],[P. U. 2]],2)</f>
        <v>622.04</v>
      </c>
    </row>
    <row r="2043" spans="1:10">
      <c r="A2043" s="16" t="s">
        <v>6577</v>
      </c>
      <c r="B2043" s="16" t="s">
        <v>1851</v>
      </c>
      <c r="C2043" s="16" t="s">
        <v>5150</v>
      </c>
      <c r="D2043" s="1" t="s">
        <v>62</v>
      </c>
      <c r="E2043" s="3">
        <v>44</v>
      </c>
      <c r="F2043" s="2">
        <v>566.04</v>
      </c>
      <c r="G2043" s="2">
        <f>ROUND('CDD-CD'!$E2043*'CDD-CD'!$F2043,2)</f>
        <v>24905.759999999998</v>
      </c>
      <c r="H2043" s="3">
        <v>44</v>
      </c>
      <c r="I2043" s="2">
        <v>622.04</v>
      </c>
      <c r="J2043" s="2">
        <f>ROUND(Tabla2[[#This Row],[CANTIDAD 2]]*Tabla2[[#This Row],[P. U. 2]],2)</f>
        <v>27369.759999999998</v>
      </c>
    </row>
    <row r="2044" spans="1:10">
      <c r="A2044" s="16" t="s">
        <v>6577</v>
      </c>
      <c r="B2044" s="16" t="s">
        <v>1852</v>
      </c>
      <c r="C2044" s="16" t="s">
        <v>5151</v>
      </c>
      <c r="D2044" s="1" t="s">
        <v>62</v>
      </c>
      <c r="E2044" s="3">
        <v>1</v>
      </c>
      <c r="F2044" s="2">
        <v>605.04</v>
      </c>
      <c r="G2044" s="2">
        <f>ROUND('CDD-CD'!$E2044*'CDD-CD'!$F2044,2)</f>
        <v>605.04</v>
      </c>
      <c r="H2044" s="3">
        <v>1</v>
      </c>
      <c r="I2044" s="2">
        <v>661.04</v>
      </c>
      <c r="J2044" s="2">
        <f>ROUND(Tabla2[[#This Row],[CANTIDAD 2]]*Tabla2[[#This Row],[P. U. 2]],2)</f>
        <v>661.04</v>
      </c>
    </row>
    <row r="2045" spans="1:10">
      <c r="A2045" s="16" t="s">
        <v>6577</v>
      </c>
      <c r="B2045" s="16" t="s">
        <v>1853</v>
      </c>
      <c r="C2045" s="16" t="s">
        <v>5152</v>
      </c>
      <c r="D2045" s="1" t="s">
        <v>62</v>
      </c>
      <c r="E2045" s="3">
        <v>1</v>
      </c>
      <c r="F2045" s="2">
        <v>610.04</v>
      </c>
      <c r="G2045" s="2">
        <f>ROUND('CDD-CD'!$E2045*'CDD-CD'!$F2045,2)</f>
        <v>610.04</v>
      </c>
      <c r="H2045" s="3">
        <v>1</v>
      </c>
      <c r="I2045" s="2">
        <v>666.04</v>
      </c>
      <c r="J2045" s="2">
        <f>ROUND(Tabla2[[#This Row],[CANTIDAD 2]]*Tabla2[[#This Row],[P. U. 2]],2)</f>
        <v>666.04</v>
      </c>
    </row>
    <row r="2046" spans="1:10">
      <c r="A2046" s="16" t="s">
        <v>6577</v>
      </c>
      <c r="B2046" s="16" t="s">
        <v>1854</v>
      </c>
      <c r="C2046" s="16" t="s">
        <v>5153</v>
      </c>
      <c r="D2046" s="1" t="s">
        <v>62</v>
      </c>
      <c r="E2046" s="3">
        <v>1</v>
      </c>
      <c r="F2046" s="2">
        <v>610.04</v>
      </c>
      <c r="G2046" s="2">
        <f>ROUND('CDD-CD'!$E2046*'CDD-CD'!$F2046,2)</f>
        <v>610.04</v>
      </c>
      <c r="H2046" s="3">
        <v>1</v>
      </c>
      <c r="I2046" s="2">
        <v>666.04</v>
      </c>
      <c r="J2046" s="2">
        <f>ROUND(Tabla2[[#This Row],[CANTIDAD 2]]*Tabla2[[#This Row],[P. U. 2]],2)</f>
        <v>666.04</v>
      </c>
    </row>
    <row r="2047" spans="1:10">
      <c r="A2047" s="16" t="s">
        <v>6577</v>
      </c>
      <c r="B2047" s="16" t="s">
        <v>1855</v>
      </c>
      <c r="C2047" s="16" t="s">
        <v>5154</v>
      </c>
      <c r="D2047" s="1" t="s">
        <v>62</v>
      </c>
      <c r="E2047" s="3">
        <v>5</v>
      </c>
      <c r="F2047" s="2">
        <v>692.04</v>
      </c>
      <c r="G2047" s="2">
        <f>ROUND('CDD-CD'!$E2047*'CDD-CD'!$F2047,2)</f>
        <v>3460.2</v>
      </c>
      <c r="H2047" s="3">
        <v>5</v>
      </c>
      <c r="I2047" s="2">
        <v>748.04</v>
      </c>
      <c r="J2047" s="2">
        <f>ROUND(Tabla2[[#This Row],[CANTIDAD 2]]*Tabla2[[#This Row],[P. U. 2]],2)</f>
        <v>3740.2</v>
      </c>
    </row>
    <row r="2048" spans="1:10">
      <c r="A2048" s="16" t="s">
        <v>6577</v>
      </c>
      <c r="B2048" s="16" t="s">
        <v>1856</v>
      </c>
      <c r="C2048" s="16" t="s">
        <v>5155</v>
      </c>
      <c r="D2048" s="1" t="s">
        <v>62</v>
      </c>
      <c r="E2048" s="3">
        <v>8</v>
      </c>
      <c r="F2048" s="2">
        <v>692.04</v>
      </c>
      <c r="G2048" s="2">
        <f>ROUND('CDD-CD'!$E2048*'CDD-CD'!$F2048,2)</f>
        <v>5536.32</v>
      </c>
      <c r="H2048" s="3">
        <v>8</v>
      </c>
      <c r="I2048" s="2">
        <v>748.04</v>
      </c>
      <c r="J2048" s="2">
        <f>ROUND(Tabla2[[#This Row],[CANTIDAD 2]]*Tabla2[[#This Row],[P. U. 2]],2)</f>
        <v>5984.32</v>
      </c>
    </row>
    <row r="2049" spans="1:10">
      <c r="A2049" s="16" t="s">
        <v>6577</v>
      </c>
      <c r="B2049" s="16" t="s">
        <v>1857</v>
      </c>
      <c r="C2049" s="16" t="s">
        <v>5156</v>
      </c>
      <c r="D2049" s="1" t="s">
        <v>62</v>
      </c>
      <c r="E2049" s="3">
        <v>3</v>
      </c>
      <c r="F2049" s="2">
        <v>701.04</v>
      </c>
      <c r="G2049" s="2">
        <f>ROUND('CDD-CD'!$E2049*'CDD-CD'!$F2049,2)</f>
        <v>2103.12</v>
      </c>
      <c r="H2049" s="3">
        <v>3</v>
      </c>
      <c r="I2049" s="2">
        <v>757.04</v>
      </c>
      <c r="J2049" s="2">
        <f>ROUND(Tabla2[[#This Row],[CANTIDAD 2]]*Tabla2[[#This Row],[P. U. 2]],2)</f>
        <v>2271.12</v>
      </c>
    </row>
    <row r="2050" spans="1:10">
      <c r="A2050" s="16" t="s">
        <v>6577</v>
      </c>
      <c r="B2050" s="16" t="s">
        <v>1858</v>
      </c>
      <c r="C2050" s="16" t="s">
        <v>5157</v>
      </c>
      <c r="D2050" s="1" t="s">
        <v>62</v>
      </c>
      <c r="E2050" s="3">
        <v>1</v>
      </c>
      <c r="F2050" s="2">
        <v>737.04</v>
      </c>
      <c r="G2050" s="2">
        <f>ROUND('CDD-CD'!$E2050*'CDD-CD'!$F2050,2)</f>
        <v>737.04</v>
      </c>
      <c r="H2050" s="3">
        <v>1</v>
      </c>
      <c r="I2050" s="2">
        <v>793.04</v>
      </c>
      <c r="J2050" s="2">
        <f>ROUND(Tabla2[[#This Row],[CANTIDAD 2]]*Tabla2[[#This Row],[P. U. 2]],2)</f>
        <v>793.04</v>
      </c>
    </row>
    <row r="2051" spans="1:10">
      <c r="A2051" s="16" t="s">
        <v>6577</v>
      </c>
      <c r="B2051" s="16" t="s">
        <v>1859</v>
      </c>
      <c r="C2051" s="16" t="s">
        <v>5158</v>
      </c>
      <c r="D2051" s="1" t="s">
        <v>62</v>
      </c>
      <c r="E2051" s="3">
        <v>1</v>
      </c>
      <c r="F2051" s="2">
        <v>737.04</v>
      </c>
      <c r="G2051" s="2">
        <f>ROUND('CDD-CD'!$E2051*'CDD-CD'!$F2051,2)</f>
        <v>737.04</v>
      </c>
      <c r="H2051" s="3">
        <v>1</v>
      </c>
      <c r="I2051" s="2">
        <v>793.04</v>
      </c>
      <c r="J2051" s="2">
        <f>ROUND(Tabla2[[#This Row],[CANTIDAD 2]]*Tabla2[[#This Row],[P. U. 2]],2)</f>
        <v>793.04</v>
      </c>
    </row>
    <row r="2052" spans="1:10">
      <c r="A2052" s="16" t="s">
        <v>6577</v>
      </c>
      <c r="B2052" s="16" t="s">
        <v>1860</v>
      </c>
      <c r="C2052" s="16" t="s">
        <v>5159</v>
      </c>
      <c r="D2052" s="1" t="s">
        <v>62</v>
      </c>
      <c r="E2052" s="3">
        <v>2</v>
      </c>
      <c r="F2052" s="2">
        <v>591.04</v>
      </c>
      <c r="G2052" s="2">
        <f>ROUND('CDD-CD'!$E2052*'CDD-CD'!$F2052,2)</f>
        <v>1182.08</v>
      </c>
      <c r="H2052" s="3">
        <v>2</v>
      </c>
      <c r="I2052" s="2">
        <v>647.04</v>
      </c>
      <c r="J2052" s="2">
        <f>ROUND(Tabla2[[#This Row],[CANTIDAD 2]]*Tabla2[[#This Row],[P. U. 2]],2)</f>
        <v>1294.08</v>
      </c>
    </row>
    <row r="2053" spans="1:10">
      <c r="A2053" s="16" t="s">
        <v>6577</v>
      </c>
      <c r="B2053" s="16" t="s">
        <v>1861</v>
      </c>
      <c r="C2053" s="16" t="s">
        <v>5160</v>
      </c>
      <c r="D2053" s="1" t="s">
        <v>62</v>
      </c>
      <c r="E2053" s="3">
        <v>1</v>
      </c>
      <c r="F2053" s="2">
        <v>591.04</v>
      </c>
      <c r="G2053" s="2">
        <f>ROUND('CDD-CD'!$E2053*'CDD-CD'!$F2053,2)</f>
        <v>591.04</v>
      </c>
      <c r="H2053" s="3">
        <v>1</v>
      </c>
      <c r="I2053" s="2">
        <v>647.04</v>
      </c>
      <c r="J2053" s="2">
        <f>ROUND(Tabla2[[#This Row],[CANTIDAD 2]]*Tabla2[[#This Row],[P. U. 2]],2)</f>
        <v>647.04</v>
      </c>
    </row>
    <row r="2054" spans="1:10">
      <c r="A2054" s="16" t="s">
        <v>6577</v>
      </c>
      <c r="B2054" s="16" t="s">
        <v>1862</v>
      </c>
      <c r="C2054" s="16" t="s">
        <v>5161</v>
      </c>
      <c r="D2054" s="1" t="s">
        <v>62</v>
      </c>
      <c r="E2054" s="3">
        <v>4</v>
      </c>
      <c r="F2054" s="2">
        <v>797.04</v>
      </c>
      <c r="G2054" s="2">
        <f>ROUND('CDD-CD'!$E2054*'CDD-CD'!$F2054,2)</f>
        <v>3188.16</v>
      </c>
      <c r="H2054" s="3">
        <v>4</v>
      </c>
      <c r="I2054" s="2">
        <v>853.04</v>
      </c>
      <c r="J2054" s="2">
        <f>ROUND(Tabla2[[#This Row],[CANTIDAD 2]]*Tabla2[[#This Row],[P. U. 2]],2)</f>
        <v>3412.16</v>
      </c>
    </row>
    <row r="2055" spans="1:10">
      <c r="A2055" s="16" t="s">
        <v>6577</v>
      </c>
      <c r="B2055" s="16" t="s">
        <v>1863</v>
      </c>
      <c r="C2055" s="16" t="s">
        <v>5162</v>
      </c>
      <c r="D2055" s="1" t="s">
        <v>62</v>
      </c>
      <c r="E2055" s="3">
        <v>1</v>
      </c>
      <c r="F2055" s="2">
        <v>797.04</v>
      </c>
      <c r="G2055" s="2">
        <f>ROUND('CDD-CD'!$E2055*'CDD-CD'!$F2055,2)</f>
        <v>797.04</v>
      </c>
      <c r="H2055" s="3">
        <v>1</v>
      </c>
      <c r="I2055" s="2">
        <v>853.04</v>
      </c>
      <c r="J2055" s="2">
        <f>ROUND(Tabla2[[#This Row],[CANTIDAD 2]]*Tabla2[[#This Row],[P. U. 2]],2)</f>
        <v>853.04</v>
      </c>
    </row>
    <row r="2056" spans="1:10">
      <c r="A2056" s="16" t="s">
        <v>6577</v>
      </c>
      <c r="B2056" s="16" t="s">
        <v>1864</v>
      </c>
      <c r="C2056" s="16" t="s">
        <v>5163</v>
      </c>
      <c r="D2056" s="1" t="s">
        <v>62</v>
      </c>
      <c r="E2056" s="3">
        <v>3</v>
      </c>
      <c r="F2056" s="2">
        <v>933.04</v>
      </c>
      <c r="G2056" s="2">
        <f>ROUND('CDD-CD'!$E2056*'CDD-CD'!$F2056,2)</f>
        <v>2799.12</v>
      </c>
      <c r="H2056" s="3">
        <v>3</v>
      </c>
      <c r="I2056" s="2">
        <v>989.04</v>
      </c>
      <c r="J2056" s="2">
        <f>ROUND(Tabla2[[#This Row],[CANTIDAD 2]]*Tabla2[[#This Row],[P. U. 2]],2)</f>
        <v>2967.12</v>
      </c>
    </row>
    <row r="2057" spans="1:10">
      <c r="A2057" s="16" t="s">
        <v>6577</v>
      </c>
      <c r="B2057" s="16" t="s">
        <v>1865</v>
      </c>
      <c r="C2057" s="16" t="s">
        <v>5164</v>
      </c>
      <c r="D2057" s="1" t="s">
        <v>62</v>
      </c>
      <c r="E2057" s="3">
        <v>5</v>
      </c>
      <c r="F2057" s="2">
        <v>933.04</v>
      </c>
      <c r="G2057" s="2">
        <f>ROUND('CDD-CD'!$E2057*'CDD-CD'!$F2057,2)</f>
        <v>4665.2</v>
      </c>
      <c r="H2057" s="3">
        <v>5</v>
      </c>
      <c r="I2057" s="2">
        <v>989.04</v>
      </c>
      <c r="J2057" s="2">
        <f>ROUND(Tabla2[[#This Row],[CANTIDAD 2]]*Tabla2[[#This Row],[P. U. 2]],2)</f>
        <v>4945.2</v>
      </c>
    </row>
    <row r="2058" spans="1:10">
      <c r="A2058" s="16" t="s">
        <v>6577</v>
      </c>
      <c r="B2058" s="16" t="s">
        <v>1866</v>
      </c>
      <c r="C2058" s="16" t="s">
        <v>5165</v>
      </c>
      <c r="D2058" s="1" t="s">
        <v>62</v>
      </c>
      <c r="E2058" s="3">
        <v>1</v>
      </c>
      <c r="F2058" s="2">
        <v>25570.400000000001</v>
      </c>
      <c r="G2058" s="2">
        <f>ROUND('CDD-CD'!$E2058*'CDD-CD'!$F2058,2)</f>
        <v>25570.400000000001</v>
      </c>
      <c r="H2058" s="3">
        <v>1</v>
      </c>
      <c r="I2058" s="2">
        <v>26242.34</v>
      </c>
      <c r="J2058" s="2">
        <f>ROUND(Tabla2[[#This Row],[CANTIDAD 2]]*Tabla2[[#This Row],[P. U. 2]],2)</f>
        <v>26242.34</v>
      </c>
    </row>
    <row r="2059" spans="1:10">
      <c r="A2059" s="16" t="s">
        <v>6577</v>
      </c>
      <c r="B2059" s="16" t="s">
        <v>1867</v>
      </c>
      <c r="C2059" s="16" t="s">
        <v>5166</v>
      </c>
      <c r="D2059" s="1" t="s">
        <v>62</v>
      </c>
      <c r="E2059" s="3">
        <v>1</v>
      </c>
      <c r="F2059" s="2">
        <v>13720.21</v>
      </c>
      <c r="G2059" s="2">
        <f>ROUND('CDD-CD'!$E2059*'CDD-CD'!$F2059,2)</f>
        <v>13720.21</v>
      </c>
      <c r="H2059" s="3">
        <v>1</v>
      </c>
      <c r="I2059" s="2">
        <v>14324.94</v>
      </c>
      <c r="J2059" s="2">
        <f>ROUND(Tabla2[[#This Row],[CANTIDAD 2]]*Tabla2[[#This Row],[P. U. 2]],2)</f>
        <v>14324.94</v>
      </c>
    </row>
    <row r="2060" spans="1:10">
      <c r="A2060" s="16" t="s">
        <v>6577</v>
      </c>
      <c r="B2060" s="16" t="s">
        <v>1868</v>
      </c>
      <c r="C2060" s="16" t="s">
        <v>5167</v>
      </c>
      <c r="D2060" s="1" t="s">
        <v>62</v>
      </c>
      <c r="E2060" s="3">
        <v>89</v>
      </c>
      <c r="F2060" s="2">
        <v>326.04000000000002</v>
      </c>
      <c r="G2060" s="2">
        <f>ROUND('CDD-CD'!$E2060*'CDD-CD'!$F2060,2)</f>
        <v>29017.56</v>
      </c>
      <c r="H2060" s="3">
        <v>89</v>
      </c>
      <c r="I2060" s="2">
        <v>382.04</v>
      </c>
      <c r="J2060" s="2">
        <f>ROUND(Tabla2[[#This Row],[CANTIDAD 2]]*Tabla2[[#This Row],[P. U. 2]],2)</f>
        <v>34001.56</v>
      </c>
    </row>
    <row r="2061" spans="1:10">
      <c r="A2061" s="16" t="s">
        <v>6577</v>
      </c>
      <c r="B2061" s="16" t="s">
        <v>1869</v>
      </c>
      <c r="C2061" s="16" t="s">
        <v>5168</v>
      </c>
      <c r="D2061" s="1" t="s">
        <v>62</v>
      </c>
      <c r="E2061" s="3">
        <v>3</v>
      </c>
      <c r="F2061" s="2">
        <v>347.04</v>
      </c>
      <c r="G2061" s="2">
        <f>ROUND('CDD-CD'!$E2061*'CDD-CD'!$F2061,2)</f>
        <v>1041.1199999999999</v>
      </c>
      <c r="H2061" s="3">
        <v>3</v>
      </c>
      <c r="I2061" s="2">
        <v>403.04</v>
      </c>
      <c r="J2061" s="2">
        <f>ROUND(Tabla2[[#This Row],[CANTIDAD 2]]*Tabla2[[#This Row],[P. U. 2]],2)</f>
        <v>1209.1199999999999</v>
      </c>
    </row>
    <row r="2062" spans="1:10">
      <c r="A2062" s="16" t="s">
        <v>6577</v>
      </c>
      <c r="B2062" s="16" t="s">
        <v>1870</v>
      </c>
      <c r="C2062" s="16" t="s">
        <v>5169</v>
      </c>
      <c r="D2062" s="1" t="s">
        <v>62</v>
      </c>
      <c r="E2062" s="3">
        <v>16</v>
      </c>
      <c r="F2062" s="2">
        <v>374.04</v>
      </c>
      <c r="G2062" s="2">
        <f>ROUND('CDD-CD'!$E2062*'CDD-CD'!$F2062,2)</f>
        <v>5984.64</v>
      </c>
      <c r="H2062" s="3">
        <v>16</v>
      </c>
      <c r="I2062" s="2">
        <v>430.04</v>
      </c>
      <c r="J2062" s="2">
        <f>ROUND(Tabla2[[#This Row],[CANTIDAD 2]]*Tabla2[[#This Row],[P. U. 2]],2)</f>
        <v>6880.64</v>
      </c>
    </row>
    <row r="2063" spans="1:10">
      <c r="A2063" s="16" t="s">
        <v>6577</v>
      </c>
      <c r="B2063" s="16" t="s">
        <v>1871</v>
      </c>
      <c r="C2063" s="16" t="s">
        <v>5170</v>
      </c>
      <c r="D2063" s="1" t="s">
        <v>62</v>
      </c>
      <c r="E2063" s="3">
        <v>5</v>
      </c>
      <c r="F2063" s="2">
        <v>404.04</v>
      </c>
      <c r="G2063" s="2">
        <f>ROUND('CDD-CD'!$E2063*'CDD-CD'!$F2063,2)</f>
        <v>2020.2</v>
      </c>
      <c r="H2063" s="3">
        <v>5</v>
      </c>
      <c r="I2063" s="2">
        <v>460.04</v>
      </c>
      <c r="J2063" s="2">
        <f>ROUND(Tabla2[[#This Row],[CANTIDAD 2]]*Tabla2[[#This Row],[P. U. 2]],2)</f>
        <v>2300.1999999999998</v>
      </c>
    </row>
    <row r="2064" spans="1:10">
      <c r="A2064" s="16" t="s">
        <v>6577</v>
      </c>
      <c r="B2064" s="16" t="s">
        <v>1872</v>
      </c>
      <c r="C2064" s="16" t="s">
        <v>5171</v>
      </c>
      <c r="D2064" s="1" t="s">
        <v>62</v>
      </c>
      <c r="E2064" s="3">
        <v>12</v>
      </c>
      <c r="F2064" s="2">
        <v>430.04</v>
      </c>
      <c r="G2064" s="2">
        <f>ROUND('CDD-CD'!$E2064*'CDD-CD'!$F2064,2)</f>
        <v>5160.4799999999996</v>
      </c>
      <c r="H2064" s="3">
        <v>12</v>
      </c>
      <c r="I2064" s="2">
        <v>486.04</v>
      </c>
      <c r="J2064" s="2">
        <f>ROUND(Tabla2[[#This Row],[CANTIDAD 2]]*Tabla2[[#This Row],[P. U. 2]],2)</f>
        <v>5832.48</v>
      </c>
    </row>
    <row r="2065" spans="1:10">
      <c r="A2065" s="16" t="s">
        <v>6577</v>
      </c>
      <c r="B2065" s="16" t="s">
        <v>1873</v>
      </c>
      <c r="C2065" s="16" t="s">
        <v>5172</v>
      </c>
      <c r="D2065" s="1" t="s">
        <v>62</v>
      </c>
      <c r="E2065" s="3">
        <v>4</v>
      </c>
      <c r="F2065" s="2">
        <v>424.04</v>
      </c>
      <c r="G2065" s="2">
        <f>ROUND('CDD-CD'!$E2065*'CDD-CD'!$F2065,2)</f>
        <v>1696.16</v>
      </c>
      <c r="H2065" s="3">
        <v>4</v>
      </c>
      <c r="I2065" s="2">
        <v>480.04</v>
      </c>
      <c r="J2065" s="2">
        <f>ROUND(Tabla2[[#This Row],[CANTIDAD 2]]*Tabla2[[#This Row],[P. U. 2]],2)</f>
        <v>1920.16</v>
      </c>
    </row>
    <row r="2066" spans="1:10">
      <c r="A2066" s="16" t="s">
        <v>6577</v>
      </c>
      <c r="B2066" s="16" t="s">
        <v>1874</v>
      </c>
      <c r="C2066" s="16" t="s">
        <v>5173</v>
      </c>
      <c r="D2066" s="1" t="s">
        <v>62</v>
      </c>
      <c r="E2066" s="3">
        <v>1</v>
      </c>
      <c r="F2066" s="2">
        <v>451.04</v>
      </c>
      <c r="G2066" s="2">
        <f>ROUND('CDD-CD'!$E2066*'CDD-CD'!$F2066,2)</f>
        <v>451.04</v>
      </c>
      <c r="H2066" s="3">
        <v>1</v>
      </c>
      <c r="I2066" s="2">
        <v>507.04</v>
      </c>
      <c r="J2066" s="2">
        <f>ROUND(Tabla2[[#This Row],[CANTIDAD 2]]*Tabla2[[#This Row],[P. U. 2]],2)</f>
        <v>507.04</v>
      </c>
    </row>
    <row r="2067" spans="1:10">
      <c r="A2067" s="16" t="s">
        <v>6577</v>
      </c>
      <c r="B2067" s="16" t="s">
        <v>1875</v>
      </c>
      <c r="C2067" s="16" t="s">
        <v>5174</v>
      </c>
      <c r="D2067" s="1" t="s">
        <v>62</v>
      </c>
      <c r="E2067" s="3">
        <v>1</v>
      </c>
      <c r="F2067" s="2">
        <v>522.04</v>
      </c>
      <c r="G2067" s="2">
        <f>ROUND('CDD-CD'!$E2067*'CDD-CD'!$F2067,2)</f>
        <v>522.04</v>
      </c>
      <c r="H2067" s="3">
        <v>1</v>
      </c>
      <c r="I2067" s="2">
        <v>578.04</v>
      </c>
      <c r="J2067" s="2">
        <f>ROUND(Tabla2[[#This Row],[CANTIDAD 2]]*Tabla2[[#This Row],[P. U. 2]],2)</f>
        <v>578.04</v>
      </c>
    </row>
    <row r="2068" spans="1:10">
      <c r="A2068" s="16" t="s">
        <v>6577</v>
      </c>
      <c r="B2068" s="16" t="s">
        <v>1876</v>
      </c>
      <c r="C2068" s="16" t="s">
        <v>5175</v>
      </c>
      <c r="D2068" s="1" t="s">
        <v>62</v>
      </c>
      <c r="E2068" s="3">
        <v>1</v>
      </c>
      <c r="F2068" s="2">
        <v>591.04</v>
      </c>
      <c r="G2068" s="2">
        <f>ROUND('CDD-CD'!$E2068*'CDD-CD'!$F2068,2)</f>
        <v>591.04</v>
      </c>
      <c r="H2068" s="3">
        <v>1</v>
      </c>
      <c r="I2068" s="2">
        <v>647.04</v>
      </c>
      <c r="J2068" s="2">
        <f>ROUND(Tabla2[[#This Row],[CANTIDAD 2]]*Tabla2[[#This Row],[P. U. 2]],2)</f>
        <v>647.04</v>
      </c>
    </row>
    <row r="2069" spans="1:10">
      <c r="A2069" s="16" t="s">
        <v>6577</v>
      </c>
      <c r="B2069" s="16" t="s">
        <v>1877</v>
      </c>
      <c r="C2069" s="16" t="s">
        <v>5176</v>
      </c>
      <c r="D2069" s="1" t="s">
        <v>62</v>
      </c>
      <c r="E2069" s="3">
        <v>8</v>
      </c>
      <c r="F2069" s="2">
        <v>543.04</v>
      </c>
      <c r="G2069" s="2">
        <f>ROUND('CDD-CD'!$E2069*'CDD-CD'!$F2069,2)</f>
        <v>4344.32</v>
      </c>
      <c r="H2069" s="3">
        <v>8</v>
      </c>
      <c r="I2069" s="2">
        <v>599.04</v>
      </c>
      <c r="J2069" s="2">
        <f>ROUND(Tabla2[[#This Row],[CANTIDAD 2]]*Tabla2[[#This Row],[P. U. 2]],2)</f>
        <v>4792.32</v>
      </c>
    </row>
    <row r="2070" spans="1:10">
      <c r="A2070" s="16" t="s">
        <v>6577</v>
      </c>
      <c r="B2070" s="16" t="s">
        <v>1878</v>
      </c>
      <c r="C2070" s="16" t="s">
        <v>5177</v>
      </c>
      <c r="D2070" s="1" t="s">
        <v>62</v>
      </c>
      <c r="E2070" s="3">
        <v>20</v>
      </c>
      <c r="F2070" s="2">
        <v>625.04</v>
      </c>
      <c r="G2070" s="2">
        <f>ROUND('CDD-CD'!$E2070*'CDD-CD'!$F2070,2)</f>
        <v>12500.8</v>
      </c>
      <c r="H2070" s="3">
        <v>20</v>
      </c>
      <c r="I2070" s="2">
        <v>681.04</v>
      </c>
      <c r="J2070" s="2">
        <f>ROUND(Tabla2[[#This Row],[CANTIDAD 2]]*Tabla2[[#This Row],[P. U. 2]],2)</f>
        <v>13620.8</v>
      </c>
    </row>
    <row r="2071" spans="1:10">
      <c r="A2071" s="16" t="s">
        <v>6577</v>
      </c>
      <c r="B2071" s="16" t="s">
        <v>1879</v>
      </c>
      <c r="C2071" s="16" t="s">
        <v>5178</v>
      </c>
      <c r="D2071" s="1" t="s">
        <v>62</v>
      </c>
      <c r="E2071" s="3">
        <v>3</v>
      </c>
      <c r="F2071" s="2">
        <v>663.04</v>
      </c>
      <c r="G2071" s="2">
        <f>ROUND('CDD-CD'!$E2071*'CDD-CD'!$F2071,2)</f>
        <v>1989.12</v>
      </c>
      <c r="H2071" s="3">
        <v>3</v>
      </c>
      <c r="I2071" s="2">
        <v>719.04</v>
      </c>
      <c r="J2071" s="2">
        <f>ROUND(Tabla2[[#This Row],[CANTIDAD 2]]*Tabla2[[#This Row],[P. U. 2]],2)</f>
        <v>2157.12</v>
      </c>
    </row>
    <row r="2072" spans="1:10">
      <c r="A2072" s="16" t="s">
        <v>6577</v>
      </c>
      <c r="B2072" s="16" t="s">
        <v>1880</v>
      </c>
      <c r="C2072" s="16" t="s">
        <v>5179</v>
      </c>
      <c r="D2072" s="1" t="s">
        <v>62</v>
      </c>
      <c r="E2072" s="3">
        <v>2</v>
      </c>
      <c r="F2072" s="2">
        <v>495.04</v>
      </c>
      <c r="G2072" s="2">
        <f>ROUND('CDD-CD'!$E2072*'CDD-CD'!$F2072,2)</f>
        <v>990.08</v>
      </c>
      <c r="H2072" s="3">
        <v>2</v>
      </c>
      <c r="I2072" s="2">
        <v>551.04</v>
      </c>
      <c r="J2072" s="2">
        <f>ROUND(Tabla2[[#This Row],[CANTIDAD 2]]*Tabla2[[#This Row],[P. U. 2]],2)</f>
        <v>1102.08</v>
      </c>
    </row>
    <row r="2073" spans="1:10">
      <c r="A2073" s="16" t="s">
        <v>6577</v>
      </c>
      <c r="B2073" s="16" t="s">
        <v>1881</v>
      </c>
      <c r="C2073" s="16" t="s">
        <v>5180</v>
      </c>
      <c r="D2073" s="1" t="s">
        <v>62</v>
      </c>
      <c r="E2073" s="3">
        <v>1</v>
      </c>
      <c r="F2073" s="2">
        <v>659.04</v>
      </c>
      <c r="G2073" s="2">
        <f>ROUND('CDD-CD'!$E2073*'CDD-CD'!$F2073,2)</f>
        <v>659.04</v>
      </c>
      <c r="H2073" s="3">
        <v>1</v>
      </c>
      <c r="I2073" s="2">
        <v>715.04</v>
      </c>
      <c r="J2073" s="2">
        <f>ROUND(Tabla2[[#This Row],[CANTIDAD 2]]*Tabla2[[#This Row],[P. U. 2]],2)</f>
        <v>715.04</v>
      </c>
    </row>
    <row r="2074" spans="1:10">
      <c r="A2074" s="16" t="s">
        <v>6577</v>
      </c>
      <c r="B2074" s="16" t="s">
        <v>1882</v>
      </c>
      <c r="C2074" s="16" t="s">
        <v>5181</v>
      </c>
      <c r="D2074" s="1" t="s">
        <v>62</v>
      </c>
      <c r="E2074" s="3">
        <v>1</v>
      </c>
      <c r="F2074" s="2">
        <v>970.04</v>
      </c>
      <c r="G2074" s="2">
        <f>ROUND('CDD-CD'!$E2074*'CDD-CD'!$F2074,2)</f>
        <v>970.04</v>
      </c>
      <c r="H2074" s="3">
        <v>1</v>
      </c>
      <c r="I2074" s="2">
        <v>1026.04</v>
      </c>
      <c r="J2074" s="2">
        <f>ROUND(Tabla2[[#This Row],[CANTIDAD 2]]*Tabla2[[#This Row],[P. U. 2]],2)</f>
        <v>1026.04</v>
      </c>
    </row>
    <row r="2075" spans="1:10">
      <c r="A2075" s="16" t="s">
        <v>6577</v>
      </c>
      <c r="B2075" s="16" t="s">
        <v>1883</v>
      </c>
      <c r="C2075" s="16" t="s">
        <v>5182</v>
      </c>
      <c r="D2075" s="1" t="s">
        <v>62</v>
      </c>
      <c r="E2075" s="3">
        <v>1</v>
      </c>
      <c r="F2075" s="2">
        <v>824.04</v>
      </c>
      <c r="G2075" s="2">
        <f>ROUND('CDD-CD'!$E2075*'CDD-CD'!$F2075,2)</f>
        <v>824.04</v>
      </c>
      <c r="H2075" s="3">
        <v>1</v>
      </c>
      <c r="I2075" s="2">
        <v>880.04</v>
      </c>
      <c r="J2075" s="2">
        <f>ROUND(Tabla2[[#This Row],[CANTIDAD 2]]*Tabla2[[#This Row],[P. U. 2]],2)</f>
        <v>880.04</v>
      </c>
    </row>
    <row r="2076" spans="1:10">
      <c r="A2076" s="16" t="s">
        <v>6577</v>
      </c>
      <c r="B2076" s="16" t="s">
        <v>1884</v>
      </c>
      <c r="C2076" s="16" t="s">
        <v>5183</v>
      </c>
      <c r="D2076" s="1" t="s">
        <v>62</v>
      </c>
      <c r="E2076" s="3">
        <v>4</v>
      </c>
      <c r="F2076" s="2">
        <v>731.04</v>
      </c>
      <c r="G2076" s="2">
        <f>ROUND('CDD-CD'!$E2076*'CDD-CD'!$F2076,2)</f>
        <v>2924.16</v>
      </c>
      <c r="H2076" s="3">
        <v>4</v>
      </c>
      <c r="I2076" s="2">
        <v>787.04</v>
      </c>
      <c r="J2076" s="2">
        <f>ROUND(Tabla2[[#This Row],[CANTIDAD 2]]*Tabla2[[#This Row],[P. U. 2]],2)</f>
        <v>3148.16</v>
      </c>
    </row>
    <row r="2077" spans="1:10">
      <c r="A2077" s="16" t="s">
        <v>6577</v>
      </c>
      <c r="B2077" s="16" t="s">
        <v>1885</v>
      </c>
      <c r="C2077" s="16" t="s">
        <v>5184</v>
      </c>
      <c r="D2077" s="1" t="s">
        <v>62</v>
      </c>
      <c r="E2077" s="3">
        <v>1</v>
      </c>
      <c r="F2077" s="2">
        <v>1257.04</v>
      </c>
      <c r="G2077" s="2">
        <f>ROUND('CDD-CD'!$E2077*'CDD-CD'!$F2077,2)</f>
        <v>1257.04</v>
      </c>
      <c r="H2077" s="3">
        <v>1</v>
      </c>
      <c r="I2077" s="2">
        <v>1313.04</v>
      </c>
      <c r="J2077" s="2">
        <f>ROUND(Tabla2[[#This Row],[CANTIDAD 2]]*Tabla2[[#This Row],[P. U. 2]],2)</f>
        <v>1313.04</v>
      </c>
    </row>
    <row r="2078" spans="1:10">
      <c r="A2078" s="16" t="s">
        <v>6577</v>
      </c>
      <c r="B2078" s="16" t="s">
        <v>1886</v>
      </c>
      <c r="C2078" s="16" t="s">
        <v>5185</v>
      </c>
      <c r="D2078" s="1" t="s">
        <v>62</v>
      </c>
      <c r="E2078" s="3">
        <v>63</v>
      </c>
      <c r="F2078" s="2">
        <v>326.04000000000002</v>
      </c>
      <c r="G2078" s="2">
        <f>ROUND('CDD-CD'!$E2078*'CDD-CD'!$F2078,2)</f>
        <v>20540.52</v>
      </c>
      <c r="H2078" s="3">
        <v>63</v>
      </c>
      <c r="I2078" s="2">
        <v>382.04</v>
      </c>
      <c r="J2078" s="2">
        <f>ROUND(Tabla2[[#This Row],[CANTIDAD 2]]*Tabla2[[#This Row],[P. U. 2]],2)</f>
        <v>24068.52</v>
      </c>
    </row>
    <row r="2079" spans="1:10">
      <c r="A2079" s="16" t="s">
        <v>6577</v>
      </c>
      <c r="B2079" s="16" t="s">
        <v>1887</v>
      </c>
      <c r="C2079" s="16" t="s">
        <v>5186</v>
      </c>
      <c r="D2079" s="1" t="s">
        <v>62</v>
      </c>
      <c r="E2079" s="3">
        <v>8</v>
      </c>
      <c r="F2079" s="2">
        <v>347.04</v>
      </c>
      <c r="G2079" s="2">
        <f>ROUND('CDD-CD'!$E2079*'CDD-CD'!$F2079,2)</f>
        <v>2776.32</v>
      </c>
      <c r="H2079" s="3">
        <v>8</v>
      </c>
      <c r="I2079" s="2">
        <v>403.04</v>
      </c>
      <c r="J2079" s="2">
        <f>ROUND(Tabla2[[#This Row],[CANTIDAD 2]]*Tabla2[[#This Row],[P. U. 2]],2)</f>
        <v>3224.32</v>
      </c>
    </row>
    <row r="2080" spans="1:10">
      <c r="A2080" s="16" t="s">
        <v>6577</v>
      </c>
      <c r="B2080" s="16" t="s">
        <v>1888</v>
      </c>
      <c r="C2080" s="16" t="s">
        <v>5187</v>
      </c>
      <c r="D2080" s="1" t="s">
        <v>62</v>
      </c>
      <c r="E2080" s="3">
        <v>4</v>
      </c>
      <c r="F2080" s="2">
        <v>374.04</v>
      </c>
      <c r="G2080" s="2">
        <f>ROUND('CDD-CD'!$E2080*'CDD-CD'!$F2080,2)</f>
        <v>1496.16</v>
      </c>
      <c r="H2080" s="3">
        <v>4</v>
      </c>
      <c r="I2080" s="2">
        <v>430.04</v>
      </c>
      <c r="J2080" s="2">
        <f>ROUND(Tabla2[[#This Row],[CANTIDAD 2]]*Tabla2[[#This Row],[P. U. 2]],2)</f>
        <v>1720.16</v>
      </c>
    </row>
    <row r="2081" spans="1:10">
      <c r="A2081" s="16" t="s">
        <v>6577</v>
      </c>
      <c r="B2081" s="16" t="s">
        <v>1889</v>
      </c>
      <c r="C2081" s="16" t="s">
        <v>5188</v>
      </c>
      <c r="D2081" s="1" t="s">
        <v>62</v>
      </c>
      <c r="E2081" s="3">
        <v>14</v>
      </c>
      <c r="F2081" s="2">
        <v>403.04</v>
      </c>
      <c r="G2081" s="2">
        <f>ROUND('CDD-CD'!$E2081*'CDD-CD'!$F2081,2)</f>
        <v>5642.56</v>
      </c>
      <c r="H2081" s="3">
        <v>14</v>
      </c>
      <c r="I2081" s="2">
        <v>459.04</v>
      </c>
      <c r="J2081" s="2">
        <f>ROUND(Tabla2[[#This Row],[CANTIDAD 2]]*Tabla2[[#This Row],[P. U. 2]],2)</f>
        <v>6426.56</v>
      </c>
    </row>
    <row r="2082" spans="1:10">
      <c r="A2082" s="16" t="s">
        <v>6577</v>
      </c>
      <c r="B2082" s="16" t="s">
        <v>1890</v>
      </c>
      <c r="C2082" s="16" t="s">
        <v>5189</v>
      </c>
      <c r="D2082" s="1" t="s">
        <v>62</v>
      </c>
      <c r="E2082" s="3">
        <v>58</v>
      </c>
      <c r="F2082" s="2">
        <v>429.04</v>
      </c>
      <c r="G2082" s="2">
        <f>ROUND('CDD-CD'!$E2082*'CDD-CD'!$F2082,2)</f>
        <v>24884.32</v>
      </c>
      <c r="H2082" s="3">
        <v>58</v>
      </c>
      <c r="I2082" s="2">
        <v>485.04</v>
      </c>
      <c r="J2082" s="2">
        <f>ROUND(Tabla2[[#This Row],[CANTIDAD 2]]*Tabla2[[#This Row],[P. U. 2]],2)</f>
        <v>28132.32</v>
      </c>
    </row>
    <row r="2083" spans="1:10">
      <c r="A2083" s="16" t="s">
        <v>6577</v>
      </c>
      <c r="B2083" s="16" t="s">
        <v>1891</v>
      </c>
      <c r="C2083" s="16" t="s">
        <v>5190</v>
      </c>
      <c r="D2083" s="1" t="s">
        <v>62</v>
      </c>
      <c r="E2083" s="3">
        <v>16</v>
      </c>
      <c r="F2083" s="2">
        <v>423.04</v>
      </c>
      <c r="G2083" s="2">
        <f>ROUND('CDD-CD'!$E2083*'CDD-CD'!$F2083,2)</f>
        <v>6768.64</v>
      </c>
      <c r="H2083" s="3">
        <v>16</v>
      </c>
      <c r="I2083" s="2">
        <v>479.04</v>
      </c>
      <c r="J2083" s="2">
        <f>ROUND(Tabla2[[#This Row],[CANTIDAD 2]]*Tabla2[[#This Row],[P. U. 2]],2)</f>
        <v>7664.64</v>
      </c>
    </row>
    <row r="2084" spans="1:10">
      <c r="A2084" s="16" t="s">
        <v>6577</v>
      </c>
      <c r="B2084" s="16" t="s">
        <v>1892</v>
      </c>
      <c r="C2084" s="16" t="s">
        <v>5191</v>
      </c>
      <c r="D2084" s="1" t="s">
        <v>62</v>
      </c>
      <c r="E2084" s="3">
        <v>6</v>
      </c>
      <c r="F2084" s="2">
        <v>451.04</v>
      </c>
      <c r="G2084" s="2">
        <f>ROUND('CDD-CD'!$E2084*'CDD-CD'!$F2084,2)</f>
        <v>2706.24</v>
      </c>
      <c r="H2084" s="3">
        <v>6</v>
      </c>
      <c r="I2084" s="2">
        <v>507.04</v>
      </c>
      <c r="J2084" s="2">
        <f>ROUND(Tabla2[[#This Row],[CANTIDAD 2]]*Tabla2[[#This Row],[P. U. 2]],2)</f>
        <v>3042.24</v>
      </c>
    </row>
    <row r="2085" spans="1:10">
      <c r="A2085" s="16" t="s">
        <v>6577</v>
      </c>
      <c r="B2085" s="16" t="s">
        <v>1893</v>
      </c>
      <c r="C2085" s="16" t="s">
        <v>5192</v>
      </c>
      <c r="D2085" s="1" t="s">
        <v>62</v>
      </c>
      <c r="E2085" s="3">
        <v>4</v>
      </c>
      <c r="F2085" s="2">
        <v>522.04</v>
      </c>
      <c r="G2085" s="2">
        <f>ROUND('CDD-CD'!$E2085*'CDD-CD'!$F2085,2)</f>
        <v>2088.16</v>
      </c>
      <c r="H2085" s="3">
        <v>4</v>
      </c>
      <c r="I2085" s="2">
        <v>578.04</v>
      </c>
      <c r="J2085" s="2">
        <f>ROUND(Tabla2[[#This Row],[CANTIDAD 2]]*Tabla2[[#This Row],[P. U. 2]],2)</f>
        <v>2312.16</v>
      </c>
    </row>
    <row r="2086" spans="1:10">
      <c r="A2086" s="16" t="s">
        <v>6577</v>
      </c>
      <c r="B2086" s="16" t="s">
        <v>1894</v>
      </c>
      <c r="C2086" s="16" t="s">
        <v>5193</v>
      </c>
      <c r="D2086" s="1" t="s">
        <v>62</v>
      </c>
      <c r="E2086" s="3">
        <v>12</v>
      </c>
      <c r="F2086" s="2">
        <v>543.04</v>
      </c>
      <c r="G2086" s="2">
        <f>ROUND('CDD-CD'!$E2086*'CDD-CD'!$F2086,2)</f>
        <v>6516.48</v>
      </c>
      <c r="H2086" s="3">
        <v>12</v>
      </c>
      <c r="I2086" s="2">
        <v>599.04</v>
      </c>
      <c r="J2086" s="2">
        <f>ROUND(Tabla2[[#This Row],[CANTIDAD 2]]*Tabla2[[#This Row],[P. U. 2]],2)</f>
        <v>7188.48</v>
      </c>
    </row>
    <row r="2087" spans="1:10">
      <c r="A2087" s="16" t="s">
        <v>6577</v>
      </c>
      <c r="B2087" s="16" t="s">
        <v>1895</v>
      </c>
      <c r="C2087" s="16" t="s">
        <v>5194</v>
      </c>
      <c r="D2087" s="1" t="s">
        <v>62</v>
      </c>
      <c r="E2087" s="3">
        <v>8</v>
      </c>
      <c r="F2087" s="2">
        <v>591.04</v>
      </c>
      <c r="G2087" s="2">
        <f>ROUND('CDD-CD'!$E2087*'CDD-CD'!$F2087,2)</f>
        <v>4728.32</v>
      </c>
      <c r="H2087" s="3">
        <v>8</v>
      </c>
      <c r="I2087" s="2">
        <v>647.04</v>
      </c>
      <c r="J2087" s="2">
        <f>ROUND(Tabla2[[#This Row],[CANTIDAD 2]]*Tabla2[[#This Row],[P. U. 2]],2)</f>
        <v>5176.32</v>
      </c>
    </row>
    <row r="2088" spans="1:10">
      <c r="A2088" s="16" t="s">
        <v>6577</v>
      </c>
      <c r="B2088" s="16" t="s">
        <v>1896</v>
      </c>
      <c r="C2088" s="16" t="s">
        <v>5195</v>
      </c>
      <c r="D2088" s="1" t="s">
        <v>62</v>
      </c>
      <c r="E2088" s="3">
        <v>1</v>
      </c>
      <c r="F2088" s="2">
        <v>663.04</v>
      </c>
      <c r="G2088" s="2">
        <f>ROUND('CDD-CD'!$E2088*'CDD-CD'!$F2088,2)</f>
        <v>663.04</v>
      </c>
      <c r="H2088" s="3">
        <v>1</v>
      </c>
      <c r="I2088" s="2">
        <v>719.04</v>
      </c>
      <c r="J2088" s="2">
        <f>ROUND(Tabla2[[#This Row],[CANTIDAD 2]]*Tabla2[[#This Row],[P. U. 2]],2)</f>
        <v>719.04</v>
      </c>
    </row>
    <row r="2089" spans="1:10">
      <c r="A2089" s="16" t="s">
        <v>6577</v>
      </c>
      <c r="B2089" s="16" t="s">
        <v>1897</v>
      </c>
      <c r="C2089" s="16" t="s">
        <v>5196</v>
      </c>
      <c r="D2089" s="1" t="s">
        <v>62</v>
      </c>
      <c r="E2089" s="3">
        <v>1</v>
      </c>
      <c r="F2089" s="2">
        <v>749.04</v>
      </c>
      <c r="G2089" s="2">
        <f>ROUND('CDD-CD'!$E2089*'CDD-CD'!$F2089,2)</f>
        <v>749.04</v>
      </c>
      <c r="H2089" s="3">
        <v>1</v>
      </c>
      <c r="I2089" s="2">
        <v>805.04</v>
      </c>
      <c r="J2089" s="2">
        <f>ROUND(Tabla2[[#This Row],[CANTIDAD 2]]*Tabla2[[#This Row],[P. U. 2]],2)</f>
        <v>805.04</v>
      </c>
    </row>
    <row r="2090" spans="1:10">
      <c r="A2090" s="16" t="s">
        <v>6577</v>
      </c>
      <c r="B2090" s="16" t="s">
        <v>1898</v>
      </c>
      <c r="C2090" s="16" t="s">
        <v>5197</v>
      </c>
      <c r="D2090" s="1" t="s">
        <v>62</v>
      </c>
      <c r="E2090" s="3">
        <v>4</v>
      </c>
      <c r="F2090" s="2">
        <v>824.04</v>
      </c>
      <c r="G2090" s="2">
        <f>ROUND('CDD-CD'!$E2090*'CDD-CD'!$F2090,2)</f>
        <v>3296.16</v>
      </c>
      <c r="H2090" s="3">
        <v>4</v>
      </c>
      <c r="I2090" s="2">
        <v>880.04</v>
      </c>
      <c r="J2090" s="2">
        <f>ROUND(Tabla2[[#This Row],[CANTIDAD 2]]*Tabla2[[#This Row],[P. U. 2]],2)</f>
        <v>3520.16</v>
      </c>
    </row>
    <row r="2091" spans="1:10">
      <c r="A2091" s="16" t="s">
        <v>6577</v>
      </c>
      <c r="B2091" s="16" t="s">
        <v>1899</v>
      </c>
      <c r="C2091" s="16" t="s">
        <v>5198</v>
      </c>
      <c r="D2091" s="1" t="s">
        <v>62</v>
      </c>
      <c r="E2091" s="3">
        <v>1</v>
      </c>
      <c r="F2091" s="2">
        <v>1304.04</v>
      </c>
      <c r="G2091" s="2">
        <f>ROUND('CDD-CD'!$E2091*'CDD-CD'!$F2091,2)</f>
        <v>1304.04</v>
      </c>
      <c r="H2091" s="3">
        <v>1</v>
      </c>
      <c r="I2091" s="2">
        <v>1360.04</v>
      </c>
      <c r="J2091" s="2">
        <f>ROUND(Tabla2[[#This Row],[CANTIDAD 2]]*Tabla2[[#This Row],[P. U. 2]],2)</f>
        <v>1360.04</v>
      </c>
    </row>
    <row r="2092" spans="1:10">
      <c r="A2092" s="16" t="s">
        <v>6577</v>
      </c>
      <c r="B2092" s="16" t="s">
        <v>1900</v>
      </c>
      <c r="C2092" s="16" t="s">
        <v>5199</v>
      </c>
      <c r="D2092" s="1" t="s">
        <v>62</v>
      </c>
      <c r="E2092" s="3">
        <v>6</v>
      </c>
      <c r="F2092" s="2">
        <v>424.04</v>
      </c>
      <c r="G2092" s="2">
        <f>ROUND('CDD-CD'!$E2092*'CDD-CD'!$F2092,2)</f>
        <v>2544.2399999999998</v>
      </c>
      <c r="H2092" s="3">
        <v>6</v>
      </c>
      <c r="I2092" s="2">
        <v>480.04</v>
      </c>
      <c r="J2092" s="2">
        <f>ROUND(Tabla2[[#This Row],[CANTIDAD 2]]*Tabla2[[#This Row],[P. U. 2]],2)</f>
        <v>2880.24</v>
      </c>
    </row>
    <row r="2093" spans="1:10">
      <c r="A2093" s="16" t="s">
        <v>6577</v>
      </c>
      <c r="B2093" s="16" t="s">
        <v>1901</v>
      </c>
      <c r="C2093" s="16" t="s">
        <v>5200</v>
      </c>
      <c r="D2093" s="1" t="s">
        <v>62</v>
      </c>
      <c r="E2093" s="3">
        <v>6</v>
      </c>
      <c r="F2093" s="2">
        <v>461.04</v>
      </c>
      <c r="G2093" s="2">
        <f>ROUND('CDD-CD'!$E2093*'CDD-CD'!$F2093,2)</f>
        <v>2766.24</v>
      </c>
      <c r="H2093" s="3">
        <v>6</v>
      </c>
      <c r="I2093" s="2">
        <v>517.04</v>
      </c>
      <c r="J2093" s="2">
        <f>ROUND(Tabla2[[#This Row],[CANTIDAD 2]]*Tabla2[[#This Row],[P. U. 2]],2)</f>
        <v>3102.24</v>
      </c>
    </row>
    <row r="2094" spans="1:10">
      <c r="A2094" s="16" t="s">
        <v>6577</v>
      </c>
      <c r="B2094" s="16" t="s">
        <v>1902</v>
      </c>
      <c r="C2094" s="16" t="s">
        <v>5201</v>
      </c>
      <c r="D2094" s="1" t="s">
        <v>62</v>
      </c>
      <c r="E2094" s="3">
        <v>4</v>
      </c>
      <c r="F2094" s="2">
        <v>495.04</v>
      </c>
      <c r="G2094" s="2">
        <f>ROUND('CDD-CD'!$E2094*'CDD-CD'!$F2094,2)</f>
        <v>1980.16</v>
      </c>
      <c r="H2094" s="3">
        <v>4</v>
      </c>
      <c r="I2094" s="2">
        <v>551.04</v>
      </c>
      <c r="J2094" s="2">
        <f>ROUND(Tabla2[[#This Row],[CANTIDAD 2]]*Tabla2[[#This Row],[P. U. 2]],2)</f>
        <v>2204.16</v>
      </c>
    </row>
    <row r="2095" spans="1:10">
      <c r="A2095" s="16" t="s">
        <v>6577</v>
      </c>
      <c r="B2095" s="16" t="s">
        <v>1903</v>
      </c>
      <c r="C2095" s="16" t="s">
        <v>5202</v>
      </c>
      <c r="D2095" s="1" t="s">
        <v>62</v>
      </c>
      <c r="E2095" s="3">
        <v>8</v>
      </c>
      <c r="F2095" s="2">
        <v>627.04</v>
      </c>
      <c r="G2095" s="2">
        <f>ROUND('CDD-CD'!$E2095*'CDD-CD'!$F2095,2)</f>
        <v>5016.32</v>
      </c>
      <c r="H2095" s="3">
        <v>8</v>
      </c>
      <c r="I2095" s="2">
        <v>683.04</v>
      </c>
      <c r="J2095" s="2">
        <f>ROUND(Tabla2[[#This Row],[CANTIDAD 2]]*Tabla2[[#This Row],[P. U. 2]],2)</f>
        <v>5464.32</v>
      </c>
    </row>
    <row r="2096" spans="1:10">
      <c r="A2096" s="16" t="s">
        <v>6577</v>
      </c>
      <c r="B2096" s="16" t="s">
        <v>1904</v>
      </c>
      <c r="C2096" s="16" t="s">
        <v>5203</v>
      </c>
      <c r="D2096" s="1" t="s">
        <v>62</v>
      </c>
      <c r="E2096" s="3">
        <v>1</v>
      </c>
      <c r="F2096" s="2">
        <v>573.04</v>
      </c>
      <c r="G2096" s="2">
        <f>ROUND('CDD-CD'!$E2096*'CDD-CD'!$F2096,2)</f>
        <v>573.04</v>
      </c>
      <c r="H2096" s="3">
        <v>1</v>
      </c>
      <c r="I2096" s="2">
        <v>629.04</v>
      </c>
      <c r="J2096" s="2">
        <f>ROUND(Tabla2[[#This Row],[CANTIDAD 2]]*Tabla2[[#This Row],[P. U. 2]],2)</f>
        <v>629.04</v>
      </c>
    </row>
    <row r="2097" spans="1:10">
      <c r="A2097" s="16" t="s">
        <v>6577</v>
      </c>
      <c r="B2097" s="16" t="s">
        <v>1905</v>
      </c>
      <c r="C2097" s="16" t="s">
        <v>5204</v>
      </c>
      <c r="D2097" s="1" t="s">
        <v>62</v>
      </c>
      <c r="E2097" s="3">
        <v>1</v>
      </c>
      <c r="F2097" s="2">
        <v>970.04</v>
      </c>
      <c r="G2097" s="2">
        <f>ROUND('CDD-CD'!$E2097*'CDD-CD'!$F2097,2)</f>
        <v>970.04</v>
      </c>
      <c r="H2097" s="3">
        <v>1</v>
      </c>
      <c r="I2097" s="2">
        <v>1026.04</v>
      </c>
      <c r="J2097" s="2">
        <f>ROUND(Tabla2[[#This Row],[CANTIDAD 2]]*Tabla2[[#This Row],[P. U. 2]],2)</f>
        <v>1026.04</v>
      </c>
    </row>
    <row r="2098" spans="1:10">
      <c r="A2098" s="16" t="s">
        <v>6577</v>
      </c>
      <c r="B2098" s="16" t="s">
        <v>1906</v>
      </c>
      <c r="C2098" s="16" t="s">
        <v>5205</v>
      </c>
      <c r="D2098" s="1" t="s">
        <v>62</v>
      </c>
      <c r="E2098" s="3">
        <v>8</v>
      </c>
      <c r="F2098" s="2">
        <v>582.04</v>
      </c>
      <c r="G2098" s="2">
        <f>ROUND('CDD-CD'!$E2098*'CDD-CD'!$F2098,2)</f>
        <v>4656.32</v>
      </c>
      <c r="H2098" s="3">
        <v>8</v>
      </c>
      <c r="I2098" s="2">
        <v>638.04</v>
      </c>
      <c r="J2098" s="2">
        <f>ROUND(Tabla2[[#This Row],[CANTIDAD 2]]*Tabla2[[#This Row],[P. U. 2]],2)</f>
        <v>5104.32</v>
      </c>
    </row>
    <row r="2099" spans="1:10">
      <c r="A2099" s="16" t="s">
        <v>6577</v>
      </c>
      <c r="B2099" s="16" t="s">
        <v>1907</v>
      </c>
      <c r="C2099" s="16" t="s">
        <v>5206</v>
      </c>
      <c r="D2099" s="1" t="s">
        <v>62</v>
      </c>
      <c r="E2099" s="3">
        <v>1</v>
      </c>
      <c r="F2099" s="2">
        <v>525.04</v>
      </c>
      <c r="G2099" s="2">
        <f>ROUND('CDD-CD'!$E2099*'CDD-CD'!$F2099,2)</f>
        <v>525.04</v>
      </c>
      <c r="H2099" s="3">
        <v>1</v>
      </c>
      <c r="I2099" s="2">
        <v>581.04</v>
      </c>
      <c r="J2099" s="2">
        <f>ROUND(Tabla2[[#This Row],[CANTIDAD 2]]*Tabla2[[#This Row],[P. U. 2]],2)</f>
        <v>581.04</v>
      </c>
    </row>
    <row r="2100" spans="1:10">
      <c r="A2100" s="16" t="s">
        <v>6577</v>
      </c>
      <c r="B2100" s="16" t="s">
        <v>1908</v>
      </c>
      <c r="C2100" s="16" t="s">
        <v>5207</v>
      </c>
      <c r="D2100" s="1" t="s">
        <v>62</v>
      </c>
      <c r="E2100" s="3">
        <v>1</v>
      </c>
      <c r="F2100" s="2">
        <v>622.04</v>
      </c>
      <c r="G2100" s="2">
        <f>ROUND('CDD-CD'!$E2100*'CDD-CD'!$F2100,2)</f>
        <v>622.04</v>
      </c>
      <c r="H2100" s="3">
        <v>1</v>
      </c>
      <c r="I2100" s="2">
        <v>678.04</v>
      </c>
      <c r="J2100" s="2">
        <f>ROUND(Tabla2[[#This Row],[CANTIDAD 2]]*Tabla2[[#This Row],[P. U. 2]],2)</f>
        <v>678.04</v>
      </c>
    </row>
    <row r="2101" spans="1:10">
      <c r="A2101" s="16" t="s">
        <v>6577</v>
      </c>
      <c r="B2101" s="16" t="s">
        <v>1909</v>
      </c>
      <c r="C2101" s="16" t="s">
        <v>5208</v>
      </c>
      <c r="D2101" s="1" t="s">
        <v>62</v>
      </c>
      <c r="E2101" s="3">
        <v>1</v>
      </c>
      <c r="F2101" s="2">
        <v>663.04</v>
      </c>
      <c r="G2101" s="2">
        <f>ROUND('CDD-CD'!$E2101*'CDD-CD'!$F2101,2)</f>
        <v>663.04</v>
      </c>
      <c r="H2101" s="3">
        <v>1</v>
      </c>
      <c r="I2101" s="2">
        <v>719.04</v>
      </c>
      <c r="J2101" s="2">
        <f>ROUND(Tabla2[[#This Row],[CANTIDAD 2]]*Tabla2[[#This Row],[P. U. 2]],2)</f>
        <v>719.04</v>
      </c>
    </row>
    <row r="2102" spans="1:10">
      <c r="A2102" s="16" t="s">
        <v>6577</v>
      </c>
      <c r="B2102" s="16" t="s">
        <v>1910</v>
      </c>
      <c r="C2102" s="16" t="s">
        <v>5209</v>
      </c>
      <c r="D2102" s="1" t="s">
        <v>62</v>
      </c>
      <c r="E2102" s="3">
        <v>1</v>
      </c>
      <c r="F2102" s="2">
        <v>717.04</v>
      </c>
      <c r="G2102" s="2">
        <f>ROUND('CDD-CD'!$E2102*'CDD-CD'!$F2102,2)</f>
        <v>717.04</v>
      </c>
      <c r="H2102" s="3">
        <v>1</v>
      </c>
      <c r="I2102" s="2">
        <v>773.04</v>
      </c>
      <c r="J2102" s="2">
        <f>ROUND(Tabla2[[#This Row],[CANTIDAD 2]]*Tabla2[[#This Row],[P. U. 2]],2)</f>
        <v>773.04</v>
      </c>
    </row>
    <row r="2103" spans="1:10">
      <c r="A2103" s="16" t="s">
        <v>6577</v>
      </c>
      <c r="B2103" s="16" t="s">
        <v>1911</v>
      </c>
      <c r="C2103" s="16" t="s">
        <v>5210</v>
      </c>
      <c r="D2103" s="1" t="s">
        <v>62</v>
      </c>
      <c r="E2103" s="3">
        <v>15</v>
      </c>
      <c r="F2103" s="2">
        <v>573.04</v>
      </c>
      <c r="G2103" s="2">
        <f>ROUND('CDD-CD'!$E2103*'CDD-CD'!$F2103,2)</f>
        <v>8595.6</v>
      </c>
      <c r="H2103" s="3">
        <v>15</v>
      </c>
      <c r="I2103" s="2">
        <v>629.04</v>
      </c>
      <c r="J2103" s="2">
        <f>ROUND(Tabla2[[#This Row],[CANTIDAD 2]]*Tabla2[[#This Row],[P. U. 2]],2)</f>
        <v>9435.6</v>
      </c>
    </row>
    <row r="2104" spans="1:10">
      <c r="A2104" s="16" t="s">
        <v>6577</v>
      </c>
      <c r="B2104" s="16" t="s">
        <v>1912</v>
      </c>
      <c r="C2104" s="16" t="s">
        <v>5211</v>
      </c>
      <c r="D2104" s="1" t="s">
        <v>62</v>
      </c>
      <c r="E2104" s="3">
        <v>1</v>
      </c>
      <c r="F2104" s="2">
        <v>2695.51</v>
      </c>
      <c r="G2104" s="2">
        <f>ROUND('CDD-CD'!$E2104*'CDD-CD'!$F2104,2)</f>
        <v>2695.51</v>
      </c>
      <c r="H2104" s="3">
        <v>1</v>
      </c>
      <c r="I2104" s="2">
        <v>2863.49</v>
      </c>
      <c r="J2104" s="2">
        <f>ROUND(Tabla2[[#This Row],[CANTIDAD 2]]*Tabla2[[#This Row],[P. U. 2]],2)</f>
        <v>2863.49</v>
      </c>
    </row>
    <row r="2105" spans="1:10" s="51" customFormat="1">
      <c r="A2105" s="47" t="s">
        <v>6579</v>
      </c>
      <c r="B2105" s="47" t="s">
        <v>6633</v>
      </c>
      <c r="C2105" s="47" t="s">
        <v>5212</v>
      </c>
      <c r="D2105" s="48" t="s">
        <v>3472</v>
      </c>
      <c r="E2105" s="49"/>
      <c r="F2105" s="50"/>
      <c r="G2105" s="50">
        <f>SUM(G2106:G2122)</f>
        <v>5267262.6700000009</v>
      </c>
      <c r="H2105" s="49"/>
      <c r="I2105" s="64"/>
      <c r="J2105" s="50">
        <f>SUM(J2106:J2122)</f>
        <v>6016235.0399999991</v>
      </c>
    </row>
    <row r="2106" spans="1:10">
      <c r="A2106" s="16" t="s">
        <v>6577</v>
      </c>
      <c r="B2106" s="16" t="s">
        <v>1913</v>
      </c>
      <c r="C2106" s="16" t="s">
        <v>5213</v>
      </c>
      <c r="D2106" s="1" t="s">
        <v>20</v>
      </c>
      <c r="E2106" s="3">
        <v>12022.65</v>
      </c>
      <c r="F2106" s="2">
        <v>43.33</v>
      </c>
      <c r="G2106" s="2">
        <f>ROUND('CDD-CD'!$E2106*'CDD-CD'!$F2106,2)</f>
        <v>520941.42</v>
      </c>
      <c r="H2106" s="3">
        <v>12022.65</v>
      </c>
      <c r="I2106" s="2">
        <v>49.44</v>
      </c>
      <c r="J2106" s="2">
        <f>ROUND(Tabla2[[#This Row],[CANTIDAD 2]]*Tabla2[[#This Row],[P. U. 2]],2)</f>
        <v>594399.81999999995</v>
      </c>
    </row>
    <row r="2107" spans="1:10">
      <c r="A2107" s="16" t="s">
        <v>6577</v>
      </c>
      <c r="B2107" s="16" t="s">
        <v>1914</v>
      </c>
      <c r="C2107" s="16" t="s">
        <v>5214</v>
      </c>
      <c r="D2107" s="1" t="s">
        <v>20</v>
      </c>
      <c r="E2107" s="3">
        <v>36067.94</v>
      </c>
      <c r="F2107" s="2">
        <v>43.33</v>
      </c>
      <c r="G2107" s="2">
        <f>ROUND('CDD-CD'!$E2107*'CDD-CD'!$F2107,2)</f>
        <v>1562823.84</v>
      </c>
      <c r="H2107" s="3">
        <v>36067.94</v>
      </c>
      <c r="I2107" s="2">
        <v>49.44</v>
      </c>
      <c r="J2107" s="2">
        <f>ROUND(Tabla2[[#This Row],[CANTIDAD 2]]*Tabla2[[#This Row],[P. U. 2]],2)</f>
        <v>1783198.95</v>
      </c>
    </row>
    <row r="2108" spans="1:10">
      <c r="A2108" s="16" t="s">
        <v>6577</v>
      </c>
      <c r="B2108" s="16" t="s">
        <v>1915</v>
      </c>
      <c r="C2108" s="16" t="s">
        <v>5215</v>
      </c>
      <c r="D2108" s="1" t="s">
        <v>20</v>
      </c>
      <c r="E2108" s="3">
        <v>36067.94</v>
      </c>
      <c r="F2108" s="2">
        <v>43.33</v>
      </c>
      <c r="G2108" s="2">
        <f>ROUND('CDD-CD'!$E2108*'CDD-CD'!$F2108,2)</f>
        <v>1562823.84</v>
      </c>
      <c r="H2108" s="3">
        <v>36067.94</v>
      </c>
      <c r="I2108" s="2">
        <v>49.44</v>
      </c>
      <c r="J2108" s="2">
        <f>ROUND(Tabla2[[#This Row],[CANTIDAD 2]]*Tabla2[[#This Row],[P. U. 2]],2)</f>
        <v>1783198.95</v>
      </c>
    </row>
    <row r="2109" spans="1:10">
      <c r="A2109" s="16" t="s">
        <v>6577</v>
      </c>
      <c r="B2109" s="16" t="s">
        <v>1916</v>
      </c>
      <c r="C2109" s="16" t="s">
        <v>5216</v>
      </c>
      <c r="D2109" s="1" t="s">
        <v>20</v>
      </c>
      <c r="E2109" s="3">
        <v>36067.94</v>
      </c>
      <c r="F2109" s="2">
        <v>43.33</v>
      </c>
      <c r="G2109" s="2">
        <f>ROUND('CDD-CD'!$E2109*'CDD-CD'!$F2109,2)</f>
        <v>1562823.84</v>
      </c>
      <c r="H2109" s="3">
        <v>36067.94</v>
      </c>
      <c r="I2109" s="2">
        <v>49.44</v>
      </c>
      <c r="J2109" s="2">
        <f>ROUND(Tabla2[[#This Row],[CANTIDAD 2]]*Tabla2[[#This Row],[P. U. 2]],2)</f>
        <v>1783198.95</v>
      </c>
    </row>
    <row r="2110" spans="1:10">
      <c r="A2110" s="16" t="s">
        <v>6577</v>
      </c>
      <c r="B2110" s="16" t="s">
        <v>1917</v>
      </c>
      <c r="C2110" s="16" t="s">
        <v>5217</v>
      </c>
      <c r="D2110" s="1" t="s">
        <v>20</v>
      </c>
      <c r="E2110" s="3">
        <v>629.58000000000004</v>
      </c>
      <c r="F2110" s="2">
        <v>61.77</v>
      </c>
      <c r="G2110" s="2">
        <f>ROUND('CDD-CD'!$E2110*'CDD-CD'!$F2110,2)</f>
        <v>38889.160000000003</v>
      </c>
      <c r="H2110" s="3">
        <v>629.58000000000004</v>
      </c>
      <c r="I2110" s="2">
        <v>78.569999999999993</v>
      </c>
      <c r="J2110" s="2">
        <f>ROUND(Tabla2[[#This Row],[CANTIDAD 2]]*Tabla2[[#This Row],[P. U. 2]],2)</f>
        <v>49466.1</v>
      </c>
    </row>
    <row r="2111" spans="1:10">
      <c r="A2111" s="16" t="s">
        <v>6577</v>
      </c>
      <c r="B2111" s="16" t="s">
        <v>1918</v>
      </c>
      <c r="C2111" s="16" t="s">
        <v>5218</v>
      </c>
      <c r="D2111" s="1" t="s">
        <v>62</v>
      </c>
      <c r="E2111" s="3">
        <v>10</v>
      </c>
      <c r="F2111" s="2">
        <v>41.3</v>
      </c>
      <c r="G2111" s="2">
        <f>ROUND('CDD-CD'!$E2111*'CDD-CD'!$F2111,2)</f>
        <v>413</v>
      </c>
      <c r="H2111" s="3">
        <v>10</v>
      </c>
      <c r="I2111" s="2">
        <v>44.57</v>
      </c>
      <c r="J2111" s="2">
        <f>ROUND(Tabla2[[#This Row],[CANTIDAD 2]]*Tabla2[[#This Row],[P. U. 2]],2)</f>
        <v>445.7</v>
      </c>
    </row>
    <row r="2112" spans="1:10">
      <c r="A2112" s="16" t="s">
        <v>6577</v>
      </c>
      <c r="B2112" s="16" t="s">
        <v>1919</v>
      </c>
      <c r="C2112" s="16" t="s">
        <v>5219</v>
      </c>
      <c r="D2112" s="1" t="s">
        <v>62</v>
      </c>
      <c r="E2112" s="3">
        <v>7</v>
      </c>
      <c r="F2112" s="2">
        <v>38.35</v>
      </c>
      <c r="G2112" s="2">
        <f>ROUND('CDD-CD'!$E2112*'CDD-CD'!$F2112,2)</f>
        <v>268.45</v>
      </c>
      <c r="H2112" s="3">
        <v>7</v>
      </c>
      <c r="I2112" s="2">
        <v>41.17</v>
      </c>
      <c r="J2112" s="2">
        <f>ROUND(Tabla2[[#This Row],[CANTIDAD 2]]*Tabla2[[#This Row],[P. U. 2]],2)</f>
        <v>288.19</v>
      </c>
    </row>
    <row r="2113" spans="1:10">
      <c r="A2113" s="16" t="s">
        <v>6577</v>
      </c>
      <c r="B2113" s="16" t="s">
        <v>1920</v>
      </c>
      <c r="C2113" s="16" t="s">
        <v>5220</v>
      </c>
      <c r="D2113" s="1" t="s">
        <v>62</v>
      </c>
      <c r="E2113" s="3">
        <v>57</v>
      </c>
      <c r="F2113" s="2">
        <v>35.46</v>
      </c>
      <c r="G2113" s="2">
        <f>ROUND('CDD-CD'!$E2113*'CDD-CD'!$F2113,2)</f>
        <v>2021.22</v>
      </c>
      <c r="H2113" s="3">
        <v>57</v>
      </c>
      <c r="I2113" s="2">
        <v>37.869999999999997</v>
      </c>
      <c r="J2113" s="2">
        <f>ROUND(Tabla2[[#This Row],[CANTIDAD 2]]*Tabla2[[#This Row],[P. U. 2]],2)</f>
        <v>2158.59</v>
      </c>
    </row>
    <row r="2114" spans="1:10">
      <c r="A2114" s="16" t="s">
        <v>6577</v>
      </c>
      <c r="B2114" s="16" t="s">
        <v>1921</v>
      </c>
      <c r="C2114" s="16" t="s">
        <v>5221</v>
      </c>
      <c r="D2114" s="1" t="s">
        <v>62</v>
      </c>
      <c r="E2114" s="3">
        <v>15</v>
      </c>
      <c r="F2114" s="2">
        <v>34.54</v>
      </c>
      <c r="G2114" s="2">
        <f>ROUND('CDD-CD'!$E2114*'CDD-CD'!$F2114,2)</f>
        <v>518.1</v>
      </c>
      <c r="H2114" s="3">
        <v>15</v>
      </c>
      <c r="I2114" s="2">
        <v>36.799999999999997</v>
      </c>
      <c r="J2114" s="2">
        <f>ROUND(Tabla2[[#This Row],[CANTIDAD 2]]*Tabla2[[#This Row],[P. U. 2]],2)</f>
        <v>552</v>
      </c>
    </row>
    <row r="2115" spans="1:10">
      <c r="A2115" s="16" t="s">
        <v>6577</v>
      </c>
      <c r="B2115" s="16" t="s">
        <v>1922</v>
      </c>
      <c r="C2115" s="16" t="s">
        <v>5222</v>
      </c>
      <c r="D2115" s="1" t="s">
        <v>62</v>
      </c>
      <c r="E2115" s="3">
        <v>15</v>
      </c>
      <c r="F2115" s="2">
        <v>32.26</v>
      </c>
      <c r="G2115" s="2">
        <f>ROUND('CDD-CD'!$E2115*'CDD-CD'!$F2115,2)</f>
        <v>483.9</v>
      </c>
      <c r="H2115" s="3">
        <v>15</v>
      </c>
      <c r="I2115" s="2">
        <v>34.44</v>
      </c>
      <c r="J2115" s="2">
        <f>ROUND(Tabla2[[#This Row],[CANTIDAD 2]]*Tabla2[[#This Row],[P. U. 2]],2)</f>
        <v>516.6</v>
      </c>
    </row>
    <row r="2116" spans="1:10">
      <c r="A2116" s="16" t="s">
        <v>6577</v>
      </c>
      <c r="B2116" s="16" t="s">
        <v>1923</v>
      </c>
      <c r="C2116" s="16" t="s">
        <v>5223</v>
      </c>
      <c r="D2116" s="1" t="s">
        <v>62</v>
      </c>
      <c r="E2116" s="3">
        <v>24</v>
      </c>
      <c r="F2116" s="2">
        <v>31.18</v>
      </c>
      <c r="G2116" s="2">
        <f>ROUND('CDD-CD'!$E2116*'CDD-CD'!$F2116,2)</f>
        <v>748.32</v>
      </c>
      <c r="H2116" s="3">
        <v>24</v>
      </c>
      <c r="I2116" s="2">
        <v>33.32</v>
      </c>
      <c r="J2116" s="2">
        <f>ROUND(Tabla2[[#This Row],[CANTIDAD 2]]*Tabla2[[#This Row],[P. U. 2]],2)</f>
        <v>799.68</v>
      </c>
    </row>
    <row r="2117" spans="1:10">
      <c r="A2117" s="16" t="s">
        <v>6577</v>
      </c>
      <c r="B2117" s="16" t="s">
        <v>1924</v>
      </c>
      <c r="C2117" s="16" t="s">
        <v>5224</v>
      </c>
      <c r="D2117" s="1" t="s">
        <v>79</v>
      </c>
      <c r="E2117" s="3">
        <v>23.33</v>
      </c>
      <c r="F2117" s="2">
        <v>75.180000000000007</v>
      </c>
      <c r="G2117" s="2">
        <f>ROUND('CDD-CD'!$E2117*'CDD-CD'!$F2117,2)</f>
        <v>1753.95</v>
      </c>
      <c r="H2117" s="3">
        <v>23.33</v>
      </c>
      <c r="I2117" s="2">
        <v>91.98</v>
      </c>
      <c r="J2117" s="2">
        <f>ROUND(Tabla2[[#This Row],[CANTIDAD 2]]*Tabla2[[#This Row],[P. U. 2]],2)</f>
        <v>2145.89</v>
      </c>
    </row>
    <row r="2118" spans="1:10">
      <c r="A2118" s="16" t="s">
        <v>6577</v>
      </c>
      <c r="B2118" s="16" t="s">
        <v>1925</v>
      </c>
      <c r="C2118" s="16" t="s">
        <v>5225</v>
      </c>
      <c r="D2118" s="1" t="s">
        <v>79</v>
      </c>
      <c r="E2118" s="3">
        <v>13.33</v>
      </c>
      <c r="F2118" s="2">
        <v>86.27</v>
      </c>
      <c r="G2118" s="2">
        <f>ROUND('CDD-CD'!$E2118*'CDD-CD'!$F2118,2)</f>
        <v>1149.98</v>
      </c>
      <c r="H2118" s="3">
        <v>13.33</v>
      </c>
      <c r="I2118" s="2">
        <v>107.27</v>
      </c>
      <c r="J2118" s="2">
        <f>ROUND(Tabla2[[#This Row],[CANTIDAD 2]]*Tabla2[[#This Row],[P. U. 2]],2)</f>
        <v>1429.91</v>
      </c>
    </row>
    <row r="2119" spans="1:10">
      <c r="A2119" s="16" t="s">
        <v>6577</v>
      </c>
      <c r="B2119" s="16" t="s">
        <v>1926</v>
      </c>
      <c r="C2119" s="16" t="s">
        <v>5226</v>
      </c>
      <c r="D2119" s="1" t="s">
        <v>79</v>
      </c>
      <c r="E2119" s="3">
        <v>13.33</v>
      </c>
      <c r="F2119" s="2">
        <v>110.56</v>
      </c>
      <c r="G2119" s="2">
        <f>ROUND('CDD-CD'!$E2119*'CDD-CD'!$F2119,2)</f>
        <v>1473.76</v>
      </c>
      <c r="H2119" s="3">
        <v>13.33</v>
      </c>
      <c r="I2119" s="2">
        <v>138.56</v>
      </c>
      <c r="J2119" s="2">
        <f>ROUND(Tabla2[[#This Row],[CANTIDAD 2]]*Tabla2[[#This Row],[P. U. 2]],2)</f>
        <v>1847</v>
      </c>
    </row>
    <row r="2120" spans="1:10">
      <c r="A2120" s="16" t="s">
        <v>6577</v>
      </c>
      <c r="B2120" s="16" t="s">
        <v>1927</v>
      </c>
      <c r="C2120" s="16" t="s">
        <v>5227</v>
      </c>
      <c r="D2120" s="1" t="s">
        <v>79</v>
      </c>
      <c r="E2120" s="3">
        <v>56.65</v>
      </c>
      <c r="F2120" s="2">
        <v>126.53</v>
      </c>
      <c r="G2120" s="2">
        <f>ROUND('CDD-CD'!$E2120*'CDD-CD'!$F2120,2)</f>
        <v>7167.92</v>
      </c>
      <c r="H2120" s="3">
        <v>56.65</v>
      </c>
      <c r="I2120" s="2">
        <v>157.07</v>
      </c>
      <c r="J2120" s="2">
        <f>ROUND(Tabla2[[#This Row],[CANTIDAD 2]]*Tabla2[[#This Row],[P. U. 2]],2)</f>
        <v>8898.02</v>
      </c>
    </row>
    <row r="2121" spans="1:10">
      <c r="A2121" s="16" t="s">
        <v>6577</v>
      </c>
      <c r="B2121" s="16" t="s">
        <v>1928</v>
      </c>
      <c r="C2121" s="16" t="s">
        <v>5228</v>
      </c>
      <c r="D2121" s="1" t="s">
        <v>79</v>
      </c>
      <c r="E2121" s="3">
        <v>6.66</v>
      </c>
      <c r="F2121" s="2">
        <v>153.81</v>
      </c>
      <c r="G2121" s="2">
        <f>ROUND('CDD-CD'!$E2121*'CDD-CD'!$F2121,2)</f>
        <v>1024.3699999999999</v>
      </c>
      <c r="H2121" s="3">
        <v>6.66</v>
      </c>
      <c r="I2121" s="2">
        <v>191.14</v>
      </c>
      <c r="J2121" s="2">
        <f>ROUND(Tabla2[[#This Row],[CANTIDAD 2]]*Tabla2[[#This Row],[P. U. 2]],2)</f>
        <v>1272.99</v>
      </c>
    </row>
    <row r="2122" spans="1:10">
      <c r="A2122" s="16" t="s">
        <v>6577</v>
      </c>
      <c r="B2122" s="16" t="s">
        <v>1929</v>
      </c>
      <c r="C2122" s="16" t="s">
        <v>5229</v>
      </c>
      <c r="D2122" s="1" t="s">
        <v>79</v>
      </c>
      <c r="E2122" s="3">
        <v>10</v>
      </c>
      <c r="F2122" s="2">
        <v>193.76</v>
      </c>
      <c r="G2122" s="2">
        <f>ROUND('CDD-CD'!$E2122*'CDD-CD'!$F2122,2)</f>
        <v>1937.6</v>
      </c>
      <c r="H2122" s="3">
        <v>10</v>
      </c>
      <c r="I2122" s="2">
        <v>241.77</v>
      </c>
      <c r="J2122" s="2">
        <f>ROUND(Tabla2[[#This Row],[CANTIDAD 2]]*Tabla2[[#This Row],[P. U. 2]],2)</f>
        <v>2417.6999999999998</v>
      </c>
    </row>
    <row r="2123" spans="1:10" s="51" customFormat="1">
      <c r="A2123" s="47" t="s">
        <v>6579</v>
      </c>
      <c r="B2123" s="47" t="s">
        <v>6634</v>
      </c>
      <c r="C2123" s="47" t="s">
        <v>5230</v>
      </c>
      <c r="D2123" s="48" t="s">
        <v>3472</v>
      </c>
      <c r="E2123" s="49"/>
      <c r="F2123" s="50"/>
      <c r="G2123" s="50">
        <f>SUM(G2124:G2139)</f>
        <v>294890.65000000002</v>
      </c>
      <c r="H2123" s="49"/>
      <c r="I2123" s="64"/>
      <c r="J2123" s="50">
        <f>SUM(J2124:J2139)</f>
        <v>307248.26</v>
      </c>
    </row>
    <row r="2124" spans="1:10">
      <c r="A2124" s="16" t="s">
        <v>6577</v>
      </c>
      <c r="B2124" s="16" t="s">
        <v>1930</v>
      </c>
      <c r="C2124" s="16" t="s">
        <v>5231</v>
      </c>
      <c r="D2124" s="1" t="s">
        <v>62</v>
      </c>
      <c r="E2124" s="3">
        <v>5</v>
      </c>
      <c r="F2124" s="2">
        <v>1981.67</v>
      </c>
      <c r="G2124" s="2">
        <f>ROUND('CDD-CD'!$E2124*'CDD-CD'!$F2124,2)</f>
        <v>9908.35</v>
      </c>
      <c r="H2124" s="3">
        <v>5</v>
      </c>
      <c r="I2124" s="2">
        <v>2156.0500000000002</v>
      </c>
      <c r="J2124" s="2">
        <f>ROUND(Tabla2[[#This Row],[CANTIDAD 2]]*Tabla2[[#This Row],[P. U. 2]],2)</f>
        <v>10780.25</v>
      </c>
    </row>
    <row r="2125" spans="1:10">
      <c r="A2125" s="16" t="s">
        <v>6577</v>
      </c>
      <c r="B2125" s="16" t="s">
        <v>1931</v>
      </c>
      <c r="C2125" s="16" t="s">
        <v>5232</v>
      </c>
      <c r="D2125" s="1" t="s">
        <v>62</v>
      </c>
      <c r="E2125" s="3">
        <v>5</v>
      </c>
      <c r="F2125" s="2">
        <v>2257.81</v>
      </c>
      <c r="G2125" s="2">
        <f>ROUND('CDD-CD'!$E2125*'CDD-CD'!$F2125,2)</f>
        <v>11289.05</v>
      </c>
      <c r="H2125" s="3">
        <v>5</v>
      </c>
      <c r="I2125" s="2">
        <v>2422.5</v>
      </c>
      <c r="J2125" s="2">
        <f>ROUND(Tabla2[[#This Row],[CANTIDAD 2]]*Tabla2[[#This Row],[P. U. 2]],2)</f>
        <v>12112.5</v>
      </c>
    </row>
    <row r="2126" spans="1:10">
      <c r="A2126" s="16" t="s">
        <v>6577</v>
      </c>
      <c r="B2126" s="16" t="s">
        <v>1932</v>
      </c>
      <c r="C2126" s="16" t="s">
        <v>5233</v>
      </c>
      <c r="D2126" s="1" t="s">
        <v>62</v>
      </c>
      <c r="E2126" s="3">
        <v>5</v>
      </c>
      <c r="F2126" s="2">
        <v>397.11</v>
      </c>
      <c r="G2126" s="2">
        <f>ROUND('CDD-CD'!$E2126*'CDD-CD'!$F2126,2)</f>
        <v>1985.55</v>
      </c>
      <c r="H2126" s="3">
        <v>5</v>
      </c>
      <c r="I2126" s="2">
        <v>438.28</v>
      </c>
      <c r="J2126" s="2">
        <f>ROUND(Tabla2[[#This Row],[CANTIDAD 2]]*Tabla2[[#This Row],[P. U. 2]],2)</f>
        <v>2191.4</v>
      </c>
    </row>
    <row r="2127" spans="1:10">
      <c r="A2127" s="16" t="s">
        <v>6577</v>
      </c>
      <c r="B2127" s="16" t="s">
        <v>1933</v>
      </c>
      <c r="C2127" s="16" t="s">
        <v>5234</v>
      </c>
      <c r="D2127" s="1" t="s">
        <v>62</v>
      </c>
      <c r="E2127" s="3">
        <v>5</v>
      </c>
      <c r="F2127" s="2">
        <v>1091.4000000000001</v>
      </c>
      <c r="G2127" s="2">
        <f>ROUND('CDD-CD'!$E2127*'CDD-CD'!$F2127,2)</f>
        <v>5457</v>
      </c>
      <c r="H2127" s="3">
        <v>5</v>
      </c>
      <c r="I2127" s="2">
        <v>1132.57</v>
      </c>
      <c r="J2127" s="2">
        <f>ROUND(Tabla2[[#This Row],[CANTIDAD 2]]*Tabla2[[#This Row],[P. U. 2]],2)</f>
        <v>5662.85</v>
      </c>
    </row>
    <row r="2128" spans="1:10">
      <c r="A2128" s="16" t="s">
        <v>6577</v>
      </c>
      <c r="B2128" s="16" t="s">
        <v>1934</v>
      </c>
      <c r="C2128" s="16" t="s">
        <v>5235</v>
      </c>
      <c r="D2128" s="1" t="s">
        <v>62</v>
      </c>
      <c r="E2128" s="3">
        <v>8</v>
      </c>
      <c r="F2128" s="2">
        <v>2069.9499999999998</v>
      </c>
      <c r="G2128" s="2">
        <f>ROUND('CDD-CD'!$E2128*'CDD-CD'!$F2128,2)</f>
        <v>16559.599999999999</v>
      </c>
      <c r="H2128" s="3">
        <v>8</v>
      </c>
      <c r="I2128" s="2">
        <v>2111.12</v>
      </c>
      <c r="J2128" s="2">
        <f>ROUND(Tabla2[[#This Row],[CANTIDAD 2]]*Tabla2[[#This Row],[P. U. 2]],2)</f>
        <v>16888.96</v>
      </c>
    </row>
    <row r="2129" spans="1:10">
      <c r="A2129" s="16" t="s">
        <v>6577</v>
      </c>
      <c r="B2129" s="16" t="s">
        <v>1935</v>
      </c>
      <c r="C2129" s="16" t="s">
        <v>5236</v>
      </c>
      <c r="D2129" s="1" t="s">
        <v>62</v>
      </c>
      <c r="E2129" s="3">
        <v>8</v>
      </c>
      <c r="F2129" s="2">
        <v>630.80999999999995</v>
      </c>
      <c r="G2129" s="2">
        <f>ROUND('CDD-CD'!$E2129*'CDD-CD'!$F2129,2)</f>
        <v>5046.4799999999996</v>
      </c>
      <c r="H2129" s="3">
        <v>8</v>
      </c>
      <c r="I2129" s="2">
        <v>696.69</v>
      </c>
      <c r="J2129" s="2">
        <f>ROUND(Tabla2[[#This Row],[CANTIDAD 2]]*Tabla2[[#This Row],[P. U. 2]],2)</f>
        <v>5573.52</v>
      </c>
    </row>
    <row r="2130" spans="1:10">
      <c r="A2130" s="16" t="s">
        <v>6577</v>
      </c>
      <c r="B2130" s="16" t="s">
        <v>1936</v>
      </c>
      <c r="C2130" s="16" t="s">
        <v>5237</v>
      </c>
      <c r="D2130" s="1" t="s">
        <v>62</v>
      </c>
      <c r="E2130" s="3">
        <v>5</v>
      </c>
      <c r="F2130" s="2">
        <v>1548.62</v>
      </c>
      <c r="G2130" s="2">
        <f>ROUND('CDD-CD'!$E2130*'CDD-CD'!$F2130,2)</f>
        <v>7743.1</v>
      </c>
      <c r="H2130" s="3">
        <v>5</v>
      </c>
      <c r="I2130" s="2">
        <v>1581.56</v>
      </c>
      <c r="J2130" s="2">
        <f>ROUND(Tabla2[[#This Row],[CANTIDAD 2]]*Tabla2[[#This Row],[P. U. 2]],2)</f>
        <v>7907.8</v>
      </c>
    </row>
    <row r="2131" spans="1:10">
      <c r="A2131" s="16" t="s">
        <v>6577</v>
      </c>
      <c r="B2131" s="16" t="s">
        <v>1937</v>
      </c>
      <c r="C2131" s="16" t="s">
        <v>5238</v>
      </c>
      <c r="D2131" s="1" t="s">
        <v>62</v>
      </c>
      <c r="E2131" s="3">
        <v>5</v>
      </c>
      <c r="F2131" s="2">
        <v>1577.79</v>
      </c>
      <c r="G2131" s="2">
        <f>ROUND('CDD-CD'!$E2131*'CDD-CD'!$F2131,2)</f>
        <v>7888.95</v>
      </c>
      <c r="H2131" s="3">
        <v>5</v>
      </c>
      <c r="I2131" s="2">
        <v>1607.25</v>
      </c>
      <c r="J2131" s="2">
        <f>ROUND(Tabla2[[#This Row],[CANTIDAD 2]]*Tabla2[[#This Row],[P. U. 2]],2)</f>
        <v>8036.25</v>
      </c>
    </row>
    <row r="2132" spans="1:10">
      <c r="A2132" s="16" t="s">
        <v>6577</v>
      </c>
      <c r="B2132" s="16" t="s">
        <v>1938</v>
      </c>
      <c r="C2132" s="16" t="s">
        <v>5239</v>
      </c>
      <c r="D2132" s="1" t="s">
        <v>182</v>
      </c>
      <c r="E2132" s="3">
        <v>206</v>
      </c>
      <c r="F2132" s="2">
        <v>117.4</v>
      </c>
      <c r="G2132" s="2">
        <f>ROUND('CDD-CD'!$E2132*'CDD-CD'!$F2132,2)</f>
        <v>24184.400000000001</v>
      </c>
      <c r="H2132" s="3">
        <v>206</v>
      </c>
      <c r="I2132" s="2">
        <v>125.51</v>
      </c>
      <c r="J2132" s="2">
        <f>ROUND(Tabla2[[#This Row],[CANTIDAD 2]]*Tabla2[[#This Row],[P. U. 2]],2)</f>
        <v>25855.06</v>
      </c>
    </row>
    <row r="2133" spans="1:10">
      <c r="A2133" s="16" t="s">
        <v>6577</v>
      </c>
      <c r="B2133" s="16" t="s">
        <v>1939</v>
      </c>
      <c r="C2133" s="16" t="s">
        <v>5240</v>
      </c>
      <c r="D2133" s="1" t="s">
        <v>62</v>
      </c>
      <c r="E2133" s="3">
        <v>5</v>
      </c>
      <c r="F2133" s="2">
        <v>399.69</v>
      </c>
      <c r="G2133" s="2">
        <f>ROUND('CDD-CD'!$E2133*'CDD-CD'!$F2133,2)</f>
        <v>1998.45</v>
      </c>
      <c r="H2133" s="3">
        <v>5</v>
      </c>
      <c r="I2133" s="2">
        <v>454.59</v>
      </c>
      <c r="J2133" s="2">
        <f>ROUND(Tabla2[[#This Row],[CANTIDAD 2]]*Tabla2[[#This Row],[P. U. 2]],2)</f>
        <v>2272.9499999999998</v>
      </c>
    </row>
    <row r="2134" spans="1:10">
      <c r="A2134" s="16" t="s">
        <v>6577</v>
      </c>
      <c r="B2134" s="16" t="s">
        <v>1940</v>
      </c>
      <c r="C2134" s="16" t="s">
        <v>5241</v>
      </c>
      <c r="D2134" s="1" t="s">
        <v>62</v>
      </c>
      <c r="E2134" s="3">
        <v>5</v>
      </c>
      <c r="F2134" s="2">
        <v>365.69</v>
      </c>
      <c r="G2134" s="2">
        <f>ROUND('CDD-CD'!$E2134*'CDD-CD'!$F2134,2)</f>
        <v>1828.45</v>
      </c>
      <c r="H2134" s="3">
        <v>5</v>
      </c>
      <c r="I2134" s="2">
        <v>420.59</v>
      </c>
      <c r="J2134" s="2">
        <f>ROUND(Tabla2[[#This Row],[CANTIDAD 2]]*Tabla2[[#This Row],[P. U. 2]],2)</f>
        <v>2102.9499999999998</v>
      </c>
    </row>
    <row r="2135" spans="1:10">
      <c r="A2135" s="16" t="s">
        <v>6577</v>
      </c>
      <c r="B2135" s="16" t="s">
        <v>1941</v>
      </c>
      <c r="C2135" s="16" t="s">
        <v>5242</v>
      </c>
      <c r="D2135" s="1" t="s">
        <v>476</v>
      </c>
      <c r="E2135" s="3">
        <v>61</v>
      </c>
      <c r="F2135" s="2">
        <v>457.23</v>
      </c>
      <c r="G2135" s="2">
        <f>ROUND('CDD-CD'!$E2135*'CDD-CD'!$F2135,2)</f>
        <v>27891.03</v>
      </c>
      <c r="H2135" s="3">
        <v>61</v>
      </c>
      <c r="I2135" s="2">
        <v>512.13</v>
      </c>
      <c r="J2135" s="2">
        <f>ROUND(Tabla2[[#This Row],[CANTIDAD 2]]*Tabla2[[#This Row],[P. U. 2]],2)</f>
        <v>31239.93</v>
      </c>
    </row>
    <row r="2136" spans="1:10">
      <c r="A2136" s="16" t="s">
        <v>6577</v>
      </c>
      <c r="B2136" s="16" t="s">
        <v>1942</v>
      </c>
      <c r="C2136" s="16" t="s">
        <v>5243</v>
      </c>
      <c r="D2136" s="1" t="s">
        <v>476</v>
      </c>
      <c r="E2136" s="3">
        <v>9</v>
      </c>
      <c r="F2136" s="2">
        <v>339.94</v>
      </c>
      <c r="G2136" s="2">
        <f>ROUND('CDD-CD'!$E2136*'CDD-CD'!$F2136,2)</f>
        <v>3059.46</v>
      </c>
      <c r="H2136" s="3">
        <v>9</v>
      </c>
      <c r="I2136" s="2">
        <v>394.84</v>
      </c>
      <c r="J2136" s="2">
        <f>ROUND(Tabla2[[#This Row],[CANTIDAD 2]]*Tabla2[[#This Row],[P. U. 2]],2)</f>
        <v>3553.56</v>
      </c>
    </row>
    <row r="2137" spans="1:10">
      <c r="A2137" s="16" t="s">
        <v>6577</v>
      </c>
      <c r="B2137" s="16" t="s">
        <v>1943</v>
      </c>
      <c r="C2137" s="16" t="s">
        <v>5244</v>
      </c>
      <c r="D2137" s="1" t="s">
        <v>476</v>
      </c>
      <c r="E2137" s="3">
        <v>7</v>
      </c>
      <c r="F2137" s="2">
        <v>1301.3800000000001</v>
      </c>
      <c r="G2137" s="2">
        <f>ROUND('CDD-CD'!$E2137*'CDD-CD'!$F2137,2)</f>
        <v>9109.66</v>
      </c>
      <c r="H2137" s="3">
        <v>7</v>
      </c>
      <c r="I2137" s="2">
        <v>1356.28</v>
      </c>
      <c r="J2137" s="2">
        <f>ROUND(Tabla2[[#This Row],[CANTIDAD 2]]*Tabla2[[#This Row],[P. U. 2]],2)</f>
        <v>9493.9599999999991</v>
      </c>
    </row>
    <row r="2138" spans="1:10">
      <c r="A2138" s="16" t="s">
        <v>6577</v>
      </c>
      <c r="B2138" s="16" t="s">
        <v>1944</v>
      </c>
      <c r="C2138" s="16" t="s">
        <v>5245</v>
      </c>
      <c r="D2138" s="1" t="s">
        <v>476</v>
      </c>
      <c r="E2138" s="3">
        <v>24</v>
      </c>
      <c r="F2138" s="2">
        <v>3074.94</v>
      </c>
      <c r="G2138" s="2">
        <f>ROUND('CDD-CD'!$E2138*'CDD-CD'!$F2138,2)</f>
        <v>73798.559999999998</v>
      </c>
      <c r="H2138" s="3">
        <v>24</v>
      </c>
      <c r="I2138" s="2">
        <v>3129.84</v>
      </c>
      <c r="J2138" s="2">
        <f>ROUND(Tabla2[[#This Row],[CANTIDAD 2]]*Tabla2[[#This Row],[P. U. 2]],2)</f>
        <v>75116.160000000003</v>
      </c>
    </row>
    <row r="2139" spans="1:10">
      <c r="A2139" s="16" t="s">
        <v>6577</v>
      </c>
      <c r="B2139" s="16" t="s">
        <v>1945</v>
      </c>
      <c r="C2139" s="16" t="s">
        <v>5246</v>
      </c>
      <c r="D2139" s="1" t="s">
        <v>476</v>
      </c>
      <c r="E2139" s="3">
        <v>24</v>
      </c>
      <c r="F2139" s="2">
        <v>3630.94</v>
      </c>
      <c r="G2139" s="2">
        <f>ROUND('CDD-CD'!$E2139*'CDD-CD'!$F2139,2)</f>
        <v>87142.56</v>
      </c>
      <c r="H2139" s="3">
        <v>24</v>
      </c>
      <c r="I2139" s="2">
        <v>3685.84</v>
      </c>
      <c r="J2139" s="2">
        <f>ROUND(Tabla2[[#This Row],[CANTIDAD 2]]*Tabla2[[#This Row],[P. U. 2]],2)</f>
        <v>88460.160000000003</v>
      </c>
    </row>
    <row r="2140" spans="1:10" s="51" customFormat="1">
      <c r="A2140" s="47" t="s">
        <v>6579</v>
      </c>
      <c r="B2140" s="47" t="s">
        <v>6635</v>
      </c>
      <c r="C2140" s="47" t="s">
        <v>4367</v>
      </c>
      <c r="D2140" s="48" t="s">
        <v>3472</v>
      </c>
      <c r="E2140" s="49"/>
      <c r="F2140" s="50"/>
      <c r="G2140" s="50">
        <f>SUM(G2141:G2211)</f>
        <v>1996252.5699999994</v>
      </c>
      <c r="H2140" s="49"/>
      <c r="I2140" s="64"/>
      <c r="J2140" s="50">
        <f>SUM(J2141:J2211)</f>
        <v>2128148.5899999994</v>
      </c>
    </row>
    <row r="2141" spans="1:10">
      <c r="A2141" s="16" t="s">
        <v>6577</v>
      </c>
      <c r="B2141" s="16" t="s">
        <v>1946</v>
      </c>
      <c r="C2141" s="16" t="s">
        <v>5247</v>
      </c>
      <c r="D2141" s="1" t="s">
        <v>15</v>
      </c>
      <c r="E2141" s="3">
        <v>324.61</v>
      </c>
      <c r="F2141" s="2">
        <v>89.21</v>
      </c>
      <c r="G2141" s="2">
        <f>ROUND('CDD-CD'!$E2141*'CDD-CD'!$F2141,2)</f>
        <v>28958.46</v>
      </c>
      <c r="H2141" s="3">
        <v>324.61</v>
      </c>
      <c r="I2141" s="2">
        <v>102.89</v>
      </c>
      <c r="J2141" s="2">
        <f>ROUND(Tabla2[[#This Row],[CANTIDAD 2]]*Tabla2[[#This Row],[P. U. 2]],2)</f>
        <v>33399.120000000003</v>
      </c>
    </row>
    <row r="2142" spans="1:10">
      <c r="A2142" s="16" t="s">
        <v>6577</v>
      </c>
      <c r="B2142" s="16" t="s">
        <v>1947</v>
      </c>
      <c r="C2142" s="16" t="s">
        <v>5248</v>
      </c>
      <c r="D2142" s="1" t="s">
        <v>15</v>
      </c>
      <c r="E2142" s="3">
        <v>448.04</v>
      </c>
      <c r="F2142" s="2">
        <v>111.3</v>
      </c>
      <c r="G2142" s="2">
        <f>ROUND('CDD-CD'!$E2142*'CDD-CD'!$F2142,2)</f>
        <v>49866.85</v>
      </c>
      <c r="H2142" s="3">
        <v>448.04</v>
      </c>
      <c r="I2142" s="2">
        <v>126.77</v>
      </c>
      <c r="J2142" s="2">
        <f>ROUND(Tabla2[[#This Row],[CANTIDAD 2]]*Tabla2[[#This Row],[P. U. 2]],2)</f>
        <v>56798.03</v>
      </c>
    </row>
    <row r="2143" spans="1:10">
      <c r="A2143" s="16" t="s">
        <v>6577</v>
      </c>
      <c r="B2143" s="16" t="s">
        <v>1948</v>
      </c>
      <c r="C2143" s="16" t="s">
        <v>5249</v>
      </c>
      <c r="D2143" s="1" t="s">
        <v>15</v>
      </c>
      <c r="E2143" s="3">
        <v>252.48</v>
      </c>
      <c r="F2143" s="2">
        <v>142.12</v>
      </c>
      <c r="G2143" s="2">
        <f>ROUND('CDD-CD'!$E2143*'CDD-CD'!$F2143,2)</f>
        <v>35882.46</v>
      </c>
      <c r="H2143" s="3">
        <v>252.48</v>
      </c>
      <c r="I2143" s="2">
        <v>159.91999999999999</v>
      </c>
      <c r="J2143" s="2">
        <f>ROUND(Tabla2[[#This Row],[CANTIDAD 2]]*Tabla2[[#This Row],[P. U. 2]],2)</f>
        <v>40376.6</v>
      </c>
    </row>
    <row r="2144" spans="1:10">
      <c r="A2144" s="16" t="s">
        <v>6577</v>
      </c>
      <c r="B2144" s="16" t="s">
        <v>1949</v>
      </c>
      <c r="C2144" s="16" t="s">
        <v>5250</v>
      </c>
      <c r="D2144" s="1" t="s">
        <v>15</v>
      </c>
      <c r="E2144" s="3">
        <v>280</v>
      </c>
      <c r="F2144" s="2">
        <v>179.92</v>
      </c>
      <c r="G2144" s="2">
        <f>ROUND('CDD-CD'!$E2144*'CDD-CD'!$F2144,2)</f>
        <v>50377.599999999999</v>
      </c>
      <c r="H2144" s="3">
        <v>280</v>
      </c>
      <c r="I2144" s="2">
        <v>199.7</v>
      </c>
      <c r="J2144" s="2">
        <f>ROUND(Tabla2[[#This Row],[CANTIDAD 2]]*Tabla2[[#This Row],[P. U. 2]],2)</f>
        <v>55916</v>
      </c>
    </row>
    <row r="2145" spans="1:10">
      <c r="A2145" s="16" t="s">
        <v>6577</v>
      </c>
      <c r="B2145" s="16" t="s">
        <v>1950</v>
      </c>
      <c r="C2145" s="16" t="s">
        <v>5251</v>
      </c>
      <c r="D2145" s="1" t="s">
        <v>15</v>
      </c>
      <c r="E2145" s="3">
        <v>464.88</v>
      </c>
      <c r="F2145" s="2">
        <v>229.91</v>
      </c>
      <c r="G2145" s="2">
        <f>ROUND('CDD-CD'!$E2145*'CDD-CD'!$F2145,2)</f>
        <v>106880.56</v>
      </c>
      <c r="H2145" s="3">
        <v>464.88</v>
      </c>
      <c r="I2145" s="2">
        <v>252.15</v>
      </c>
      <c r="J2145" s="2">
        <f>ROUND(Tabla2[[#This Row],[CANTIDAD 2]]*Tabla2[[#This Row],[P. U. 2]],2)</f>
        <v>117219.49</v>
      </c>
    </row>
    <row r="2146" spans="1:10">
      <c r="A2146" s="16" t="s">
        <v>6577</v>
      </c>
      <c r="B2146" s="16" t="s">
        <v>1951</v>
      </c>
      <c r="C2146" s="16" t="s">
        <v>5252</v>
      </c>
      <c r="D2146" s="1" t="s">
        <v>15</v>
      </c>
      <c r="E2146" s="3">
        <v>391.94</v>
      </c>
      <c r="F2146" s="2">
        <v>420.87</v>
      </c>
      <c r="G2146" s="2">
        <f>ROUND('CDD-CD'!$E2146*'CDD-CD'!$F2146,2)</f>
        <v>164955.79</v>
      </c>
      <c r="H2146" s="3">
        <v>391.94</v>
      </c>
      <c r="I2146" s="2">
        <v>444.29</v>
      </c>
      <c r="J2146" s="2">
        <f>ROUND(Tabla2[[#This Row],[CANTIDAD 2]]*Tabla2[[#This Row],[P. U. 2]],2)</f>
        <v>174135.02</v>
      </c>
    </row>
    <row r="2147" spans="1:10">
      <c r="A2147" s="16" t="s">
        <v>6577</v>
      </c>
      <c r="B2147" s="16" t="s">
        <v>1952</v>
      </c>
      <c r="C2147" s="16" t="s">
        <v>5253</v>
      </c>
      <c r="D2147" s="1" t="s">
        <v>15</v>
      </c>
      <c r="E2147" s="3">
        <v>340.64</v>
      </c>
      <c r="F2147" s="2">
        <v>895</v>
      </c>
      <c r="G2147" s="2">
        <f>ROUND('CDD-CD'!$E2147*'CDD-CD'!$F2147,2)</f>
        <v>304872.8</v>
      </c>
      <c r="H2147" s="3">
        <v>340.64</v>
      </c>
      <c r="I2147" s="2">
        <v>924.27</v>
      </c>
      <c r="J2147" s="2">
        <f>ROUND(Tabla2[[#This Row],[CANTIDAD 2]]*Tabla2[[#This Row],[P. U. 2]],2)</f>
        <v>314843.33</v>
      </c>
    </row>
    <row r="2148" spans="1:10">
      <c r="A2148" s="16" t="s">
        <v>6577</v>
      </c>
      <c r="B2148" s="16" t="s">
        <v>1953</v>
      </c>
      <c r="C2148" s="16" t="s">
        <v>5254</v>
      </c>
      <c r="D2148" s="1" t="s">
        <v>15</v>
      </c>
      <c r="E2148" s="3">
        <v>383.92</v>
      </c>
      <c r="F2148" s="2">
        <v>1265.1600000000001</v>
      </c>
      <c r="G2148" s="2">
        <f>ROUND('CDD-CD'!$E2148*'CDD-CD'!$F2148,2)</f>
        <v>485720.23</v>
      </c>
      <c r="H2148" s="3">
        <v>383.92</v>
      </c>
      <c r="I2148" s="2">
        <v>1300.28</v>
      </c>
      <c r="J2148" s="2">
        <f>ROUND(Tabla2[[#This Row],[CANTIDAD 2]]*Tabla2[[#This Row],[P. U. 2]],2)</f>
        <v>499203.5</v>
      </c>
    </row>
    <row r="2149" spans="1:10">
      <c r="A2149" s="16" t="s">
        <v>6577</v>
      </c>
      <c r="B2149" s="16" t="s">
        <v>1954</v>
      </c>
      <c r="C2149" s="16" t="s">
        <v>5255</v>
      </c>
      <c r="D2149" s="1" t="s">
        <v>15</v>
      </c>
      <c r="E2149" s="3">
        <v>150</v>
      </c>
      <c r="F2149" s="2">
        <v>1979.57</v>
      </c>
      <c r="G2149" s="2">
        <f>ROUND('CDD-CD'!$E2149*'CDD-CD'!$F2149,2)</f>
        <v>296935.5</v>
      </c>
      <c r="H2149" s="3">
        <v>150</v>
      </c>
      <c r="I2149" s="2">
        <v>2023.48</v>
      </c>
      <c r="J2149" s="2">
        <f>ROUND(Tabla2[[#This Row],[CANTIDAD 2]]*Tabla2[[#This Row],[P. U. 2]],2)</f>
        <v>303522</v>
      </c>
    </row>
    <row r="2150" spans="1:10">
      <c r="A2150" s="16" t="s">
        <v>6577</v>
      </c>
      <c r="B2150" s="16" t="s">
        <v>1955</v>
      </c>
      <c r="C2150" s="16" t="s">
        <v>5256</v>
      </c>
      <c r="D2150" s="1" t="s">
        <v>62</v>
      </c>
      <c r="E2150" s="3">
        <v>205</v>
      </c>
      <c r="F2150" s="2">
        <v>35.78</v>
      </c>
      <c r="G2150" s="2">
        <f>ROUND('CDD-CD'!$E2150*'CDD-CD'!$F2150,2)</f>
        <v>7334.9</v>
      </c>
      <c r="H2150" s="3">
        <v>205</v>
      </c>
      <c r="I2150" s="2">
        <v>45.66</v>
      </c>
      <c r="J2150" s="2">
        <f>ROUND(Tabla2[[#This Row],[CANTIDAD 2]]*Tabla2[[#This Row],[P. U. 2]],2)</f>
        <v>9360.2999999999993</v>
      </c>
    </row>
    <row r="2151" spans="1:10">
      <c r="A2151" s="16" t="s">
        <v>6577</v>
      </c>
      <c r="B2151" s="16" t="s">
        <v>1956</v>
      </c>
      <c r="C2151" s="16" t="s">
        <v>5257</v>
      </c>
      <c r="D2151" s="1" t="s">
        <v>62</v>
      </c>
      <c r="E2151" s="3">
        <v>169</v>
      </c>
      <c r="F2151" s="2">
        <v>50.42</v>
      </c>
      <c r="G2151" s="2">
        <f>ROUND('CDD-CD'!$E2151*'CDD-CD'!$F2151,2)</f>
        <v>8520.98</v>
      </c>
      <c r="H2151" s="3">
        <v>169</v>
      </c>
      <c r="I2151" s="2">
        <v>61.54</v>
      </c>
      <c r="J2151" s="2">
        <f>ROUND(Tabla2[[#This Row],[CANTIDAD 2]]*Tabla2[[#This Row],[P. U. 2]],2)</f>
        <v>10400.26</v>
      </c>
    </row>
    <row r="2152" spans="1:10">
      <c r="A2152" s="16" t="s">
        <v>6577</v>
      </c>
      <c r="B2152" s="16" t="s">
        <v>1957</v>
      </c>
      <c r="C2152" s="16" t="s">
        <v>5258</v>
      </c>
      <c r="D2152" s="1" t="s">
        <v>62</v>
      </c>
      <c r="E2152" s="3">
        <v>20</v>
      </c>
      <c r="F2152" s="2">
        <v>61.76</v>
      </c>
      <c r="G2152" s="2">
        <f>ROUND('CDD-CD'!$E2152*'CDD-CD'!$F2152,2)</f>
        <v>1235.2</v>
      </c>
      <c r="H2152" s="3">
        <v>20</v>
      </c>
      <c r="I2152" s="2">
        <v>74.47</v>
      </c>
      <c r="J2152" s="2">
        <f>ROUND(Tabla2[[#This Row],[CANTIDAD 2]]*Tabla2[[#This Row],[P. U. 2]],2)</f>
        <v>1489.4</v>
      </c>
    </row>
    <row r="2153" spans="1:10">
      <c r="A2153" s="16" t="s">
        <v>6577</v>
      </c>
      <c r="B2153" s="16" t="s">
        <v>1958</v>
      </c>
      <c r="C2153" s="16" t="s">
        <v>5259</v>
      </c>
      <c r="D2153" s="1" t="s">
        <v>62</v>
      </c>
      <c r="E2153" s="3">
        <v>12</v>
      </c>
      <c r="F2153" s="2">
        <v>74.41</v>
      </c>
      <c r="G2153" s="2">
        <f>ROUND('CDD-CD'!$E2153*'CDD-CD'!$F2153,2)</f>
        <v>892.92</v>
      </c>
      <c r="H2153" s="3">
        <v>12</v>
      </c>
      <c r="I2153" s="2">
        <v>89.24</v>
      </c>
      <c r="J2153" s="2">
        <f>ROUND(Tabla2[[#This Row],[CANTIDAD 2]]*Tabla2[[#This Row],[P. U. 2]],2)</f>
        <v>1070.8800000000001</v>
      </c>
    </row>
    <row r="2154" spans="1:10">
      <c r="A2154" s="16" t="s">
        <v>6577</v>
      </c>
      <c r="B2154" s="16" t="s">
        <v>1959</v>
      </c>
      <c r="C2154" s="16" t="s">
        <v>5260</v>
      </c>
      <c r="D2154" s="1" t="s">
        <v>62</v>
      </c>
      <c r="E2154" s="3">
        <v>14</v>
      </c>
      <c r="F2154" s="2">
        <v>99.61</v>
      </c>
      <c r="G2154" s="2">
        <f>ROUND('CDD-CD'!$E2154*'CDD-CD'!$F2154,2)</f>
        <v>1394.54</v>
      </c>
      <c r="H2154" s="3">
        <v>14</v>
      </c>
      <c r="I2154" s="2">
        <v>117.41</v>
      </c>
      <c r="J2154" s="2">
        <f>ROUND(Tabla2[[#This Row],[CANTIDAD 2]]*Tabla2[[#This Row],[P. U. 2]],2)</f>
        <v>1643.74</v>
      </c>
    </row>
    <row r="2155" spans="1:10">
      <c r="A2155" s="16" t="s">
        <v>6577</v>
      </c>
      <c r="B2155" s="16" t="s">
        <v>1960</v>
      </c>
      <c r="C2155" s="16" t="s">
        <v>5261</v>
      </c>
      <c r="D2155" s="1" t="s">
        <v>62</v>
      </c>
      <c r="E2155" s="3">
        <v>156</v>
      </c>
      <c r="F2155" s="2">
        <v>44.57</v>
      </c>
      <c r="G2155" s="2">
        <f>ROUND('CDD-CD'!$E2155*'CDD-CD'!$F2155,2)</f>
        <v>6952.92</v>
      </c>
      <c r="H2155" s="3">
        <v>156</v>
      </c>
      <c r="I2155" s="2">
        <v>56.06</v>
      </c>
      <c r="J2155" s="2">
        <f>ROUND(Tabla2[[#This Row],[CANTIDAD 2]]*Tabla2[[#This Row],[P. U. 2]],2)</f>
        <v>8745.36</v>
      </c>
    </row>
    <row r="2156" spans="1:10">
      <c r="A2156" s="16" t="s">
        <v>6577</v>
      </c>
      <c r="B2156" s="16" t="s">
        <v>1961</v>
      </c>
      <c r="C2156" s="16" t="s">
        <v>5262</v>
      </c>
      <c r="D2156" s="1" t="s">
        <v>62</v>
      </c>
      <c r="E2156" s="3">
        <v>156</v>
      </c>
      <c r="F2156" s="2">
        <v>64.42</v>
      </c>
      <c r="G2156" s="2">
        <f>ROUND('CDD-CD'!$E2156*'CDD-CD'!$F2156,2)</f>
        <v>10049.52</v>
      </c>
      <c r="H2156" s="3">
        <v>156</v>
      </c>
      <c r="I2156" s="2">
        <v>78.099999999999994</v>
      </c>
      <c r="J2156" s="2">
        <f>ROUND(Tabla2[[#This Row],[CANTIDAD 2]]*Tabla2[[#This Row],[P. U. 2]],2)</f>
        <v>12183.6</v>
      </c>
    </row>
    <row r="2157" spans="1:10">
      <c r="A2157" s="16" t="s">
        <v>6577</v>
      </c>
      <c r="B2157" s="16" t="s">
        <v>1962</v>
      </c>
      <c r="C2157" s="16" t="s">
        <v>5263</v>
      </c>
      <c r="D2157" s="1" t="s">
        <v>62</v>
      </c>
      <c r="E2157" s="3">
        <v>80</v>
      </c>
      <c r="F2157" s="2">
        <v>86.35</v>
      </c>
      <c r="G2157" s="2">
        <f>ROUND('CDD-CD'!$E2157*'CDD-CD'!$F2157,2)</f>
        <v>6908</v>
      </c>
      <c r="H2157" s="3">
        <v>80</v>
      </c>
      <c r="I2157" s="2">
        <v>103.3</v>
      </c>
      <c r="J2157" s="2">
        <f>ROUND(Tabla2[[#This Row],[CANTIDAD 2]]*Tabla2[[#This Row],[P. U. 2]],2)</f>
        <v>8264</v>
      </c>
    </row>
    <row r="2158" spans="1:10">
      <c r="A2158" s="16" t="s">
        <v>6577</v>
      </c>
      <c r="B2158" s="16" t="s">
        <v>1963</v>
      </c>
      <c r="C2158" s="16" t="s">
        <v>5264</v>
      </c>
      <c r="D2158" s="1" t="s">
        <v>62</v>
      </c>
      <c r="E2158" s="3">
        <v>10</v>
      </c>
      <c r="F2158" s="2">
        <v>109.2</v>
      </c>
      <c r="G2158" s="2">
        <f>ROUND('CDD-CD'!$E2158*'CDD-CD'!$F2158,2)</f>
        <v>1092</v>
      </c>
      <c r="H2158" s="3">
        <v>10</v>
      </c>
      <c r="I2158" s="2">
        <v>128.97999999999999</v>
      </c>
      <c r="J2158" s="2">
        <f>ROUND(Tabla2[[#This Row],[CANTIDAD 2]]*Tabla2[[#This Row],[P. U. 2]],2)</f>
        <v>1289.8</v>
      </c>
    </row>
    <row r="2159" spans="1:10">
      <c r="A2159" s="16" t="s">
        <v>6577</v>
      </c>
      <c r="B2159" s="16" t="s">
        <v>1964</v>
      </c>
      <c r="C2159" s="16" t="s">
        <v>5265</v>
      </c>
      <c r="D2159" s="1" t="s">
        <v>62</v>
      </c>
      <c r="E2159" s="3">
        <v>40</v>
      </c>
      <c r="F2159" s="2">
        <v>145.04</v>
      </c>
      <c r="G2159" s="2">
        <f>ROUND('CDD-CD'!$E2159*'CDD-CD'!$F2159,2)</f>
        <v>5801.6</v>
      </c>
      <c r="H2159" s="3">
        <v>40</v>
      </c>
      <c r="I2159" s="2">
        <v>168.77</v>
      </c>
      <c r="J2159" s="2">
        <f>ROUND(Tabla2[[#This Row],[CANTIDAD 2]]*Tabla2[[#This Row],[P. U. 2]],2)</f>
        <v>6750.8</v>
      </c>
    </row>
    <row r="2160" spans="1:10">
      <c r="A2160" s="16" t="s">
        <v>6577</v>
      </c>
      <c r="B2160" s="16" t="s">
        <v>1965</v>
      </c>
      <c r="C2160" s="16" t="s">
        <v>5266</v>
      </c>
      <c r="D2160" s="1" t="s">
        <v>62</v>
      </c>
      <c r="E2160" s="3">
        <v>25</v>
      </c>
      <c r="F2160" s="2">
        <v>51.5</v>
      </c>
      <c r="G2160" s="2">
        <f>ROUND('CDD-CD'!$E2160*'CDD-CD'!$F2160,2)</f>
        <v>1287.5</v>
      </c>
      <c r="H2160" s="3">
        <v>25</v>
      </c>
      <c r="I2160" s="2">
        <v>62.99</v>
      </c>
      <c r="J2160" s="2">
        <f>ROUND(Tabla2[[#This Row],[CANTIDAD 2]]*Tabla2[[#This Row],[P. U. 2]],2)</f>
        <v>1574.75</v>
      </c>
    </row>
    <row r="2161" spans="1:10">
      <c r="A2161" s="16" t="s">
        <v>6577</v>
      </c>
      <c r="B2161" s="16" t="s">
        <v>1966</v>
      </c>
      <c r="C2161" s="16" t="s">
        <v>5267</v>
      </c>
      <c r="D2161" s="1" t="s">
        <v>62</v>
      </c>
      <c r="E2161" s="3">
        <v>6</v>
      </c>
      <c r="F2161" s="2">
        <v>62.65</v>
      </c>
      <c r="G2161" s="2">
        <f>ROUND('CDD-CD'!$E2161*'CDD-CD'!$F2161,2)</f>
        <v>375.9</v>
      </c>
      <c r="H2161" s="3">
        <v>6</v>
      </c>
      <c r="I2161" s="2">
        <v>76.33</v>
      </c>
      <c r="J2161" s="2">
        <f>ROUND(Tabla2[[#This Row],[CANTIDAD 2]]*Tabla2[[#This Row],[P. U. 2]],2)</f>
        <v>457.98</v>
      </c>
    </row>
    <row r="2162" spans="1:10">
      <c r="A2162" s="16" t="s">
        <v>6577</v>
      </c>
      <c r="B2162" s="16" t="s">
        <v>1967</v>
      </c>
      <c r="C2162" s="16" t="s">
        <v>5268</v>
      </c>
      <c r="D2162" s="1" t="s">
        <v>62</v>
      </c>
      <c r="E2162" s="3">
        <v>15</v>
      </c>
      <c r="F2162" s="2">
        <v>93.17</v>
      </c>
      <c r="G2162" s="2">
        <f>ROUND('CDD-CD'!$E2162*'CDD-CD'!$F2162,2)</f>
        <v>1397.55</v>
      </c>
      <c r="H2162" s="3">
        <v>15</v>
      </c>
      <c r="I2162" s="2">
        <v>110.12</v>
      </c>
      <c r="J2162" s="2">
        <f>ROUND(Tabla2[[#This Row],[CANTIDAD 2]]*Tabla2[[#This Row],[P. U. 2]],2)</f>
        <v>1651.8</v>
      </c>
    </row>
    <row r="2163" spans="1:10">
      <c r="A2163" s="16" t="s">
        <v>6577</v>
      </c>
      <c r="B2163" s="16" t="s">
        <v>1968</v>
      </c>
      <c r="C2163" s="16" t="s">
        <v>5269</v>
      </c>
      <c r="D2163" s="1" t="s">
        <v>62</v>
      </c>
      <c r="E2163" s="3">
        <v>12</v>
      </c>
      <c r="F2163" s="2">
        <v>113.74</v>
      </c>
      <c r="G2163" s="2">
        <f>ROUND('CDD-CD'!$E2163*'CDD-CD'!$F2163,2)</f>
        <v>1364.88</v>
      </c>
      <c r="H2163" s="3">
        <v>12</v>
      </c>
      <c r="I2163" s="2">
        <v>133.52000000000001</v>
      </c>
      <c r="J2163" s="2">
        <f>ROUND(Tabla2[[#This Row],[CANTIDAD 2]]*Tabla2[[#This Row],[P. U. 2]],2)</f>
        <v>1602.24</v>
      </c>
    </row>
    <row r="2164" spans="1:10">
      <c r="A2164" s="16" t="s">
        <v>6577</v>
      </c>
      <c r="B2164" s="16" t="s">
        <v>1969</v>
      </c>
      <c r="C2164" s="16" t="s">
        <v>5270</v>
      </c>
      <c r="D2164" s="1" t="s">
        <v>62</v>
      </c>
      <c r="E2164" s="3">
        <v>13</v>
      </c>
      <c r="F2164" s="2">
        <v>150.55000000000001</v>
      </c>
      <c r="G2164" s="2">
        <f>ROUND('CDD-CD'!$E2164*'CDD-CD'!$F2164,2)</f>
        <v>1957.15</v>
      </c>
      <c r="H2164" s="3">
        <v>13</v>
      </c>
      <c r="I2164" s="2">
        <v>174.28</v>
      </c>
      <c r="J2164" s="2">
        <f>ROUND(Tabla2[[#This Row],[CANTIDAD 2]]*Tabla2[[#This Row],[P. U. 2]],2)</f>
        <v>2265.64</v>
      </c>
    </row>
    <row r="2165" spans="1:10">
      <c r="A2165" s="16" t="s">
        <v>6577</v>
      </c>
      <c r="B2165" s="16" t="s">
        <v>1970</v>
      </c>
      <c r="C2165" s="16" t="s">
        <v>5271</v>
      </c>
      <c r="D2165" s="1" t="s">
        <v>62</v>
      </c>
      <c r="E2165" s="3">
        <v>20</v>
      </c>
      <c r="F2165" s="2">
        <v>272.39</v>
      </c>
      <c r="G2165" s="2">
        <f>ROUND('CDD-CD'!$E2165*'CDD-CD'!$F2165,2)</f>
        <v>5447.8</v>
      </c>
      <c r="H2165" s="3">
        <v>20</v>
      </c>
      <c r="I2165" s="2">
        <v>315.3</v>
      </c>
      <c r="J2165" s="2">
        <f>ROUND(Tabla2[[#This Row],[CANTIDAD 2]]*Tabla2[[#This Row],[P. U. 2]],2)</f>
        <v>6306</v>
      </c>
    </row>
    <row r="2166" spans="1:10">
      <c r="A2166" s="16" t="s">
        <v>6577</v>
      </c>
      <c r="B2166" s="16" t="s">
        <v>1971</v>
      </c>
      <c r="C2166" s="16" t="s">
        <v>5272</v>
      </c>
      <c r="D2166" s="1" t="s">
        <v>62</v>
      </c>
      <c r="E2166" s="3">
        <v>12</v>
      </c>
      <c r="F2166" s="2">
        <v>350.56</v>
      </c>
      <c r="G2166" s="2">
        <f>ROUND('CDD-CD'!$E2166*'CDD-CD'!$F2166,2)</f>
        <v>4206.72</v>
      </c>
      <c r="H2166" s="3">
        <v>12</v>
      </c>
      <c r="I2166" s="2">
        <v>399.19</v>
      </c>
      <c r="J2166" s="2">
        <f>ROUND(Tabla2[[#This Row],[CANTIDAD 2]]*Tabla2[[#This Row],[P. U. 2]],2)</f>
        <v>4790.28</v>
      </c>
    </row>
    <row r="2167" spans="1:10">
      <c r="A2167" s="16" t="s">
        <v>6577</v>
      </c>
      <c r="B2167" s="16" t="s">
        <v>1972</v>
      </c>
      <c r="C2167" s="16" t="s">
        <v>5273</v>
      </c>
      <c r="D2167" s="1" t="s">
        <v>62</v>
      </c>
      <c r="E2167" s="3">
        <v>14</v>
      </c>
      <c r="F2167" s="2">
        <v>517.79</v>
      </c>
      <c r="G2167" s="2">
        <f>ROUND('CDD-CD'!$E2167*'CDD-CD'!$F2167,2)</f>
        <v>7249.06</v>
      </c>
      <c r="H2167" s="3">
        <v>14</v>
      </c>
      <c r="I2167" s="2">
        <v>585.54</v>
      </c>
      <c r="J2167" s="2">
        <f>ROUND(Tabla2[[#This Row],[CANTIDAD 2]]*Tabla2[[#This Row],[P. U. 2]],2)</f>
        <v>8197.56</v>
      </c>
    </row>
    <row r="2168" spans="1:10">
      <c r="A2168" s="16" t="s">
        <v>6577</v>
      </c>
      <c r="B2168" s="16" t="s">
        <v>1973</v>
      </c>
      <c r="C2168" s="16" t="s">
        <v>5274</v>
      </c>
      <c r="D2168" s="1" t="s">
        <v>62</v>
      </c>
      <c r="E2168" s="3">
        <v>12</v>
      </c>
      <c r="F2168" s="2">
        <v>1015.9</v>
      </c>
      <c r="G2168" s="2">
        <f>ROUND('CDD-CD'!$E2168*'CDD-CD'!$F2168,2)</f>
        <v>12190.8</v>
      </c>
      <c r="H2168" s="3">
        <v>12</v>
      </c>
      <c r="I2168" s="2">
        <v>1111.24</v>
      </c>
      <c r="J2168" s="2">
        <f>ROUND(Tabla2[[#This Row],[CANTIDAD 2]]*Tabla2[[#This Row],[P. U. 2]],2)</f>
        <v>13334.88</v>
      </c>
    </row>
    <row r="2169" spans="1:10">
      <c r="A2169" s="16" t="s">
        <v>6577</v>
      </c>
      <c r="B2169" s="16" t="s">
        <v>1974</v>
      </c>
      <c r="C2169" s="16" t="s">
        <v>5275</v>
      </c>
      <c r="D2169" s="1" t="s">
        <v>62</v>
      </c>
      <c r="E2169" s="3">
        <v>10</v>
      </c>
      <c r="F2169" s="2">
        <v>244.39</v>
      </c>
      <c r="G2169" s="2">
        <f>ROUND('CDD-CD'!$E2169*'CDD-CD'!$F2169,2)</f>
        <v>2443.9</v>
      </c>
      <c r="H2169" s="3">
        <v>10</v>
      </c>
      <c r="I2169" s="2">
        <v>287.3</v>
      </c>
      <c r="J2169" s="2">
        <f>ROUND(Tabla2[[#This Row],[CANTIDAD 2]]*Tabla2[[#This Row],[P. U. 2]],2)</f>
        <v>2873</v>
      </c>
    </row>
    <row r="2170" spans="1:10">
      <c r="A2170" s="16" t="s">
        <v>6577</v>
      </c>
      <c r="B2170" s="16" t="s">
        <v>1975</v>
      </c>
      <c r="C2170" s="16" t="s">
        <v>5276</v>
      </c>
      <c r="D2170" s="1" t="s">
        <v>62</v>
      </c>
      <c r="E2170" s="3">
        <v>15</v>
      </c>
      <c r="F2170" s="2">
        <v>305.14999999999998</v>
      </c>
      <c r="G2170" s="2">
        <f>ROUND('CDD-CD'!$E2170*'CDD-CD'!$F2170,2)</f>
        <v>4577.25</v>
      </c>
      <c r="H2170" s="3">
        <v>15</v>
      </c>
      <c r="I2170" s="2">
        <v>353.78</v>
      </c>
      <c r="J2170" s="2">
        <f>ROUND(Tabla2[[#This Row],[CANTIDAD 2]]*Tabla2[[#This Row],[P. U. 2]],2)</f>
        <v>5306.7</v>
      </c>
    </row>
    <row r="2171" spans="1:10">
      <c r="A2171" s="16" t="s">
        <v>6577</v>
      </c>
      <c r="B2171" s="16" t="s">
        <v>1976</v>
      </c>
      <c r="C2171" s="16" t="s">
        <v>5277</v>
      </c>
      <c r="D2171" s="1" t="s">
        <v>62</v>
      </c>
      <c r="E2171" s="3">
        <v>19</v>
      </c>
      <c r="F2171" s="2">
        <v>449.85</v>
      </c>
      <c r="G2171" s="2">
        <f>ROUND('CDD-CD'!$E2171*'CDD-CD'!$F2171,2)</f>
        <v>8547.15</v>
      </c>
      <c r="H2171" s="3">
        <v>19</v>
      </c>
      <c r="I2171" s="2">
        <v>517.6</v>
      </c>
      <c r="J2171" s="2">
        <f>ROUND(Tabla2[[#This Row],[CANTIDAD 2]]*Tabla2[[#This Row],[P. U. 2]],2)</f>
        <v>9834.4</v>
      </c>
    </row>
    <row r="2172" spans="1:10">
      <c r="A2172" s="16" t="s">
        <v>6577</v>
      </c>
      <c r="B2172" s="16" t="s">
        <v>1977</v>
      </c>
      <c r="C2172" s="16" t="s">
        <v>5278</v>
      </c>
      <c r="D2172" s="1" t="s">
        <v>62</v>
      </c>
      <c r="E2172" s="3">
        <v>12</v>
      </c>
      <c r="F2172" s="2">
        <v>836.98</v>
      </c>
      <c r="G2172" s="2">
        <f>ROUND('CDD-CD'!$E2172*'CDD-CD'!$F2172,2)</f>
        <v>10043.76</v>
      </c>
      <c r="H2172" s="3">
        <v>12</v>
      </c>
      <c r="I2172" s="2">
        <v>932.32</v>
      </c>
      <c r="J2172" s="2">
        <f>ROUND(Tabla2[[#This Row],[CANTIDAD 2]]*Tabla2[[#This Row],[P. U. 2]],2)</f>
        <v>11187.84</v>
      </c>
    </row>
    <row r="2173" spans="1:10">
      <c r="A2173" s="16" t="s">
        <v>6577</v>
      </c>
      <c r="B2173" s="16" t="s">
        <v>1978</v>
      </c>
      <c r="C2173" s="16" t="s">
        <v>5279</v>
      </c>
      <c r="D2173" s="1" t="s">
        <v>62</v>
      </c>
      <c r="E2173" s="3">
        <v>120</v>
      </c>
      <c r="F2173" s="2">
        <v>59.44</v>
      </c>
      <c r="G2173" s="2">
        <f>ROUND('CDD-CD'!$E2173*'CDD-CD'!$F2173,2)</f>
        <v>7132.8</v>
      </c>
      <c r="H2173" s="3">
        <v>120</v>
      </c>
      <c r="I2173" s="2">
        <v>74.91</v>
      </c>
      <c r="J2173" s="2">
        <f>ROUND(Tabla2[[#This Row],[CANTIDAD 2]]*Tabla2[[#This Row],[P. U. 2]],2)</f>
        <v>8989.2000000000007</v>
      </c>
    </row>
    <row r="2174" spans="1:10">
      <c r="A2174" s="16" t="s">
        <v>6577</v>
      </c>
      <c r="B2174" s="16" t="s">
        <v>1979</v>
      </c>
      <c r="C2174" s="16" t="s">
        <v>5280</v>
      </c>
      <c r="D2174" s="1" t="s">
        <v>62</v>
      </c>
      <c r="E2174" s="3">
        <v>216</v>
      </c>
      <c r="F2174" s="2">
        <v>89.33</v>
      </c>
      <c r="G2174" s="2">
        <f>ROUND('CDD-CD'!$E2174*'CDD-CD'!$F2174,2)</f>
        <v>19295.28</v>
      </c>
      <c r="H2174" s="3">
        <v>216</v>
      </c>
      <c r="I2174" s="2">
        <v>109.11</v>
      </c>
      <c r="J2174" s="2">
        <f>ROUND(Tabla2[[#This Row],[CANTIDAD 2]]*Tabla2[[#This Row],[P. U. 2]],2)</f>
        <v>23567.759999999998</v>
      </c>
    </row>
    <row r="2175" spans="1:10">
      <c r="A2175" s="16" t="s">
        <v>6577</v>
      </c>
      <c r="B2175" s="16" t="s">
        <v>1980</v>
      </c>
      <c r="C2175" s="16" t="s">
        <v>5281</v>
      </c>
      <c r="D2175" s="1" t="s">
        <v>62</v>
      </c>
      <c r="E2175" s="3">
        <v>84</v>
      </c>
      <c r="F2175" s="2">
        <v>140</v>
      </c>
      <c r="G2175" s="2">
        <f>ROUND('CDD-CD'!$E2175*'CDD-CD'!$F2175,2)</f>
        <v>11760</v>
      </c>
      <c r="H2175" s="3">
        <v>84</v>
      </c>
      <c r="I2175" s="2">
        <v>163.72999999999999</v>
      </c>
      <c r="J2175" s="2">
        <f>ROUND(Tabla2[[#This Row],[CANTIDAD 2]]*Tabla2[[#This Row],[P. U. 2]],2)</f>
        <v>13753.32</v>
      </c>
    </row>
    <row r="2176" spans="1:10">
      <c r="A2176" s="16" t="s">
        <v>6577</v>
      </c>
      <c r="B2176" s="16" t="s">
        <v>1981</v>
      </c>
      <c r="C2176" s="16" t="s">
        <v>5282</v>
      </c>
      <c r="D2176" s="1" t="s">
        <v>62</v>
      </c>
      <c r="E2176" s="3">
        <v>28</v>
      </c>
      <c r="F2176" s="2">
        <v>157.75</v>
      </c>
      <c r="G2176" s="2">
        <f>ROUND('CDD-CD'!$E2176*'CDD-CD'!$F2176,2)</f>
        <v>4417</v>
      </c>
      <c r="H2176" s="3">
        <v>28</v>
      </c>
      <c r="I2176" s="2">
        <v>185.13</v>
      </c>
      <c r="J2176" s="2">
        <f>ROUND(Tabla2[[#This Row],[CANTIDAD 2]]*Tabla2[[#This Row],[P. U. 2]],2)</f>
        <v>5183.6400000000003</v>
      </c>
    </row>
    <row r="2177" spans="1:10">
      <c r="A2177" s="16" t="s">
        <v>6577</v>
      </c>
      <c r="B2177" s="16" t="s">
        <v>1982</v>
      </c>
      <c r="C2177" s="16" t="s">
        <v>5283</v>
      </c>
      <c r="D2177" s="1" t="s">
        <v>62</v>
      </c>
      <c r="E2177" s="3">
        <v>25</v>
      </c>
      <c r="F2177" s="2">
        <v>204.75</v>
      </c>
      <c r="G2177" s="2">
        <f>ROUND('CDD-CD'!$E2177*'CDD-CD'!$F2177,2)</f>
        <v>5118.75</v>
      </c>
      <c r="H2177" s="3">
        <v>25</v>
      </c>
      <c r="I2177" s="2">
        <v>234.4</v>
      </c>
      <c r="J2177" s="2">
        <f>ROUND(Tabla2[[#This Row],[CANTIDAD 2]]*Tabla2[[#This Row],[P. U. 2]],2)</f>
        <v>5860</v>
      </c>
    </row>
    <row r="2178" spans="1:10">
      <c r="A2178" s="16" t="s">
        <v>6577</v>
      </c>
      <c r="B2178" s="16" t="s">
        <v>1983</v>
      </c>
      <c r="C2178" s="16" t="s">
        <v>5284</v>
      </c>
      <c r="D2178" s="1" t="s">
        <v>62</v>
      </c>
      <c r="E2178" s="3">
        <v>16</v>
      </c>
      <c r="F2178" s="2">
        <v>459.76</v>
      </c>
      <c r="G2178" s="2">
        <f>ROUND('CDD-CD'!$E2178*'CDD-CD'!$F2178,2)</f>
        <v>7356.16</v>
      </c>
      <c r="H2178" s="3">
        <v>16</v>
      </c>
      <c r="I2178" s="2">
        <v>523.17999999999995</v>
      </c>
      <c r="J2178" s="2">
        <f>ROUND(Tabla2[[#This Row],[CANTIDAD 2]]*Tabla2[[#This Row],[P. U. 2]],2)</f>
        <v>8370.8799999999992</v>
      </c>
    </row>
    <row r="2179" spans="1:10">
      <c r="A2179" s="16" t="s">
        <v>6577</v>
      </c>
      <c r="B2179" s="16" t="s">
        <v>1984</v>
      </c>
      <c r="C2179" s="16" t="s">
        <v>5285</v>
      </c>
      <c r="D2179" s="1" t="s">
        <v>62</v>
      </c>
      <c r="E2179" s="3">
        <v>151</v>
      </c>
      <c r="F2179" s="2">
        <v>529.28</v>
      </c>
      <c r="G2179" s="2">
        <f>ROUND('CDD-CD'!$E2179*'CDD-CD'!$F2179,2)</f>
        <v>79921.279999999999</v>
      </c>
      <c r="H2179" s="3">
        <v>151</v>
      </c>
      <c r="I2179" s="2">
        <v>601.41</v>
      </c>
      <c r="J2179" s="2">
        <f>ROUND(Tabla2[[#This Row],[CANTIDAD 2]]*Tabla2[[#This Row],[P. U. 2]],2)</f>
        <v>90812.91</v>
      </c>
    </row>
    <row r="2180" spans="1:10">
      <c r="A2180" s="16" t="s">
        <v>6577</v>
      </c>
      <c r="B2180" s="16" t="s">
        <v>1985</v>
      </c>
      <c r="C2180" s="16" t="s">
        <v>5286</v>
      </c>
      <c r="D2180" s="1" t="s">
        <v>62</v>
      </c>
      <c r="E2180" s="3">
        <v>28</v>
      </c>
      <c r="F2180" s="2">
        <v>693.77</v>
      </c>
      <c r="G2180" s="2">
        <f>ROUND('CDD-CD'!$E2180*'CDD-CD'!$F2180,2)</f>
        <v>19425.560000000001</v>
      </c>
      <c r="H2180" s="3">
        <v>28</v>
      </c>
      <c r="I2180" s="2">
        <v>777.4</v>
      </c>
      <c r="J2180" s="2">
        <f>ROUND(Tabla2[[#This Row],[CANTIDAD 2]]*Tabla2[[#This Row],[P. U. 2]],2)</f>
        <v>21767.200000000001</v>
      </c>
    </row>
    <row r="2181" spans="1:10">
      <c r="A2181" s="16" t="s">
        <v>6577</v>
      </c>
      <c r="B2181" s="16" t="s">
        <v>1986</v>
      </c>
      <c r="C2181" s="16" t="s">
        <v>5287</v>
      </c>
      <c r="D2181" s="1" t="s">
        <v>62</v>
      </c>
      <c r="E2181" s="3">
        <v>12</v>
      </c>
      <c r="F2181" s="2">
        <v>1296.01</v>
      </c>
      <c r="G2181" s="2">
        <f>ROUND('CDD-CD'!$E2181*'CDD-CD'!$F2181,2)</f>
        <v>15552.12</v>
      </c>
      <c r="H2181" s="3">
        <v>12</v>
      </c>
      <c r="I2181" s="2">
        <v>1418.95</v>
      </c>
      <c r="J2181" s="2">
        <f>ROUND(Tabla2[[#This Row],[CANTIDAD 2]]*Tabla2[[#This Row],[P. U. 2]],2)</f>
        <v>17027.400000000001</v>
      </c>
    </row>
    <row r="2182" spans="1:10">
      <c r="A2182" s="16" t="s">
        <v>6577</v>
      </c>
      <c r="B2182" s="16" t="s">
        <v>1987</v>
      </c>
      <c r="C2182" s="16" t="s">
        <v>5288</v>
      </c>
      <c r="D2182" s="1" t="s">
        <v>62</v>
      </c>
      <c r="E2182" s="3">
        <v>161</v>
      </c>
      <c r="F2182" s="2">
        <v>34.479999999999997</v>
      </c>
      <c r="G2182" s="2">
        <f>ROUND('CDD-CD'!$E2182*'CDD-CD'!$F2182,2)</f>
        <v>5551.28</v>
      </c>
      <c r="H2182" s="3">
        <v>161</v>
      </c>
      <c r="I2182" s="2">
        <v>42.22</v>
      </c>
      <c r="J2182" s="2">
        <f>ROUND(Tabla2[[#This Row],[CANTIDAD 2]]*Tabla2[[#This Row],[P. U. 2]],2)</f>
        <v>6797.42</v>
      </c>
    </row>
    <row r="2183" spans="1:10">
      <c r="A2183" s="16" t="s">
        <v>6577</v>
      </c>
      <c r="B2183" s="16" t="s">
        <v>1988</v>
      </c>
      <c r="C2183" s="16" t="s">
        <v>5289</v>
      </c>
      <c r="D2183" s="1" t="s">
        <v>62</v>
      </c>
      <c r="E2183" s="3">
        <v>29</v>
      </c>
      <c r="F2183" s="2">
        <v>44.74</v>
      </c>
      <c r="G2183" s="2">
        <f>ROUND('CDD-CD'!$E2183*'CDD-CD'!$F2183,2)</f>
        <v>1297.46</v>
      </c>
      <c r="H2183" s="3">
        <v>29</v>
      </c>
      <c r="I2183" s="2">
        <v>53.01</v>
      </c>
      <c r="J2183" s="2">
        <f>ROUND(Tabla2[[#This Row],[CANTIDAD 2]]*Tabla2[[#This Row],[P. U. 2]],2)</f>
        <v>1537.29</v>
      </c>
    </row>
    <row r="2184" spans="1:10">
      <c r="A2184" s="16" t="s">
        <v>6577</v>
      </c>
      <c r="B2184" s="16" t="s">
        <v>1989</v>
      </c>
      <c r="C2184" s="16" t="s">
        <v>5290</v>
      </c>
      <c r="D2184" s="1" t="s">
        <v>62</v>
      </c>
      <c r="E2184" s="3">
        <v>22</v>
      </c>
      <c r="F2184" s="2">
        <v>57.84</v>
      </c>
      <c r="G2184" s="2">
        <f>ROUND('CDD-CD'!$E2184*'CDD-CD'!$F2184,2)</f>
        <v>1272.48</v>
      </c>
      <c r="H2184" s="3">
        <v>22</v>
      </c>
      <c r="I2184" s="2">
        <v>67.209999999999994</v>
      </c>
      <c r="J2184" s="2">
        <f>ROUND(Tabla2[[#This Row],[CANTIDAD 2]]*Tabla2[[#This Row],[P. U. 2]],2)</f>
        <v>1478.62</v>
      </c>
    </row>
    <row r="2185" spans="1:10">
      <c r="A2185" s="16" t="s">
        <v>6577</v>
      </c>
      <c r="B2185" s="16" t="s">
        <v>1990</v>
      </c>
      <c r="C2185" s="16" t="s">
        <v>5291</v>
      </c>
      <c r="D2185" s="1" t="s">
        <v>62</v>
      </c>
      <c r="E2185" s="3">
        <v>23</v>
      </c>
      <c r="F2185" s="2">
        <v>84.58</v>
      </c>
      <c r="G2185" s="2">
        <f>ROUND('CDD-CD'!$E2185*'CDD-CD'!$F2185,2)</f>
        <v>1945.34</v>
      </c>
      <c r="H2185" s="3">
        <v>23</v>
      </c>
      <c r="I2185" s="2">
        <v>96.07</v>
      </c>
      <c r="J2185" s="2">
        <f>ROUND(Tabla2[[#This Row],[CANTIDAD 2]]*Tabla2[[#This Row],[P. U. 2]],2)</f>
        <v>2209.61</v>
      </c>
    </row>
    <row r="2186" spans="1:10">
      <c r="A2186" s="16" t="s">
        <v>6577</v>
      </c>
      <c r="B2186" s="16" t="s">
        <v>1991</v>
      </c>
      <c r="C2186" s="16" t="s">
        <v>5292</v>
      </c>
      <c r="D2186" s="1" t="s">
        <v>62</v>
      </c>
      <c r="E2186" s="3">
        <v>4</v>
      </c>
      <c r="F2186" s="2">
        <v>91.47</v>
      </c>
      <c r="G2186" s="2">
        <f>ROUND('CDD-CD'!$E2186*'CDD-CD'!$F2186,2)</f>
        <v>365.88</v>
      </c>
      <c r="H2186" s="3">
        <v>4</v>
      </c>
      <c r="I2186" s="2">
        <v>105.7</v>
      </c>
      <c r="J2186" s="2">
        <f>ROUND(Tabla2[[#This Row],[CANTIDAD 2]]*Tabla2[[#This Row],[P. U. 2]],2)</f>
        <v>422.8</v>
      </c>
    </row>
    <row r="2187" spans="1:10">
      <c r="A2187" s="16" t="s">
        <v>6577</v>
      </c>
      <c r="B2187" s="16" t="s">
        <v>1992</v>
      </c>
      <c r="C2187" s="16" t="s">
        <v>5293</v>
      </c>
      <c r="D2187" s="1" t="s">
        <v>62</v>
      </c>
      <c r="E2187" s="3">
        <v>1</v>
      </c>
      <c r="F2187" s="2">
        <v>115.75</v>
      </c>
      <c r="G2187" s="2">
        <f>ROUND('CDD-CD'!$E2187*'CDD-CD'!$F2187,2)</f>
        <v>115.75</v>
      </c>
      <c r="H2187" s="3">
        <v>1</v>
      </c>
      <c r="I2187" s="2">
        <v>127.52</v>
      </c>
      <c r="J2187" s="2">
        <f>ROUND(Tabla2[[#This Row],[CANTIDAD 2]]*Tabla2[[#This Row],[P. U. 2]],2)</f>
        <v>127.52</v>
      </c>
    </row>
    <row r="2188" spans="1:10">
      <c r="A2188" s="16" t="s">
        <v>6577</v>
      </c>
      <c r="B2188" s="16" t="s">
        <v>1993</v>
      </c>
      <c r="C2188" s="16" t="s">
        <v>5294</v>
      </c>
      <c r="D2188" s="1" t="s">
        <v>62</v>
      </c>
      <c r="E2188" s="3">
        <v>2</v>
      </c>
      <c r="F2188" s="2">
        <v>141.46</v>
      </c>
      <c r="G2188" s="2">
        <f>ROUND('CDD-CD'!$E2188*'CDD-CD'!$F2188,2)</f>
        <v>282.92</v>
      </c>
      <c r="H2188" s="3">
        <v>2</v>
      </c>
      <c r="I2188" s="2">
        <v>153.22999999999999</v>
      </c>
      <c r="J2188" s="2">
        <f>ROUND(Tabla2[[#This Row],[CANTIDAD 2]]*Tabla2[[#This Row],[P. U. 2]],2)</f>
        <v>306.45999999999998</v>
      </c>
    </row>
    <row r="2189" spans="1:10">
      <c r="A2189" s="16" t="s">
        <v>6577</v>
      </c>
      <c r="B2189" s="16" t="s">
        <v>1994</v>
      </c>
      <c r="C2189" s="16" t="s">
        <v>5295</v>
      </c>
      <c r="D2189" s="1" t="s">
        <v>62</v>
      </c>
      <c r="E2189" s="3">
        <v>2</v>
      </c>
      <c r="F2189" s="2">
        <v>120.98</v>
      </c>
      <c r="G2189" s="2">
        <f>ROUND('CDD-CD'!$E2189*'CDD-CD'!$F2189,2)</f>
        <v>241.96</v>
      </c>
      <c r="H2189" s="3">
        <v>2</v>
      </c>
      <c r="I2189" s="2">
        <v>132.75</v>
      </c>
      <c r="J2189" s="2">
        <f>ROUND(Tabla2[[#This Row],[CANTIDAD 2]]*Tabla2[[#This Row],[P. U. 2]],2)</f>
        <v>265.5</v>
      </c>
    </row>
    <row r="2190" spans="1:10">
      <c r="A2190" s="16" t="s">
        <v>6577</v>
      </c>
      <c r="B2190" s="16" t="s">
        <v>1995</v>
      </c>
      <c r="C2190" s="16" t="s">
        <v>5296</v>
      </c>
      <c r="D2190" s="1" t="s">
        <v>62</v>
      </c>
      <c r="E2190" s="3">
        <v>76</v>
      </c>
      <c r="F2190" s="2">
        <v>111.29</v>
      </c>
      <c r="G2190" s="2">
        <f>ROUND('CDD-CD'!$E2190*'CDD-CD'!$F2190,2)</f>
        <v>8458.0400000000009</v>
      </c>
      <c r="H2190" s="3">
        <v>76</v>
      </c>
      <c r="I2190" s="2">
        <v>123.06</v>
      </c>
      <c r="J2190" s="2">
        <f>ROUND(Tabla2[[#This Row],[CANTIDAD 2]]*Tabla2[[#This Row],[P. U. 2]],2)</f>
        <v>9352.56</v>
      </c>
    </row>
    <row r="2191" spans="1:10">
      <c r="A2191" s="16" t="s">
        <v>6577</v>
      </c>
      <c r="B2191" s="16" t="s">
        <v>1996</v>
      </c>
      <c r="C2191" s="16" t="s">
        <v>5297</v>
      </c>
      <c r="D2191" s="1" t="s">
        <v>62</v>
      </c>
      <c r="E2191" s="3">
        <v>76</v>
      </c>
      <c r="F2191" s="2">
        <v>141.37</v>
      </c>
      <c r="G2191" s="2">
        <f>ROUND('CDD-CD'!$E2191*'CDD-CD'!$F2191,2)</f>
        <v>10744.12</v>
      </c>
      <c r="H2191" s="3">
        <v>76</v>
      </c>
      <c r="I2191" s="2">
        <v>153.13999999999999</v>
      </c>
      <c r="J2191" s="2">
        <f>ROUND(Tabla2[[#This Row],[CANTIDAD 2]]*Tabla2[[#This Row],[P. U. 2]],2)</f>
        <v>11638.64</v>
      </c>
    </row>
    <row r="2192" spans="1:10">
      <c r="A2192" s="16" t="s">
        <v>6577</v>
      </c>
      <c r="B2192" s="16" t="s">
        <v>1997</v>
      </c>
      <c r="C2192" s="16" t="s">
        <v>5298</v>
      </c>
      <c r="D2192" s="1" t="s">
        <v>62</v>
      </c>
      <c r="E2192" s="3">
        <v>11</v>
      </c>
      <c r="F2192" s="2">
        <v>129.79</v>
      </c>
      <c r="G2192" s="2">
        <f>ROUND('CDD-CD'!$E2192*'CDD-CD'!$F2192,2)</f>
        <v>1427.69</v>
      </c>
      <c r="H2192" s="3">
        <v>11</v>
      </c>
      <c r="I2192" s="2">
        <v>141.56</v>
      </c>
      <c r="J2192" s="2">
        <f>ROUND(Tabla2[[#This Row],[CANTIDAD 2]]*Tabla2[[#This Row],[P. U. 2]],2)</f>
        <v>1557.16</v>
      </c>
    </row>
    <row r="2193" spans="1:10">
      <c r="A2193" s="16" t="s">
        <v>6577</v>
      </c>
      <c r="B2193" s="16" t="s">
        <v>1998</v>
      </c>
      <c r="C2193" s="16" t="s">
        <v>5299</v>
      </c>
      <c r="D2193" s="1" t="s">
        <v>62</v>
      </c>
      <c r="E2193" s="3">
        <v>50</v>
      </c>
      <c r="F2193" s="2">
        <v>133.93</v>
      </c>
      <c r="G2193" s="2">
        <f>ROUND('CDD-CD'!$E2193*'CDD-CD'!$F2193,2)</f>
        <v>6696.5</v>
      </c>
      <c r="H2193" s="3">
        <v>50</v>
      </c>
      <c r="I2193" s="2">
        <v>145.69999999999999</v>
      </c>
      <c r="J2193" s="2">
        <f>ROUND(Tabla2[[#This Row],[CANTIDAD 2]]*Tabla2[[#This Row],[P. U. 2]],2)</f>
        <v>7285</v>
      </c>
    </row>
    <row r="2194" spans="1:10">
      <c r="A2194" s="16" t="s">
        <v>6577</v>
      </c>
      <c r="B2194" s="16" t="s">
        <v>1999</v>
      </c>
      <c r="C2194" s="16" t="s">
        <v>5300</v>
      </c>
      <c r="D2194" s="1" t="s">
        <v>62</v>
      </c>
      <c r="E2194" s="3">
        <v>4</v>
      </c>
      <c r="F2194" s="2">
        <v>128.91</v>
      </c>
      <c r="G2194" s="2">
        <f>ROUND('CDD-CD'!$E2194*'CDD-CD'!$F2194,2)</f>
        <v>515.64</v>
      </c>
      <c r="H2194" s="3">
        <v>4</v>
      </c>
      <c r="I2194" s="2">
        <v>140.68</v>
      </c>
      <c r="J2194" s="2">
        <f>ROUND(Tabla2[[#This Row],[CANTIDAD 2]]*Tabla2[[#This Row],[P. U. 2]],2)</f>
        <v>562.72</v>
      </c>
    </row>
    <row r="2195" spans="1:10">
      <c r="A2195" s="16" t="s">
        <v>6577</v>
      </c>
      <c r="B2195" s="16" t="s">
        <v>2000</v>
      </c>
      <c r="C2195" s="16" t="s">
        <v>5301</v>
      </c>
      <c r="D2195" s="1" t="s">
        <v>62</v>
      </c>
      <c r="E2195" s="3">
        <v>2</v>
      </c>
      <c r="F2195" s="2">
        <v>256.98</v>
      </c>
      <c r="G2195" s="2">
        <f>ROUND('CDD-CD'!$E2195*'CDD-CD'!$F2195,2)</f>
        <v>513.96</v>
      </c>
      <c r="H2195" s="3">
        <v>2</v>
      </c>
      <c r="I2195" s="2">
        <v>283.33</v>
      </c>
      <c r="J2195" s="2">
        <f>ROUND(Tabla2[[#This Row],[CANTIDAD 2]]*Tabla2[[#This Row],[P. U. 2]],2)</f>
        <v>566.66</v>
      </c>
    </row>
    <row r="2196" spans="1:10">
      <c r="A2196" s="16" t="s">
        <v>6577</v>
      </c>
      <c r="B2196" s="16" t="s">
        <v>2001</v>
      </c>
      <c r="C2196" s="16" t="s">
        <v>5302</v>
      </c>
      <c r="D2196" s="1" t="s">
        <v>62</v>
      </c>
      <c r="E2196" s="3">
        <v>4</v>
      </c>
      <c r="F2196" s="2">
        <v>256.98</v>
      </c>
      <c r="G2196" s="2">
        <f>ROUND('CDD-CD'!$E2196*'CDD-CD'!$F2196,2)</f>
        <v>1027.92</v>
      </c>
      <c r="H2196" s="3">
        <v>4</v>
      </c>
      <c r="I2196" s="2">
        <v>283.33</v>
      </c>
      <c r="J2196" s="2">
        <f>ROUND(Tabla2[[#This Row],[CANTIDAD 2]]*Tabla2[[#This Row],[P. U. 2]],2)</f>
        <v>1133.32</v>
      </c>
    </row>
    <row r="2197" spans="1:10">
      <c r="A2197" s="16" t="s">
        <v>6577</v>
      </c>
      <c r="B2197" s="16" t="s">
        <v>2002</v>
      </c>
      <c r="C2197" s="16" t="s">
        <v>5303</v>
      </c>
      <c r="D2197" s="1" t="s">
        <v>62</v>
      </c>
      <c r="E2197" s="3">
        <v>1</v>
      </c>
      <c r="F2197" s="2">
        <v>256.98</v>
      </c>
      <c r="G2197" s="2">
        <f>ROUND('CDD-CD'!$E2197*'CDD-CD'!$F2197,2)</f>
        <v>256.98</v>
      </c>
      <c r="H2197" s="3">
        <v>1</v>
      </c>
      <c r="I2197" s="2">
        <v>283.33</v>
      </c>
      <c r="J2197" s="2">
        <f>ROUND(Tabla2[[#This Row],[CANTIDAD 2]]*Tabla2[[#This Row],[P. U. 2]],2)</f>
        <v>283.33</v>
      </c>
    </row>
    <row r="2198" spans="1:10">
      <c r="A2198" s="16" t="s">
        <v>6577</v>
      </c>
      <c r="B2198" s="16" t="s">
        <v>2003</v>
      </c>
      <c r="C2198" s="16" t="s">
        <v>5304</v>
      </c>
      <c r="D2198" s="1" t="s">
        <v>62</v>
      </c>
      <c r="E2198" s="3">
        <v>5</v>
      </c>
      <c r="F2198" s="2">
        <v>256.98</v>
      </c>
      <c r="G2198" s="2">
        <f>ROUND('CDD-CD'!$E2198*'CDD-CD'!$F2198,2)</f>
        <v>1284.9000000000001</v>
      </c>
      <c r="H2198" s="3">
        <v>5</v>
      </c>
      <c r="I2198" s="2">
        <v>283.33</v>
      </c>
      <c r="J2198" s="2">
        <f>ROUND(Tabla2[[#This Row],[CANTIDAD 2]]*Tabla2[[#This Row],[P. U. 2]],2)</f>
        <v>1416.65</v>
      </c>
    </row>
    <row r="2199" spans="1:10">
      <c r="A2199" s="16" t="s">
        <v>6577</v>
      </c>
      <c r="B2199" s="16" t="s">
        <v>2004</v>
      </c>
      <c r="C2199" s="16" t="s">
        <v>5305</v>
      </c>
      <c r="D2199" s="1" t="s">
        <v>62</v>
      </c>
      <c r="E2199" s="3">
        <v>4</v>
      </c>
      <c r="F2199" s="2">
        <v>225.76</v>
      </c>
      <c r="G2199" s="2">
        <f>ROUND('CDD-CD'!$E2199*'CDD-CD'!$F2199,2)</f>
        <v>903.04</v>
      </c>
      <c r="H2199" s="3">
        <v>4</v>
      </c>
      <c r="I2199" s="2">
        <v>252.11</v>
      </c>
      <c r="J2199" s="2">
        <f>ROUND(Tabla2[[#This Row],[CANTIDAD 2]]*Tabla2[[#This Row],[P. U. 2]],2)</f>
        <v>1008.44</v>
      </c>
    </row>
    <row r="2200" spans="1:10">
      <c r="A2200" s="16" t="s">
        <v>6577</v>
      </c>
      <c r="B2200" s="16" t="s">
        <v>2005</v>
      </c>
      <c r="C2200" s="16" t="s">
        <v>5306</v>
      </c>
      <c r="D2200" s="1" t="s">
        <v>62</v>
      </c>
      <c r="E2200" s="3">
        <v>11</v>
      </c>
      <c r="F2200" s="2">
        <v>222.74</v>
      </c>
      <c r="G2200" s="2">
        <f>ROUND('CDD-CD'!$E2200*'CDD-CD'!$F2200,2)</f>
        <v>2450.14</v>
      </c>
      <c r="H2200" s="3">
        <v>11</v>
      </c>
      <c r="I2200" s="2">
        <v>249.09</v>
      </c>
      <c r="J2200" s="2">
        <f>ROUND(Tabla2[[#This Row],[CANTIDAD 2]]*Tabla2[[#This Row],[P. U. 2]],2)</f>
        <v>2739.99</v>
      </c>
    </row>
    <row r="2201" spans="1:10">
      <c r="A2201" s="16" t="s">
        <v>6577</v>
      </c>
      <c r="B2201" s="16" t="s">
        <v>2006</v>
      </c>
      <c r="C2201" s="16" t="s">
        <v>5307</v>
      </c>
      <c r="D2201" s="1" t="s">
        <v>62</v>
      </c>
      <c r="E2201" s="3">
        <v>431</v>
      </c>
      <c r="F2201" s="2">
        <v>42.1</v>
      </c>
      <c r="G2201" s="2">
        <f>ROUND('CDD-CD'!$E2201*'CDD-CD'!$F2201,2)</f>
        <v>18145.099999999999</v>
      </c>
      <c r="H2201" s="3">
        <v>431</v>
      </c>
      <c r="I2201" s="2">
        <v>49.55</v>
      </c>
      <c r="J2201" s="2">
        <f>ROUND(Tabla2[[#This Row],[CANTIDAD 2]]*Tabla2[[#This Row],[P. U. 2]],2)</f>
        <v>21356.05</v>
      </c>
    </row>
    <row r="2202" spans="1:10">
      <c r="A2202" s="16" t="s">
        <v>6577</v>
      </c>
      <c r="B2202" s="16" t="s">
        <v>2007</v>
      </c>
      <c r="C2202" s="16" t="s">
        <v>5308</v>
      </c>
      <c r="D2202" s="1" t="s">
        <v>62</v>
      </c>
      <c r="E2202" s="3">
        <v>54</v>
      </c>
      <c r="F2202" s="2">
        <v>40.82</v>
      </c>
      <c r="G2202" s="2">
        <f>ROUND('CDD-CD'!$E2202*'CDD-CD'!$F2202,2)</f>
        <v>2204.2800000000002</v>
      </c>
      <c r="H2202" s="3">
        <v>54</v>
      </c>
      <c r="I2202" s="2">
        <v>47.79</v>
      </c>
      <c r="J2202" s="2">
        <f>ROUND(Tabla2[[#This Row],[CANTIDAD 2]]*Tabla2[[#This Row],[P. U. 2]],2)</f>
        <v>2580.66</v>
      </c>
    </row>
    <row r="2203" spans="1:10">
      <c r="A2203" s="16" t="s">
        <v>6577</v>
      </c>
      <c r="B2203" s="16" t="s">
        <v>2008</v>
      </c>
      <c r="C2203" s="16" t="s">
        <v>5309</v>
      </c>
      <c r="D2203" s="1" t="s">
        <v>62</v>
      </c>
      <c r="E2203" s="3">
        <v>1</v>
      </c>
      <c r="F2203" s="2">
        <v>47.72</v>
      </c>
      <c r="G2203" s="2">
        <f>ROUND('CDD-CD'!$E2203*'CDD-CD'!$F2203,2)</f>
        <v>47.72</v>
      </c>
      <c r="H2203" s="3">
        <v>1</v>
      </c>
      <c r="I2203" s="2">
        <v>55.17</v>
      </c>
      <c r="J2203" s="2">
        <f>ROUND(Tabla2[[#This Row],[CANTIDAD 2]]*Tabla2[[#This Row],[P. U. 2]],2)</f>
        <v>55.17</v>
      </c>
    </row>
    <row r="2204" spans="1:10">
      <c r="A2204" s="16" t="s">
        <v>6577</v>
      </c>
      <c r="B2204" s="16" t="s">
        <v>2009</v>
      </c>
      <c r="C2204" s="16" t="s">
        <v>5310</v>
      </c>
      <c r="D2204" s="1" t="s">
        <v>62</v>
      </c>
      <c r="E2204" s="3">
        <v>12</v>
      </c>
      <c r="F2204" s="2">
        <v>110.84</v>
      </c>
      <c r="G2204" s="2">
        <f>ROUND('CDD-CD'!$E2204*'CDD-CD'!$F2204,2)</f>
        <v>1330.08</v>
      </c>
      <c r="H2204" s="3">
        <v>12</v>
      </c>
      <c r="I2204" s="2">
        <v>123.16</v>
      </c>
      <c r="J2204" s="2">
        <f>ROUND(Tabla2[[#This Row],[CANTIDAD 2]]*Tabla2[[#This Row],[P. U. 2]],2)</f>
        <v>1477.92</v>
      </c>
    </row>
    <row r="2205" spans="1:10">
      <c r="A2205" s="16" t="s">
        <v>6577</v>
      </c>
      <c r="B2205" s="16" t="s">
        <v>2010</v>
      </c>
      <c r="C2205" s="16" t="s">
        <v>5311</v>
      </c>
      <c r="D2205" s="1" t="s">
        <v>62</v>
      </c>
      <c r="E2205" s="3">
        <v>4</v>
      </c>
      <c r="F2205" s="2">
        <v>291.26</v>
      </c>
      <c r="G2205" s="2">
        <f>ROUND('CDD-CD'!$E2205*'CDD-CD'!$F2205,2)</f>
        <v>1165.04</v>
      </c>
      <c r="H2205" s="3">
        <v>4</v>
      </c>
      <c r="I2205" s="2">
        <v>307.23</v>
      </c>
      <c r="J2205" s="2">
        <f>ROUND(Tabla2[[#This Row],[CANTIDAD 2]]*Tabla2[[#This Row],[P. U. 2]],2)</f>
        <v>1228.92</v>
      </c>
    </row>
    <row r="2206" spans="1:10">
      <c r="A2206" s="16" t="s">
        <v>6577</v>
      </c>
      <c r="B2206" s="16" t="s">
        <v>2011</v>
      </c>
      <c r="C2206" s="16" t="s">
        <v>5312</v>
      </c>
      <c r="D2206" s="1" t="s">
        <v>62</v>
      </c>
      <c r="E2206" s="3">
        <v>42</v>
      </c>
      <c r="F2206" s="2">
        <v>355.5</v>
      </c>
      <c r="G2206" s="2">
        <f>ROUND('CDD-CD'!$E2206*'CDD-CD'!$F2206,2)</f>
        <v>14931</v>
      </c>
      <c r="H2206" s="3">
        <v>42</v>
      </c>
      <c r="I2206" s="2">
        <v>373.99</v>
      </c>
      <c r="J2206" s="2">
        <f>ROUND(Tabla2[[#This Row],[CANTIDAD 2]]*Tabla2[[#This Row],[P. U. 2]],2)</f>
        <v>15707.58</v>
      </c>
    </row>
    <row r="2207" spans="1:10">
      <c r="A2207" s="16" t="s">
        <v>6577</v>
      </c>
      <c r="B2207" s="16" t="s">
        <v>2012</v>
      </c>
      <c r="C2207" s="16" t="s">
        <v>5313</v>
      </c>
      <c r="D2207" s="1" t="s">
        <v>62</v>
      </c>
      <c r="E2207" s="3">
        <v>4</v>
      </c>
      <c r="F2207" s="2">
        <v>489.98</v>
      </c>
      <c r="G2207" s="2">
        <f>ROUND('CDD-CD'!$E2207*'CDD-CD'!$F2207,2)</f>
        <v>1959.92</v>
      </c>
      <c r="H2207" s="3">
        <v>4</v>
      </c>
      <c r="I2207" s="2">
        <v>513.4</v>
      </c>
      <c r="J2207" s="2">
        <f>ROUND(Tabla2[[#This Row],[CANTIDAD 2]]*Tabla2[[#This Row],[P. U. 2]],2)</f>
        <v>2053.6</v>
      </c>
    </row>
    <row r="2208" spans="1:10">
      <c r="A2208" s="16" t="s">
        <v>6577</v>
      </c>
      <c r="B2208" s="16" t="s">
        <v>2013</v>
      </c>
      <c r="C2208" s="16" t="s">
        <v>5314</v>
      </c>
      <c r="D2208" s="1" t="s">
        <v>62</v>
      </c>
      <c r="E2208" s="3">
        <v>28</v>
      </c>
      <c r="F2208" s="2">
        <v>379.96</v>
      </c>
      <c r="G2208" s="2">
        <f>ROUND('CDD-CD'!$E2208*'CDD-CD'!$F2208,2)</f>
        <v>10638.88</v>
      </c>
      <c r="H2208" s="3">
        <v>28</v>
      </c>
      <c r="I2208" s="2">
        <v>403.43</v>
      </c>
      <c r="J2208" s="2">
        <f>ROUND(Tabla2[[#This Row],[CANTIDAD 2]]*Tabla2[[#This Row],[P. U. 2]],2)</f>
        <v>11296.04</v>
      </c>
    </row>
    <row r="2209" spans="1:10">
      <c r="A2209" s="16" t="s">
        <v>6577</v>
      </c>
      <c r="B2209" s="16" t="s">
        <v>2014</v>
      </c>
      <c r="C2209" s="16" t="s">
        <v>5315</v>
      </c>
      <c r="D2209" s="1" t="s">
        <v>62</v>
      </c>
      <c r="E2209" s="3">
        <v>35</v>
      </c>
      <c r="F2209" s="2">
        <v>446.78</v>
      </c>
      <c r="G2209" s="2">
        <f>ROUND('CDD-CD'!$E2209*'CDD-CD'!$F2209,2)</f>
        <v>15637.3</v>
      </c>
      <c r="H2209" s="3">
        <v>35</v>
      </c>
      <c r="I2209" s="2">
        <v>473.97</v>
      </c>
      <c r="J2209" s="2">
        <f>ROUND(Tabla2[[#This Row],[CANTIDAD 2]]*Tabla2[[#This Row],[P. U. 2]],2)</f>
        <v>16588.95</v>
      </c>
    </row>
    <row r="2210" spans="1:10">
      <c r="A2210" s="16" t="s">
        <v>6577</v>
      </c>
      <c r="B2210" s="16" t="s">
        <v>2015</v>
      </c>
      <c r="C2210" s="16" t="s">
        <v>5316</v>
      </c>
      <c r="D2210" s="1" t="s">
        <v>62</v>
      </c>
      <c r="E2210" s="3">
        <v>40</v>
      </c>
      <c r="F2210" s="2">
        <v>584.42999999999995</v>
      </c>
      <c r="G2210" s="2">
        <f>ROUND('CDD-CD'!$E2210*'CDD-CD'!$F2210,2)</f>
        <v>23377.200000000001</v>
      </c>
      <c r="H2210" s="3">
        <v>40</v>
      </c>
      <c r="I2210" s="2">
        <v>621.33000000000004</v>
      </c>
      <c r="J2210" s="2">
        <f>ROUND(Tabla2[[#This Row],[CANTIDAD 2]]*Tabla2[[#This Row],[P. U. 2]],2)</f>
        <v>24853.200000000001</v>
      </c>
    </row>
    <row r="2211" spans="1:10">
      <c r="A2211" s="16" t="s">
        <v>6577</v>
      </c>
      <c r="B2211" s="16" t="s">
        <v>2016</v>
      </c>
      <c r="C2211" s="16" t="s">
        <v>5317</v>
      </c>
      <c r="D2211" s="1" t="s">
        <v>62</v>
      </c>
      <c r="E2211" s="3">
        <v>65</v>
      </c>
      <c r="F2211" s="2">
        <v>857.89</v>
      </c>
      <c r="G2211" s="2">
        <f>ROUND('CDD-CD'!$E2211*'CDD-CD'!$F2211,2)</f>
        <v>55762.85</v>
      </c>
      <c r="H2211" s="3">
        <v>65</v>
      </c>
      <c r="I2211" s="2">
        <v>906.68</v>
      </c>
      <c r="J2211" s="2">
        <f>ROUND(Tabla2[[#This Row],[CANTIDAD 2]]*Tabla2[[#This Row],[P. U. 2]],2)</f>
        <v>58934.2</v>
      </c>
    </row>
    <row r="2212" spans="1:10" s="51" customFormat="1">
      <c r="A2212" s="47" t="s">
        <v>6579</v>
      </c>
      <c r="B2212" s="47" t="s">
        <v>6636</v>
      </c>
      <c r="C2212" s="47" t="s">
        <v>5318</v>
      </c>
      <c r="D2212" s="48" t="s">
        <v>3472</v>
      </c>
      <c r="E2212" s="49"/>
      <c r="F2212" s="50"/>
      <c r="G2212" s="50">
        <f>SUM(G2213:G2221)</f>
        <v>581809.22</v>
      </c>
      <c r="H2212" s="49"/>
      <c r="I2212" s="64"/>
      <c r="J2212" s="50">
        <f>SUM(J2213:J2221)</f>
        <v>643061.69999999995</v>
      </c>
    </row>
    <row r="2213" spans="1:10">
      <c r="A2213" s="16" t="s">
        <v>6577</v>
      </c>
      <c r="B2213" s="16" t="s">
        <v>2017</v>
      </c>
      <c r="C2213" s="16" t="s">
        <v>5319</v>
      </c>
      <c r="D2213" s="1" t="s">
        <v>62</v>
      </c>
      <c r="E2213" s="3">
        <v>248</v>
      </c>
      <c r="F2213" s="2">
        <v>815.32</v>
      </c>
      <c r="G2213" s="2">
        <f>ROUND('CDD-CD'!$E2213*'CDD-CD'!$F2213,2)</f>
        <v>202199.36</v>
      </c>
      <c r="H2213" s="3">
        <v>248</v>
      </c>
      <c r="I2213" s="2">
        <v>859</v>
      </c>
      <c r="J2213" s="2">
        <f>ROUND(Tabla2[[#This Row],[CANTIDAD 2]]*Tabla2[[#This Row],[P. U. 2]],2)</f>
        <v>213032</v>
      </c>
    </row>
    <row r="2214" spans="1:10">
      <c r="A2214" s="16" t="s">
        <v>6577</v>
      </c>
      <c r="B2214" s="16" t="s">
        <v>2018</v>
      </c>
      <c r="C2214" s="16" t="s">
        <v>5320</v>
      </c>
      <c r="D2214" s="1" t="s">
        <v>62</v>
      </c>
      <c r="E2214" s="3">
        <v>292</v>
      </c>
      <c r="F2214" s="2">
        <v>415.57</v>
      </c>
      <c r="G2214" s="2">
        <f>ROUND('CDD-CD'!$E2214*'CDD-CD'!$F2214,2)</f>
        <v>121346.44</v>
      </c>
      <c r="H2214" s="3">
        <v>292</v>
      </c>
      <c r="I2214" s="2">
        <v>440.4</v>
      </c>
      <c r="J2214" s="2">
        <f>ROUND(Tabla2[[#This Row],[CANTIDAD 2]]*Tabla2[[#This Row],[P. U. 2]],2)</f>
        <v>128596.8</v>
      </c>
    </row>
    <row r="2215" spans="1:10">
      <c r="A2215" s="16" t="s">
        <v>6577</v>
      </c>
      <c r="B2215" s="16" t="s">
        <v>2019</v>
      </c>
      <c r="C2215" s="16" t="s">
        <v>5321</v>
      </c>
      <c r="D2215" s="1" t="s">
        <v>62</v>
      </c>
      <c r="E2215" s="3">
        <v>297</v>
      </c>
      <c r="F2215" s="2">
        <v>217.45</v>
      </c>
      <c r="G2215" s="2">
        <f>ROUND('CDD-CD'!$E2215*'CDD-CD'!$F2215,2)</f>
        <v>64582.65</v>
      </c>
      <c r="H2215" s="3">
        <v>297</v>
      </c>
      <c r="I2215" s="2">
        <v>249.81</v>
      </c>
      <c r="J2215" s="2">
        <f>ROUND(Tabla2[[#This Row],[CANTIDAD 2]]*Tabla2[[#This Row],[P. U. 2]],2)</f>
        <v>74193.570000000007</v>
      </c>
    </row>
    <row r="2216" spans="1:10">
      <c r="A2216" s="16" t="s">
        <v>6577</v>
      </c>
      <c r="B2216" s="16" t="s">
        <v>2020</v>
      </c>
      <c r="C2216" s="16" t="s">
        <v>5322</v>
      </c>
      <c r="D2216" s="1" t="s">
        <v>20</v>
      </c>
      <c r="E2216" s="3">
        <v>1341</v>
      </c>
      <c r="F2216" s="2">
        <v>36.07</v>
      </c>
      <c r="G2216" s="2">
        <f>ROUND('CDD-CD'!$E2216*'CDD-CD'!$F2216,2)</f>
        <v>48369.87</v>
      </c>
      <c r="H2216" s="3">
        <v>1341</v>
      </c>
      <c r="I2216" s="2">
        <v>39.43</v>
      </c>
      <c r="J2216" s="2">
        <f>ROUND(Tabla2[[#This Row],[CANTIDAD 2]]*Tabla2[[#This Row],[P. U. 2]],2)</f>
        <v>52875.63</v>
      </c>
    </row>
    <row r="2217" spans="1:10">
      <c r="A2217" s="16" t="s">
        <v>6577</v>
      </c>
      <c r="B2217" s="16" t="s">
        <v>2021</v>
      </c>
      <c r="C2217" s="16" t="s">
        <v>5323</v>
      </c>
      <c r="D2217" s="1" t="s">
        <v>62</v>
      </c>
      <c r="E2217" s="3">
        <v>200</v>
      </c>
      <c r="F2217" s="2">
        <v>198.05</v>
      </c>
      <c r="G2217" s="2">
        <f>ROUND('CDD-CD'!$E2217*'CDD-CD'!$F2217,2)</f>
        <v>39610</v>
      </c>
      <c r="H2217" s="3">
        <v>200</v>
      </c>
      <c r="I2217" s="2">
        <v>244.35</v>
      </c>
      <c r="J2217" s="2">
        <f>ROUND(Tabla2[[#This Row],[CANTIDAD 2]]*Tabla2[[#This Row],[P. U. 2]],2)</f>
        <v>48870</v>
      </c>
    </row>
    <row r="2218" spans="1:10">
      <c r="A2218" s="16" t="s">
        <v>6577</v>
      </c>
      <c r="B2218" s="16" t="s">
        <v>2022</v>
      </c>
      <c r="C2218" s="16" t="s">
        <v>5324</v>
      </c>
      <c r="D2218" s="1" t="s">
        <v>62</v>
      </c>
      <c r="E2218" s="3">
        <v>134</v>
      </c>
      <c r="F2218" s="2">
        <v>238.7</v>
      </c>
      <c r="G2218" s="2">
        <f>ROUND('CDD-CD'!$E2218*'CDD-CD'!$F2218,2)</f>
        <v>31985.8</v>
      </c>
      <c r="H2218" s="3">
        <v>134</v>
      </c>
      <c r="I2218" s="2">
        <v>272.3</v>
      </c>
      <c r="J2218" s="2">
        <f>ROUND(Tabla2[[#This Row],[CANTIDAD 2]]*Tabla2[[#This Row],[P. U. 2]],2)</f>
        <v>36488.199999999997</v>
      </c>
    </row>
    <row r="2219" spans="1:10">
      <c r="A2219" s="16" t="s">
        <v>6577</v>
      </c>
      <c r="B2219" s="16" t="s">
        <v>2023</v>
      </c>
      <c r="C2219" s="16" t="s">
        <v>5325</v>
      </c>
      <c r="D2219" s="1" t="s">
        <v>1744</v>
      </c>
      <c r="E2219" s="3">
        <v>190</v>
      </c>
      <c r="F2219" s="2">
        <v>70.42</v>
      </c>
      <c r="G2219" s="2">
        <f>ROUND('CDD-CD'!$E2219*'CDD-CD'!$F2219,2)</f>
        <v>13379.8</v>
      </c>
      <c r="H2219" s="3">
        <v>190</v>
      </c>
      <c r="I2219" s="2">
        <v>86.43</v>
      </c>
      <c r="J2219" s="2">
        <f>ROUND(Tabla2[[#This Row],[CANTIDAD 2]]*Tabla2[[#This Row],[P. U. 2]],2)</f>
        <v>16421.7</v>
      </c>
    </row>
    <row r="2220" spans="1:10">
      <c r="A2220" s="16" t="s">
        <v>6577</v>
      </c>
      <c r="B2220" s="16" t="s">
        <v>2024</v>
      </c>
      <c r="C2220" s="16" t="s">
        <v>5326</v>
      </c>
      <c r="D2220" s="1" t="s">
        <v>1744</v>
      </c>
      <c r="E2220" s="3">
        <v>410</v>
      </c>
      <c r="F2220" s="2">
        <v>73.63</v>
      </c>
      <c r="G2220" s="2">
        <f>ROUND('CDD-CD'!$E2220*'CDD-CD'!$F2220,2)</f>
        <v>30188.3</v>
      </c>
      <c r="H2220" s="3">
        <v>410</v>
      </c>
      <c r="I2220" s="2">
        <v>90.48</v>
      </c>
      <c r="J2220" s="2">
        <f>ROUND(Tabla2[[#This Row],[CANTIDAD 2]]*Tabla2[[#This Row],[P. U. 2]],2)</f>
        <v>37096.800000000003</v>
      </c>
    </row>
    <row r="2221" spans="1:10">
      <c r="A2221" s="16" t="s">
        <v>6577</v>
      </c>
      <c r="B2221" s="16" t="s">
        <v>2025</v>
      </c>
      <c r="C2221" s="16" t="s">
        <v>5327</v>
      </c>
      <c r="D2221" s="1" t="s">
        <v>1744</v>
      </c>
      <c r="E2221" s="3">
        <v>300</v>
      </c>
      <c r="F2221" s="2">
        <v>100.49</v>
      </c>
      <c r="G2221" s="2">
        <f>ROUND('CDD-CD'!$E2221*'CDD-CD'!$F2221,2)</f>
        <v>30147</v>
      </c>
      <c r="H2221" s="3">
        <v>300</v>
      </c>
      <c r="I2221" s="2">
        <v>118.29</v>
      </c>
      <c r="J2221" s="2">
        <f>ROUND(Tabla2[[#This Row],[CANTIDAD 2]]*Tabla2[[#This Row],[P. U. 2]],2)</f>
        <v>35487</v>
      </c>
    </row>
    <row r="2222" spans="1:10" s="51" customFormat="1">
      <c r="A2222" s="47" t="s">
        <v>6579</v>
      </c>
      <c r="B2222" s="47" t="s">
        <v>6637</v>
      </c>
      <c r="C2222" s="47" t="s">
        <v>5328</v>
      </c>
      <c r="D2222" s="48" t="s">
        <v>3472</v>
      </c>
      <c r="E2222" s="49"/>
      <c r="F2222" s="50"/>
      <c r="G2222" s="50">
        <f>SUM(G2223:G2245)</f>
        <v>2706992.3000000003</v>
      </c>
      <c r="H2222" s="49"/>
      <c r="I2222" s="64"/>
      <c r="J2222" s="50">
        <f>SUM(J2223:J2245)</f>
        <v>3012174.1900000004</v>
      </c>
    </row>
    <row r="2223" spans="1:10">
      <c r="A2223" s="16" t="s">
        <v>6577</v>
      </c>
      <c r="B2223" s="16" t="s">
        <v>2026</v>
      </c>
      <c r="C2223" s="16" t="s">
        <v>5329</v>
      </c>
      <c r="D2223" s="1" t="s">
        <v>79</v>
      </c>
      <c r="E2223" s="3">
        <v>92.02</v>
      </c>
      <c r="F2223" s="2">
        <v>311.42</v>
      </c>
      <c r="G2223" s="2">
        <f>ROUND('CDD-CD'!$E2223*'CDD-CD'!$F2223,2)</f>
        <v>28656.87</v>
      </c>
      <c r="H2223" s="3">
        <v>92.02</v>
      </c>
      <c r="I2223" s="2">
        <v>323.56</v>
      </c>
      <c r="J2223" s="2">
        <f>ROUND(Tabla2[[#This Row],[CANTIDAD 2]]*Tabla2[[#This Row],[P. U. 2]],2)</f>
        <v>29773.99</v>
      </c>
    </row>
    <row r="2224" spans="1:10">
      <c r="A2224" s="16" t="s">
        <v>6577</v>
      </c>
      <c r="B2224" s="16" t="s">
        <v>2027</v>
      </c>
      <c r="C2224" s="16" t="s">
        <v>5330</v>
      </c>
      <c r="D2224" s="1" t="s">
        <v>79</v>
      </c>
      <c r="E2224" s="3">
        <v>202.62</v>
      </c>
      <c r="F2224" s="2">
        <v>238.15</v>
      </c>
      <c r="G2224" s="2">
        <f>ROUND('CDD-CD'!$E2224*'CDD-CD'!$F2224,2)</f>
        <v>48253.95</v>
      </c>
      <c r="H2224" s="3">
        <v>202.62</v>
      </c>
      <c r="I2224" s="2">
        <v>249.24</v>
      </c>
      <c r="J2224" s="2">
        <f>ROUND(Tabla2[[#This Row],[CANTIDAD 2]]*Tabla2[[#This Row],[P. U. 2]],2)</f>
        <v>50501.01</v>
      </c>
    </row>
    <row r="2225" spans="1:10">
      <c r="A2225" s="16" t="s">
        <v>6577</v>
      </c>
      <c r="B2225" s="16" t="s">
        <v>2028</v>
      </c>
      <c r="C2225" s="16" t="s">
        <v>5331</v>
      </c>
      <c r="D2225" s="1" t="s">
        <v>79</v>
      </c>
      <c r="E2225" s="3">
        <v>323.29000000000002</v>
      </c>
      <c r="F2225" s="2">
        <v>209.41</v>
      </c>
      <c r="G2225" s="2">
        <f>ROUND('CDD-CD'!$E2225*'CDD-CD'!$F2225,2)</f>
        <v>67700.160000000003</v>
      </c>
      <c r="H2225" s="3">
        <v>323.29000000000002</v>
      </c>
      <c r="I2225" s="2">
        <v>217.42</v>
      </c>
      <c r="J2225" s="2">
        <f>ROUND(Tabla2[[#This Row],[CANTIDAD 2]]*Tabla2[[#This Row],[P. U. 2]],2)</f>
        <v>70289.710000000006</v>
      </c>
    </row>
    <row r="2226" spans="1:10">
      <c r="A2226" s="16" t="s">
        <v>6577</v>
      </c>
      <c r="B2226" s="16" t="s">
        <v>2029</v>
      </c>
      <c r="C2226" s="16" t="s">
        <v>5332</v>
      </c>
      <c r="D2226" s="1" t="s">
        <v>79</v>
      </c>
      <c r="E2226" s="3">
        <v>469.27</v>
      </c>
      <c r="F2226" s="2">
        <v>181.46</v>
      </c>
      <c r="G2226" s="2">
        <f>ROUND('CDD-CD'!$E2226*'CDD-CD'!$F2226,2)</f>
        <v>85153.73</v>
      </c>
      <c r="H2226" s="3">
        <v>469.27</v>
      </c>
      <c r="I2226" s="2">
        <v>192.13</v>
      </c>
      <c r="J2226" s="2">
        <f>ROUND(Tabla2[[#This Row],[CANTIDAD 2]]*Tabla2[[#This Row],[P. U. 2]],2)</f>
        <v>90160.85</v>
      </c>
    </row>
    <row r="2227" spans="1:10">
      <c r="A2227" s="16" t="s">
        <v>6577</v>
      </c>
      <c r="B2227" s="16" t="s">
        <v>2030</v>
      </c>
      <c r="C2227" s="16" t="s">
        <v>5333</v>
      </c>
      <c r="D2227" s="1" t="s">
        <v>79</v>
      </c>
      <c r="E2227" s="3">
        <v>424.74</v>
      </c>
      <c r="F2227" s="2">
        <v>111.32</v>
      </c>
      <c r="G2227" s="2">
        <f>ROUND('CDD-CD'!$E2227*'CDD-CD'!$F2227,2)</f>
        <v>47282.06</v>
      </c>
      <c r="H2227" s="3">
        <v>424.74</v>
      </c>
      <c r="I2227" s="2">
        <v>117.11</v>
      </c>
      <c r="J2227" s="2">
        <f>ROUND(Tabla2[[#This Row],[CANTIDAD 2]]*Tabla2[[#This Row],[P. U. 2]],2)</f>
        <v>49741.3</v>
      </c>
    </row>
    <row r="2228" spans="1:10">
      <c r="A2228" s="16" t="s">
        <v>6577</v>
      </c>
      <c r="B2228" s="16" t="s">
        <v>2031</v>
      </c>
      <c r="C2228" s="16" t="s">
        <v>5334</v>
      </c>
      <c r="D2228" s="1" t="s">
        <v>79</v>
      </c>
      <c r="E2228" s="3">
        <v>747.05</v>
      </c>
      <c r="F2228" s="2">
        <v>103.99</v>
      </c>
      <c r="G2228" s="2">
        <f>ROUND('CDD-CD'!$E2228*'CDD-CD'!$F2228,2)</f>
        <v>77685.73</v>
      </c>
      <c r="H2228" s="3">
        <v>747.05</v>
      </c>
      <c r="I2228" s="2">
        <v>109.78</v>
      </c>
      <c r="J2228" s="2">
        <f>ROUND(Tabla2[[#This Row],[CANTIDAD 2]]*Tabla2[[#This Row],[P. U. 2]],2)</f>
        <v>82011.149999999994</v>
      </c>
    </row>
    <row r="2229" spans="1:10">
      <c r="A2229" s="16" t="s">
        <v>6577</v>
      </c>
      <c r="B2229" s="16" t="s">
        <v>2032</v>
      </c>
      <c r="C2229" s="16" t="s">
        <v>5335</v>
      </c>
      <c r="D2229" s="1" t="s">
        <v>79</v>
      </c>
      <c r="E2229" s="3">
        <v>271.36</v>
      </c>
      <c r="F2229" s="2">
        <v>97.86</v>
      </c>
      <c r="G2229" s="2">
        <f>ROUND('CDD-CD'!$E2229*'CDD-CD'!$F2229,2)</f>
        <v>26555.29</v>
      </c>
      <c r="H2229" s="3">
        <v>271.36</v>
      </c>
      <c r="I2229" s="2">
        <v>103.65</v>
      </c>
      <c r="J2229" s="2">
        <f>ROUND(Tabla2[[#This Row],[CANTIDAD 2]]*Tabla2[[#This Row],[P. U. 2]],2)</f>
        <v>28126.46</v>
      </c>
    </row>
    <row r="2230" spans="1:10">
      <c r="A2230" s="16" t="s">
        <v>6577</v>
      </c>
      <c r="B2230" s="16" t="s">
        <v>2033</v>
      </c>
      <c r="C2230" s="16" t="s">
        <v>5336</v>
      </c>
      <c r="D2230" s="1" t="s">
        <v>79</v>
      </c>
      <c r="E2230" s="3">
        <v>417.67</v>
      </c>
      <c r="F2230" s="2">
        <v>85.02</v>
      </c>
      <c r="G2230" s="2">
        <f>ROUND('CDD-CD'!$E2230*'CDD-CD'!$F2230,2)</f>
        <v>35510.300000000003</v>
      </c>
      <c r="H2230" s="3">
        <v>417.67</v>
      </c>
      <c r="I2230" s="2">
        <v>90.17</v>
      </c>
      <c r="J2230" s="2">
        <f>ROUND(Tabla2[[#This Row],[CANTIDAD 2]]*Tabla2[[#This Row],[P. U. 2]],2)</f>
        <v>37661.300000000003</v>
      </c>
    </row>
    <row r="2231" spans="1:10">
      <c r="A2231" s="16" t="s">
        <v>6577</v>
      </c>
      <c r="B2231" s="16" t="s">
        <v>2034</v>
      </c>
      <c r="C2231" s="16" t="s">
        <v>5337</v>
      </c>
      <c r="D2231" s="1" t="s">
        <v>79</v>
      </c>
      <c r="E2231" s="3">
        <v>372.84</v>
      </c>
      <c r="F2231" s="2">
        <v>67.66</v>
      </c>
      <c r="G2231" s="2">
        <f>ROUND('CDD-CD'!$E2231*'CDD-CD'!$F2231,2)</f>
        <v>25226.35</v>
      </c>
      <c r="H2231" s="3">
        <v>372.84</v>
      </c>
      <c r="I2231" s="2">
        <v>71.92</v>
      </c>
      <c r="J2231" s="2">
        <f>ROUND(Tabla2[[#This Row],[CANTIDAD 2]]*Tabla2[[#This Row],[P. U. 2]],2)</f>
        <v>26814.65</v>
      </c>
    </row>
    <row r="2232" spans="1:10">
      <c r="A2232" s="16" t="s">
        <v>6577</v>
      </c>
      <c r="B2232" s="16" t="s">
        <v>2035</v>
      </c>
      <c r="C2232" s="16" t="s">
        <v>5338</v>
      </c>
      <c r="D2232" s="1" t="s">
        <v>79</v>
      </c>
      <c r="E2232" s="3">
        <v>1272.19</v>
      </c>
      <c r="F2232" s="2">
        <v>62.96</v>
      </c>
      <c r="G2232" s="2">
        <f>ROUND('CDD-CD'!$E2232*'CDD-CD'!$F2232,2)</f>
        <v>80097.08</v>
      </c>
      <c r="H2232" s="3">
        <v>1272.19</v>
      </c>
      <c r="I2232" s="2">
        <v>66.58</v>
      </c>
      <c r="J2232" s="2">
        <f>ROUND(Tabla2[[#This Row],[CANTIDAD 2]]*Tabla2[[#This Row],[P. U. 2]],2)</f>
        <v>84702.41</v>
      </c>
    </row>
    <row r="2233" spans="1:10">
      <c r="A2233" s="16" t="s">
        <v>6577</v>
      </c>
      <c r="B2233" s="16" t="s">
        <v>2036</v>
      </c>
      <c r="C2233" s="16" t="s">
        <v>5339</v>
      </c>
      <c r="D2233" s="1" t="s">
        <v>2</v>
      </c>
      <c r="E2233" s="3">
        <v>12100</v>
      </c>
      <c r="F2233" s="2">
        <v>115.54</v>
      </c>
      <c r="G2233" s="2">
        <f>ROUND('CDD-CD'!$E2233*'CDD-CD'!$F2233,2)</f>
        <v>1398034</v>
      </c>
      <c r="H2233" s="3">
        <v>12100</v>
      </c>
      <c r="I2233" s="2">
        <v>133.34</v>
      </c>
      <c r="J2233" s="2">
        <f>ROUND(Tabla2[[#This Row],[CANTIDAD 2]]*Tabla2[[#This Row],[P. U. 2]],2)</f>
        <v>1613414</v>
      </c>
    </row>
    <row r="2234" spans="1:10">
      <c r="A2234" s="16" t="s">
        <v>6577</v>
      </c>
      <c r="B2234" s="16" t="s">
        <v>2037</v>
      </c>
      <c r="C2234" s="16" t="s">
        <v>5340</v>
      </c>
      <c r="D2234" s="1" t="s">
        <v>2</v>
      </c>
      <c r="E2234" s="3">
        <v>198.22</v>
      </c>
      <c r="F2234" s="2">
        <v>331.72</v>
      </c>
      <c r="G2234" s="2">
        <f>ROUND('CDD-CD'!$E2234*'CDD-CD'!$F2234,2)</f>
        <v>65753.539999999994</v>
      </c>
      <c r="H2234" s="3">
        <v>198.22</v>
      </c>
      <c r="I2234" s="2">
        <v>348.14</v>
      </c>
      <c r="J2234" s="2">
        <f>ROUND(Tabla2[[#This Row],[CANTIDAD 2]]*Tabla2[[#This Row],[P. U. 2]],2)</f>
        <v>69008.31</v>
      </c>
    </row>
    <row r="2235" spans="1:10">
      <c r="A2235" s="16" t="s">
        <v>6577</v>
      </c>
      <c r="B2235" s="16" t="s">
        <v>2038</v>
      </c>
      <c r="C2235" s="16" t="s">
        <v>4432</v>
      </c>
      <c r="D2235" s="1" t="s">
        <v>79</v>
      </c>
      <c r="E2235" s="3">
        <v>123.38</v>
      </c>
      <c r="F2235" s="2">
        <v>710.72</v>
      </c>
      <c r="G2235" s="2">
        <f>ROUND('CDD-CD'!$E2235*'CDD-CD'!$F2235,2)</f>
        <v>87688.63</v>
      </c>
      <c r="H2235" s="3">
        <v>123.38</v>
      </c>
      <c r="I2235" s="2">
        <v>727.14</v>
      </c>
      <c r="J2235" s="2">
        <f>ROUND(Tabla2[[#This Row],[CANTIDAD 2]]*Tabla2[[#This Row],[P. U. 2]],2)</f>
        <v>89714.53</v>
      </c>
    </row>
    <row r="2236" spans="1:10">
      <c r="A2236" s="16" t="s">
        <v>6577</v>
      </c>
      <c r="B2236" s="16" t="s">
        <v>2039</v>
      </c>
      <c r="C2236" s="16" t="s">
        <v>4433</v>
      </c>
      <c r="D2236" s="1" t="s">
        <v>79</v>
      </c>
      <c r="E2236" s="3">
        <v>147.76</v>
      </c>
      <c r="F2236" s="2">
        <v>625.70000000000005</v>
      </c>
      <c r="G2236" s="2">
        <f>ROUND('CDD-CD'!$E2236*'CDD-CD'!$F2236,2)</f>
        <v>92453.43</v>
      </c>
      <c r="H2236" s="3">
        <v>147.76</v>
      </c>
      <c r="I2236" s="2">
        <v>642.12</v>
      </c>
      <c r="J2236" s="2">
        <f>ROUND(Tabla2[[#This Row],[CANTIDAD 2]]*Tabla2[[#This Row],[P. U. 2]],2)</f>
        <v>94879.65</v>
      </c>
    </row>
    <row r="2237" spans="1:10">
      <c r="A2237" s="16" t="s">
        <v>6577</v>
      </c>
      <c r="B2237" s="16" t="s">
        <v>2040</v>
      </c>
      <c r="C2237" s="16" t="s">
        <v>4434</v>
      </c>
      <c r="D2237" s="1" t="s">
        <v>79</v>
      </c>
      <c r="E2237" s="3">
        <v>161.6</v>
      </c>
      <c r="F2237" s="2">
        <v>542.30999999999995</v>
      </c>
      <c r="G2237" s="2">
        <f>ROUND('CDD-CD'!$E2237*'CDD-CD'!$F2237,2)</f>
        <v>87637.3</v>
      </c>
      <c r="H2237" s="3">
        <v>161.6</v>
      </c>
      <c r="I2237" s="2">
        <v>558.73</v>
      </c>
      <c r="J2237" s="2">
        <f>ROUND(Tabla2[[#This Row],[CANTIDAD 2]]*Tabla2[[#This Row],[P. U. 2]],2)</f>
        <v>90290.77</v>
      </c>
    </row>
    <row r="2238" spans="1:10">
      <c r="A2238" s="16" t="s">
        <v>6577</v>
      </c>
      <c r="B2238" s="16" t="s">
        <v>2041</v>
      </c>
      <c r="C2238" s="16" t="s">
        <v>4436</v>
      </c>
      <c r="D2238" s="1" t="s">
        <v>79</v>
      </c>
      <c r="E2238" s="3">
        <v>211.17</v>
      </c>
      <c r="F2238" s="2">
        <v>343.06</v>
      </c>
      <c r="G2238" s="2">
        <f>ROUND('CDD-CD'!$E2238*'CDD-CD'!$F2238,2)</f>
        <v>72443.98</v>
      </c>
      <c r="H2238" s="3">
        <v>211.17</v>
      </c>
      <c r="I2238" s="2">
        <v>359.48</v>
      </c>
      <c r="J2238" s="2">
        <f>ROUND(Tabla2[[#This Row],[CANTIDAD 2]]*Tabla2[[#This Row],[P. U. 2]],2)</f>
        <v>75911.39</v>
      </c>
    </row>
    <row r="2239" spans="1:10">
      <c r="A2239" s="16" t="s">
        <v>6577</v>
      </c>
      <c r="B2239" s="16" t="s">
        <v>2042</v>
      </c>
      <c r="C2239" s="16" t="s">
        <v>5341</v>
      </c>
      <c r="D2239" s="1" t="s">
        <v>79</v>
      </c>
      <c r="E2239" s="3">
        <v>188.79</v>
      </c>
      <c r="F2239" s="2">
        <v>259.48</v>
      </c>
      <c r="G2239" s="2">
        <f>ROUND('CDD-CD'!$E2239*'CDD-CD'!$F2239,2)</f>
        <v>48987.23</v>
      </c>
      <c r="H2239" s="3">
        <v>188.79</v>
      </c>
      <c r="I2239" s="2">
        <v>275.89999999999998</v>
      </c>
      <c r="J2239" s="2">
        <f>ROUND(Tabla2[[#This Row],[CANTIDAD 2]]*Tabla2[[#This Row],[P. U. 2]],2)</f>
        <v>52087.16</v>
      </c>
    </row>
    <row r="2240" spans="1:10">
      <c r="A2240" s="16" t="s">
        <v>6577</v>
      </c>
      <c r="B2240" s="16" t="s">
        <v>2043</v>
      </c>
      <c r="C2240" s="16" t="s">
        <v>4438</v>
      </c>
      <c r="D2240" s="1" t="s">
        <v>79</v>
      </c>
      <c r="E2240" s="3">
        <v>460.72</v>
      </c>
      <c r="F2240" s="2">
        <v>154.37</v>
      </c>
      <c r="G2240" s="2">
        <f>ROUND('CDD-CD'!$E2240*'CDD-CD'!$F2240,2)</f>
        <v>71121.350000000006</v>
      </c>
      <c r="H2240" s="3">
        <v>460.72</v>
      </c>
      <c r="I2240" s="2">
        <v>170.79</v>
      </c>
      <c r="J2240" s="2">
        <f>ROUND(Tabla2[[#This Row],[CANTIDAD 2]]*Tabla2[[#This Row],[P. U. 2]],2)</f>
        <v>78686.37</v>
      </c>
    </row>
    <row r="2241" spans="1:10">
      <c r="A2241" s="16" t="s">
        <v>6577</v>
      </c>
      <c r="B2241" s="16" t="s">
        <v>2044</v>
      </c>
      <c r="C2241" s="16" t="s">
        <v>4439</v>
      </c>
      <c r="D2241" s="1" t="s">
        <v>79</v>
      </c>
      <c r="E2241" s="3">
        <v>247.76</v>
      </c>
      <c r="F2241" s="2">
        <v>125.35</v>
      </c>
      <c r="G2241" s="2">
        <f>ROUND('CDD-CD'!$E2241*'CDD-CD'!$F2241,2)</f>
        <v>31056.720000000001</v>
      </c>
      <c r="H2241" s="3">
        <v>247.76</v>
      </c>
      <c r="I2241" s="2">
        <v>141.77000000000001</v>
      </c>
      <c r="J2241" s="2">
        <f>ROUND(Tabla2[[#This Row],[CANTIDAD 2]]*Tabla2[[#This Row],[P. U. 2]],2)</f>
        <v>35124.94</v>
      </c>
    </row>
    <row r="2242" spans="1:10">
      <c r="A2242" s="16" t="s">
        <v>6577</v>
      </c>
      <c r="B2242" s="16" t="s">
        <v>2045</v>
      </c>
      <c r="C2242" s="16" t="s">
        <v>4440</v>
      </c>
      <c r="D2242" s="1" t="s">
        <v>79</v>
      </c>
      <c r="E2242" s="3">
        <v>379.91</v>
      </c>
      <c r="F2242" s="2">
        <v>113.37</v>
      </c>
      <c r="G2242" s="2">
        <f>ROUND('CDD-CD'!$E2242*'CDD-CD'!$F2242,2)</f>
        <v>43070.400000000001</v>
      </c>
      <c r="H2242" s="3">
        <v>379.91</v>
      </c>
      <c r="I2242" s="2">
        <v>129.79</v>
      </c>
      <c r="J2242" s="2">
        <f>ROUND(Tabla2[[#This Row],[CANTIDAD 2]]*Tabla2[[#This Row],[P. U. 2]],2)</f>
        <v>49308.52</v>
      </c>
    </row>
    <row r="2243" spans="1:10">
      <c r="A2243" s="16" t="s">
        <v>6577</v>
      </c>
      <c r="B2243" s="16" t="s">
        <v>2046</v>
      </c>
      <c r="C2243" s="16" t="s">
        <v>4441</v>
      </c>
      <c r="D2243" s="1" t="s">
        <v>79</v>
      </c>
      <c r="E2243" s="3">
        <v>445.98</v>
      </c>
      <c r="F2243" s="2">
        <v>101.19</v>
      </c>
      <c r="G2243" s="2">
        <f>ROUND('CDD-CD'!$E2243*'CDD-CD'!$F2243,2)</f>
        <v>45128.72</v>
      </c>
      <c r="H2243" s="3">
        <v>445.98</v>
      </c>
      <c r="I2243" s="2">
        <v>117.61</v>
      </c>
      <c r="J2243" s="2">
        <f>ROUND(Tabla2[[#This Row],[CANTIDAD 2]]*Tabla2[[#This Row],[P. U. 2]],2)</f>
        <v>52451.71</v>
      </c>
    </row>
    <row r="2244" spans="1:10">
      <c r="A2244" s="16" t="s">
        <v>6577</v>
      </c>
      <c r="B2244" s="16" t="s">
        <v>2047</v>
      </c>
      <c r="C2244" s="16" t="s">
        <v>4442</v>
      </c>
      <c r="D2244" s="1" t="s">
        <v>79</v>
      </c>
      <c r="E2244" s="3">
        <v>627.66999999999996</v>
      </c>
      <c r="F2244" s="2">
        <v>93.08</v>
      </c>
      <c r="G2244" s="2">
        <f>ROUND('CDD-CD'!$E2244*'CDD-CD'!$F2244,2)</f>
        <v>58423.519999999997</v>
      </c>
      <c r="H2244" s="3">
        <v>627.66999999999996</v>
      </c>
      <c r="I2244" s="2">
        <v>109.5</v>
      </c>
      <c r="J2244" s="2">
        <f>ROUND(Tabla2[[#This Row],[CANTIDAD 2]]*Tabla2[[#This Row],[P. U. 2]],2)</f>
        <v>68729.87</v>
      </c>
    </row>
    <row r="2245" spans="1:10">
      <c r="A2245" s="16" t="s">
        <v>6577</v>
      </c>
      <c r="B2245" s="16" t="s">
        <v>2048</v>
      </c>
      <c r="C2245" s="16" t="s">
        <v>5342</v>
      </c>
      <c r="D2245" s="1" t="s">
        <v>79</v>
      </c>
      <c r="E2245" s="3">
        <v>613.53</v>
      </c>
      <c r="F2245" s="2">
        <v>135.4</v>
      </c>
      <c r="G2245" s="2">
        <f>ROUND('CDD-CD'!$E2245*'CDD-CD'!$F2245,2)</f>
        <v>83071.960000000006</v>
      </c>
      <c r="H2245" s="3">
        <v>613.53</v>
      </c>
      <c r="I2245" s="2">
        <v>151.22999999999999</v>
      </c>
      <c r="J2245" s="2">
        <f>ROUND(Tabla2[[#This Row],[CANTIDAD 2]]*Tabla2[[#This Row],[P. U. 2]],2)</f>
        <v>92784.14</v>
      </c>
    </row>
    <row r="2246" spans="1:10" s="51" customFormat="1">
      <c r="A2246" s="47" t="s">
        <v>6579</v>
      </c>
      <c r="B2246" s="47" t="s">
        <v>6629</v>
      </c>
      <c r="C2246" s="47" t="s">
        <v>4446</v>
      </c>
      <c r="D2246" s="48" t="s">
        <v>3472</v>
      </c>
      <c r="E2246" s="49"/>
      <c r="F2246" s="50"/>
      <c r="G2246" s="50">
        <f>G2247+G2443+G2614</f>
        <v>20282831.349999946</v>
      </c>
      <c r="H2246" s="49"/>
      <c r="I2246" s="64"/>
      <c r="J2246" s="50">
        <f>J2247+J2443+J2614</f>
        <v>20863821.039999954</v>
      </c>
    </row>
    <row r="2247" spans="1:10" s="56" customFormat="1">
      <c r="A2247" s="52" t="s">
        <v>6580</v>
      </c>
      <c r="B2247" s="52" t="s">
        <v>2049</v>
      </c>
      <c r="C2247" s="52" t="s">
        <v>4310</v>
      </c>
      <c r="D2247" s="53" t="s">
        <v>3472</v>
      </c>
      <c r="E2247" s="54"/>
      <c r="F2247" s="55"/>
      <c r="G2247" s="55">
        <f>SUM(G2248:G2442)</f>
        <v>18660271.709999952</v>
      </c>
      <c r="H2247" s="54"/>
      <c r="I2247" s="65"/>
      <c r="J2247" s="55">
        <f>SUM(J2248:J2442)</f>
        <v>18660271.709999952</v>
      </c>
    </row>
    <row r="2248" spans="1:10">
      <c r="A2248" s="16" t="s">
        <v>6577</v>
      </c>
      <c r="B2248" s="16" t="s">
        <v>2050</v>
      </c>
      <c r="C2248" s="16" t="s">
        <v>5343</v>
      </c>
      <c r="D2248" s="1" t="s">
        <v>62</v>
      </c>
      <c r="E2248" s="3">
        <v>1</v>
      </c>
      <c r="F2248" s="2">
        <v>126439.38</v>
      </c>
      <c r="G2248" s="2">
        <f>ROUND('CDD-CD'!$E2248*'CDD-CD'!$F2248,2)</f>
        <v>126439.38</v>
      </c>
      <c r="H2248" s="3">
        <v>1</v>
      </c>
      <c r="I2248" s="2">
        <v>126439.38</v>
      </c>
      <c r="J2248" s="2">
        <f>ROUND(Tabla2[[#This Row],[CANTIDAD 2]]*Tabla2[[#This Row],[P. U. 2]],2)</f>
        <v>126439.38</v>
      </c>
    </row>
    <row r="2249" spans="1:10">
      <c r="A2249" s="16" t="s">
        <v>6577</v>
      </c>
      <c r="B2249" s="16" t="s">
        <v>2051</v>
      </c>
      <c r="C2249" s="16" t="s">
        <v>5344</v>
      </c>
      <c r="D2249" s="1" t="s">
        <v>62</v>
      </c>
      <c r="E2249" s="3">
        <v>1</v>
      </c>
      <c r="F2249" s="2">
        <v>126648.5</v>
      </c>
      <c r="G2249" s="2">
        <f>ROUND('CDD-CD'!$E2249*'CDD-CD'!$F2249,2)</f>
        <v>126648.5</v>
      </c>
      <c r="H2249" s="3">
        <v>1</v>
      </c>
      <c r="I2249" s="2">
        <v>126648.5</v>
      </c>
      <c r="J2249" s="2">
        <f>ROUND(Tabla2[[#This Row],[CANTIDAD 2]]*Tabla2[[#This Row],[P. U. 2]],2)</f>
        <v>126648.5</v>
      </c>
    </row>
    <row r="2250" spans="1:10">
      <c r="A2250" s="16" t="s">
        <v>6577</v>
      </c>
      <c r="B2250" s="16" t="s">
        <v>2052</v>
      </c>
      <c r="C2250" s="16" t="s">
        <v>5345</v>
      </c>
      <c r="D2250" s="1" t="s">
        <v>62</v>
      </c>
      <c r="E2250" s="3">
        <v>1</v>
      </c>
      <c r="F2250" s="2">
        <v>116255.11</v>
      </c>
      <c r="G2250" s="2">
        <f>ROUND('CDD-CD'!$E2250*'CDD-CD'!$F2250,2)</f>
        <v>116255.11</v>
      </c>
      <c r="H2250" s="3">
        <v>1</v>
      </c>
      <c r="I2250" s="2">
        <v>116255.11</v>
      </c>
      <c r="J2250" s="2">
        <f>ROUND(Tabla2[[#This Row],[CANTIDAD 2]]*Tabla2[[#This Row],[P. U. 2]],2)</f>
        <v>116255.11</v>
      </c>
    </row>
    <row r="2251" spans="1:10">
      <c r="A2251" s="16" t="s">
        <v>6577</v>
      </c>
      <c r="B2251" s="16" t="s">
        <v>2053</v>
      </c>
      <c r="C2251" s="16" t="s">
        <v>5346</v>
      </c>
      <c r="D2251" s="1" t="s">
        <v>62</v>
      </c>
      <c r="E2251" s="3">
        <v>1</v>
      </c>
      <c r="F2251" s="2">
        <v>149882.54</v>
      </c>
      <c r="G2251" s="2">
        <f>ROUND('CDD-CD'!$E2251*'CDD-CD'!$F2251,2)</f>
        <v>149882.54</v>
      </c>
      <c r="H2251" s="3">
        <v>1</v>
      </c>
      <c r="I2251" s="2">
        <v>149882.54</v>
      </c>
      <c r="J2251" s="2">
        <f>ROUND(Tabla2[[#This Row],[CANTIDAD 2]]*Tabla2[[#This Row],[P. U. 2]],2)</f>
        <v>149882.54</v>
      </c>
    </row>
    <row r="2252" spans="1:10">
      <c r="A2252" s="16" t="s">
        <v>6577</v>
      </c>
      <c r="B2252" s="16" t="s">
        <v>2054</v>
      </c>
      <c r="C2252" s="16" t="s">
        <v>5347</v>
      </c>
      <c r="D2252" s="1" t="s">
        <v>62</v>
      </c>
      <c r="E2252" s="3">
        <v>1</v>
      </c>
      <c r="F2252" s="2">
        <v>163034.37</v>
      </c>
      <c r="G2252" s="2">
        <f>ROUND('CDD-CD'!$E2252*'CDD-CD'!$F2252,2)</f>
        <v>163034.37</v>
      </c>
      <c r="H2252" s="3">
        <v>1</v>
      </c>
      <c r="I2252" s="2">
        <v>163034.37</v>
      </c>
      <c r="J2252" s="2">
        <f>ROUND(Tabla2[[#This Row],[CANTIDAD 2]]*Tabla2[[#This Row],[P. U. 2]],2)</f>
        <v>163034.37</v>
      </c>
    </row>
    <row r="2253" spans="1:10">
      <c r="A2253" s="16" t="s">
        <v>6577</v>
      </c>
      <c r="B2253" s="16" t="s">
        <v>2055</v>
      </c>
      <c r="C2253" s="16" t="s">
        <v>5348</v>
      </c>
      <c r="D2253" s="1" t="s">
        <v>62</v>
      </c>
      <c r="E2253" s="3">
        <v>1</v>
      </c>
      <c r="F2253" s="2">
        <v>114248.88</v>
      </c>
      <c r="G2253" s="2">
        <f>ROUND('CDD-CD'!$E2253*'CDD-CD'!$F2253,2)</f>
        <v>114248.88</v>
      </c>
      <c r="H2253" s="3">
        <v>1</v>
      </c>
      <c r="I2253" s="2">
        <v>114248.88</v>
      </c>
      <c r="J2253" s="2">
        <f>ROUND(Tabla2[[#This Row],[CANTIDAD 2]]*Tabla2[[#This Row],[P. U. 2]],2)</f>
        <v>114248.88</v>
      </c>
    </row>
    <row r="2254" spans="1:10">
      <c r="A2254" s="16" t="s">
        <v>6577</v>
      </c>
      <c r="B2254" s="16" t="s">
        <v>2056</v>
      </c>
      <c r="C2254" s="16" t="s">
        <v>5349</v>
      </c>
      <c r="D2254" s="1" t="s">
        <v>62</v>
      </c>
      <c r="E2254" s="3">
        <v>1</v>
      </c>
      <c r="F2254" s="2">
        <v>112790.88</v>
      </c>
      <c r="G2254" s="2">
        <f>ROUND('CDD-CD'!$E2254*'CDD-CD'!$F2254,2)</f>
        <v>112790.88</v>
      </c>
      <c r="H2254" s="3">
        <v>1</v>
      </c>
      <c r="I2254" s="2">
        <v>112790.88</v>
      </c>
      <c r="J2254" s="2">
        <f>ROUND(Tabla2[[#This Row],[CANTIDAD 2]]*Tabla2[[#This Row],[P. U. 2]],2)</f>
        <v>112790.88</v>
      </c>
    </row>
    <row r="2255" spans="1:10">
      <c r="A2255" s="16" t="s">
        <v>6577</v>
      </c>
      <c r="B2255" s="16" t="s">
        <v>2057</v>
      </c>
      <c r="C2255" s="16" t="s">
        <v>5350</v>
      </c>
      <c r="D2255" s="1" t="s">
        <v>62</v>
      </c>
      <c r="E2255" s="3">
        <v>1</v>
      </c>
      <c r="F2255" s="2">
        <v>91768.68</v>
      </c>
      <c r="G2255" s="2">
        <f>ROUND('CDD-CD'!$E2255*'CDD-CD'!$F2255,2)</f>
        <v>91768.68</v>
      </c>
      <c r="H2255" s="3">
        <v>1</v>
      </c>
      <c r="I2255" s="2">
        <v>91768.68</v>
      </c>
      <c r="J2255" s="2">
        <f>ROUND(Tabla2[[#This Row],[CANTIDAD 2]]*Tabla2[[#This Row],[P. U. 2]],2)</f>
        <v>91768.68</v>
      </c>
    </row>
    <row r="2256" spans="1:10">
      <c r="A2256" s="16" t="s">
        <v>6577</v>
      </c>
      <c r="B2256" s="16" t="s">
        <v>2058</v>
      </c>
      <c r="C2256" s="16" t="s">
        <v>5351</v>
      </c>
      <c r="D2256" s="1" t="s">
        <v>62</v>
      </c>
      <c r="E2256" s="3">
        <v>1</v>
      </c>
      <c r="F2256" s="2">
        <v>123365.57</v>
      </c>
      <c r="G2256" s="2">
        <f>ROUND('CDD-CD'!$E2256*'CDD-CD'!$F2256,2)</f>
        <v>123365.57</v>
      </c>
      <c r="H2256" s="3">
        <v>1</v>
      </c>
      <c r="I2256" s="2">
        <v>123365.57</v>
      </c>
      <c r="J2256" s="2">
        <f>ROUND(Tabla2[[#This Row],[CANTIDAD 2]]*Tabla2[[#This Row],[P. U. 2]],2)</f>
        <v>123365.57</v>
      </c>
    </row>
    <row r="2257" spans="1:10">
      <c r="A2257" s="16" t="s">
        <v>6577</v>
      </c>
      <c r="B2257" s="16" t="s">
        <v>2059</v>
      </c>
      <c r="C2257" s="16" t="s">
        <v>5352</v>
      </c>
      <c r="D2257" s="1" t="s">
        <v>62</v>
      </c>
      <c r="E2257" s="3">
        <v>1</v>
      </c>
      <c r="F2257" s="2">
        <v>100608.61</v>
      </c>
      <c r="G2257" s="2">
        <f>ROUND('CDD-CD'!$E2257*'CDD-CD'!$F2257,2)</f>
        <v>100608.61</v>
      </c>
      <c r="H2257" s="3">
        <v>1</v>
      </c>
      <c r="I2257" s="2">
        <v>100608.61</v>
      </c>
      <c r="J2257" s="2">
        <f>ROUND(Tabla2[[#This Row],[CANTIDAD 2]]*Tabla2[[#This Row],[P. U. 2]],2)</f>
        <v>100608.61</v>
      </c>
    </row>
    <row r="2258" spans="1:10">
      <c r="A2258" s="16" t="s">
        <v>6577</v>
      </c>
      <c r="B2258" s="16" t="s">
        <v>2060</v>
      </c>
      <c r="C2258" s="16" t="s">
        <v>5353</v>
      </c>
      <c r="D2258" s="1" t="s">
        <v>62</v>
      </c>
      <c r="E2258" s="3">
        <v>1</v>
      </c>
      <c r="F2258" s="2">
        <v>106978.05</v>
      </c>
      <c r="G2258" s="2">
        <f>ROUND('CDD-CD'!$E2258*'CDD-CD'!$F2258,2)</f>
        <v>106978.05</v>
      </c>
      <c r="H2258" s="3">
        <v>1</v>
      </c>
      <c r="I2258" s="2">
        <v>106978.05</v>
      </c>
      <c r="J2258" s="2">
        <f>ROUND(Tabla2[[#This Row],[CANTIDAD 2]]*Tabla2[[#This Row],[P. U. 2]],2)</f>
        <v>106978.05</v>
      </c>
    </row>
    <row r="2259" spans="1:10">
      <c r="A2259" s="16" t="s">
        <v>6577</v>
      </c>
      <c r="B2259" s="16" t="s">
        <v>2061</v>
      </c>
      <c r="C2259" s="16" t="s">
        <v>5354</v>
      </c>
      <c r="D2259" s="1" t="s">
        <v>62</v>
      </c>
      <c r="E2259" s="3">
        <v>1</v>
      </c>
      <c r="F2259" s="2">
        <v>98761.41</v>
      </c>
      <c r="G2259" s="2">
        <f>ROUND('CDD-CD'!$E2259*'CDD-CD'!$F2259,2)</f>
        <v>98761.41</v>
      </c>
      <c r="H2259" s="3">
        <v>1</v>
      </c>
      <c r="I2259" s="2">
        <v>98761.41</v>
      </c>
      <c r="J2259" s="2">
        <f>ROUND(Tabla2[[#This Row],[CANTIDAD 2]]*Tabla2[[#This Row],[P. U. 2]],2)</f>
        <v>98761.41</v>
      </c>
    </row>
    <row r="2260" spans="1:10">
      <c r="A2260" s="16" t="s">
        <v>6577</v>
      </c>
      <c r="B2260" s="16" t="s">
        <v>2062</v>
      </c>
      <c r="C2260" s="16" t="s">
        <v>5355</v>
      </c>
      <c r="D2260" s="1" t="s">
        <v>62</v>
      </c>
      <c r="E2260" s="3">
        <v>1</v>
      </c>
      <c r="F2260" s="2">
        <v>107712.04</v>
      </c>
      <c r="G2260" s="2">
        <f>ROUND('CDD-CD'!$E2260*'CDD-CD'!$F2260,2)</f>
        <v>107712.04</v>
      </c>
      <c r="H2260" s="3">
        <v>1</v>
      </c>
      <c r="I2260" s="2">
        <v>107712.04</v>
      </c>
      <c r="J2260" s="2">
        <f>ROUND(Tabla2[[#This Row],[CANTIDAD 2]]*Tabla2[[#This Row],[P. U. 2]],2)</f>
        <v>107712.04</v>
      </c>
    </row>
    <row r="2261" spans="1:10">
      <c r="A2261" s="16" t="s">
        <v>6577</v>
      </c>
      <c r="B2261" s="16" t="s">
        <v>2063</v>
      </c>
      <c r="C2261" s="16" t="s">
        <v>5356</v>
      </c>
      <c r="D2261" s="1" t="s">
        <v>62</v>
      </c>
      <c r="E2261" s="3">
        <v>1</v>
      </c>
      <c r="F2261" s="2">
        <v>105756.44</v>
      </c>
      <c r="G2261" s="2">
        <f>ROUND('CDD-CD'!$E2261*'CDD-CD'!$F2261,2)</f>
        <v>105756.44</v>
      </c>
      <c r="H2261" s="3">
        <v>1</v>
      </c>
      <c r="I2261" s="2">
        <v>105756.44</v>
      </c>
      <c r="J2261" s="2">
        <f>ROUND(Tabla2[[#This Row],[CANTIDAD 2]]*Tabla2[[#This Row],[P. U. 2]],2)</f>
        <v>105756.44</v>
      </c>
    </row>
    <row r="2262" spans="1:10">
      <c r="A2262" s="16" t="s">
        <v>6577</v>
      </c>
      <c r="B2262" s="16" t="s">
        <v>2064</v>
      </c>
      <c r="C2262" s="16" t="s">
        <v>5357</v>
      </c>
      <c r="D2262" s="1" t="s">
        <v>62</v>
      </c>
      <c r="E2262" s="3">
        <v>1</v>
      </c>
      <c r="F2262" s="2">
        <v>90281.11</v>
      </c>
      <c r="G2262" s="2">
        <f>ROUND('CDD-CD'!$E2262*'CDD-CD'!$F2262,2)</f>
        <v>90281.11</v>
      </c>
      <c r="H2262" s="3">
        <v>1</v>
      </c>
      <c r="I2262" s="2">
        <v>90281.11</v>
      </c>
      <c r="J2262" s="2">
        <f>ROUND(Tabla2[[#This Row],[CANTIDAD 2]]*Tabla2[[#This Row],[P. U. 2]],2)</f>
        <v>90281.11</v>
      </c>
    </row>
    <row r="2263" spans="1:10">
      <c r="A2263" s="16" t="s">
        <v>6577</v>
      </c>
      <c r="B2263" s="16" t="s">
        <v>2065</v>
      </c>
      <c r="C2263" s="16" t="s">
        <v>5358</v>
      </c>
      <c r="D2263" s="1" t="s">
        <v>62</v>
      </c>
      <c r="E2263" s="3">
        <v>1</v>
      </c>
      <c r="F2263" s="2">
        <v>98761.41</v>
      </c>
      <c r="G2263" s="2">
        <f>ROUND('CDD-CD'!$E2263*'CDD-CD'!$F2263,2)</f>
        <v>98761.41</v>
      </c>
      <c r="H2263" s="3">
        <v>1</v>
      </c>
      <c r="I2263" s="2">
        <v>98761.41</v>
      </c>
      <c r="J2263" s="2">
        <f>ROUND(Tabla2[[#This Row],[CANTIDAD 2]]*Tabla2[[#This Row],[P. U. 2]],2)</f>
        <v>98761.41</v>
      </c>
    </row>
    <row r="2264" spans="1:10">
      <c r="A2264" s="16" t="s">
        <v>6577</v>
      </c>
      <c r="B2264" s="16" t="s">
        <v>2066</v>
      </c>
      <c r="C2264" s="16" t="s">
        <v>5359</v>
      </c>
      <c r="D2264" s="1" t="s">
        <v>62</v>
      </c>
      <c r="E2264" s="3">
        <v>1</v>
      </c>
      <c r="F2264" s="2">
        <v>90596.34</v>
      </c>
      <c r="G2264" s="2">
        <f>ROUND('CDD-CD'!$E2264*'CDD-CD'!$F2264,2)</f>
        <v>90596.34</v>
      </c>
      <c r="H2264" s="3">
        <v>1</v>
      </c>
      <c r="I2264" s="2">
        <v>90596.34</v>
      </c>
      <c r="J2264" s="2">
        <f>ROUND(Tabla2[[#This Row],[CANTIDAD 2]]*Tabla2[[#This Row],[P. U. 2]],2)</f>
        <v>90596.34</v>
      </c>
    </row>
    <row r="2265" spans="1:10">
      <c r="A2265" s="16" t="s">
        <v>6577</v>
      </c>
      <c r="B2265" s="16" t="s">
        <v>2067</v>
      </c>
      <c r="C2265" s="16" t="s">
        <v>5360</v>
      </c>
      <c r="D2265" s="1" t="s">
        <v>62</v>
      </c>
      <c r="E2265" s="3">
        <v>1</v>
      </c>
      <c r="F2265" s="2">
        <v>128776.5</v>
      </c>
      <c r="G2265" s="2">
        <f>ROUND('CDD-CD'!$E2265*'CDD-CD'!$F2265,2)</f>
        <v>128776.5</v>
      </c>
      <c r="H2265" s="3">
        <v>1</v>
      </c>
      <c r="I2265" s="2">
        <v>128776.5</v>
      </c>
      <c r="J2265" s="2">
        <f>ROUND(Tabla2[[#This Row],[CANTIDAD 2]]*Tabla2[[#This Row],[P. U. 2]],2)</f>
        <v>128776.5</v>
      </c>
    </row>
    <row r="2266" spans="1:10">
      <c r="A2266" s="16" t="s">
        <v>6577</v>
      </c>
      <c r="B2266" s="16" t="s">
        <v>2068</v>
      </c>
      <c r="C2266" s="16" t="s">
        <v>5361</v>
      </c>
      <c r="D2266" s="1" t="s">
        <v>62</v>
      </c>
      <c r="E2266" s="3">
        <v>1</v>
      </c>
      <c r="F2266" s="2">
        <v>144616.85999999999</v>
      </c>
      <c r="G2266" s="2">
        <f>ROUND('CDD-CD'!$E2266*'CDD-CD'!$F2266,2)</f>
        <v>144616.85999999999</v>
      </c>
      <c r="H2266" s="3">
        <v>1</v>
      </c>
      <c r="I2266" s="2">
        <v>144616.85999999999</v>
      </c>
      <c r="J2266" s="2">
        <f>ROUND(Tabla2[[#This Row],[CANTIDAD 2]]*Tabla2[[#This Row],[P. U. 2]],2)</f>
        <v>144616.85999999999</v>
      </c>
    </row>
    <row r="2267" spans="1:10">
      <c r="A2267" s="16" t="s">
        <v>6577</v>
      </c>
      <c r="B2267" s="16" t="s">
        <v>2069</v>
      </c>
      <c r="C2267" s="16" t="s">
        <v>5362</v>
      </c>
      <c r="D2267" s="1" t="s">
        <v>62</v>
      </c>
      <c r="E2267" s="3">
        <v>1</v>
      </c>
      <c r="F2267" s="2">
        <v>110634.66</v>
      </c>
      <c r="G2267" s="2">
        <f>ROUND('CDD-CD'!$E2267*'CDD-CD'!$F2267,2)</f>
        <v>110634.66</v>
      </c>
      <c r="H2267" s="3">
        <v>1</v>
      </c>
      <c r="I2267" s="2">
        <v>110634.66</v>
      </c>
      <c r="J2267" s="2">
        <f>ROUND(Tabla2[[#This Row],[CANTIDAD 2]]*Tabla2[[#This Row],[P. U. 2]],2)</f>
        <v>110634.66</v>
      </c>
    </row>
    <row r="2268" spans="1:10">
      <c r="A2268" s="16" t="s">
        <v>6577</v>
      </c>
      <c r="B2268" s="16" t="s">
        <v>2070</v>
      </c>
      <c r="C2268" s="16" t="s">
        <v>5363</v>
      </c>
      <c r="D2268" s="1" t="s">
        <v>62</v>
      </c>
      <c r="E2268" s="3">
        <v>1</v>
      </c>
      <c r="F2268" s="2">
        <v>162235.85</v>
      </c>
      <c r="G2268" s="2">
        <f>ROUND('CDD-CD'!$E2268*'CDD-CD'!$F2268,2)</f>
        <v>162235.85</v>
      </c>
      <c r="H2268" s="3">
        <v>1</v>
      </c>
      <c r="I2268" s="2">
        <v>162235.85</v>
      </c>
      <c r="J2268" s="2">
        <f>ROUND(Tabla2[[#This Row],[CANTIDAD 2]]*Tabla2[[#This Row],[P. U. 2]],2)</f>
        <v>162235.85</v>
      </c>
    </row>
    <row r="2269" spans="1:10">
      <c r="A2269" s="16" t="s">
        <v>6577</v>
      </c>
      <c r="B2269" s="16" t="s">
        <v>2071</v>
      </c>
      <c r="C2269" s="16" t="s">
        <v>5364</v>
      </c>
      <c r="D2269" s="1" t="s">
        <v>62</v>
      </c>
      <c r="E2269" s="3">
        <v>1</v>
      </c>
      <c r="F2269" s="2">
        <v>144804.51</v>
      </c>
      <c r="G2269" s="2">
        <f>ROUND('CDD-CD'!$E2269*'CDD-CD'!$F2269,2)</f>
        <v>144804.51</v>
      </c>
      <c r="H2269" s="3">
        <v>1</v>
      </c>
      <c r="I2269" s="2">
        <v>144804.51</v>
      </c>
      <c r="J2269" s="2">
        <f>ROUND(Tabla2[[#This Row],[CANTIDAD 2]]*Tabla2[[#This Row],[P. U. 2]],2)</f>
        <v>144804.51</v>
      </c>
    </row>
    <row r="2270" spans="1:10">
      <c r="A2270" s="16" t="s">
        <v>6577</v>
      </c>
      <c r="B2270" s="16" t="s">
        <v>2072</v>
      </c>
      <c r="C2270" s="16" t="s">
        <v>5365</v>
      </c>
      <c r="D2270" s="1" t="s">
        <v>62</v>
      </c>
      <c r="E2270" s="3">
        <v>1</v>
      </c>
      <c r="F2270" s="2">
        <v>247207.95</v>
      </c>
      <c r="G2270" s="2">
        <f>ROUND('CDD-CD'!$E2270*'CDD-CD'!$F2270,2)</f>
        <v>247207.95</v>
      </c>
      <c r="H2270" s="3">
        <v>1</v>
      </c>
      <c r="I2270" s="2">
        <v>247207.95</v>
      </c>
      <c r="J2270" s="2">
        <f>ROUND(Tabla2[[#This Row],[CANTIDAD 2]]*Tabla2[[#This Row],[P. U. 2]],2)</f>
        <v>247207.95</v>
      </c>
    </row>
    <row r="2271" spans="1:10">
      <c r="A2271" s="16" t="s">
        <v>6577</v>
      </c>
      <c r="B2271" s="16" t="s">
        <v>2073</v>
      </c>
      <c r="C2271" s="16" t="s">
        <v>5366</v>
      </c>
      <c r="D2271" s="1" t="s">
        <v>62</v>
      </c>
      <c r="E2271" s="3">
        <v>1</v>
      </c>
      <c r="F2271" s="2">
        <v>106978.05</v>
      </c>
      <c r="G2271" s="2">
        <f>ROUND('CDD-CD'!$E2271*'CDD-CD'!$F2271,2)</f>
        <v>106978.05</v>
      </c>
      <c r="H2271" s="3">
        <v>1</v>
      </c>
      <c r="I2271" s="2">
        <v>106978.05</v>
      </c>
      <c r="J2271" s="2">
        <f>ROUND(Tabla2[[#This Row],[CANTIDAD 2]]*Tabla2[[#This Row],[P. U. 2]],2)</f>
        <v>106978.05</v>
      </c>
    </row>
    <row r="2272" spans="1:10">
      <c r="A2272" s="16" t="s">
        <v>6577</v>
      </c>
      <c r="B2272" s="16" t="s">
        <v>2074</v>
      </c>
      <c r="C2272" s="16" t="s">
        <v>5367</v>
      </c>
      <c r="D2272" s="1" t="s">
        <v>62</v>
      </c>
      <c r="E2272" s="3">
        <v>1</v>
      </c>
      <c r="F2272" s="2">
        <v>100608.61</v>
      </c>
      <c r="G2272" s="2">
        <f>ROUND('CDD-CD'!$E2272*'CDD-CD'!$F2272,2)</f>
        <v>100608.61</v>
      </c>
      <c r="H2272" s="3">
        <v>1</v>
      </c>
      <c r="I2272" s="2">
        <v>100608.61</v>
      </c>
      <c r="J2272" s="2">
        <f>ROUND(Tabla2[[#This Row],[CANTIDAD 2]]*Tabla2[[#This Row],[P. U. 2]],2)</f>
        <v>100608.61</v>
      </c>
    </row>
    <row r="2273" spans="1:10">
      <c r="A2273" s="16" t="s">
        <v>6577</v>
      </c>
      <c r="B2273" s="16" t="s">
        <v>2075</v>
      </c>
      <c r="C2273" s="16" t="s">
        <v>5368</v>
      </c>
      <c r="D2273" s="1" t="s">
        <v>62</v>
      </c>
      <c r="E2273" s="3">
        <v>1</v>
      </c>
      <c r="F2273" s="2">
        <v>169994.02</v>
      </c>
      <c r="G2273" s="2">
        <f>ROUND('CDD-CD'!$E2273*'CDD-CD'!$F2273,2)</f>
        <v>169994.02</v>
      </c>
      <c r="H2273" s="3">
        <v>1</v>
      </c>
      <c r="I2273" s="2">
        <v>169994.02</v>
      </c>
      <c r="J2273" s="2">
        <f>ROUND(Tabla2[[#This Row],[CANTIDAD 2]]*Tabla2[[#This Row],[P. U. 2]],2)</f>
        <v>169994.02</v>
      </c>
    </row>
    <row r="2274" spans="1:10">
      <c r="A2274" s="16" t="s">
        <v>6577</v>
      </c>
      <c r="B2274" s="16" t="s">
        <v>2076</v>
      </c>
      <c r="C2274" s="16" t="s">
        <v>5369</v>
      </c>
      <c r="D2274" s="1" t="s">
        <v>62</v>
      </c>
      <c r="E2274" s="3">
        <v>1</v>
      </c>
      <c r="F2274" s="2">
        <v>181679.63</v>
      </c>
      <c r="G2274" s="2">
        <f>ROUND('CDD-CD'!$E2274*'CDD-CD'!$F2274,2)</f>
        <v>181679.63</v>
      </c>
      <c r="H2274" s="3">
        <v>1</v>
      </c>
      <c r="I2274" s="2">
        <v>181679.63</v>
      </c>
      <c r="J2274" s="2">
        <f>ROUND(Tabla2[[#This Row],[CANTIDAD 2]]*Tabla2[[#This Row],[P. U. 2]],2)</f>
        <v>181679.63</v>
      </c>
    </row>
    <row r="2275" spans="1:10">
      <c r="A2275" s="16" t="s">
        <v>6577</v>
      </c>
      <c r="B2275" s="16" t="s">
        <v>2077</v>
      </c>
      <c r="C2275" s="16" t="s">
        <v>5370</v>
      </c>
      <c r="D2275" s="1" t="s">
        <v>62</v>
      </c>
      <c r="E2275" s="3">
        <v>1</v>
      </c>
      <c r="F2275" s="2">
        <v>129373.47</v>
      </c>
      <c r="G2275" s="2">
        <f>ROUND('CDD-CD'!$E2275*'CDD-CD'!$F2275,2)</f>
        <v>129373.47</v>
      </c>
      <c r="H2275" s="3">
        <v>1</v>
      </c>
      <c r="I2275" s="2">
        <v>129373.47</v>
      </c>
      <c r="J2275" s="2">
        <f>ROUND(Tabla2[[#This Row],[CANTIDAD 2]]*Tabla2[[#This Row],[P. U. 2]],2)</f>
        <v>129373.47</v>
      </c>
    </row>
    <row r="2276" spans="1:10">
      <c r="A2276" s="16" t="s">
        <v>6577</v>
      </c>
      <c r="B2276" s="16" t="s">
        <v>2078</v>
      </c>
      <c r="C2276" s="16" t="s">
        <v>5371</v>
      </c>
      <c r="D2276" s="1" t="s">
        <v>62</v>
      </c>
      <c r="E2276" s="3">
        <v>1</v>
      </c>
      <c r="F2276" s="2">
        <v>207642.42</v>
      </c>
      <c r="G2276" s="2">
        <f>ROUND('CDD-CD'!$E2276*'CDD-CD'!$F2276,2)</f>
        <v>207642.42</v>
      </c>
      <c r="H2276" s="3">
        <v>1</v>
      </c>
      <c r="I2276" s="2">
        <v>207642.42</v>
      </c>
      <c r="J2276" s="2">
        <f>ROUND(Tabla2[[#This Row],[CANTIDAD 2]]*Tabla2[[#This Row],[P. U. 2]],2)</f>
        <v>207642.42</v>
      </c>
    </row>
    <row r="2277" spans="1:10">
      <c r="A2277" s="16" t="s">
        <v>6577</v>
      </c>
      <c r="B2277" s="16" t="s">
        <v>2079</v>
      </c>
      <c r="C2277" s="16" t="s">
        <v>5372</v>
      </c>
      <c r="D2277" s="1" t="s">
        <v>62</v>
      </c>
      <c r="E2277" s="3">
        <v>1</v>
      </c>
      <c r="F2277" s="2">
        <v>163265.35</v>
      </c>
      <c r="G2277" s="2">
        <f>ROUND('CDD-CD'!$E2277*'CDD-CD'!$F2277,2)</f>
        <v>163265.35</v>
      </c>
      <c r="H2277" s="3">
        <v>1</v>
      </c>
      <c r="I2277" s="2">
        <v>163265.35</v>
      </c>
      <c r="J2277" s="2">
        <f>ROUND(Tabla2[[#This Row],[CANTIDAD 2]]*Tabla2[[#This Row],[P. U. 2]],2)</f>
        <v>163265.35</v>
      </c>
    </row>
    <row r="2278" spans="1:10">
      <c r="A2278" s="16" t="s">
        <v>6577</v>
      </c>
      <c r="B2278" s="16" t="s">
        <v>2080</v>
      </c>
      <c r="C2278" s="16" t="s">
        <v>5373</v>
      </c>
      <c r="D2278" s="1" t="s">
        <v>62</v>
      </c>
      <c r="E2278" s="3">
        <v>1</v>
      </c>
      <c r="F2278" s="2">
        <v>194358.69</v>
      </c>
      <c r="G2278" s="2">
        <f>ROUND('CDD-CD'!$E2278*'CDD-CD'!$F2278,2)</f>
        <v>194358.69</v>
      </c>
      <c r="H2278" s="3">
        <v>1</v>
      </c>
      <c r="I2278" s="2">
        <v>194358.69</v>
      </c>
      <c r="J2278" s="2">
        <f>ROUND(Tabla2[[#This Row],[CANTIDAD 2]]*Tabla2[[#This Row],[P. U. 2]],2)</f>
        <v>194358.69</v>
      </c>
    </row>
    <row r="2279" spans="1:10">
      <c r="A2279" s="16" t="s">
        <v>6577</v>
      </c>
      <c r="B2279" s="16" t="s">
        <v>2081</v>
      </c>
      <c r="C2279" s="16" t="s">
        <v>5374</v>
      </c>
      <c r="D2279" s="1" t="s">
        <v>62</v>
      </c>
      <c r="E2279" s="3">
        <v>1</v>
      </c>
      <c r="F2279" s="2">
        <v>185165.86</v>
      </c>
      <c r="G2279" s="2">
        <f>ROUND('CDD-CD'!$E2279*'CDD-CD'!$F2279,2)</f>
        <v>185165.86</v>
      </c>
      <c r="H2279" s="3">
        <v>1</v>
      </c>
      <c r="I2279" s="2">
        <v>185165.86</v>
      </c>
      <c r="J2279" s="2">
        <f>ROUND(Tabla2[[#This Row],[CANTIDAD 2]]*Tabla2[[#This Row],[P. U. 2]],2)</f>
        <v>185165.86</v>
      </c>
    </row>
    <row r="2280" spans="1:10">
      <c r="A2280" s="16" t="s">
        <v>6577</v>
      </c>
      <c r="B2280" s="16" t="s">
        <v>2082</v>
      </c>
      <c r="C2280" s="16" t="s">
        <v>5375</v>
      </c>
      <c r="D2280" s="1" t="s">
        <v>62</v>
      </c>
      <c r="E2280" s="3">
        <v>1</v>
      </c>
      <c r="F2280" s="2">
        <v>112657.23</v>
      </c>
      <c r="G2280" s="2">
        <f>ROUND('CDD-CD'!$E2280*'CDD-CD'!$F2280,2)</f>
        <v>112657.23</v>
      </c>
      <c r="H2280" s="3">
        <v>1</v>
      </c>
      <c r="I2280" s="2">
        <v>112657.23</v>
      </c>
      <c r="J2280" s="2">
        <f>ROUND(Tabla2[[#This Row],[CANTIDAD 2]]*Tabla2[[#This Row],[P. U. 2]],2)</f>
        <v>112657.23</v>
      </c>
    </row>
    <row r="2281" spans="1:10">
      <c r="A2281" s="16" t="s">
        <v>6577</v>
      </c>
      <c r="B2281" s="16" t="s">
        <v>2083</v>
      </c>
      <c r="C2281" s="16" t="s">
        <v>5376</v>
      </c>
      <c r="D2281" s="1" t="s">
        <v>62</v>
      </c>
      <c r="E2281" s="3">
        <v>1</v>
      </c>
      <c r="F2281" s="2">
        <v>155798.24</v>
      </c>
      <c r="G2281" s="2">
        <f>ROUND('CDD-CD'!$E2281*'CDD-CD'!$F2281,2)</f>
        <v>155798.24</v>
      </c>
      <c r="H2281" s="3">
        <v>1</v>
      </c>
      <c r="I2281" s="2">
        <v>155798.24</v>
      </c>
      <c r="J2281" s="2">
        <f>ROUND(Tabla2[[#This Row],[CANTIDAD 2]]*Tabla2[[#This Row],[P. U. 2]],2)</f>
        <v>155798.24</v>
      </c>
    </row>
    <row r="2282" spans="1:10">
      <c r="A2282" s="16" t="s">
        <v>6577</v>
      </c>
      <c r="B2282" s="16" t="s">
        <v>2084</v>
      </c>
      <c r="C2282" s="16" t="s">
        <v>5377</v>
      </c>
      <c r="D2282" s="1" t="s">
        <v>62</v>
      </c>
      <c r="E2282" s="3">
        <v>1</v>
      </c>
      <c r="F2282" s="2">
        <v>155798.24</v>
      </c>
      <c r="G2282" s="2">
        <f>ROUND('CDD-CD'!$E2282*'CDD-CD'!$F2282,2)</f>
        <v>155798.24</v>
      </c>
      <c r="H2282" s="3">
        <v>1</v>
      </c>
      <c r="I2282" s="2">
        <v>155798.24</v>
      </c>
      <c r="J2282" s="2">
        <f>ROUND(Tabla2[[#This Row],[CANTIDAD 2]]*Tabla2[[#This Row],[P. U. 2]],2)</f>
        <v>155798.24</v>
      </c>
    </row>
    <row r="2283" spans="1:10">
      <c r="A2283" s="16" t="s">
        <v>6577</v>
      </c>
      <c r="B2283" s="16" t="s">
        <v>2085</v>
      </c>
      <c r="C2283" s="16" t="s">
        <v>5378</v>
      </c>
      <c r="D2283" s="1" t="s">
        <v>62</v>
      </c>
      <c r="E2283" s="3">
        <v>1</v>
      </c>
      <c r="F2283" s="2">
        <v>108652.86</v>
      </c>
      <c r="G2283" s="2">
        <f>ROUND('CDD-CD'!$E2283*'CDD-CD'!$F2283,2)</f>
        <v>108652.86</v>
      </c>
      <c r="H2283" s="3">
        <v>1</v>
      </c>
      <c r="I2283" s="2">
        <v>108652.86</v>
      </c>
      <c r="J2283" s="2">
        <f>ROUND(Tabla2[[#This Row],[CANTIDAD 2]]*Tabla2[[#This Row],[P. U. 2]],2)</f>
        <v>108652.86</v>
      </c>
    </row>
    <row r="2284" spans="1:10">
      <c r="A2284" s="16" t="s">
        <v>6577</v>
      </c>
      <c r="B2284" s="16" t="s">
        <v>2086</v>
      </c>
      <c r="C2284" s="16" t="s">
        <v>5379</v>
      </c>
      <c r="D2284" s="1" t="s">
        <v>62</v>
      </c>
      <c r="E2284" s="3">
        <v>1</v>
      </c>
      <c r="F2284" s="2">
        <v>130908.01</v>
      </c>
      <c r="G2284" s="2">
        <f>ROUND('CDD-CD'!$E2284*'CDD-CD'!$F2284,2)</f>
        <v>130908.01</v>
      </c>
      <c r="H2284" s="3">
        <v>1</v>
      </c>
      <c r="I2284" s="2">
        <v>130908.01</v>
      </c>
      <c r="J2284" s="2">
        <f>ROUND(Tabla2[[#This Row],[CANTIDAD 2]]*Tabla2[[#This Row],[P. U. 2]],2)</f>
        <v>130908.01</v>
      </c>
    </row>
    <row r="2285" spans="1:10">
      <c r="A2285" s="16" t="s">
        <v>6577</v>
      </c>
      <c r="B2285" s="16" t="s">
        <v>2087</v>
      </c>
      <c r="C2285" s="16" t="s">
        <v>5380</v>
      </c>
      <c r="D2285" s="1" t="s">
        <v>62</v>
      </c>
      <c r="E2285" s="3">
        <v>1</v>
      </c>
      <c r="F2285" s="2">
        <v>122036.63</v>
      </c>
      <c r="G2285" s="2">
        <f>ROUND('CDD-CD'!$E2285*'CDD-CD'!$F2285,2)</f>
        <v>122036.63</v>
      </c>
      <c r="H2285" s="3">
        <v>1</v>
      </c>
      <c r="I2285" s="2">
        <v>122036.63</v>
      </c>
      <c r="J2285" s="2">
        <f>ROUND(Tabla2[[#This Row],[CANTIDAD 2]]*Tabla2[[#This Row],[P. U. 2]],2)</f>
        <v>122036.63</v>
      </c>
    </row>
    <row r="2286" spans="1:10">
      <c r="A2286" s="16" t="s">
        <v>6577</v>
      </c>
      <c r="B2286" s="16" t="s">
        <v>2088</v>
      </c>
      <c r="C2286" s="16" t="s">
        <v>5381</v>
      </c>
      <c r="D2286" s="1" t="s">
        <v>62</v>
      </c>
      <c r="E2286" s="3">
        <v>1</v>
      </c>
      <c r="F2286" s="2">
        <v>126636.34</v>
      </c>
      <c r="G2286" s="2">
        <f>ROUND('CDD-CD'!$E2286*'CDD-CD'!$F2286,2)</f>
        <v>126636.34</v>
      </c>
      <c r="H2286" s="3">
        <v>1</v>
      </c>
      <c r="I2286" s="2">
        <v>126636.34</v>
      </c>
      <c r="J2286" s="2">
        <f>ROUND(Tabla2[[#This Row],[CANTIDAD 2]]*Tabla2[[#This Row],[P. U. 2]],2)</f>
        <v>126636.34</v>
      </c>
    </row>
    <row r="2287" spans="1:10">
      <c r="A2287" s="16" t="s">
        <v>6577</v>
      </c>
      <c r="B2287" s="16" t="s">
        <v>2089</v>
      </c>
      <c r="C2287" s="16" t="s">
        <v>5382</v>
      </c>
      <c r="D2287" s="1" t="s">
        <v>62</v>
      </c>
      <c r="E2287" s="3">
        <v>1</v>
      </c>
      <c r="F2287" s="2">
        <v>109268.6</v>
      </c>
      <c r="G2287" s="2">
        <f>ROUND('CDD-CD'!$E2287*'CDD-CD'!$F2287,2)</f>
        <v>109268.6</v>
      </c>
      <c r="H2287" s="3">
        <v>1</v>
      </c>
      <c r="I2287" s="2">
        <v>109268.6</v>
      </c>
      <c r="J2287" s="2">
        <f>ROUND(Tabla2[[#This Row],[CANTIDAD 2]]*Tabla2[[#This Row],[P. U. 2]],2)</f>
        <v>109268.6</v>
      </c>
    </row>
    <row r="2288" spans="1:10">
      <c r="A2288" s="16" t="s">
        <v>6577</v>
      </c>
      <c r="B2288" s="16" t="s">
        <v>2090</v>
      </c>
      <c r="C2288" s="16" t="s">
        <v>5383</v>
      </c>
      <c r="D2288" s="1" t="s">
        <v>62</v>
      </c>
      <c r="E2288" s="3">
        <v>1</v>
      </c>
      <c r="F2288" s="2">
        <v>98761.41</v>
      </c>
      <c r="G2288" s="2">
        <f>ROUND('CDD-CD'!$E2288*'CDD-CD'!$F2288,2)</f>
        <v>98761.41</v>
      </c>
      <c r="H2288" s="3">
        <v>1</v>
      </c>
      <c r="I2288" s="2">
        <v>98761.41</v>
      </c>
      <c r="J2288" s="2">
        <f>ROUND(Tabla2[[#This Row],[CANTIDAD 2]]*Tabla2[[#This Row],[P. U. 2]],2)</f>
        <v>98761.41</v>
      </c>
    </row>
    <row r="2289" spans="1:10">
      <c r="A2289" s="16" t="s">
        <v>6577</v>
      </c>
      <c r="B2289" s="16" t="s">
        <v>2091</v>
      </c>
      <c r="C2289" s="16" t="s">
        <v>5384</v>
      </c>
      <c r="D2289" s="1" t="s">
        <v>62</v>
      </c>
      <c r="E2289" s="3">
        <v>1</v>
      </c>
      <c r="F2289" s="2">
        <v>130136.9</v>
      </c>
      <c r="G2289" s="2">
        <f>ROUND('CDD-CD'!$E2289*'CDD-CD'!$F2289,2)</f>
        <v>130136.9</v>
      </c>
      <c r="H2289" s="3">
        <v>1</v>
      </c>
      <c r="I2289" s="2">
        <v>130136.9</v>
      </c>
      <c r="J2289" s="2">
        <f>ROUND(Tabla2[[#This Row],[CANTIDAD 2]]*Tabla2[[#This Row],[P. U. 2]],2)</f>
        <v>130136.9</v>
      </c>
    </row>
    <row r="2290" spans="1:10">
      <c r="A2290" s="16" t="s">
        <v>6577</v>
      </c>
      <c r="B2290" s="16" t="s">
        <v>2092</v>
      </c>
      <c r="C2290" s="16" t="s">
        <v>5385</v>
      </c>
      <c r="D2290" s="1" t="s">
        <v>62</v>
      </c>
      <c r="E2290" s="3">
        <v>1</v>
      </c>
      <c r="F2290" s="2">
        <v>164354</v>
      </c>
      <c r="G2290" s="2">
        <f>ROUND('CDD-CD'!$E2290*'CDD-CD'!$F2290,2)</f>
        <v>164354</v>
      </c>
      <c r="H2290" s="3">
        <v>1</v>
      </c>
      <c r="I2290" s="2">
        <v>164354</v>
      </c>
      <c r="J2290" s="2">
        <f>ROUND(Tabla2[[#This Row],[CANTIDAD 2]]*Tabla2[[#This Row],[P. U. 2]],2)</f>
        <v>164354</v>
      </c>
    </row>
    <row r="2291" spans="1:10">
      <c r="A2291" s="16" t="s">
        <v>6577</v>
      </c>
      <c r="B2291" s="16" t="s">
        <v>2093</v>
      </c>
      <c r="C2291" s="16" t="s">
        <v>5386</v>
      </c>
      <c r="D2291" s="1" t="s">
        <v>62</v>
      </c>
      <c r="E2291" s="3">
        <v>1</v>
      </c>
      <c r="F2291" s="2">
        <v>130772.34</v>
      </c>
      <c r="G2291" s="2">
        <f>ROUND('CDD-CD'!$E2291*'CDD-CD'!$F2291,2)</f>
        <v>130772.34</v>
      </c>
      <c r="H2291" s="3">
        <v>1</v>
      </c>
      <c r="I2291" s="2">
        <v>130772.34</v>
      </c>
      <c r="J2291" s="2">
        <f>ROUND(Tabla2[[#This Row],[CANTIDAD 2]]*Tabla2[[#This Row],[P. U. 2]],2)</f>
        <v>130772.34</v>
      </c>
    </row>
    <row r="2292" spans="1:10">
      <c r="A2292" s="16" t="s">
        <v>6577</v>
      </c>
      <c r="B2292" s="16" t="s">
        <v>2094</v>
      </c>
      <c r="C2292" s="16" t="s">
        <v>5387</v>
      </c>
      <c r="D2292" s="1" t="s">
        <v>62</v>
      </c>
      <c r="E2292" s="3">
        <v>1</v>
      </c>
      <c r="F2292" s="2">
        <v>91034.69</v>
      </c>
      <c r="G2292" s="2">
        <f>ROUND('CDD-CD'!$E2292*'CDD-CD'!$F2292,2)</f>
        <v>91034.69</v>
      </c>
      <c r="H2292" s="3">
        <v>1</v>
      </c>
      <c r="I2292" s="2">
        <v>91034.69</v>
      </c>
      <c r="J2292" s="2">
        <f>ROUND(Tabla2[[#This Row],[CANTIDAD 2]]*Tabla2[[#This Row],[P. U. 2]],2)</f>
        <v>91034.69</v>
      </c>
    </row>
    <row r="2293" spans="1:10">
      <c r="A2293" s="16" t="s">
        <v>6577</v>
      </c>
      <c r="B2293" s="16" t="s">
        <v>2095</v>
      </c>
      <c r="C2293" s="16" t="s">
        <v>5388</v>
      </c>
      <c r="D2293" s="1" t="s">
        <v>62</v>
      </c>
      <c r="E2293" s="3">
        <v>1</v>
      </c>
      <c r="F2293" s="2">
        <v>146424.38</v>
      </c>
      <c r="G2293" s="2">
        <f>ROUND('CDD-CD'!$E2293*'CDD-CD'!$F2293,2)</f>
        <v>146424.38</v>
      </c>
      <c r="H2293" s="3">
        <v>1</v>
      </c>
      <c r="I2293" s="2">
        <v>146424.38</v>
      </c>
      <c r="J2293" s="2">
        <f>ROUND(Tabla2[[#This Row],[CANTIDAD 2]]*Tabla2[[#This Row],[P. U. 2]],2)</f>
        <v>146424.38</v>
      </c>
    </row>
    <row r="2294" spans="1:10">
      <c r="A2294" s="16" t="s">
        <v>6577</v>
      </c>
      <c r="B2294" s="16" t="s">
        <v>2096</v>
      </c>
      <c r="C2294" s="16" t="s">
        <v>5389</v>
      </c>
      <c r="D2294" s="1" t="s">
        <v>62</v>
      </c>
      <c r="E2294" s="3">
        <v>1</v>
      </c>
      <c r="F2294" s="2">
        <v>145898.54999999999</v>
      </c>
      <c r="G2294" s="2">
        <f>ROUND('CDD-CD'!$E2294*'CDD-CD'!$F2294,2)</f>
        <v>145898.54999999999</v>
      </c>
      <c r="H2294" s="3">
        <v>1</v>
      </c>
      <c r="I2294" s="2">
        <v>145898.54999999999</v>
      </c>
      <c r="J2294" s="2">
        <f>ROUND(Tabla2[[#This Row],[CANTIDAD 2]]*Tabla2[[#This Row],[P. U. 2]],2)</f>
        <v>145898.54999999999</v>
      </c>
    </row>
    <row r="2295" spans="1:10">
      <c r="A2295" s="16" t="s">
        <v>6577</v>
      </c>
      <c r="B2295" s="16" t="s">
        <v>2097</v>
      </c>
      <c r="C2295" s="16" t="s">
        <v>5390</v>
      </c>
      <c r="D2295" s="1" t="s">
        <v>62</v>
      </c>
      <c r="E2295" s="3">
        <v>1</v>
      </c>
      <c r="F2295" s="2">
        <v>124890.12</v>
      </c>
      <c r="G2295" s="2">
        <f>ROUND('CDD-CD'!$E2295*'CDD-CD'!$F2295,2)</f>
        <v>124890.12</v>
      </c>
      <c r="H2295" s="3">
        <v>1</v>
      </c>
      <c r="I2295" s="2">
        <v>124890.12</v>
      </c>
      <c r="J2295" s="2">
        <f>ROUND(Tabla2[[#This Row],[CANTIDAD 2]]*Tabla2[[#This Row],[P. U. 2]],2)</f>
        <v>124890.12</v>
      </c>
    </row>
    <row r="2296" spans="1:10">
      <c r="A2296" s="16" t="s">
        <v>6577</v>
      </c>
      <c r="B2296" s="16" t="s">
        <v>2098</v>
      </c>
      <c r="C2296" s="16" t="s">
        <v>5391</v>
      </c>
      <c r="D2296" s="1" t="s">
        <v>62</v>
      </c>
      <c r="E2296" s="3">
        <v>1</v>
      </c>
      <c r="F2296" s="2">
        <v>187311.01</v>
      </c>
      <c r="G2296" s="2">
        <f>ROUND('CDD-CD'!$E2296*'CDD-CD'!$F2296,2)</f>
        <v>187311.01</v>
      </c>
      <c r="H2296" s="3">
        <v>1</v>
      </c>
      <c r="I2296" s="2">
        <v>187311.01</v>
      </c>
      <c r="J2296" s="2">
        <f>ROUND(Tabla2[[#This Row],[CANTIDAD 2]]*Tabla2[[#This Row],[P. U. 2]],2)</f>
        <v>187311.01</v>
      </c>
    </row>
    <row r="2297" spans="1:10">
      <c r="A2297" s="16" t="s">
        <v>6577</v>
      </c>
      <c r="B2297" s="16" t="s">
        <v>2099</v>
      </c>
      <c r="C2297" s="16" t="s">
        <v>5392</v>
      </c>
      <c r="D2297" s="1" t="s">
        <v>62</v>
      </c>
      <c r="E2297" s="3">
        <v>1</v>
      </c>
      <c r="F2297" s="2">
        <v>115149.6</v>
      </c>
      <c r="G2297" s="2">
        <f>ROUND('CDD-CD'!$E2297*'CDD-CD'!$F2297,2)</f>
        <v>115149.6</v>
      </c>
      <c r="H2297" s="3">
        <v>1</v>
      </c>
      <c r="I2297" s="2">
        <v>115149.6</v>
      </c>
      <c r="J2297" s="2">
        <f>ROUND(Tabla2[[#This Row],[CANTIDAD 2]]*Tabla2[[#This Row],[P. U. 2]],2)</f>
        <v>115149.6</v>
      </c>
    </row>
    <row r="2298" spans="1:10">
      <c r="A2298" s="16" t="s">
        <v>6577</v>
      </c>
      <c r="B2298" s="16" t="s">
        <v>2100</v>
      </c>
      <c r="C2298" s="16" t="s">
        <v>5393</v>
      </c>
      <c r="D2298" s="1" t="s">
        <v>62</v>
      </c>
      <c r="E2298" s="3">
        <v>1</v>
      </c>
      <c r="F2298" s="2">
        <v>106165.35</v>
      </c>
      <c r="G2298" s="2">
        <f>ROUND('CDD-CD'!$E2298*'CDD-CD'!$F2298,2)</f>
        <v>106165.35</v>
      </c>
      <c r="H2298" s="3">
        <v>1</v>
      </c>
      <c r="I2298" s="2">
        <v>106165.35</v>
      </c>
      <c r="J2298" s="2">
        <f>ROUND(Tabla2[[#This Row],[CANTIDAD 2]]*Tabla2[[#This Row],[P. U. 2]],2)</f>
        <v>106165.35</v>
      </c>
    </row>
    <row r="2299" spans="1:10">
      <c r="A2299" s="16" t="s">
        <v>6577</v>
      </c>
      <c r="B2299" s="16" t="s">
        <v>2101</v>
      </c>
      <c r="C2299" s="16" t="s">
        <v>5394</v>
      </c>
      <c r="D2299" s="1" t="s">
        <v>62</v>
      </c>
      <c r="E2299" s="3">
        <v>1</v>
      </c>
      <c r="F2299" s="2">
        <v>168179.22</v>
      </c>
      <c r="G2299" s="2">
        <f>ROUND('CDD-CD'!$E2299*'CDD-CD'!$F2299,2)</f>
        <v>168179.22</v>
      </c>
      <c r="H2299" s="3">
        <v>1</v>
      </c>
      <c r="I2299" s="2">
        <v>168179.22</v>
      </c>
      <c r="J2299" s="2">
        <f>ROUND(Tabla2[[#This Row],[CANTIDAD 2]]*Tabla2[[#This Row],[P. U. 2]],2)</f>
        <v>168179.22</v>
      </c>
    </row>
    <row r="2300" spans="1:10">
      <c r="A2300" s="16" t="s">
        <v>6577</v>
      </c>
      <c r="B2300" s="16" t="s">
        <v>2102</v>
      </c>
      <c r="C2300" s="16" t="s">
        <v>5395</v>
      </c>
      <c r="D2300" s="1" t="s">
        <v>62</v>
      </c>
      <c r="E2300" s="3">
        <v>1</v>
      </c>
      <c r="F2300" s="2">
        <v>193510.21</v>
      </c>
      <c r="G2300" s="2">
        <f>ROUND('CDD-CD'!$E2300*'CDD-CD'!$F2300,2)</f>
        <v>193510.21</v>
      </c>
      <c r="H2300" s="3">
        <v>1</v>
      </c>
      <c r="I2300" s="2">
        <v>193510.21</v>
      </c>
      <c r="J2300" s="2">
        <f>ROUND(Tabla2[[#This Row],[CANTIDAD 2]]*Tabla2[[#This Row],[P. U. 2]],2)</f>
        <v>193510.21</v>
      </c>
    </row>
    <row r="2301" spans="1:10">
      <c r="A2301" s="16" t="s">
        <v>6577</v>
      </c>
      <c r="B2301" s="16" t="s">
        <v>2103</v>
      </c>
      <c r="C2301" s="16" t="s">
        <v>5396</v>
      </c>
      <c r="D2301" s="1" t="s">
        <v>62</v>
      </c>
      <c r="E2301" s="3">
        <v>1</v>
      </c>
      <c r="F2301" s="2">
        <v>111618.41</v>
      </c>
      <c r="G2301" s="2">
        <f>ROUND('CDD-CD'!$E2301*'CDD-CD'!$F2301,2)</f>
        <v>111618.41</v>
      </c>
      <c r="H2301" s="3">
        <v>1</v>
      </c>
      <c r="I2301" s="2">
        <v>111618.41</v>
      </c>
      <c r="J2301" s="2">
        <f>ROUND(Tabla2[[#This Row],[CANTIDAD 2]]*Tabla2[[#This Row],[P. U. 2]],2)</f>
        <v>111618.41</v>
      </c>
    </row>
    <row r="2302" spans="1:10">
      <c r="A2302" s="16" t="s">
        <v>6577</v>
      </c>
      <c r="B2302" s="16" t="s">
        <v>2104</v>
      </c>
      <c r="C2302" s="16" t="s">
        <v>5397</v>
      </c>
      <c r="D2302" s="1" t="s">
        <v>62</v>
      </c>
      <c r="E2302" s="3">
        <v>1</v>
      </c>
      <c r="F2302" s="2">
        <v>119232.67</v>
      </c>
      <c r="G2302" s="2">
        <f>ROUND('CDD-CD'!$E2302*'CDD-CD'!$F2302,2)</f>
        <v>119232.67</v>
      </c>
      <c r="H2302" s="3">
        <v>1</v>
      </c>
      <c r="I2302" s="2">
        <v>119232.67</v>
      </c>
      <c r="J2302" s="2">
        <f>ROUND(Tabla2[[#This Row],[CANTIDAD 2]]*Tabla2[[#This Row],[P. U. 2]],2)</f>
        <v>119232.67</v>
      </c>
    </row>
    <row r="2303" spans="1:10">
      <c r="A2303" s="16" t="s">
        <v>6577</v>
      </c>
      <c r="B2303" s="16" t="s">
        <v>2105</v>
      </c>
      <c r="C2303" s="16" t="s">
        <v>5398</v>
      </c>
      <c r="D2303" s="1" t="s">
        <v>62</v>
      </c>
      <c r="E2303" s="3">
        <v>1</v>
      </c>
      <c r="F2303" s="2">
        <v>155798.24</v>
      </c>
      <c r="G2303" s="2">
        <f>ROUND('CDD-CD'!$E2303*'CDD-CD'!$F2303,2)</f>
        <v>155798.24</v>
      </c>
      <c r="H2303" s="3">
        <v>1</v>
      </c>
      <c r="I2303" s="2">
        <v>155798.24</v>
      </c>
      <c r="J2303" s="2">
        <f>ROUND(Tabla2[[#This Row],[CANTIDAD 2]]*Tabla2[[#This Row],[P. U. 2]],2)</f>
        <v>155798.24</v>
      </c>
    </row>
    <row r="2304" spans="1:10">
      <c r="A2304" s="16" t="s">
        <v>6577</v>
      </c>
      <c r="B2304" s="16" t="s">
        <v>2106</v>
      </c>
      <c r="C2304" s="16" t="s">
        <v>5399</v>
      </c>
      <c r="D2304" s="1" t="s">
        <v>62</v>
      </c>
      <c r="E2304" s="3">
        <v>1</v>
      </c>
      <c r="F2304" s="2">
        <v>165443.04</v>
      </c>
      <c r="G2304" s="2">
        <f>ROUND('CDD-CD'!$E2304*'CDD-CD'!$F2304,2)</f>
        <v>165443.04</v>
      </c>
      <c r="H2304" s="3">
        <v>1</v>
      </c>
      <c r="I2304" s="2">
        <v>165443.04</v>
      </c>
      <c r="J2304" s="2">
        <f>ROUND(Tabla2[[#This Row],[CANTIDAD 2]]*Tabla2[[#This Row],[P. U. 2]],2)</f>
        <v>165443.04</v>
      </c>
    </row>
    <row r="2305" spans="1:10">
      <c r="A2305" s="16" t="s">
        <v>6577</v>
      </c>
      <c r="B2305" s="16" t="s">
        <v>2107</v>
      </c>
      <c r="C2305" s="16" t="s">
        <v>5400</v>
      </c>
      <c r="D2305" s="1" t="s">
        <v>62</v>
      </c>
      <c r="E2305" s="3">
        <v>1</v>
      </c>
      <c r="F2305" s="2">
        <v>167198.99</v>
      </c>
      <c r="G2305" s="2">
        <f>ROUND('CDD-CD'!$E2305*'CDD-CD'!$F2305,2)</f>
        <v>167198.99</v>
      </c>
      <c r="H2305" s="3">
        <v>1</v>
      </c>
      <c r="I2305" s="2">
        <v>167198.99</v>
      </c>
      <c r="J2305" s="2">
        <f>ROUND(Tabla2[[#This Row],[CANTIDAD 2]]*Tabla2[[#This Row],[P. U. 2]],2)</f>
        <v>167198.99</v>
      </c>
    </row>
    <row r="2306" spans="1:10">
      <c r="A2306" s="16" t="s">
        <v>6577</v>
      </c>
      <c r="B2306" s="16" t="s">
        <v>2108</v>
      </c>
      <c r="C2306" s="16" t="s">
        <v>5401</v>
      </c>
      <c r="D2306" s="1" t="s">
        <v>62</v>
      </c>
      <c r="E2306" s="3">
        <v>1</v>
      </c>
      <c r="F2306" s="2">
        <v>215398.04</v>
      </c>
      <c r="G2306" s="2">
        <f>ROUND('CDD-CD'!$E2306*'CDD-CD'!$F2306,2)</f>
        <v>215398.04</v>
      </c>
      <c r="H2306" s="3">
        <v>1</v>
      </c>
      <c r="I2306" s="2">
        <v>215398.04</v>
      </c>
      <c r="J2306" s="2">
        <f>ROUND(Tabla2[[#This Row],[CANTIDAD 2]]*Tabla2[[#This Row],[P. U. 2]],2)</f>
        <v>215398.04</v>
      </c>
    </row>
    <row r="2307" spans="1:10">
      <c r="A2307" s="16" t="s">
        <v>6577</v>
      </c>
      <c r="B2307" s="16" t="s">
        <v>2109</v>
      </c>
      <c r="C2307" s="16" t="s">
        <v>5402</v>
      </c>
      <c r="D2307" s="1" t="s">
        <v>62</v>
      </c>
      <c r="E2307" s="3">
        <v>1</v>
      </c>
      <c r="F2307" s="2">
        <v>242182.17</v>
      </c>
      <c r="G2307" s="2">
        <f>ROUND('CDD-CD'!$E2307*'CDD-CD'!$F2307,2)</f>
        <v>242182.17</v>
      </c>
      <c r="H2307" s="3">
        <v>1</v>
      </c>
      <c r="I2307" s="2">
        <v>242182.17</v>
      </c>
      <c r="J2307" s="2">
        <f>ROUND(Tabla2[[#This Row],[CANTIDAD 2]]*Tabla2[[#This Row],[P. U. 2]],2)</f>
        <v>242182.17</v>
      </c>
    </row>
    <row r="2308" spans="1:10">
      <c r="A2308" s="16" t="s">
        <v>6577</v>
      </c>
      <c r="B2308" s="16" t="s">
        <v>2110</v>
      </c>
      <c r="C2308" s="16" t="s">
        <v>5403</v>
      </c>
      <c r="D2308" s="1" t="s">
        <v>62</v>
      </c>
      <c r="E2308" s="3">
        <v>1</v>
      </c>
      <c r="F2308" s="2">
        <v>122174.59</v>
      </c>
      <c r="G2308" s="2">
        <f>ROUND('CDD-CD'!$E2308*'CDD-CD'!$F2308,2)</f>
        <v>122174.59</v>
      </c>
      <c r="H2308" s="3">
        <v>1</v>
      </c>
      <c r="I2308" s="2">
        <v>122174.59</v>
      </c>
      <c r="J2308" s="2">
        <f>ROUND(Tabla2[[#This Row],[CANTIDAD 2]]*Tabla2[[#This Row],[P. U. 2]],2)</f>
        <v>122174.59</v>
      </c>
    </row>
    <row r="2309" spans="1:10">
      <c r="A2309" s="16" t="s">
        <v>6577</v>
      </c>
      <c r="B2309" s="16" t="s">
        <v>2111</v>
      </c>
      <c r="C2309" s="16" t="s">
        <v>5404</v>
      </c>
      <c r="D2309" s="1" t="s">
        <v>62</v>
      </c>
      <c r="E2309" s="3">
        <v>1</v>
      </c>
      <c r="F2309" s="2">
        <v>107628.35</v>
      </c>
      <c r="G2309" s="2">
        <f>ROUND('CDD-CD'!$E2309*'CDD-CD'!$F2309,2)</f>
        <v>107628.35</v>
      </c>
      <c r="H2309" s="3">
        <v>1</v>
      </c>
      <c r="I2309" s="2">
        <v>107628.35</v>
      </c>
      <c r="J2309" s="2">
        <f>ROUND(Tabla2[[#This Row],[CANTIDAD 2]]*Tabla2[[#This Row],[P. U. 2]],2)</f>
        <v>107628.35</v>
      </c>
    </row>
    <row r="2310" spans="1:10">
      <c r="A2310" s="16" t="s">
        <v>6577</v>
      </c>
      <c r="B2310" s="16" t="s">
        <v>2112</v>
      </c>
      <c r="C2310" s="16" t="s">
        <v>5405</v>
      </c>
      <c r="D2310" s="1" t="s">
        <v>62</v>
      </c>
      <c r="E2310" s="3">
        <v>1</v>
      </c>
      <c r="F2310" s="2">
        <v>99401.71</v>
      </c>
      <c r="G2310" s="2">
        <f>ROUND('CDD-CD'!$E2310*'CDD-CD'!$F2310,2)</f>
        <v>99401.71</v>
      </c>
      <c r="H2310" s="3">
        <v>1</v>
      </c>
      <c r="I2310" s="2">
        <v>99401.71</v>
      </c>
      <c r="J2310" s="2">
        <f>ROUND(Tabla2[[#This Row],[CANTIDAD 2]]*Tabla2[[#This Row],[P. U. 2]],2)</f>
        <v>99401.71</v>
      </c>
    </row>
    <row r="2311" spans="1:10">
      <c r="A2311" s="16" t="s">
        <v>6577</v>
      </c>
      <c r="B2311" s="16" t="s">
        <v>2113</v>
      </c>
      <c r="C2311" s="16" t="s">
        <v>5406</v>
      </c>
      <c r="D2311" s="1" t="s">
        <v>62</v>
      </c>
      <c r="E2311" s="3">
        <v>3</v>
      </c>
      <c r="F2311" s="2">
        <v>2043948.87</v>
      </c>
      <c r="G2311" s="2">
        <f>ROUND('CDD-CD'!$E2311*'CDD-CD'!$F2311,2)</f>
        <v>6131846.6100000003</v>
      </c>
      <c r="H2311" s="3">
        <v>3</v>
      </c>
      <c r="I2311" s="2">
        <v>2043948.87</v>
      </c>
      <c r="J2311" s="2">
        <f>ROUND(Tabla2[[#This Row],[CANTIDAD 2]]*Tabla2[[#This Row],[P. U. 2]],2)</f>
        <v>6131846.6100000003</v>
      </c>
    </row>
    <row r="2312" spans="1:10">
      <c r="A2312" s="16" t="s">
        <v>6577</v>
      </c>
      <c r="B2312" s="16" t="s">
        <v>2114</v>
      </c>
      <c r="C2312" s="16" t="s">
        <v>5407</v>
      </c>
      <c r="D2312" s="1" t="s">
        <v>62</v>
      </c>
      <c r="E2312" s="3">
        <v>1</v>
      </c>
      <c r="F2312" s="2">
        <v>39468.6</v>
      </c>
      <c r="G2312" s="2">
        <f>ROUND('CDD-CD'!$E2312*'CDD-CD'!$F2312,2)</f>
        <v>39468.6</v>
      </c>
      <c r="H2312" s="3">
        <v>1</v>
      </c>
      <c r="I2312" s="2">
        <v>39468.6</v>
      </c>
      <c r="J2312" s="2">
        <f>ROUND(Tabla2[[#This Row],[CANTIDAD 2]]*Tabla2[[#This Row],[P. U. 2]],2)</f>
        <v>39468.6</v>
      </c>
    </row>
    <row r="2313" spans="1:10">
      <c r="A2313" s="16" t="s">
        <v>6577</v>
      </c>
      <c r="B2313" s="16" t="s">
        <v>2115</v>
      </c>
      <c r="C2313" s="16" t="s">
        <v>5408</v>
      </c>
      <c r="D2313" s="1" t="s">
        <v>62</v>
      </c>
      <c r="E2313" s="3">
        <v>1</v>
      </c>
      <c r="F2313" s="2">
        <v>14444.87</v>
      </c>
      <c r="G2313" s="2">
        <f>ROUND('CDD-CD'!$E2313*'CDD-CD'!$F2313,2)</f>
        <v>14444.87</v>
      </c>
      <c r="H2313" s="3">
        <v>1</v>
      </c>
      <c r="I2313" s="2">
        <v>14444.87</v>
      </c>
      <c r="J2313" s="2">
        <f>ROUND(Tabla2[[#This Row],[CANTIDAD 2]]*Tabla2[[#This Row],[P. U. 2]],2)</f>
        <v>14444.87</v>
      </c>
    </row>
    <row r="2314" spans="1:10">
      <c r="A2314" s="16" t="s">
        <v>6577</v>
      </c>
      <c r="B2314" s="16" t="s">
        <v>2116</v>
      </c>
      <c r="C2314" s="16" t="s">
        <v>5409</v>
      </c>
      <c r="D2314" s="1" t="s">
        <v>62</v>
      </c>
      <c r="E2314" s="3">
        <v>1</v>
      </c>
      <c r="F2314" s="2">
        <v>3761.91</v>
      </c>
      <c r="G2314" s="2">
        <f>ROUND('CDD-CD'!$E2314*'CDD-CD'!$F2314,2)</f>
        <v>3761.91</v>
      </c>
      <c r="H2314" s="3">
        <v>1</v>
      </c>
      <c r="I2314" s="2">
        <v>3761.91</v>
      </c>
      <c r="J2314" s="2">
        <f>ROUND(Tabla2[[#This Row],[CANTIDAD 2]]*Tabla2[[#This Row],[P. U. 2]],2)</f>
        <v>3761.91</v>
      </c>
    </row>
    <row r="2315" spans="1:10">
      <c r="A2315" s="16" t="s">
        <v>6577</v>
      </c>
      <c r="B2315" s="16" t="s">
        <v>2117</v>
      </c>
      <c r="C2315" s="16" t="s">
        <v>5409</v>
      </c>
      <c r="D2315" s="1" t="s">
        <v>62</v>
      </c>
      <c r="E2315" s="3">
        <v>1</v>
      </c>
      <c r="F2315" s="2">
        <v>5209.25</v>
      </c>
      <c r="G2315" s="2">
        <f>ROUND('CDD-CD'!$E2315*'CDD-CD'!$F2315,2)</f>
        <v>5209.25</v>
      </c>
      <c r="H2315" s="3">
        <v>1</v>
      </c>
      <c r="I2315" s="2">
        <v>5209.25</v>
      </c>
      <c r="J2315" s="2">
        <f>ROUND(Tabla2[[#This Row],[CANTIDAD 2]]*Tabla2[[#This Row],[P. U. 2]],2)</f>
        <v>5209.25</v>
      </c>
    </row>
    <row r="2316" spans="1:10">
      <c r="A2316" s="16" t="s">
        <v>6577</v>
      </c>
      <c r="B2316" s="16" t="s">
        <v>2118</v>
      </c>
      <c r="C2316" s="16" t="s">
        <v>5410</v>
      </c>
      <c r="D2316" s="1" t="s">
        <v>62</v>
      </c>
      <c r="E2316" s="3">
        <v>2</v>
      </c>
      <c r="F2316" s="2">
        <v>558258.19999999995</v>
      </c>
      <c r="G2316" s="2">
        <f>ROUND('CDD-CD'!$E2316*'CDD-CD'!$F2316,2)</f>
        <v>1116516.3999999999</v>
      </c>
      <c r="H2316" s="3">
        <v>2</v>
      </c>
      <c r="I2316" s="2">
        <v>558258.19999999995</v>
      </c>
      <c r="J2316" s="2">
        <f>ROUND(Tabla2[[#This Row],[CANTIDAD 2]]*Tabla2[[#This Row],[P. U. 2]],2)</f>
        <v>1116516.3999999999</v>
      </c>
    </row>
    <row r="2317" spans="1:10">
      <c r="A2317" s="16" t="s">
        <v>6577</v>
      </c>
      <c r="B2317" s="16" t="s">
        <v>2119</v>
      </c>
      <c r="C2317" s="16" t="s">
        <v>5411</v>
      </c>
      <c r="D2317" s="1" t="s">
        <v>62</v>
      </c>
      <c r="E2317" s="3">
        <v>1</v>
      </c>
      <c r="F2317" s="2">
        <v>334800</v>
      </c>
      <c r="G2317" s="2">
        <f>ROUND('CDD-CD'!$E2317*'CDD-CD'!$F2317,2)</f>
        <v>334800</v>
      </c>
      <c r="H2317" s="3">
        <v>1</v>
      </c>
      <c r="I2317" s="2">
        <v>334800</v>
      </c>
      <c r="J2317" s="2">
        <f>ROUND(Tabla2[[#This Row],[CANTIDAD 2]]*Tabla2[[#This Row],[P. U. 2]],2)</f>
        <v>334800</v>
      </c>
    </row>
    <row r="2318" spans="1:10">
      <c r="A2318" s="16" t="s">
        <v>6577</v>
      </c>
      <c r="B2318" s="16" t="s">
        <v>2120</v>
      </c>
      <c r="C2318" s="16" t="s">
        <v>5412</v>
      </c>
      <c r="D2318" s="1" t="s">
        <v>62</v>
      </c>
      <c r="E2318" s="3">
        <v>2</v>
      </c>
      <c r="F2318" s="2">
        <v>181575</v>
      </c>
      <c r="G2318" s="2">
        <f>ROUND('CDD-CD'!$E2318*'CDD-CD'!$F2318,2)</f>
        <v>363150</v>
      </c>
      <c r="H2318" s="3">
        <v>2</v>
      </c>
      <c r="I2318" s="2">
        <v>181575</v>
      </c>
      <c r="J2318" s="2">
        <f>ROUND(Tabla2[[#This Row],[CANTIDAD 2]]*Tabla2[[#This Row],[P. U. 2]],2)</f>
        <v>363150</v>
      </c>
    </row>
    <row r="2319" spans="1:10">
      <c r="A2319" s="16" t="s">
        <v>6577</v>
      </c>
      <c r="B2319" s="16" t="s">
        <v>2121</v>
      </c>
      <c r="C2319" s="16" t="s">
        <v>5413</v>
      </c>
      <c r="D2319" s="1" t="s">
        <v>62</v>
      </c>
      <c r="E2319" s="3">
        <v>2</v>
      </c>
      <c r="F2319" s="2">
        <v>30260.66</v>
      </c>
      <c r="G2319" s="2">
        <f>ROUND('CDD-CD'!$E2319*'CDD-CD'!$F2319,2)</f>
        <v>60521.32</v>
      </c>
      <c r="H2319" s="3">
        <v>2</v>
      </c>
      <c r="I2319" s="2">
        <v>30260.66</v>
      </c>
      <c r="J2319" s="2">
        <f>ROUND(Tabla2[[#This Row],[CANTIDAD 2]]*Tabla2[[#This Row],[P. U. 2]],2)</f>
        <v>60521.32</v>
      </c>
    </row>
    <row r="2320" spans="1:10">
      <c r="A2320" s="16" t="s">
        <v>6577</v>
      </c>
      <c r="B2320" s="16" t="s">
        <v>2122</v>
      </c>
      <c r="C2320" s="16" t="s">
        <v>5414</v>
      </c>
      <c r="D2320" s="1" t="s">
        <v>62</v>
      </c>
      <c r="E2320" s="3">
        <v>1</v>
      </c>
      <c r="F2320" s="2">
        <v>45698.36</v>
      </c>
      <c r="G2320" s="2">
        <f>ROUND('CDD-CD'!$E2320*'CDD-CD'!$F2320,2)</f>
        <v>45698.36</v>
      </c>
      <c r="H2320" s="3">
        <v>1</v>
      </c>
      <c r="I2320" s="2">
        <v>45698.36</v>
      </c>
      <c r="J2320" s="2">
        <f>ROUND(Tabla2[[#This Row],[CANTIDAD 2]]*Tabla2[[#This Row],[P. U. 2]],2)</f>
        <v>45698.36</v>
      </c>
    </row>
    <row r="2321" spans="1:10">
      <c r="A2321" s="16" t="s">
        <v>6577</v>
      </c>
      <c r="B2321" s="16" t="s">
        <v>2123</v>
      </c>
      <c r="C2321" s="16" t="s">
        <v>5415</v>
      </c>
      <c r="D2321" s="1" t="s">
        <v>62</v>
      </c>
      <c r="E2321" s="3">
        <v>3</v>
      </c>
      <c r="F2321" s="2">
        <v>60912</v>
      </c>
      <c r="G2321" s="2">
        <f>ROUND('CDD-CD'!$E2321*'CDD-CD'!$F2321,2)</f>
        <v>182736</v>
      </c>
      <c r="H2321" s="3">
        <v>3</v>
      </c>
      <c r="I2321" s="2">
        <v>60912</v>
      </c>
      <c r="J2321" s="2">
        <f>ROUND(Tabla2[[#This Row],[CANTIDAD 2]]*Tabla2[[#This Row],[P. U. 2]],2)</f>
        <v>182736</v>
      </c>
    </row>
    <row r="2322" spans="1:10">
      <c r="A2322" s="16" t="s">
        <v>6577</v>
      </c>
      <c r="B2322" s="16" t="s">
        <v>2124</v>
      </c>
      <c r="C2322" s="16" t="s">
        <v>5416</v>
      </c>
      <c r="D2322" s="1" t="s">
        <v>62</v>
      </c>
      <c r="E2322" s="3">
        <v>3</v>
      </c>
      <c r="F2322" s="2">
        <v>126439.38</v>
      </c>
      <c r="G2322" s="2">
        <f>ROUND('CDD-CD'!$E2322*'CDD-CD'!$F2322,2)</f>
        <v>379318.14</v>
      </c>
      <c r="H2322" s="3">
        <v>3</v>
      </c>
      <c r="I2322" s="2">
        <v>126439.38</v>
      </c>
      <c r="J2322" s="2">
        <f>ROUND(Tabla2[[#This Row],[CANTIDAD 2]]*Tabla2[[#This Row],[P. U. 2]],2)</f>
        <v>379318.14</v>
      </c>
    </row>
    <row r="2323" spans="1:10">
      <c r="A2323" s="16" t="s">
        <v>6577</v>
      </c>
      <c r="B2323" s="16" t="s">
        <v>2125</v>
      </c>
      <c r="C2323" s="16" t="s">
        <v>5417</v>
      </c>
      <c r="D2323" s="1" t="s">
        <v>62</v>
      </c>
      <c r="E2323" s="3">
        <v>3</v>
      </c>
      <c r="F2323" s="2">
        <v>69141.33</v>
      </c>
      <c r="G2323" s="2">
        <f>ROUND('CDD-CD'!$E2323*'CDD-CD'!$F2323,2)</f>
        <v>207423.99</v>
      </c>
      <c r="H2323" s="3">
        <v>3</v>
      </c>
      <c r="I2323" s="2">
        <v>69141.33</v>
      </c>
      <c r="J2323" s="2">
        <f>ROUND(Tabla2[[#This Row],[CANTIDAD 2]]*Tabla2[[#This Row],[P. U. 2]],2)</f>
        <v>207423.99</v>
      </c>
    </row>
    <row r="2324" spans="1:10">
      <c r="A2324" s="16" t="s">
        <v>6577</v>
      </c>
      <c r="B2324" s="16" t="s">
        <v>2126</v>
      </c>
      <c r="C2324" s="16" t="s">
        <v>5418</v>
      </c>
      <c r="D2324" s="1" t="s">
        <v>62</v>
      </c>
      <c r="E2324" s="3">
        <v>1</v>
      </c>
      <c r="F2324" s="2">
        <v>7897.5</v>
      </c>
      <c r="G2324" s="2">
        <f>ROUND('CDD-CD'!$E2324*'CDD-CD'!$F2324,2)</f>
        <v>7897.5</v>
      </c>
      <c r="H2324" s="3">
        <v>1</v>
      </c>
      <c r="I2324" s="2">
        <v>7897.5</v>
      </c>
      <c r="J2324" s="2">
        <f>ROUND(Tabla2[[#This Row],[CANTIDAD 2]]*Tabla2[[#This Row],[P. U. 2]],2)</f>
        <v>7897.5</v>
      </c>
    </row>
    <row r="2325" spans="1:10">
      <c r="A2325" s="16" t="s">
        <v>6577</v>
      </c>
      <c r="B2325" s="16" t="s">
        <v>2127</v>
      </c>
      <c r="C2325" s="16" t="s">
        <v>5419</v>
      </c>
      <c r="D2325" s="1" t="s">
        <v>62</v>
      </c>
      <c r="E2325" s="3">
        <v>1</v>
      </c>
      <c r="F2325" s="2">
        <v>7897.5</v>
      </c>
      <c r="G2325" s="2">
        <f>ROUND('CDD-CD'!$E2325*'CDD-CD'!$F2325,2)</f>
        <v>7897.5</v>
      </c>
      <c r="H2325" s="3">
        <v>1</v>
      </c>
      <c r="I2325" s="2">
        <v>7897.5</v>
      </c>
      <c r="J2325" s="2">
        <f>ROUND(Tabla2[[#This Row],[CANTIDAD 2]]*Tabla2[[#This Row],[P. U. 2]],2)</f>
        <v>7897.5</v>
      </c>
    </row>
    <row r="2326" spans="1:10">
      <c r="A2326" s="16" t="s">
        <v>6577</v>
      </c>
      <c r="B2326" s="16" t="s">
        <v>2128</v>
      </c>
      <c r="C2326" s="16" t="s">
        <v>5420</v>
      </c>
      <c r="D2326" s="1" t="s">
        <v>62</v>
      </c>
      <c r="E2326" s="3">
        <v>1</v>
      </c>
      <c r="F2326" s="2">
        <v>10597.5</v>
      </c>
      <c r="G2326" s="2">
        <f>ROUND('CDD-CD'!$E2326*'CDD-CD'!$F2326,2)</f>
        <v>10597.5</v>
      </c>
      <c r="H2326" s="3">
        <v>1</v>
      </c>
      <c r="I2326" s="2">
        <v>10597.5</v>
      </c>
      <c r="J2326" s="2">
        <f>ROUND(Tabla2[[#This Row],[CANTIDAD 2]]*Tabla2[[#This Row],[P. U. 2]],2)</f>
        <v>10597.5</v>
      </c>
    </row>
    <row r="2327" spans="1:10">
      <c r="A2327" s="16" t="s">
        <v>6577</v>
      </c>
      <c r="B2327" s="16" t="s">
        <v>2129</v>
      </c>
      <c r="C2327" s="16" t="s">
        <v>5421</v>
      </c>
      <c r="D2327" s="1" t="s">
        <v>62</v>
      </c>
      <c r="E2327" s="3">
        <v>1</v>
      </c>
      <c r="F2327" s="2">
        <v>17766</v>
      </c>
      <c r="G2327" s="2">
        <f>ROUND('CDD-CD'!$E2327*'CDD-CD'!$F2327,2)</f>
        <v>17766</v>
      </c>
      <c r="H2327" s="3">
        <v>1</v>
      </c>
      <c r="I2327" s="2">
        <v>17766</v>
      </c>
      <c r="J2327" s="2">
        <f>ROUND(Tabla2[[#This Row],[CANTIDAD 2]]*Tabla2[[#This Row],[P. U. 2]],2)</f>
        <v>17766</v>
      </c>
    </row>
    <row r="2328" spans="1:10">
      <c r="A2328" s="16" t="s">
        <v>6577</v>
      </c>
      <c r="B2328" s="16" t="s">
        <v>2130</v>
      </c>
      <c r="C2328" s="16" t="s">
        <v>5422</v>
      </c>
      <c r="D2328" s="1" t="s">
        <v>62</v>
      </c>
      <c r="E2328" s="3">
        <v>1</v>
      </c>
      <c r="F2328" s="2">
        <v>17766</v>
      </c>
      <c r="G2328" s="2">
        <f>ROUND('CDD-CD'!$E2328*'CDD-CD'!$F2328,2)</f>
        <v>17766</v>
      </c>
      <c r="H2328" s="3">
        <v>1</v>
      </c>
      <c r="I2328" s="2">
        <v>17766</v>
      </c>
      <c r="J2328" s="2">
        <f>ROUND(Tabla2[[#This Row],[CANTIDAD 2]]*Tabla2[[#This Row],[P. U. 2]],2)</f>
        <v>17766</v>
      </c>
    </row>
    <row r="2329" spans="1:10">
      <c r="A2329" s="16" t="s">
        <v>6577</v>
      </c>
      <c r="B2329" s="16" t="s">
        <v>2131</v>
      </c>
      <c r="C2329" s="16" t="s">
        <v>5423</v>
      </c>
      <c r="D2329" s="1" t="s">
        <v>62</v>
      </c>
      <c r="E2329" s="3">
        <v>1</v>
      </c>
      <c r="F2329" s="2">
        <v>2408.4</v>
      </c>
      <c r="G2329" s="2">
        <f>ROUND('CDD-CD'!$E2329*'CDD-CD'!$F2329,2)</f>
        <v>2408.4</v>
      </c>
      <c r="H2329" s="3">
        <v>1</v>
      </c>
      <c r="I2329" s="2">
        <v>2408.4</v>
      </c>
      <c r="J2329" s="2">
        <f>ROUND(Tabla2[[#This Row],[CANTIDAD 2]]*Tabla2[[#This Row],[P. U. 2]],2)</f>
        <v>2408.4</v>
      </c>
    </row>
    <row r="2330" spans="1:10">
      <c r="A2330" s="16" t="s">
        <v>6577</v>
      </c>
      <c r="B2330" s="16" t="s">
        <v>2132</v>
      </c>
      <c r="C2330" s="16" t="s">
        <v>5424</v>
      </c>
      <c r="D2330" s="1" t="s">
        <v>62</v>
      </c>
      <c r="E2330" s="3">
        <v>1</v>
      </c>
      <c r="F2330" s="2">
        <v>2250.1799999999998</v>
      </c>
      <c r="G2330" s="2">
        <f>ROUND('CDD-CD'!$E2330*'CDD-CD'!$F2330,2)</f>
        <v>2250.1799999999998</v>
      </c>
      <c r="H2330" s="3">
        <v>1</v>
      </c>
      <c r="I2330" s="2">
        <v>2250.1799999999998</v>
      </c>
      <c r="J2330" s="2">
        <f>ROUND(Tabla2[[#This Row],[CANTIDAD 2]]*Tabla2[[#This Row],[P. U. 2]],2)</f>
        <v>2250.1799999999998</v>
      </c>
    </row>
    <row r="2331" spans="1:10">
      <c r="A2331" s="16" t="s">
        <v>6577</v>
      </c>
      <c r="B2331" s="16" t="s">
        <v>2133</v>
      </c>
      <c r="C2331" s="16" t="s">
        <v>5425</v>
      </c>
      <c r="D2331" s="1" t="s">
        <v>62</v>
      </c>
      <c r="E2331" s="3">
        <v>1</v>
      </c>
      <c r="F2331" s="2">
        <v>2039.31</v>
      </c>
      <c r="G2331" s="2">
        <f>ROUND('CDD-CD'!$E2331*'CDD-CD'!$F2331,2)</f>
        <v>2039.31</v>
      </c>
      <c r="H2331" s="3">
        <v>1</v>
      </c>
      <c r="I2331" s="2">
        <v>2039.31</v>
      </c>
      <c r="J2331" s="2">
        <f>ROUND(Tabla2[[#This Row],[CANTIDAD 2]]*Tabla2[[#This Row],[P. U. 2]],2)</f>
        <v>2039.31</v>
      </c>
    </row>
    <row r="2332" spans="1:10">
      <c r="A2332" s="16" t="s">
        <v>6577</v>
      </c>
      <c r="B2332" s="16" t="s">
        <v>2134</v>
      </c>
      <c r="C2332" s="16" t="s">
        <v>5426</v>
      </c>
      <c r="D2332" s="1" t="s">
        <v>62</v>
      </c>
      <c r="E2332" s="3">
        <v>1</v>
      </c>
      <c r="F2332" s="2">
        <v>2250.1799999999998</v>
      </c>
      <c r="G2332" s="2">
        <f>ROUND('CDD-CD'!$E2332*'CDD-CD'!$F2332,2)</f>
        <v>2250.1799999999998</v>
      </c>
      <c r="H2332" s="3">
        <v>1</v>
      </c>
      <c r="I2332" s="2">
        <v>2250.1799999999998</v>
      </c>
      <c r="J2332" s="2">
        <f>ROUND(Tabla2[[#This Row],[CANTIDAD 2]]*Tabla2[[#This Row],[P. U. 2]],2)</f>
        <v>2250.1799999999998</v>
      </c>
    </row>
    <row r="2333" spans="1:10">
      <c r="A2333" s="16" t="s">
        <v>6577</v>
      </c>
      <c r="B2333" s="16" t="s">
        <v>2135</v>
      </c>
      <c r="C2333" s="16" t="s">
        <v>5427</v>
      </c>
      <c r="D2333" s="1" t="s">
        <v>62</v>
      </c>
      <c r="E2333" s="3">
        <v>1</v>
      </c>
      <c r="F2333" s="2">
        <v>2645.73</v>
      </c>
      <c r="G2333" s="2">
        <f>ROUND('CDD-CD'!$E2333*'CDD-CD'!$F2333,2)</f>
        <v>2645.73</v>
      </c>
      <c r="H2333" s="3">
        <v>1</v>
      </c>
      <c r="I2333" s="2">
        <v>2645.73</v>
      </c>
      <c r="J2333" s="2">
        <f>ROUND(Tabla2[[#This Row],[CANTIDAD 2]]*Tabla2[[#This Row],[P. U. 2]],2)</f>
        <v>2645.73</v>
      </c>
    </row>
    <row r="2334" spans="1:10">
      <c r="A2334" s="16" t="s">
        <v>6577</v>
      </c>
      <c r="B2334" s="16" t="s">
        <v>2136</v>
      </c>
      <c r="C2334" s="16" t="s">
        <v>5428</v>
      </c>
      <c r="D2334" s="1" t="s">
        <v>62</v>
      </c>
      <c r="E2334" s="3">
        <v>1</v>
      </c>
      <c r="F2334" s="2">
        <v>2408.4</v>
      </c>
      <c r="G2334" s="2">
        <f>ROUND('CDD-CD'!$E2334*'CDD-CD'!$F2334,2)</f>
        <v>2408.4</v>
      </c>
      <c r="H2334" s="3">
        <v>1</v>
      </c>
      <c r="I2334" s="2">
        <v>2408.4</v>
      </c>
      <c r="J2334" s="2">
        <f>ROUND(Tabla2[[#This Row],[CANTIDAD 2]]*Tabla2[[#This Row],[P. U. 2]],2)</f>
        <v>2408.4</v>
      </c>
    </row>
    <row r="2335" spans="1:10">
      <c r="A2335" s="16" t="s">
        <v>6577</v>
      </c>
      <c r="B2335" s="16" t="s">
        <v>2137</v>
      </c>
      <c r="C2335" s="16" t="s">
        <v>5429</v>
      </c>
      <c r="D2335" s="1" t="s">
        <v>62</v>
      </c>
      <c r="E2335" s="3">
        <v>1</v>
      </c>
      <c r="F2335" s="2">
        <v>2645.73</v>
      </c>
      <c r="G2335" s="2">
        <f>ROUND('CDD-CD'!$E2335*'CDD-CD'!$F2335,2)</f>
        <v>2645.73</v>
      </c>
      <c r="H2335" s="3">
        <v>1</v>
      </c>
      <c r="I2335" s="2">
        <v>2645.73</v>
      </c>
      <c r="J2335" s="2">
        <f>ROUND(Tabla2[[#This Row],[CANTIDAD 2]]*Tabla2[[#This Row],[P. U. 2]],2)</f>
        <v>2645.73</v>
      </c>
    </row>
    <row r="2336" spans="1:10">
      <c r="A2336" s="16" t="s">
        <v>6577</v>
      </c>
      <c r="B2336" s="16" t="s">
        <v>2138</v>
      </c>
      <c r="C2336" s="16" t="s">
        <v>5430</v>
      </c>
      <c r="D2336" s="1" t="s">
        <v>62</v>
      </c>
      <c r="E2336" s="3">
        <v>1</v>
      </c>
      <c r="F2336" s="2">
        <v>2686.23</v>
      </c>
      <c r="G2336" s="2">
        <f>ROUND('CDD-CD'!$E2336*'CDD-CD'!$F2336,2)</f>
        <v>2686.23</v>
      </c>
      <c r="H2336" s="3">
        <v>1</v>
      </c>
      <c r="I2336" s="2">
        <v>2686.23</v>
      </c>
      <c r="J2336" s="2">
        <f>ROUND(Tabla2[[#This Row],[CANTIDAD 2]]*Tabla2[[#This Row],[P. U. 2]],2)</f>
        <v>2686.23</v>
      </c>
    </row>
    <row r="2337" spans="1:10">
      <c r="A2337" s="16" t="s">
        <v>6577</v>
      </c>
      <c r="B2337" s="16" t="s">
        <v>2139</v>
      </c>
      <c r="C2337" s="16" t="s">
        <v>5431</v>
      </c>
      <c r="D2337" s="1" t="s">
        <v>62</v>
      </c>
      <c r="E2337" s="3">
        <v>1</v>
      </c>
      <c r="F2337" s="2">
        <v>2686.23</v>
      </c>
      <c r="G2337" s="2">
        <f>ROUND('CDD-CD'!$E2337*'CDD-CD'!$F2337,2)</f>
        <v>2686.23</v>
      </c>
      <c r="H2337" s="3">
        <v>1</v>
      </c>
      <c r="I2337" s="2">
        <v>2686.23</v>
      </c>
      <c r="J2337" s="2">
        <f>ROUND(Tabla2[[#This Row],[CANTIDAD 2]]*Tabla2[[#This Row],[P. U. 2]],2)</f>
        <v>2686.23</v>
      </c>
    </row>
    <row r="2338" spans="1:10">
      <c r="A2338" s="16" t="s">
        <v>6577</v>
      </c>
      <c r="B2338" s="16" t="s">
        <v>2140</v>
      </c>
      <c r="C2338" s="16" t="s">
        <v>5432</v>
      </c>
      <c r="D2338" s="1" t="s">
        <v>62</v>
      </c>
      <c r="E2338" s="3">
        <v>1</v>
      </c>
      <c r="F2338" s="2">
        <v>2408.4</v>
      </c>
      <c r="G2338" s="2">
        <f>ROUND('CDD-CD'!$E2338*'CDD-CD'!$F2338,2)</f>
        <v>2408.4</v>
      </c>
      <c r="H2338" s="3">
        <v>1</v>
      </c>
      <c r="I2338" s="2">
        <v>2408.4</v>
      </c>
      <c r="J2338" s="2">
        <f>ROUND(Tabla2[[#This Row],[CANTIDAD 2]]*Tabla2[[#This Row],[P. U. 2]],2)</f>
        <v>2408.4</v>
      </c>
    </row>
    <row r="2339" spans="1:10">
      <c r="A2339" s="16" t="s">
        <v>6577</v>
      </c>
      <c r="B2339" s="16" t="s">
        <v>2141</v>
      </c>
      <c r="C2339" s="16" t="s">
        <v>5433</v>
      </c>
      <c r="D2339" s="1" t="s">
        <v>62</v>
      </c>
      <c r="E2339" s="3">
        <v>1</v>
      </c>
      <c r="F2339" s="2">
        <v>2039.31</v>
      </c>
      <c r="G2339" s="2">
        <f>ROUND('CDD-CD'!$E2339*'CDD-CD'!$F2339,2)</f>
        <v>2039.31</v>
      </c>
      <c r="H2339" s="3">
        <v>1</v>
      </c>
      <c r="I2339" s="2">
        <v>2039.31</v>
      </c>
      <c r="J2339" s="2">
        <f>ROUND(Tabla2[[#This Row],[CANTIDAD 2]]*Tabla2[[#This Row],[P. U. 2]],2)</f>
        <v>2039.31</v>
      </c>
    </row>
    <row r="2340" spans="1:10">
      <c r="A2340" s="16" t="s">
        <v>6577</v>
      </c>
      <c r="B2340" s="16" t="s">
        <v>2142</v>
      </c>
      <c r="C2340" s="16" t="s">
        <v>5434</v>
      </c>
      <c r="D2340" s="1" t="s">
        <v>62</v>
      </c>
      <c r="E2340" s="3">
        <v>1</v>
      </c>
      <c r="F2340" s="2">
        <v>2039.31</v>
      </c>
      <c r="G2340" s="2">
        <f>ROUND('CDD-CD'!$E2340*'CDD-CD'!$F2340,2)</f>
        <v>2039.31</v>
      </c>
      <c r="H2340" s="3">
        <v>1</v>
      </c>
      <c r="I2340" s="2">
        <v>2039.31</v>
      </c>
      <c r="J2340" s="2">
        <f>ROUND(Tabla2[[#This Row],[CANTIDAD 2]]*Tabla2[[#This Row],[P. U. 2]],2)</f>
        <v>2039.31</v>
      </c>
    </row>
    <row r="2341" spans="1:10">
      <c r="A2341" s="16" t="s">
        <v>6577</v>
      </c>
      <c r="B2341" s="16" t="s">
        <v>2143</v>
      </c>
      <c r="C2341" s="16" t="s">
        <v>5435</v>
      </c>
      <c r="D2341" s="1" t="s">
        <v>62</v>
      </c>
      <c r="E2341" s="3">
        <v>1</v>
      </c>
      <c r="F2341" s="2">
        <v>2408.4</v>
      </c>
      <c r="G2341" s="2">
        <f>ROUND('CDD-CD'!$E2341*'CDD-CD'!$F2341,2)</f>
        <v>2408.4</v>
      </c>
      <c r="H2341" s="3">
        <v>1</v>
      </c>
      <c r="I2341" s="2">
        <v>2408.4</v>
      </c>
      <c r="J2341" s="2">
        <f>ROUND(Tabla2[[#This Row],[CANTIDAD 2]]*Tabla2[[#This Row],[P. U. 2]],2)</f>
        <v>2408.4</v>
      </c>
    </row>
    <row r="2342" spans="1:10">
      <c r="A2342" s="16" t="s">
        <v>6577</v>
      </c>
      <c r="B2342" s="16" t="s">
        <v>2144</v>
      </c>
      <c r="C2342" s="16" t="s">
        <v>5436</v>
      </c>
      <c r="D2342" s="1" t="s">
        <v>62</v>
      </c>
      <c r="E2342" s="3">
        <v>1</v>
      </c>
      <c r="F2342" s="2">
        <v>2408.4</v>
      </c>
      <c r="G2342" s="2">
        <f>ROUND('CDD-CD'!$E2342*'CDD-CD'!$F2342,2)</f>
        <v>2408.4</v>
      </c>
      <c r="H2342" s="3">
        <v>1</v>
      </c>
      <c r="I2342" s="2">
        <v>2408.4</v>
      </c>
      <c r="J2342" s="2">
        <f>ROUND(Tabla2[[#This Row],[CANTIDAD 2]]*Tabla2[[#This Row],[P. U. 2]],2)</f>
        <v>2408.4</v>
      </c>
    </row>
    <row r="2343" spans="1:10">
      <c r="A2343" s="16" t="s">
        <v>6577</v>
      </c>
      <c r="B2343" s="16" t="s">
        <v>2145</v>
      </c>
      <c r="C2343" s="16" t="s">
        <v>5437</v>
      </c>
      <c r="D2343" s="1" t="s">
        <v>62</v>
      </c>
      <c r="E2343" s="3">
        <v>1</v>
      </c>
      <c r="F2343" s="2">
        <v>2408.4</v>
      </c>
      <c r="G2343" s="2">
        <f>ROUND('CDD-CD'!$E2343*'CDD-CD'!$F2343,2)</f>
        <v>2408.4</v>
      </c>
      <c r="H2343" s="3">
        <v>1</v>
      </c>
      <c r="I2343" s="2">
        <v>2408.4</v>
      </c>
      <c r="J2343" s="2">
        <f>ROUND(Tabla2[[#This Row],[CANTIDAD 2]]*Tabla2[[#This Row],[P. U. 2]],2)</f>
        <v>2408.4</v>
      </c>
    </row>
    <row r="2344" spans="1:10">
      <c r="A2344" s="16" t="s">
        <v>6577</v>
      </c>
      <c r="B2344" s="16" t="s">
        <v>2146</v>
      </c>
      <c r="C2344" s="16" t="s">
        <v>5438</v>
      </c>
      <c r="D2344" s="1" t="s">
        <v>62</v>
      </c>
      <c r="E2344" s="3">
        <v>1</v>
      </c>
      <c r="F2344" s="2">
        <v>19389.240000000002</v>
      </c>
      <c r="G2344" s="2">
        <f>ROUND('CDD-CD'!$E2344*'CDD-CD'!$F2344,2)</f>
        <v>19389.240000000002</v>
      </c>
      <c r="H2344" s="3">
        <v>1</v>
      </c>
      <c r="I2344" s="2">
        <v>19389.240000000002</v>
      </c>
      <c r="J2344" s="2">
        <f>ROUND(Tabla2[[#This Row],[CANTIDAD 2]]*Tabla2[[#This Row],[P. U. 2]],2)</f>
        <v>19389.240000000002</v>
      </c>
    </row>
    <row r="2345" spans="1:10">
      <c r="A2345" s="16" t="s">
        <v>6577</v>
      </c>
      <c r="B2345" s="16" t="s">
        <v>2147</v>
      </c>
      <c r="C2345" s="16" t="s">
        <v>5439</v>
      </c>
      <c r="D2345" s="1" t="s">
        <v>62</v>
      </c>
      <c r="E2345" s="3">
        <v>1</v>
      </c>
      <c r="F2345" s="2">
        <v>1920.24</v>
      </c>
      <c r="G2345" s="2">
        <f>ROUND('CDD-CD'!$E2345*'CDD-CD'!$F2345,2)</f>
        <v>1920.24</v>
      </c>
      <c r="H2345" s="3">
        <v>1</v>
      </c>
      <c r="I2345" s="2">
        <v>1920.24</v>
      </c>
      <c r="J2345" s="2">
        <f>ROUND(Tabla2[[#This Row],[CANTIDAD 2]]*Tabla2[[#This Row],[P. U. 2]],2)</f>
        <v>1920.24</v>
      </c>
    </row>
    <row r="2346" spans="1:10">
      <c r="A2346" s="16" t="s">
        <v>6577</v>
      </c>
      <c r="B2346" s="16" t="s">
        <v>2148</v>
      </c>
      <c r="C2346" s="16" t="s">
        <v>5440</v>
      </c>
      <c r="D2346" s="1" t="s">
        <v>62</v>
      </c>
      <c r="E2346" s="3">
        <v>1</v>
      </c>
      <c r="F2346" s="2">
        <v>1920.24</v>
      </c>
      <c r="G2346" s="2">
        <f>ROUND('CDD-CD'!$E2346*'CDD-CD'!$F2346,2)</f>
        <v>1920.24</v>
      </c>
      <c r="H2346" s="3">
        <v>1</v>
      </c>
      <c r="I2346" s="2">
        <v>1920.24</v>
      </c>
      <c r="J2346" s="2">
        <f>ROUND(Tabla2[[#This Row],[CANTIDAD 2]]*Tabla2[[#This Row],[P. U. 2]],2)</f>
        <v>1920.24</v>
      </c>
    </row>
    <row r="2347" spans="1:10">
      <c r="A2347" s="16" t="s">
        <v>6577</v>
      </c>
      <c r="B2347" s="16" t="s">
        <v>2149</v>
      </c>
      <c r="C2347" s="16" t="s">
        <v>5441</v>
      </c>
      <c r="D2347" s="1" t="s">
        <v>62</v>
      </c>
      <c r="E2347" s="3">
        <v>1</v>
      </c>
      <c r="F2347" s="2">
        <v>1920.24</v>
      </c>
      <c r="G2347" s="2">
        <f>ROUND('CDD-CD'!$E2347*'CDD-CD'!$F2347,2)</f>
        <v>1920.24</v>
      </c>
      <c r="H2347" s="3">
        <v>1</v>
      </c>
      <c r="I2347" s="2">
        <v>1920.24</v>
      </c>
      <c r="J2347" s="2">
        <f>ROUND(Tabla2[[#This Row],[CANTIDAD 2]]*Tabla2[[#This Row],[P. U. 2]],2)</f>
        <v>1920.24</v>
      </c>
    </row>
    <row r="2348" spans="1:10">
      <c r="A2348" s="16" t="s">
        <v>6577</v>
      </c>
      <c r="B2348" s="16" t="s">
        <v>2150</v>
      </c>
      <c r="C2348" s="16" t="s">
        <v>5442</v>
      </c>
      <c r="D2348" s="1" t="s">
        <v>62</v>
      </c>
      <c r="E2348" s="3">
        <v>1</v>
      </c>
      <c r="F2348" s="2">
        <v>2408.4</v>
      </c>
      <c r="G2348" s="2">
        <f>ROUND('CDD-CD'!$E2348*'CDD-CD'!$F2348,2)</f>
        <v>2408.4</v>
      </c>
      <c r="H2348" s="3">
        <v>1</v>
      </c>
      <c r="I2348" s="2">
        <v>2408.4</v>
      </c>
      <c r="J2348" s="2">
        <f>ROUND(Tabla2[[#This Row],[CANTIDAD 2]]*Tabla2[[#This Row],[P. U. 2]],2)</f>
        <v>2408.4</v>
      </c>
    </row>
    <row r="2349" spans="1:10">
      <c r="A2349" s="16" t="s">
        <v>6577</v>
      </c>
      <c r="B2349" s="16" t="s">
        <v>2151</v>
      </c>
      <c r="C2349" s="16" t="s">
        <v>5443</v>
      </c>
      <c r="D2349" s="1" t="s">
        <v>62</v>
      </c>
      <c r="E2349" s="3">
        <v>1</v>
      </c>
      <c r="F2349" s="2">
        <v>1933.74</v>
      </c>
      <c r="G2349" s="2">
        <f>ROUND('CDD-CD'!$E2349*'CDD-CD'!$F2349,2)</f>
        <v>1933.74</v>
      </c>
      <c r="H2349" s="3">
        <v>1</v>
      </c>
      <c r="I2349" s="2">
        <v>1933.74</v>
      </c>
      <c r="J2349" s="2">
        <f>ROUND(Tabla2[[#This Row],[CANTIDAD 2]]*Tabla2[[#This Row],[P. U. 2]],2)</f>
        <v>1933.74</v>
      </c>
    </row>
    <row r="2350" spans="1:10">
      <c r="A2350" s="16" t="s">
        <v>6577</v>
      </c>
      <c r="B2350" s="16" t="s">
        <v>2152</v>
      </c>
      <c r="C2350" s="16" t="s">
        <v>5444</v>
      </c>
      <c r="D2350" s="1" t="s">
        <v>62</v>
      </c>
      <c r="E2350" s="3">
        <v>1</v>
      </c>
      <c r="F2350" s="2">
        <v>2645.73</v>
      </c>
      <c r="G2350" s="2">
        <f>ROUND('CDD-CD'!$E2350*'CDD-CD'!$F2350,2)</f>
        <v>2645.73</v>
      </c>
      <c r="H2350" s="3">
        <v>1</v>
      </c>
      <c r="I2350" s="2">
        <v>2645.73</v>
      </c>
      <c r="J2350" s="2">
        <f>ROUND(Tabla2[[#This Row],[CANTIDAD 2]]*Tabla2[[#This Row],[P. U. 2]],2)</f>
        <v>2645.73</v>
      </c>
    </row>
    <row r="2351" spans="1:10">
      <c r="A2351" s="16" t="s">
        <v>6577</v>
      </c>
      <c r="B2351" s="16" t="s">
        <v>2153</v>
      </c>
      <c r="C2351" s="16" t="s">
        <v>5445</v>
      </c>
      <c r="D2351" s="1" t="s">
        <v>62</v>
      </c>
      <c r="E2351" s="3">
        <v>3</v>
      </c>
      <c r="F2351" s="2">
        <v>2039.31</v>
      </c>
      <c r="G2351" s="2">
        <f>ROUND('CDD-CD'!$E2351*'CDD-CD'!$F2351,2)</f>
        <v>6117.93</v>
      </c>
      <c r="H2351" s="3">
        <v>3</v>
      </c>
      <c r="I2351" s="2">
        <v>2039.31</v>
      </c>
      <c r="J2351" s="2">
        <f>ROUND(Tabla2[[#This Row],[CANTIDAD 2]]*Tabla2[[#This Row],[P. U. 2]],2)</f>
        <v>6117.93</v>
      </c>
    </row>
    <row r="2352" spans="1:10">
      <c r="A2352" s="16" t="s">
        <v>6577</v>
      </c>
      <c r="B2352" s="16" t="s">
        <v>2154</v>
      </c>
      <c r="C2352" s="16" t="s">
        <v>5446</v>
      </c>
      <c r="D2352" s="1" t="s">
        <v>62</v>
      </c>
      <c r="E2352" s="3">
        <v>1</v>
      </c>
      <c r="F2352" s="2">
        <v>2250.1799999999998</v>
      </c>
      <c r="G2352" s="2">
        <f>ROUND('CDD-CD'!$E2352*'CDD-CD'!$F2352,2)</f>
        <v>2250.1799999999998</v>
      </c>
      <c r="H2352" s="3">
        <v>1</v>
      </c>
      <c r="I2352" s="2">
        <v>2250.1799999999998</v>
      </c>
      <c r="J2352" s="2">
        <f>ROUND(Tabla2[[#This Row],[CANTIDAD 2]]*Tabla2[[#This Row],[P. U. 2]],2)</f>
        <v>2250.1799999999998</v>
      </c>
    </row>
    <row r="2353" spans="1:10">
      <c r="A2353" s="16" t="s">
        <v>6577</v>
      </c>
      <c r="B2353" s="16" t="s">
        <v>2155</v>
      </c>
      <c r="C2353" s="16" t="s">
        <v>5447</v>
      </c>
      <c r="D2353" s="1" t="s">
        <v>62</v>
      </c>
      <c r="E2353" s="3">
        <v>1</v>
      </c>
      <c r="F2353" s="2">
        <v>1933.74</v>
      </c>
      <c r="G2353" s="2">
        <f>ROUND('CDD-CD'!$E2353*'CDD-CD'!$F2353,2)</f>
        <v>1933.74</v>
      </c>
      <c r="H2353" s="3">
        <v>1</v>
      </c>
      <c r="I2353" s="2">
        <v>1933.74</v>
      </c>
      <c r="J2353" s="2">
        <f>ROUND(Tabla2[[#This Row],[CANTIDAD 2]]*Tabla2[[#This Row],[P. U. 2]],2)</f>
        <v>1933.74</v>
      </c>
    </row>
    <row r="2354" spans="1:10">
      <c r="A2354" s="16" t="s">
        <v>6577</v>
      </c>
      <c r="B2354" s="16" t="s">
        <v>2156</v>
      </c>
      <c r="C2354" s="16" t="s">
        <v>5448</v>
      </c>
      <c r="D2354" s="1" t="s">
        <v>62</v>
      </c>
      <c r="E2354" s="3">
        <v>1</v>
      </c>
      <c r="F2354" s="2">
        <v>2935.85</v>
      </c>
      <c r="G2354" s="2">
        <f>ROUND('CDD-CD'!$E2354*'CDD-CD'!$F2354,2)</f>
        <v>2935.85</v>
      </c>
      <c r="H2354" s="3">
        <v>1</v>
      </c>
      <c r="I2354" s="2">
        <v>2935.85</v>
      </c>
      <c r="J2354" s="2">
        <f>ROUND(Tabla2[[#This Row],[CANTIDAD 2]]*Tabla2[[#This Row],[P. U. 2]],2)</f>
        <v>2935.85</v>
      </c>
    </row>
    <row r="2355" spans="1:10">
      <c r="A2355" s="16" t="s">
        <v>6577</v>
      </c>
      <c r="B2355" s="16" t="s">
        <v>2157</v>
      </c>
      <c r="C2355" s="16" t="s">
        <v>5449</v>
      </c>
      <c r="D2355" s="1" t="s">
        <v>62</v>
      </c>
      <c r="E2355" s="3">
        <v>1</v>
      </c>
      <c r="F2355" s="2">
        <v>7155.27</v>
      </c>
      <c r="G2355" s="2">
        <f>ROUND('CDD-CD'!$E2355*'CDD-CD'!$F2355,2)</f>
        <v>7155.27</v>
      </c>
      <c r="H2355" s="3">
        <v>1</v>
      </c>
      <c r="I2355" s="2">
        <v>7155.27</v>
      </c>
      <c r="J2355" s="2">
        <f>ROUND(Tabla2[[#This Row],[CANTIDAD 2]]*Tabla2[[#This Row],[P. U. 2]],2)</f>
        <v>7155.27</v>
      </c>
    </row>
    <row r="2356" spans="1:10">
      <c r="A2356" s="16" t="s">
        <v>6577</v>
      </c>
      <c r="B2356" s="16" t="s">
        <v>2158</v>
      </c>
      <c r="C2356" s="16" t="s">
        <v>5450</v>
      </c>
      <c r="D2356" s="1" t="s">
        <v>62</v>
      </c>
      <c r="E2356" s="3">
        <v>1</v>
      </c>
      <c r="F2356" s="2">
        <v>7857.68</v>
      </c>
      <c r="G2356" s="2">
        <f>ROUND('CDD-CD'!$E2356*'CDD-CD'!$F2356,2)</f>
        <v>7857.68</v>
      </c>
      <c r="H2356" s="3">
        <v>1</v>
      </c>
      <c r="I2356" s="2">
        <v>7857.68</v>
      </c>
      <c r="J2356" s="2">
        <f>ROUND(Tabla2[[#This Row],[CANTIDAD 2]]*Tabla2[[#This Row],[P. U. 2]],2)</f>
        <v>7857.68</v>
      </c>
    </row>
    <row r="2357" spans="1:10">
      <c r="A2357" s="16" t="s">
        <v>6577</v>
      </c>
      <c r="B2357" s="16" t="s">
        <v>2159</v>
      </c>
      <c r="C2357" s="16" t="s">
        <v>5451</v>
      </c>
      <c r="D2357" s="1" t="s">
        <v>62</v>
      </c>
      <c r="E2357" s="3">
        <v>1</v>
      </c>
      <c r="F2357" s="2">
        <v>6989.63</v>
      </c>
      <c r="G2357" s="2">
        <f>ROUND('CDD-CD'!$E2357*'CDD-CD'!$F2357,2)</f>
        <v>6989.63</v>
      </c>
      <c r="H2357" s="3">
        <v>1</v>
      </c>
      <c r="I2357" s="2">
        <v>6989.63</v>
      </c>
      <c r="J2357" s="2">
        <f>ROUND(Tabla2[[#This Row],[CANTIDAD 2]]*Tabla2[[#This Row],[P. U. 2]],2)</f>
        <v>6989.63</v>
      </c>
    </row>
    <row r="2358" spans="1:10">
      <c r="A2358" s="16" t="s">
        <v>6577</v>
      </c>
      <c r="B2358" s="16" t="s">
        <v>2160</v>
      </c>
      <c r="C2358" s="16" t="s">
        <v>5452</v>
      </c>
      <c r="D2358" s="1" t="s">
        <v>62</v>
      </c>
      <c r="E2358" s="3">
        <v>1</v>
      </c>
      <c r="F2358" s="2">
        <v>7155.27</v>
      </c>
      <c r="G2358" s="2">
        <f>ROUND('CDD-CD'!$E2358*'CDD-CD'!$F2358,2)</f>
        <v>7155.27</v>
      </c>
      <c r="H2358" s="3">
        <v>1</v>
      </c>
      <c r="I2358" s="2">
        <v>7155.27</v>
      </c>
      <c r="J2358" s="2">
        <f>ROUND(Tabla2[[#This Row],[CANTIDAD 2]]*Tabla2[[#This Row],[P. U. 2]],2)</f>
        <v>7155.27</v>
      </c>
    </row>
    <row r="2359" spans="1:10">
      <c r="A2359" s="16" t="s">
        <v>6577</v>
      </c>
      <c r="B2359" s="16" t="s">
        <v>2161</v>
      </c>
      <c r="C2359" s="16" t="s">
        <v>5453</v>
      </c>
      <c r="D2359" s="1" t="s">
        <v>62</v>
      </c>
      <c r="E2359" s="3">
        <v>1</v>
      </c>
      <c r="F2359" s="2">
        <v>11632.28</v>
      </c>
      <c r="G2359" s="2">
        <f>ROUND('CDD-CD'!$E2359*'CDD-CD'!$F2359,2)</f>
        <v>11632.28</v>
      </c>
      <c r="H2359" s="3">
        <v>1</v>
      </c>
      <c r="I2359" s="2">
        <v>11632.28</v>
      </c>
      <c r="J2359" s="2">
        <f>ROUND(Tabla2[[#This Row],[CANTIDAD 2]]*Tabla2[[#This Row],[P. U. 2]],2)</f>
        <v>11632.28</v>
      </c>
    </row>
    <row r="2360" spans="1:10">
      <c r="A2360" s="16" t="s">
        <v>6577</v>
      </c>
      <c r="B2360" s="16" t="s">
        <v>2162</v>
      </c>
      <c r="C2360" s="16" t="s">
        <v>5454</v>
      </c>
      <c r="D2360" s="1" t="s">
        <v>62</v>
      </c>
      <c r="E2360" s="3">
        <v>1</v>
      </c>
      <c r="F2360" s="2">
        <v>14636.03</v>
      </c>
      <c r="G2360" s="2">
        <f>ROUND('CDD-CD'!$E2360*'CDD-CD'!$F2360,2)</f>
        <v>14636.03</v>
      </c>
      <c r="H2360" s="3">
        <v>1</v>
      </c>
      <c r="I2360" s="2">
        <v>14636.03</v>
      </c>
      <c r="J2360" s="2">
        <f>ROUND(Tabla2[[#This Row],[CANTIDAD 2]]*Tabla2[[#This Row],[P. U. 2]],2)</f>
        <v>14636.03</v>
      </c>
    </row>
    <row r="2361" spans="1:10">
      <c r="A2361" s="16" t="s">
        <v>6577</v>
      </c>
      <c r="B2361" s="16" t="s">
        <v>2163</v>
      </c>
      <c r="C2361" s="16" t="s">
        <v>5455</v>
      </c>
      <c r="D2361" s="1" t="s">
        <v>62</v>
      </c>
      <c r="E2361" s="3">
        <v>1</v>
      </c>
      <c r="F2361" s="2">
        <v>8320.19</v>
      </c>
      <c r="G2361" s="2">
        <f>ROUND('CDD-CD'!$E2361*'CDD-CD'!$F2361,2)</f>
        <v>8320.19</v>
      </c>
      <c r="H2361" s="3">
        <v>1</v>
      </c>
      <c r="I2361" s="2">
        <v>8320.19</v>
      </c>
      <c r="J2361" s="2">
        <f>ROUND(Tabla2[[#This Row],[CANTIDAD 2]]*Tabla2[[#This Row],[P. U. 2]],2)</f>
        <v>8320.19</v>
      </c>
    </row>
    <row r="2362" spans="1:10">
      <c r="A2362" s="16" t="s">
        <v>6577</v>
      </c>
      <c r="B2362" s="16" t="s">
        <v>2164</v>
      </c>
      <c r="C2362" s="16" t="s">
        <v>5456</v>
      </c>
      <c r="D2362" s="1" t="s">
        <v>62</v>
      </c>
      <c r="E2362" s="3">
        <v>1</v>
      </c>
      <c r="F2362" s="2">
        <v>6509.97</v>
      </c>
      <c r="G2362" s="2">
        <f>ROUND('CDD-CD'!$E2362*'CDD-CD'!$F2362,2)</f>
        <v>6509.97</v>
      </c>
      <c r="H2362" s="3">
        <v>1</v>
      </c>
      <c r="I2362" s="2">
        <v>6509.97</v>
      </c>
      <c r="J2362" s="2">
        <f>ROUND(Tabla2[[#This Row],[CANTIDAD 2]]*Tabla2[[#This Row],[P. U. 2]],2)</f>
        <v>6509.97</v>
      </c>
    </row>
    <row r="2363" spans="1:10">
      <c r="A2363" s="16" t="s">
        <v>6577</v>
      </c>
      <c r="B2363" s="16" t="s">
        <v>2165</v>
      </c>
      <c r="C2363" s="16" t="s">
        <v>5457</v>
      </c>
      <c r="D2363" s="1" t="s">
        <v>62</v>
      </c>
      <c r="E2363" s="3">
        <v>1</v>
      </c>
      <c r="F2363" s="2">
        <v>11381.04</v>
      </c>
      <c r="G2363" s="2">
        <f>ROUND('CDD-CD'!$E2363*'CDD-CD'!$F2363,2)</f>
        <v>11381.04</v>
      </c>
      <c r="H2363" s="3">
        <v>1</v>
      </c>
      <c r="I2363" s="2">
        <v>11381.04</v>
      </c>
      <c r="J2363" s="2">
        <f>ROUND(Tabla2[[#This Row],[CANTIDAD 2]]*Tabla2[[#This Row],[P. U. 2]],2)</f>
        <v>11381.04</v>
      </c>
    </row>
    <row r="2364" spans="1:10">
      <c r="A2364" s="16" t="s">
        <v>6577</v>
      </c>
      <c r="B2364" s="16" t="s">
        <v>2166</v>
      </c>
      <c r="C2364" s="16" t="s">
        <v>5458</v>
      </c>
      <c r="D2364" s="1" t="s">
        <v>62</v>
      </c>
      <c r="E2364" s="3">
        <v>1</v>
      </c>
      <c r="F2364" s="2">
        <v>11632.28</v>
      </c>
      <c r="G2364" s="2">
        <f>ROUND('CDD-CD'!$E2364*'CDD-CD'!$F2364,2)</f>
        <v>11632.28</v>
      </c>
      <c r="H2364" s="3">
        <v>1</v>
      </c>
      <c r="I2364" s="2">
        <v>11632.28</v>
      </c>
      <c r="J2364" s="2">
        <f>ROUND(Tabla2[[#This Row],[CANTIDAD 2]]*Tabla2[[#This Row],[P. U. 2]],2)</f>
        <v>11632.28</v>
      </c>
    </row>
    <row r="2365" spans="1:10">
      <c r="A2365" s="16" t="s">
        <v>6577</v>
      </c>
      <c r="B2365" s="16" t="s">
        <v>2167</v>
      </c>
      <c r="C2365" s="16" t="s">
        <v>5459</v>
      </c>
      <c r="D2365" s="1" t="s">
        <v>62</v>
      </c>
      <c r="E2365" s="3">
        <v>1</v>
      </c>
      <c r="F2365" s="2">
        <v>7155.27</v>
      </c>
      <c r="G2365" s="2">
        <f>ROUND('CDD-CD'!$E2365*'CDD-CD'!$F2365,2)</f>
        <v>7155.27</v>
      </c>
      <c r="H2365" s="3">
        <v>1</v>
      </c>
      <c r="I2365" s="2">
        <v>7155.27</v>
      </c>
      <c r="J2365" s="2">
        <f>ROUND(Tabla2[[#This Row],[CANTIDAD 2]]*Tabla2[[#This Row],[P. U. 2]],2)</f>
        <v>7155.27</v>
      </c>
    </row>
    <row r="2366" spans="1:10">
      <c r="A2366" s="16" t="s">
        <v>6577</v>
      </c>
      <c r="B2366" s="16" t="s">
        <v>2168</v>
      </c>
      <c r="C2366" s="16" t="s">
        <v>5460</v>
      </c>
      <c r="D2366" s="1" t="s">
        <v>62</v>
      </c>
      <c r="E2366" s="3">
        <v>1</v>
      </c>
      <c r="F2366" s="2">
        <v>7155.27</v>
      </c>
      <c r="G2366" s="2">
        <f>ROUND('CDD-CD'!$E2366*'CDD-CD'!$F2366,2)</f>
        <v>7155.27</v>
      </c>
      <c r="H2366" s="3">
        <v>1</v>
      </c>
      <c r="I2366" s="2">
        <v>7155.27</v>
      </c>
      <c r="J2366" s="2">
        <f>ROUND(Tabla2[[#This Row],[CANTIDAD 2]]*Tabla2[[#This Row],[P. U. 2]],2)</f>
        <v>7155.27</v>
      </c>
    </row>
    <row r="2367" spans="1:10">
      <c r="A2367" s="16" t="s">
        <v>6577</v>
      </c>
      <c r="B2367" s="16" t="s">
        <v>2169</v>
      </c>
      <c r="C2367" s="16" t="s">
        <v>5461</v>
      </c>
      <c r="D2367" s="1" t="s">
        <v>62</v>
      </c>
      <c r="E2367" s="3">
        <v>1</v>
      </c>
      <c r="F2367" s="2">
        <v>5819.04</v>
      </c>
      <c r="G2367" s="2">
        <f>ROUND('CDD-CD'!$E2367*'CDD-CD'!$F2367,2)</f>
        <v>5819.04</v>
      </c>
      <c r="H2367" s="3">
        <v>1</v>
      </c>
      <c r="I2367" s="2">
        <v>5819.04</v>
      </c>
      <c r="J2367" s="2">
        <f>ROUND(Tabla2[[#This Row],[CANTIDAD 2]]*Tabla2[[#This Row],[P. U. 2]],2)</f>
        <v>5819.04</v>
      </c>
    </row>
    <row r="2368" spans="1:10">
      <c r="A2368" s="16" t="s">
        <v>6577</v>
      </c>
      <c r="B2368" s="16" t="s">
        <v>2170</v>
      </c>
      <c r="C2368" s="16" t="s">
        <v>5462</v>
      </c>
      <c r="D2368" s="1" t="s">
        <v>62</v>
      </c>
      <c r="E2368" s="3">
        <v>1</v>
      </c>
      <c r="F2368" s="2">
        <v>12774.38</v>
      </c>
      <c r="G2368" s="2">
        <f>ROUND('CDD-CD'!$E2368*'CDD-CD'!$F2368,2)</f>
        <v>12774.38</v>
      </c>
      <c r="H2368" s="3">
        <v>1</v>
      </c>
      <c r="I2368" s="2">
        <v>12774.38</v>
      </c>
      <c r="J2368" s="2">
        <f>ROUND(Tabla2[[#This Row],[CANTIDAD 2]]*Tabla2[[#This Row],[P. U. 2]],2)</f>
        <v>12774.38</v>
      </c>
    </row>
    <row r="2369" spans="1:10">
      <c r="A2369" s="16" t="s">
        <v>6577</v>
      </c>
      <c r="B2369" s="16" t="s">
        <v>2171</v>
      </c>
      <c r="C2369" s="16" t="s">
        <v>5463</v>
      </c>
      <c r="D2369" s="1" t="s">
        <v>62</v>
      </c>
      <c r="E2369" s="3">
        <v>1</v>
      </c>
      <c r="F2369" s="2">
        <v>7155.27</v>
      </c>
      <c r="G2369" s="2">
        <f>ROUND('CDD-CD'!$E2369*'CDD-CD'!$F2369,2)</f>
        <v>7155.27</v>
      </c>
      <c r="H2369" s="3">
        <v>1</v>
      </c>
      <c r="I2369" s="2">
        <v>7155.27</v>
      </c>
      <c r="J2369" s="2">
        <f>ROUND(Tabla2[[#This Row],[CANTIDAD 2]]*Tabla2[[#This Row],[P. U. 2]],2)</f>
        <v>7155.27</v>
      </c>
    </row>
    <row r="2370" spans="1:10">
      <c r="A2370" s="16" t="s">
        <v>6577</v>
      </c>
      <c r="B2370" s="16" t="s">
        <v>2172</v>
      </c>
      <c r="C2370" s="16" t="s">
        <v>5464</v>
      </c>
      <c r="D2370" s="1" t="s">
        <v>62</v>
      </c>
      <c r="E2370" s="3">
        <v>1</v>
      </c>
      <c r="F2370" s="2">
        <v>8046.14</v>
      </c>
      <c r="G2370" s="2">
        <f>ROUND('CDD-CD'!$E2370*'CDD-CD'!$F2370,2)</f>
        <v>8046.14</v>
      </c>
      <c r="H2370" s="3">
        <v>1</v>
      </c>
      <c r="I2370" s="2">
        <v>8046.14</v>
      </c>
      <c r="J2370" s="2">
        <f>ROUND(Tabla2[[#This Row],[CANTIDAD 2]]*Tabla2[[#This Row],[P. U. 2]],2)</f>
        <v>8046.14</v>
      </c>
    </row>
    <row r="2371" spans="1:10">
      <c r="A2371" s="16" t="s">
        <v>6577</v>
      </c>
      <c r="B2371" s="16" t="s">
        <v>2173</v>
      </c>
      <c r="C2371" s="16" t="s">
        <v>5465</v>
      </c>
      <c r="D2371" s="1" t="s">
        <v>62</v>
      </c>
      <c r="E2371" s="3">
        <v>1</v>
      </c>
      <c r="F2371" s="2">
        <v>8046.14</v>
      </c>
      <c r="G2371" s="2">
        <f>ROUND('CDD-CD'!$E2371*'CDD-CD'!$F2371,2)</f>
        <v>8046.14</v>
      </c>
      <c r="H2371" s="3">
        <v>1</v>
      </c>
      <c r="I2371" s="2">
        <v>8046.14</v>
      </c>
      <c r="J2371" s="2">
        <f>ROUND(Tabla2[[#This Row],[CANTIDAD 2]]*Tabla2[[#This Row],[P. U. 2]],2)</f>
        <v>8046.14</v>
      </c>
    </row>
    <row r="2372" spans="1:10">
      <c r="A2372" s="16" t="s">
        <v>6577</v>
      </c>
      <c r="B2372" s="16" t="s">
        <v>2174</v>
      </c>
      <c r="C2372" s="16" t="s">
        <v>5466</v>
      </c>
      <c r="D2372" s="1" t="s">
        <v>62</v>
      </c>
      <c r="E2372" s="3">
        <v>1</v>
      </c>
      <c r="F2372" s="2">
        <v>6509.97</v>
      </c>
      <c r="G2372" s="2">
        <f>ROUND('CDD-CD'!$E2372*'CDD-CD'!$F2372,2)</f>
        <v>6509.97</v>
      </c>
      <c r="H2372" s="3">
        <v>1</v>
      </c>
      <c r="I2372" s="2">
        <v>6509.97</v>
      </c>
      <c r="J2372" s="2">
        <f>ROUND(Tabla2[[#This Row],[CANTIDAD 2]]*Tabla2[[#This Row],[P. U. 2]],2)</f>
        <v>6509.97</v>
      </c>
    </row>
    <row r="2373" spans="1:10">
      <c r="A2373" s="16" t="s">
        <v>6577</v>
      </c>
      <c r="B2373" s="16" t="s">
        <v>2175</v>
      </c>
      <c r="C2373" s="16" t="s">
        <v>5467</v>
      </c>
      <c r="D2373" s="1" t="s">
        <v>62</v>
      </c>
      <c r="E2373" s="3">
        <v>1</v>
      </c>
      <c r="F2373" s="2">
        <v>6989.63</v>
      </c>
      <c r="G2373" s="2">
        <f>ROUND('CDD-CD'!$E2373*'CDD-CD'!$F2373,2)</f>
        <v>6989.63</v>
      </c>
      <c r="H2373" s="3">
        <v>1</v>
      </c>
      <c r="I2373" s="2">
        <v>6989.63</v>
      </c>
      <c r="J2373" s="2">
        <f>ROUND(Tabla2[[#This Row],[CANTIDAD 2]]*Tabla2[[#This Row],[P. U. 2]],2)</f>
        <v>6989.63</v>
      </c>
    </row>
    <row r="2374" spans="1:10">
      <c r="A2374" s="16" t="s">
        <v>6577</v>
      </c>
      <c r="B2374" s="16" t="s">
        <v>2176</v>
      </c>
      <c r="C2374" s="16" t="s">
        <v>5468</v>
      </c>
      <c r="D2374" s="1" t="s">
        <v>62</v>
      </c>
      <c r="E2374" s="3">
        <v>1</v>
      </c>
      <c r="F2374" s="2">
        <v>7155.27</v>
      </c>
      <c r="G2374" s="2">
        <f>ROUND('CDD-CD'!$E2374*'CDD-CD'!$F2374,2)</f>
        <v>7155.27</v>
      </c>
      <c r="H2374" s="3">
        <v>1</v>
      </c>
      <c r="I2374" s="2">
        <v>7155.27</v>
      </c>
      <c r="J2374" s="2">
        <f>ROUND(Tabla2[[#This Row],[CANTIDAD 2]]*Tabla2[[#This Row],[P. U. 2]],2)</f>
        <v>7155.27</v>
      </c>
    </row>
    <row r="2375" spans="1:10">
      <c r="A2375" s="16" t="s">
        <v>6577</v>
      </c>
      <c r="B2375" s="16" t="s">
        <v>2177</v>
      </c>
      <c r="C2375" s="16" t="s">
        <v>5469</v>
      </c>
      <c r="D2375" s="1" t="s">
        <v>62</v>
      </c>
      <c r="E2375" s="3">
        <v>1</v>
      </c>
      <c r="F2375" s="2">
        <v>6509.97</v>
      </c>
      <c r="G2375" s="2">
        <f>ROUND('CDD-CD'!$E2375*'CDD-CD'!$F2375,2)</f>
        <v>6509.97</v>
      </c>
      <c r="H2375" s="3">
        <v>1</v>
      </c>
      <c r="I2375" s="2">
        <v>6509.97</v>
      </c>
      <c r="J2375" s="2">
        <f>ROUND(Tabla2[[#This Row],[CANTIDAD 2]]*Tabla2[[#This Row],[P. U. 2]],2)</f>
        <v>6509.97</v>
      </c>
    </row>
    <row r="2376" spans="1:10">
      <c r="A2376" s="16" t="s">
        <v>6577</v>
      </c>
      <c r="B2376" s="16" t="s">
        <v>2178</v>
      </c>
      <c r="C2376" s="16" t="s">
        <v>5470</v>
      </c>
      <c r="D2376" s="1" t="s">
        <v>62</v>
      </c>
      <c r="E2376" s="3">
        <v>1</v>
      </c>
      <c r="F2376" s="2">
        <v>15886.67</v>
      </c>
      <c r="G2376" s="2">
        <f>ROUND('CDD-CD'!$E2376*'CDD-CD'!$F2376,2)</f>
        <v>15886.67</v>
      </c>
      <c r="H2376" s="3">
        <v>1</v>
      </c>
      <c r="I2376" s="2">
        <v>15886.67</v>
      </c>
      <c r="J2376" s="2">
        <f>ROUND(Tabla2[[#This Row],[CANTIDAD 2]]*Tabla2[[#This Row],[P. U. 2]],2)</f>
        <v>15886.67</v>
      </c>
    </row>
    <row r="2377" spans="1:10">
      <c r="A2377" s="16" t="s">
        <v>6577</v>
      </c>
      <c r="B2377" s="16" t="s">
        <v>2179</v>
      </c>
      <c r="C2377" s="16" t="s">
        <v>5471</v>
      </c>
      <c r="D2377" s="1" t="s">
        <v>62</v>
      </c>
      <c r="E2377" s="3">
        <v>1</v>
      </c>
      <c r="F2377" s="2">
        <v>7155.27</v>
      </c>
      <c r="G2377" s="2">
        <f>ROUND('CDD-CD'!$E2377*'CDD-CD'!$F2377,2)</f>
        <v>7155.27</v>
      </c>
      <c r="H2377" s="3">
        <v>1</v>
      </c>
      <c r="I2377" s="2">
        <v>7155.27</v>
      </c>
      <c r="J2377" s="2">
        <f>ROUND(Tabla2[[#This Row],[CANTIDAD 2]]*Tabla2[[#This Row],[P. U. 2]],2)</f>
        <v>7155.27</v>
      </c>
    </row>
    <row r="2378" spans="1:10">
      <c r="A2378" s="16" t="s">
        <v>6577</v>
      </c>
      <c r="B2378" s="16" t="s">
        <v>2180</v>
      </c>
      <c r="C2378" s="16" t="s">
        <v>5472</v>
      </c>
      <c r="D2378" s="1" t="s">
        <v>62</v>
      </c>
      <c r="E2378" s="3">
        <v>1</v>
      </c>
      <c r="F2378" s="2">
        <v>10969.83</v>
      </c>
      <c r="G2378" s="2">
        <f>ROUND('CDD-CD'!$E2378*'CDD-CD'!$F2378,2)</f>
        <v>10969.83</v>
      </c>
      <c r="H2378" s="3">
        <v>1</v>
      </c>
      <c r="I2378" s="2">
        <v>10969.83</v>
      </c>
      <c r="J2378" s="2">
        <f>ROUND(Tabla2[[#This Row],[CANTIDAD 2]]*Tabla2[[#This Row],[P. U. 2]],2)</f>
        <v>10969.83</v>
      </c>
    </row>
    <row r="2379" spans="1:10">
      <c r="A2379" s="16" t="s">
        <v>6577</v>
      </c>
      <c r="B2379" s="16" t="s">
        <v>2181</v>
      </c>
      <c r="C2379" s="16" t="s">
        <v>5473</v>
      </c>
      <c r="D2379" s="1" t="s">
        <v>62</v>
      </c>
      <c r="E2379" s="3">
        <v>1</v>
      </c>
      <c r="F2379" s="2">
        <v>7155.27</v>
      </c>
      <c r="G2379" s="2">
        <f>ROUND('CDD-CD'!$E2379*'CDD-CD'!$F2379,2)</f>
        <v>7155.27</v>
      </c>
      <c r="H2379" s="3">
        <v>1</v>
      </c>
      <c r="I2379" s="2">
        <v>7155.27</v>
      </c>
      <c r="J2379" s="2">
        <f>ROUND(Tabla2[[#This Row],[CANTIDAD 2]]*Tabla2[[#This Row],[P. U. 2]],2)</f>
        <v>7155.27</v>
      </c>
    </row>
    <row r="2380" spans="1:10">
      <c r="A2380" s="16" t="s">
        <v>6577</v>
      </c>
      <c r="B2380" s="16" t="s">
        <v>2182</v>
      </c>
      <c r="C2380" s="16" t="s">
        <v>5474</v>
      </c>
      <c r="D2380" s="1" t="s">
        <v>62</v>
      </c>
      <c r="E2380" s="3">
        <v>1</v>
      </c>
      <c r="F2380" s="2">
        <v>9610.7900000000009</v>
      </c>
      <c r="G2380" s="2">
        <f>ROUND('CDD-CD'!$E2380*'CDD-CD'!$F2380,2)</f>
        <v>9610.7900000000009</v>
      </c>
      <c r="H2380" s="3">
        <v>1</v>
      </c>
      <c r="I2380" s="2">
        <v>9610.7900000000009</v>
      </c>
      <c r="J2380" s="2">
        <f>ROUND(Tabla2[[#This Row],[CANTIDAD 2]]*Tabla2[[#This Row],[P. U. 2]],2)</f>
        <v>9610.7900000000009</v>
      </c>
    </row>
    <row r="2381" spans="1:10">
      <c r="A2381" s="16" t="s">
        <v>6577</v>
      </c>
      <c r="B2381" s="16" t="s">
        <v>2183</v>
      </c>
      <c r="C2381" s="16" t="s">
        <v>5475</v>
      </c>
      <c r="D2381" s="1" t="s">
        <v>62</v>
      </c>
      <c r="E2381" s="3">
        <v>1</v>
      </c>
      <c r="F2381" s="2">
        <v>7155.27</v>
      </c>
      <c r="G2381" s="2">
        <f>ROUND('CDD-CD'!$E2381*'CDD-CD'!$F2381,2)</f>
        <v>7155.27</v>
      </c>
      <c r="H2381" s="3">
        <v>1</v>
      </c>
      <c r="I2381" s="2">
        <v>7155.27</v>
      </c>
      <c r="J2381" s="2">
        <f>ROUND(Tabla2[[#This Row],[CANTIDAD 2]]*Tabla2[[#This Row],[P. U. 2]],2)</f>
        <v>7155.27</v>
      </c>
    </row>
    <row r="2382" spans="1:10">
      <c r="A2382" s="16" t="s">
        <v>6577</v>
      </c>
      <c r="B2382" s="16" t="s">
        <v>2184</v>
      </c>
      <c r="C2382" s="16" t="s">
        <v>5476</v>
      </c>
      <c r="D2382" s="1" t="s">
        <v>62</v>
      </c>
      <c r="E2382" s="3">
        <v>1</v>
      </c>
      <c r="F2382" s="2">
        <v>7155.27</v>
      </c>
      <c r="G2382" s="2">
        <f>ROUND('CDD-CD'!$E2382*'CDD-CD'!$F2382,2)</f>
        <v>7155.27</v>
      </c>
      <c r="H2382" s="3">
        <v>1</v>
      </c>
      <c r="I2382" s="2">
        <v>7155.27</v>
      </c>
      <c r="J2382" s="2">
        <f>ROUND(Tabla2[[#This Row],[CANTIDAD 2]]*Tabla2[[#This Row],[P. U. 2]],2)</f>
        <v>7155.27</v>
      </c>
    </row>
    <row r="2383" spans="1:10">
      <c r="A2383" s="16" t="s">
        <v>6577</v>
      </c>
      <c r="B2383" s="16" t="s">
        <v>2185</v>
      </c>
      <c r="C2383" s="16" t="s">
        <v>5477</v>
      </c>
      <c r="D2383" s="1" t="s">
        <v>62</v>
      </c>
      <c r="E2383" s="3">
        <v>1</v>
      </c>
      <c r="F2383" s="2">
        <v>13065.57</v>
      </c>
      <c r="G2383" s="2">
        <f>ROUND('CDD-CD'!$E2383*'CDD-CD'!$F2383,2)</f>
        <v>13065.57</v>
      </c>
      <c r="H2383" s="3">
        <v>1</v>
      </c>
      <c r="I2383" s="2">
        <v>13065.57</v>
      </c>
      <c r="J2383" s="2">
        <f>ROUND(Tabla2[[#This Row],[CANTIDAD 2]]*Tabla2[[#This Row],[P. U. 2]],2)</f>
        <v>13065.57</v>
      </c>
    </row>
    <row r="2384" spans="1:10">
      <c r="A2384" s="16" t="s">
        <v>6577</v>
      </c>
      <c r="B2384" s="16" t="s">
        <v>2186</v>
      </c>
      <c r="C2384" s="16" t="s">
        <v>5478</v>
      </c>
      <c r="D2384" s="1" t="s">
        <v>62</v>
      </c>
      <c r="E2384" s="3">
        <v>1</v>
      </c>
      <c r="F2384" s="2">
        <v>6989.63</v>
      </c>
      <c r="G2384" s="2">
        <f>ROUND('CDD-CD'!$E2384*'CDD-CD'!$F2384,2)</f>
        <v>6989.63</v>
      </c>
      <c r="H2384" s="3">
        <v>1</v>
      </c>
      <c r="I2384" s="2">
        <v>6989.63</v>
      </c>
      <c r="J2384" s="2">
        <f>ROUND(Tabla2[[#This Row],[CANTIDAD 2]]*Tabla2[[#This Row],[P. U. 2]],2)</f>
        <v>6989.63</v>
      </c>
    </row>
    <row r="2385" spans="1:10">
      <c r="A2385" s="16" t="s">
        <v>6577</v>
      </c>
      <c r="B2385" s="16" t="s">
        <v>2187</v>
      </c>
      <c r="C2385" s="16" t="s">
        <v>5479</v>
      </c>
      <c r="D2385" s="1" t="s">
        <v>62</v>
      </c>
      <c r="E2385" s="3">
        <v>1</v>
      </c>
      <c r="F2385" s="2">
        <v>8046.14</v>
      </c>
      <c r="G2385" s="2">
        <f>ROUND('CDD-CD'!$E2385*'CDD-CD'!$F2385,2)</f>
        <v>8046.14</v>
      </c>
      <c r="H2385" s="3">
        <v>1</v>
      </c>
      <c r="I2385" s="2">
        <v>8046.14</v>
      </c>
      <c r="J2385" s="2">
        <f>ROUND(Tabla2[[#This Row],[CANTIDAD 2]]*Tabla2[[#This Row],[P. U. 2]],2)</f>
        <v>8046.14</v>
      </c>
    </row>
    <row r="2386" spans="1:10">
      <c r="A2386" s="16" t="s">
        <v>6577</v>
      </c>
      <c r="B2386" s="16" t="s">
        <v>2188</v>
      </c>
      <c r="C2386" s="16" t="s">
        <v>5480</v>
      </c>
      <c r="D2386" s="1" t="s">
        <v>62</v>
      </c>
      <c r="E2386" s="3">
        <v>1</v>
      </c>
      <c r="F2386" s="2">
        <v>14293.4</v>
      </c>
      <c r="G2386" s="2">
        <f>ROUND('CDD-CD'!$E2386*'CDD-CD'!$F2386,2)</f>
        <v>14293.4</v>
      </c>
      <c r="H2386" s="3">
        <v>1</v>
      </c>
      <c r="I2386" s="2">
        <v>14293.4</v>
      </c>
      <c r="J2386" s="2">
        <f>ROUND(Tabla2[[#This Row],[CANTIDAD 2]]*Tabla2[[#This Row],[P. U. 2]],2)</f>
        <v>14293.4</v>
      </c>
    </row>
    <row r="2387" spans="1:10">
      <c r="A2387" s="16" t="s">
        <v>6577</v>
      </c>
      <c r="B2387" s="16" t="s">
        <v>2189</v>
      </c>
      <c r="C2387" s="16" t="s">
        <v>5481</v>
      </c>
      <c r="D2387" s="1" t="s">
        <v>62</v>
      </c>
      <c r="E2387" s="3">
        <v>1</v>
      </c>
      <c r="F2387" s="2">
        <v>11335.41</v>
      </c>
      <c r="G2387" s="2">
        <f>ROUND('CDD-CD'!$E2387*'CDD-CD'!$F2387,2)</f>
        <v>11335.41</v>
      </c>
      <c r="H2387" s="3">
        <v>1</v>
      </c>
      <c r="I2387" s="2">
        <v>11335.41</v>
      </c>
      <c r="J2387" s="2">
        <f>ROUND(Tabla2[[#This Row],[CANTIDAD 2]]*Tabla2[[#This Row],[P. U. 2]],2)</f>
        <v>11335.41</v>
      </c>
    </row>
    <row r="2388" spans="1:10">
      <c r="A2388" s="16" t="s">
        <v>6577</v>
      </c>
      <c r="B2388" s="16" t="s">
        <v>2190</v>
      </c>
      <c r="C2388" s="16" t="s">
        <v>5482</v>
      </c>
      <c r="D2388" s="1" t="s">
        <v>62</v>
      </c>
      <c r="E2388" s="3">
        <v>1</v>
      </c>
      <c r="F2388" s="2">
        <v>7155.27</v>
      </c>
      <c r="G2388" s="2">
        <f>ROUND('CDD-CD'!$E2388*'CDD-CD'!$F2388,2)</f>
        <v>7155.27</v>
      </c>
      <c r="H2388" s="3">
        <v>1</v>
      </c>
      <c r="I2388" s="2">
        <v>7155.27</v>
      </c>
      <c r="J2388" s="2">
        <f>ROUND(Tabla2[[#This Row],[CANTIDAD 2]]*Tabla2[[#This Row],[P. U. 2]],2)</f>
        <v>7155.27</v>
      </c>
    </row>
    <row r="2389" spans="1:10">
      <c r="A2389" s="16" t="s">
        <v>6577</v>
      </c>
      <c r="B2389" s="16" t="s">
        <v>2191</v>
      </c>
      <c r="C2389" s="16" t="s">
        <v>5483</v>
      </c>
      <c r="D2389" s="1" t="s">
        <v>62</v>
      </c>
      <c r="E2389" s="3">
        <v>1</v>
      </c>
      <c r="F2389" s="2">
        <v>7857.68</v>
      </c>
      <c r="G2389" s="2">
        <f>ROUND('CDD-CD'!$E2389*'CDD-CD'!$F2389,2)</f>
        <v>7857.68</v>
      </c>
      <c r="H2389" s="3">
        <v>1</v>
      </c>
      <c r="I2389" s="2">
        <v>7857.68</v>
      </c>
      <c r="J2389" s="2">
        <f>ROUND(Tabla2[[#This Row],[CANTIDAD 2]]*Tabla2[[#This Row],[P. U. 2]],2)</f>
        <v>7857.68</v>
      </c>
    </row>
    <row r="2390" spans="1:10">
      <c r="A2390" s="16" t="s">
        <v>6577</v>
      </c>
      <c r="B2390" s="16" t="s">
        <v>2192</v>
      </c>
      <c r="C2390" s="16" t="s">
        <v>5484</v>
      </c>
      <c r="D2390" s="1" t="s">
        <v>62</v>
      </c>
      <c r="E2390" s="3">
        <v>1</v>
      </c>
      <c r="F2390" s="2">
        <v>7652.07</v>
      </c>
      <c r="G2390" s="2">
        <f>ROUND('CDD-CD'!$E2390*'CDD-CD'!$F2390,2)</f>
        <v>7652.07</v>
      </c>
      <c r="H2390" s="3">
        <v>1</v>
      </c>
      <c r="I2390" s="2">
        <v>7652.07</v>
      </c>
      <c r="J2390" s="2">
        <f>ROUND(Tabla2[[#This Row],[CANTIDAD 2]]*Tabla2[[#This Row],[P. U. 2]],2)</f>
        <v>7652.07</v>
      </c>
    </row>
    <row r="2391" spans="1:10">
      <c r="A2391" s="16" t="s">
        <v>6577</v>
      </c>
      <c r="B2391" s="16" t="s">
        <v>2193</v>
      </c>
      <c r="C2391" s="16" t="s">
        <v>5485</v>
      </c>
      <c r="D2391" s="1" t="s">
        <v>62</v>
      </c>
      <c r="E2391" s="3">
        <v>1</v>
      </c>
      <c r="F2391" s="2">
        <v>8046.14</v>
      </c>
      <c r="G2391" s="2">
        <f>ROUND('CDD-CD'!$E2391*'CDD-CD'!$F2391,2)</f>
        <v>8046.14</v>
      </c>
      <c r="H2391" s="3">
        <v>1</v>
      </c>
      <c r="I2391" s="2">
        <v>8046.14</v>
      </c>
      <c r="J2391" s="2">
        <f>ROUND(Tabla2[[#This Row],[CANTIDAD 2]]*Tabla2[[#This Row],[P. U. 2]],2)</f>
        <v>8046.14</v>
      </c>
    </row>
    <row r="2392" spans="1:10">
      <c r="A2392" s="16" t="s">
        <v>6577</v>
      </c>
      <c r="B2392" s="16" t="s">
        <v>2194</v>
      </c>
      <c r="C2392" s="16" t="s">
        <v>5486</v>
      </c>
      <c r="D2392" s="1" t="s">
        <v>62</v>
      </c>
      <c r="E2392" s="3">
        <v>1</v>
      </c>
      <c r="F2392" s="2">
        <v>13728.02</v>
      </c>
      <c r="G2392" s="2">
        <f>ROUND('CDD-CD'!$E2392*'CDD-CD'!$F2392,2)</f>
        <v>13728.02</v>
      </c>
      <c r="H2392" s="3">
        <v>1</v>
      </c>
      <c r="I2392" s="2">
        <v>13728.02</v>
      </c>
      <c r="J2392" s="2">
        <f>ROUND(Tabla2[[#This Row],[CANTIDAD 2]]*Tabla2[[#This Row],[P. U. 2]],2)</f>
        <v>13728.02</v>
      </c>
    </row>
    <row r="2393" spans="1:10">
      <c r="A2393" s="16" t="s">
        <v>6577</v>
      </c>
      <c r="B2393" s="16" t="s">
        <v>2195</v>
      </c>
      <c r="C2393" s="16" t="s">
        <v>5487</v>
      </c>
      <c r="D2393" s="1" t="s">
        <v>62</v>
      </c>
      <c r="E2393" s="3">
        <v>1</v>
      </c>
      <c r="F2393" s="2">
        <v>8046.14</v>
      </c>
      <c r="G2393" s="2">
        <f>ROUND('CDD-CD'!$E2393*'CDD-CD'!$F2393,2)</f>
        <v>8046.14</v>
      </c>
      <c r="H2393" s="3">
        <v>1</v>
      </c>
      <c r="I2393" s="2">
        <v>8046.14</v>
      </c>
      <c r="J2393" s="2">
        <f>ROUND(Tabla2[[#This Row],[CANTIDAD 2]]*Tabla2[[#This Row],[P. U. 2]],2)</f>
        <v>8046.14</v>
      </c>
    </row>
    <row r="2394" spans="1:10">
      <c r="A2394" s="16" t="s">
        <v>6577</v>
      </c>
      <c r="B2394" s="16" t="s">
        <v>2196</v>
      </c>
      <c r="C2394" s="16" t="s">
        <v>5488</v>
      </c>
      <c r="D2394" s="1" t="s">
        <v>62</v>
      </c>
      <c r="E2394" s="3">
        <v>1</v>
      </c>
      <c r="F2394" s="2">
        <v>7155.27</v>
      </c>
      <c r="G2394" s="2">
        <f>ROUND('CDD-CD'!$E2394*'CDD-CD'!$F2394,2)</f>
        <v>7155.27</v>
      </c>
      <c r="H2394" s="3">
        <v>1</v>
      </c>
      <c r="I2394" s="2">
        <v>7155.27</v>
      </c>
      <c r="J2394" s="2">
        <f>ROUND(Tabla2[[#This Row],[CANTIDAD 2]]*Tabla2[[#This Row],[P. U. 2]],2)</f>
        <v>7155.27</v>
      </c>
    </row>
    <row r="2395" spans="1:10">
      <c r="A2395" s="16" t="s">
        <v>6577</v>
      </c>
      <c r="B2395" s="16" t="s">
        <v>2197</v>
      </c>
      <c r="C2395" s="16" t="s">
        <v>5489</v>
      </c>
      <c r="D2395" s="1" t="s">
        <v>62</v>
      </c>
      <c r="E2395" s="3">
        <v>1</v>
      </c>
      <c r="F2395" s="2">
        <v>10461.69</v>
      </c>
      <c r="G2395" s="2">
        <f>ROUND('CDD-CD'!$E2395*'CDD-CD'!$F2395,2)</f>
        <v>10461.69</v>
      </c>
      <c r="H2395" s="3">
        <v>1</v>
      </c>
      <c r="I2395" s="2">
        <v>10461.69</v>
      </c>
      <c r="J2395" s="2">
        <f>ROUND(Tabla2[[#This Row],[CANTIDAD 2]]*Tabla2[[#This Row],[P. U. 2]],2)</f>
        <v>10461.69</v>
      </c>
    </row>
    <row r="2396" spans="1:10">
      <c r="A2396" s="16" t="s">
        <v>6577</v>
      </c>
      <c r="B2396" s="16" t="s">
        <v>2198</v>
      </c>
      <c r="C2396" s="16" t="s">
        <v>5490</v>
      </c>
      <c r="D2396" s="1" t="s">
        <v>62</v>
      </c>
      <c r="E2396" s="3">
        <v>1</v>
      </c>
      <c r="F2396" s="2">
        <v>5442.12</v>
      </c>
      <c r="G2396" s="2">
        <f>ROUND('CDD-CD'!$E2396*'CDD-CD'!$F2396,2)</f>
        <v>5442.12</v>
      </c>
      <c r="H2396" s="3">
        <v>1</v>
      </c>
      <c r="I2396" s="2">
        <v>5442.12</v>
      </c>
      <c r="J2396" s="2">
        <f>ROUND(Tabla2[[#This Row],[CANTIDAD 2]]*Tabla2[[#This Row],[P. U. 2]],2)</f>
        <v>5442.12</v>
      </c>
    </row>
    <row r="2397" spans="1:10">
      <c r="A2397" s="16" t="s">
        <v>6577</v>
      </c>
      <c r="B2397" s="16" t="s">
        <v>2199</v>
      </c>
      <c r="C2397" s="16" t="s">
        <v>5491</v>
      </c>
      <c r="D2397" s="1" t="s">
        <v>62</v>
      </c>
      <c r="E2397" s="3">
        <v>1</v>
      </c>
      <c r="F2397" s="2">
        <v>10969.83</v>
      </c>
      <c r="G2397" s="2">
        <f>ROUND('CDD-CD'!$E2397*'CDD-CD'!$F2397,2)</f>
        <v>10969.83</v>
      </c>
      <c r="H2397" s="3">
        <v>1</v>
      </c>
      <c r="I2397" s="2">
        <v>10969.83</v>
      </c>
      <c r="J2397" s="2">
        <f>ROUND(Tabla2[[#This Row],[CANTIDAD 2]]*Tabla2[[#This Row],[P. U. 2]],2)</f>
        <v>10969.83</v>
      </c>
    </row>
    <row r="2398" spans="1:10">
      <c r="A2398" s="16" t="s">
        <v>6577</v>
      </c>
      <c r="B2398" s="16" t="s">
        <v>2200</v>
      </c>
      <c r="C2398" s="16" t="s">
        <v>5492</v>
      </c>
      <c r="D2398" s="1" t="s">
        <v>62</v>
      </c>
      <c r="E2398" s="3">
        <v>1</v>
      </c>
      <c r="F2398" s="2">
        <v>7155.27</v>
      </c>
      <c r="G2398" s="2">
        <f>ROUND('CDD-CD'!$E2398*'CDD-CD'!$F2398,2)</f>
        <v>7155.27</v>
      </c>
      <c r="H2398" s="3">
        <v>1</v>
      </c>
      <c r="I2398" s="2">
        <v>7155.27</v>
      </c>
      <c r="J2398" s="2">
        <f>ROUND(Tabla2[[#This Row],[CANTIDAD 2]]*Tabla2[[#This Row],[P. U. 2]],2)</f>
        <v>7155.27</v>
      </c>
    </row>
    <row r="2399" spans="1:10">
      <c r="A2399" s="16" t="s">
        <v>6577</v>
      </c>
      <c r="B2399" s="16" t="s">
        <v>2201</v>
      </c>
      <c r="C2399" s="16" t="s">
        <v>5493</v>
      </c>
      <c r="D2399" s="1" t="s">
        <v>62</v>
      </c>
      <c r="E2399" s="3">
        <v>1</v>
      </c>
      <c r="F2399" s="2">
        <v>8046.14</v>
      </c>
      <c r="G2399" s="2">
        <f>ROUND('CDD-CD'!$E2399*'CDD-CD'!$F2399,2)</f>
        <v>8046.14</v>
      </c>
      <c r="H2399" s="3">
        <v>1</v>
      </c>
      <c r="I2399" s="2">
        <v>8046.14</v>
      </c>
      <c r="J2399" s="2">
        <f>ROUND(Tabla2[[#This Row],[CANTIDAD 2]]*Tabla2[[#This Row],[P. U. 2]],2)</f>
        <v>8046.14</v>
      </c>
    </row>
    <row r="2400" spans="1:10">
      <c r="A2400" s="16" t="s">
        <v>6577</v>
      </c>
      <c r="B2400" s="16" t="s">
        <v>2202</v>
      </c>
      <c r="C2400" s="16" t="s">
        <v>5494</v>
      </c>
      <c r="D2400" s="1" t="s">
        <v>62</v>
      </c>
      <c r="E2400" s="3">
        <v>1</v>
      </c>
      <c r="F2400" s="2">
        <v>9576.5</v>
      </c>
      <c r="G2400" s="2">
        <f>ROUND('CDD-CD'!$E2400*'CDD-CD'!$F2400,2)</f>
        <v>9576.5</v>
      </c>
      <c r="H2400" s="3">
        <v>1</v>
      </c>
      <c r="I2400" s="2">
        <v>9576.5</v>
      </c>
      <c r="J2400" s="2">
        <f>ROUND(Tabla2[[#This Row],[CANTIDAD 2]]*Tabla2[[#This Row],[P. U. 2]],2)</f>
        <v>9576.5</v>
      </c>
    </row>
    <row r="2401" spans="1:10">
      <c r="A2401" s="16" t="s">
        <v>6577</v>
      </c>
      <c r="B2401" s="16" t="s">
        <v>2203</v>
      </c>
      <c r="C2401" s="16" t="s">
        <v>5495</v>
      </c>
      <c r="D2401" s="1" t="s">
        <v>62</v>
      </c>
      <c r="E2401" s="3">
        <v>1</v>
      </c>
      <c r="F2401" s="2">
        <v>13453.97</v>
      </c>
      <c r="G2401" s="2">
        <f>ROUND('CDD-CD'!$E2401*'CDD-CD'!$F2401,2)</f>
        <v>13453.97</v>
      </c>
      <c r="H2401" s="3">
        <v>1</v>
      </c>
      <c r="I2401" s="2">
        <v>13453.97</v>
      </c>
      <c r="J2401" s="2">
        <f>ROUND(Tabla2[[#This Row],[CANTIDAD 2]]*Tabla2[[#This Row],[P. U. 2]],2)</f>
        <v>13453.97</v>
      </c>
    </row>
    <row r="2402" spans="1:10">
      <c r="A2402" s="16" t="s">
        <v>6577</v>
      </c>
      <c r="B2402" s="16" t="s">
        <v>2204</v>
      </c>
      <c r="C2402" s="16" t="s">
        <v>5496</v>
      </c>
      <c r="D2402" s="1" t="s">
        <v>62</v>
      </c>
      <c r="E2402" s="3">
        <v>1</v>
      </c>
      <c r="F2402" s="2">
        <v>8046.14</v>
      </c>
      <c r="G2402" s="2">
        <f>ROUND('CDD-CD'!$E2402*'CDD-CD'!$F2402,2)</f>
        <v>8046.14</v>
      </c>
      <c r="H2402" s="3">
        <v>1</v>
      </c>
      <c r="I2402" s="2">
        <v>8046.14</v>
      </c>
      <c r="J2402" s="2">
        <f>ROUND(Tabla2[[#This Row],[CANTIDAD 2]]*Tabla2[[#This Row],[P. U. 2]],2)</f>
        <v>8046.14</v>
      </c>
    </row>
    <row r="2403" spans="1:10">
      <c r="A2403" s="16" t="s">
        <v>6577</v>
      </c>
      <c r="B2403" s="16" t="s">
        <v>2205</v>
      </c>
      <c r="C2403" s="16" t="s">
        <v>5497</v>
      </c>
      <c r="D2403" s="1" t="s">
        <v>62</v>
      </c>
      <c r="E2403" s="3">
        <v>1</v>
      </c>
      <c r="F2403" s="2">
        <v>13453.97</v>
      </c>
      <c r="G2403" s="2">
        <f>ROUND('CDD-CD'!$E2403*'CDD-CD'!$F2403,2)</f>
        <v>13453.97</v>
      </c>
      <c r="H2403" s="3">
        <v>1</v>
      </c>
      <c r="I2403" s="2">
        <v>13453.97</v>
      </c>
      <c r="J2403" s="2">
        <f>ROUND(Tabla2[[#This Row],[CANTIDAD 2]]*Tabla2[[#This Row],[P. U. 2]],2)</f>
        <v>13453.97</v>
      </c>
    </row>
    <row r="2404" spans="1:10">
      <c r="A2404" s="16" t="s">
        <v>6577</v>
      </c>
      <c r="B2404" s="16" t="s">
        <v>2206</v>
      </c>
      <c r="C2404" s="16" t="s">
        <v>5498</v>
      </c>
      <c r="D2404" s="1" t="s">
        <v>62</v>
      </c>
      <c r="E2404" s="3">
        <v>1</v>
      </c>
      <c r="F2404" s="2">
        <v>10969.83</v>
      </c>
      <c r="G2404" s="2">
        <f>ROUND('CDD-CD'!$E2404*'CDD-CD'!$F2404,2)</f>
        <v>10969.83</v>
      </c>
      <c r="H2404" s="3">
        <v>1</v>
      </c>
      <c r="I2404" s="2">
        <v>10969.83</v>
      </c>
      <c r="J2404" s="2">
        <f>ROUND(Tabla2[[#This Row],[CANTIDAD 2]]*Tabla2[[#This Row],[P. U. 2]],2)</f>
        <v>10969.83</v>
      </c>
    </row>
    <row r="2405" spans="1:10">
      <c r="A2405" s="16" t="s">
        <v>6577</v>
      </c>
      <c r="B2405" s="16" t="s">
        <v>2207</v>
      </c>
      <c r="C2405" s="16" t="s">
        <v>5499</v>
      </c>
      <c r="D2405" s="1" t="s">
        <v>62</v>
      </c>
      <c r="E2405" s="3">
        <v>1</v>
      </c>
      <c r="F2405" s="2">
        <v>7155.27</v>
      </c>
      <c r="G2405" s="2">
        <f>ROUND('CDD-CD'!$E2405*'CDD-CD'!$F2405,2)</f>
        <v>7155.27</v>
      </c>
      <c r="H2405" s="3">
        <v>1</v>
      </c>
      <c r="I2405" s="2">
        <v>7155.27</v>
      </c>
      <c r="J2405" s="2">
        <f>ROUND(Tabla2[[#This Row],[CANTIDAD 2]]*Tabla2[[#This Row],[P. U. 2]],2)</f>
        <v>7155.27</v>
      </c>
    </row>
    <row r="2406" spans="1:10">
      <c r="A2406" s="16" t="s">
        <v>6577</v>
      </c>
      <c r="B2406" s="16" t="s">
        <v>2208</v>
      </c>
      <c r="C2406" s="16" t="s">
        <v>5500</v>
      </c>
      <c r="D2406" s="1" t="s">
        <v>62</v>
      </c>
      <c r="E2406" s="3">
        <v>1</v>
      </c>
      <c r="F2406" s="2">
        <v>7023.92</v>
      </c>
      <c r="G2406" s="2">
        <f>ROUND('CDD-CD'!$E2406*'CDD-CD'!$F2406,2)</f>
        <v>7023.92</v>
      </c>
      <c r="H2406" s="3">
        <v>1</v>
      </c>
      <c r="I2406" s="2">
        <v>7023.92</v>
      </c>
      <c r="J2406" s="2">
        <f>ROUND(Tabla2[[#This Row],[CANTIDAD 2]]*Tabla2[[#This Row],[P. U. 2]],2)</f>
        <v>7023.92</v>
      </c>
    </row>
    <row r="2407" spans="1:10">
      <c r="A2407" s="16" t="s">
        <v>6577</v>
      </c>
      <c r="B2407" s="16" t="s">
        <v>2209</v>
      </c>
      <c r="C2407" s="16" t="s">
        <v>5501</v>
      </c>
      <c r="D2407" s="1" t="s">
        <v>62</v>
      </c>
      <c r="E2407" s="3">
        <v>1</v>
      </c>
      <c r="F2407" s="2">
        <v>9576.5</v>
      </c>
      <c r="G2407" s="2">
        <f>ROUND('CDD-CD'!$E2407*'CDD-CD'!$F2407,2)</f>
        <v>9576.5</v>
      </c>
      <c r="H2407" s="3">
        <v>1</v>
      </c>
      <c r="I2407" s="2">
        <v>9576.5</v>
      </c>
      <c r="J2407" s="2">
        <f>ROUND(Tabla2[[#This Row],[CANTIDAD 2]]*Tabla2[[#This Row],[P. U. 2]],2)</f>
        <v>9576.5</v>
      </c>
    </row>
    <row r="2408" spans="1:10">
      <c r="A2408" s="16" t="s">
        <v>6577</v>
      </c>
      <c r="B2408" s="16" t="s">
        <v>2210</v>
      </c>
      <c r="C2408" s="16" t="s">
        <v>5502</v>
      </c>
      <c r="D2408" s="1" t="s">
        <v>62</v>
      </c>
      <c r="E2408" s="3">
        <v>1</v>
      </c>
      <c r="F2408" s="2">
        <v>15309.81</v>
      </c>
      <c r="G2408" s="2">
        <f>ROUND('CDD-CD'!$E2408*'CDD-CD'!$F2408,2)</f>
        <v>15309.81</v>
      </c>
      <c r="H2408" s="3">
        <v>1</v>
      </c>
      <c r="I2408" s="2">
        <v>15309.81</v>
      </c>
      <c r="J2408" s="2">
        <f>ROUND(Tabla2[[#This Row],[CANTIDAD 2]]*Tabla2[[#This Row],[P. U. 2]],2)</f>
        <v>15309.81</v>
      </c>
    </row>
    <row r="2409" spans="1:10">
      <c r="A2409" s="16" t="s">
        <v>6577</v>
      </c>
      <c r="B2409" s="16" t="s">
        <v>2211</v>
      </c>
      <c r="C2409" s="16" t="s">
        <v>5503</v>
      </c>
      <c r="D2409" s="1" t="s">
        <v>62</v>
      </c>
      <c r="E2409" s="3">
        <v>1</v>
      </c>
      <c r="F2409" s="2">
        <v>7155.27</v>
      </c>
      <c r="G2409" s="2">
        <f>ROUND('CDD-CD'!$E2409*'CDD-CD'!$F2409,2)</f>
        <v>7155.27</v>
      </c>
      <c r="H2409" s="3">
        <v>1</v>
      </c>
      <c r="I2409" s="2">
        <v>7155.27</v>
      </c>
      <c r="J2409" s="2">
        <f>ROUND(Tabla2[[#This Row],[CANTIDAD 2]]*Tabla2[[#This Row],[P. U. 2]],2)</f>
        <v>7155.27</v>
      </c>
    </row>
    <row r="2410" spans="1:10">
      <c r="A2410" s="16" t="s">
        <v>6577</v>
      </c>
      <c r="B2410" s="16" t="s">
        <v>2212</v>
      </c>
      <c r="C2410" s="16" t="s">
        <v>5504</v>
      </c>
      <c r="D2410" s="1" t="s">
        <v>62</v>
      </c>
      <c r="E2410" s="3">
        <v>1</v>
      </c>
      <c r="F2410" s="2">
        <v>15229.89</v>
      </c>
      <c r="G2410" s="2">
        <f>ROUND('CDD-CD'!$E2410*'CDD-CD'!$F2410,2)</f>
        <v>15229.89</v>
      </c>
      <c r="H2410" s="3">
        <v>1</v>
      </c>
      <c r="I2410" s="2">
        <v>15229.89</v>
      </c>
      <c r="J2410" s="2">
        <f>ROUND(Tabla2[[#This Row],[CANTIDAD 2]]*Tabla2[[#This Row],[P. U. 2]],2)</f>
        <v>15229.89</v>
      </c>
    </row>
    <row r="2411" spans="1:10">
      <c r="A2411" s="16" t="s">
        <v>6577</v>
      </c>
      <c r="B2411" s="16" t="s">
        <v>2213</v>
      </c>
      <c r="C2411" s="16" t="s">
        <v>5505</v>
      </c>
      <c r="D2411" s="1" t="s">
        <v>62</v>
      </c>
      <c r="E2411" s="3">
        <v>1</v>
      </c>
      <c r="F2411" s="2">
        <v>15309.81</v>
      </c>
      <c r="G2411" s="2">
        <f>ROUND('CDD-CD'!$E2411*'CDD-CD'!$F2411,2)</f>
        <v>15309.81</v>
      </c>
      <c r="H2411" s="3">
        <v>1</v>
      </c>
      <c r="I2411" s="2">
        <v>15309.81</v>
      </c>
      <c r="J2411" s="2">
        <f>ROUND(Tabla2[[#This Row],[CANTIDAD 2]]*Tabla2[[#This Row],[P. U. 2]],2)</f>
        <v>15309.81</v>
      </c>
    </row>
    <row r="2412" spans="1:10">
      <c r="A2412" s="16" t="s">
        <v>6577</v>
      </c>
      <c r="B2412" s="16" t="s">
        <v>2214</v>
      </c>
      <c r="C2412" s="16" t="s">
        <v>5506</v>
      </c>
      <c r="D2412" s="1" t="s">
        <v>62</v>
      </c>
      <c r="E2412" s="3">
        <v>1</v>
      </c>
      <c r="F2412" s="2">
        <v>7857.68</v>
      </c>
      <c r="G2412" s="2">
        <f>ROUND('CDD-CD'!$E2412*'CDD-CD'!$F2412,2)</f>
        <v>7857.68</v>
      </c>
      <c r="H2412" s="3">
        <v>1</v>
      </c>
      <c r="I2412" s="2">
        <v>7857.68</v>
      </c>
      <c r="J2412" s="2">
        <f>ROUND(Tabla2[[#This Row],[CANTIDAD 2]]*Tabla2[[#This Row],[P. U. 2]],2)</f>
        <v>7857.68</v>
      </c>
    </row>
    <row r="2413" spans="1:10">
      <c r="A2413" s="16" t="s">
        <v>6577</v>
      </c>
      <c r="B2413" s="16" t="s">
        <v>2215</v>
      </c>
      <c r="C2413" s="16" t="s">
        <v>5507</v>
      </c>
      <c r="D2413" s="1" t="s">
        <v>62</v>
      </c>
      <c r="E2413" s="3">
        <v>1</v>
      </c>
      <c r="F2413" s="2">
        <v>15229.89</v>
      </c>
      <c r="G2413" s="2">
        <f>ROUND('CDD-CD'!$E2413*'CDD-CD'!$F2413,2)</f>
        <v>15229.89</v>
      </c>
      <c r="H2413" s="3">
        <v>1</v>
      </c>
      <c r="I2413" s="2">
        <v>15229.89</v>
      </c>
      <c r="J2413" s="2">
        <f>ROUND(Tabla2[[#This Row],[CANTIDAD 2]]*Tabla2[[#This Row],[P. U. 2]],2)</f>
        <v>15229.89</v>
      </c>
    </row>
    <row r="2414" spans="1:10">
      <c r="A2414" s="16" t="s">
        <v>6577</v>
      </c>
      <c r="B2414" s="16" t="s">
        <v>2216</v>
      </c>
      <c r="C2414" s="16" t="s">
        <v>5508</v>
      </c>
      <c r="D2414" s="1" t="s">
        <v>62</v>
      </c>
      <c r="E2414" s="3">
        <v>1</v>
      </c>
      <c r="F2414" s="2">
        <v>11381.04</v>
      </c>
      <c r="G2414" s="2">
        <f>ROUND('CDD-CD'!$E2414*'CDD-CD'!$F2414,2)</f>
        <v>11381.04</v>
      </c>
      <c r="H2414" s="3">
        <v>1</v>
      </c>
      <c r="I2414" s="2">
        <v>11381.04</v>
      </c>
      <c r="J2414" s="2">
        <f>ROUND(Tabla2[[#This Row],[CANTIDAD 2]]*Tabla2[[#This Row],[P. U. 2]],2)</f>
        <v>11381.04</v>
      </c>
    </row>
    <row r="2415" spans="1:10">
      <c r="A2415" s="16" t="s">
        <v>6577</v>
      </c>
      <c r="B2415" s="16" t="s">
        <v>2217</v>
      </c>
      <c r="C2415" s="16" t="s">
        <v>5509</v>
      </c>
      <c r="D2415" s="1" t="s">
        <v>62</v>
      </c>
      <c r="E2415" s="3">
        <v>1</v>
      </c>
      <c r="F2415" s="2">
        <v>15309.81</v>
      </c>
      <c r="G2415" s="2">
        <f>ROUND('CDD-CD'!$E2415*'CDD-CD'!$F2415,2)</f>
        <v>15309.81</v>
      </c>
      <c r="H2415" s="3">
        <v>1</v>
      </c>
      <c r="I2415" s="2">
        <v>15309.81</v>
      </c>
      <c r="J2415" s="2">
        <f>ROUND(Tabla2[[#This Row],[CANTIDAD 2]]*Tabla2[[#This Row],[P. U. 2]],2)</f>
        <v>15309.81</v>
      </c>
    </row>
    <row r="2416" spans="1:10">
      <c r="A2416" s="16" t="s">
        <v>6577</v>
      </c>
      <c r="B2416" s="16" t="s">
        <v>2218</v>
      </c>
      <c r="C2416" s="16" t="s">
        <v>5510</v>
      </c>
      <c r="D2416" s="1" t="s">
        <v>62</v>
      </c>
      <c r="E2416" s="3">
        <v>1</v>
      </c>
      <c r="F2416" s="2">
        <v>7857.68</v>
      </c>
      <c r="G2416" s="2">
        <f>ROUND('CDD-CD'!$E2416*'CDD-CD'!$F2416,2)</f>
        <v>7857.68</v>
      </c>
      <c r="H2416" s="3">
        <v>1</v>
      </c>
      <c r="I2416" s="2">
        <v>7857.68</v>
      </c>
      <c r="J2416" s="2">
        <f>ROUND(Tabla2[[#This Row],[CANTIDAD 2]]*Tabla2[[#This Row],[P. U. 2]],2)</f>
        <v>7857.68</v>
      </c>
    </row>
    <row r="2417" spans="1:10">
      <c r="A2417" s="16" t="s">
        <v>6577</v>
      </c>
      <c r="B2417" s="16" t="s">
        <v>2219</v>
      </c>
      <c r="C2417" s="16" t="s">
        <v>5511</v>
      </c>
      <c r="D2417" s="1" t="s">
        <v>62</v>
      </c>
      <c r="E2417" s="3">
        <v>1</v>
      </c>
      <c r="F2417" s="2">
        <v>13453.97</v>
      </c>
      <c r="G2417" s="2">
        <f>ROUND('CDD-CD'!$E2417*'CDD-CD'!$F2417,2)</f>
        <v>13453.97</v>
      </c>
      <c r="H2417" s="3">
        <v>1</v>
      </c>
      <c r="I2417" s="2">
        <v>13453.97</v>
      </c>
      <c r="J2417" s="2">
        <f>ROUND(Tabla2[[#This Row],[CANTIDAD 2]]*Tabla2[[#This Row],[P. U. 2]],2)</f>
        <v>13453.97</v>
      </c>
    </row>
    <row r="2418" spans="1:10">
      <c r="A2418" s="16" t="s">
        <v>6577</v>
      </c>
      <c r="B2418" s="16" t="s">
        <v>2220</v>
      </c>
      <c r="C2418" s="16" t="s">
        <v>5512</v>
      </c>
      <c r="D2418" s="1" t="s">
        <v>62</v>
      </c>
      <c r="E2418" s="3">
        <v>1</v>
      </c>
      <c r="F2418" s="2">
        <v>7857.68</v>
      </c>
      <c r="G2418" s="2">
        <f>ROUND('CDD-CD'!$E2418*'CDD-CD'!$F2418,2)</f>
        <v>7857.68</v>
      </c>
      <c r="H2418" s="3">
        <v>1</v>
      </c>
      <c r="I2418" s="2">
        <v>7857.68</v>
      </c>
      <c r="J2418" s="2">
        <f>ROUND(Tabla2[[#This Row],[CANTIDAD 2]]*Tabla2[[#This Row],[P. U. 2]],2)</f>
        <v>7857.68</v>
      </c>
    </row>
    <row r="2419" spans="1:10">
      <c r="A2419" s="16" t="s">
        <v>6577</v>
      </c>
      <c r="B2419" s="16" t="s">
        <v>2221</v>
      </c>
      <c r="C2419" s="16" t="s">
        <v>5513</v>
      </c>
      <c r="D2419" s="1" t="s">
        <v>62</v>
      </c>
      <c r="E2419" s="3">
        <v>1</v>
      </c>
      <c r="F2419" s="2">
        <v>7155.27</v>
      </c>
      <c r="G2419" s="2">
        <f>ROUND('CDD-CD'!$E2419*'CDD-CD'!$F2419,2)</f>
        <v>7155.27</v>
      </c>
      <c r="H2419" s="3">
        <v>1</v>
      </c>
      <c r="I2419" s="2">
        <v>7155.27</v>
      </c>
      <c r="J2419" s="2">
        <f>ROUND(Tabla2[[#This Row],[CANTIDAD 2]]*Tabla2[[#This Row],[P. U. 2]],2)</f>
        <v>7155.27</v>
      </c>
    </row>
    <row r="2420" spans="1:10">
      <c r="A2420" s="16" t="s">
        <v>6577</v>
      </c>
      <c r="B2420" s="16" t="s">
        <v>2222</v>
      </c>
      <c r="C2420" s="16" t="s">
        <v>5514</v>
      </c>
      <c r="D2420" s="1" t="s">
        <v>62</v>
      </c>
      <c r="E2420" s="3">
        <v>1</v>
      </c>
      <c r="F2420" s="2">
        <v>23812.79</v>
      </c>
      <c r="G2420" s="2">
        <f>ROUND('CDD-CD'!$E2420*'CDD-CD'!$F2420,2)</f>
        <v>23812.79</v>
      </c>
      <c r="H2420" s="3">
        <v>1</v>
      </c>
      <c r="I2420" s="2">
        <v>23812.79</v>
      </c>
      <c r="J2420" s="2">
        <f>ROUND(Tabla2[[#This Row],[CANTIDAD 2]]*Tabla2[[#This Row],[P. U. 2]],2)</f>
        <v>23812.79</v>
      </c>
    </row>
    <row r="2421" spans="1:10">
      <c r="A2421" s="16" t="s">
        <v>6577</v>
      </c>
      <c r="B2421" s="16" t="s">
        <v>2223</v>
      </c>
      <c r="C2421" s="16" t="s">
        <v>5515</v>
      </c>
      <c r="D2421" s="1" t="s">
        <v>62</v>
      </c>
      <c r="E2421" s="3">
        <v>1</v>
      </c>
      <c r="F2421" s="2">
        <v>7155.27</v>
      </c>
      <c r="G2421" s="2">
        <f>ROUND('CDD-CD'!$E2421*'CDD-CD'!$F2421,2)</f>
        <v>7155.27</v>
      </c>
      <c r="H2421" s="3">
        <v>1</v>
      </c>
      <c r="I2421" s="2">
        <v>7155.27</v>
      </c>
      <c r="J2421" s="2">
        <f>ROUND(Tabla2[[#This Row],[CANTIDAD 2]]*Tabla2[[#This Row],[P. U. 2]],2)</f>
        <v>7155.27</v>
      </c>
    </row>
    <row r="2422" spans="1:10">
      <c r="A2422" s="16" t="s">
        <v>6577</v>
      </c>
      <c r="B2422" s="16" t="s">
        <v>2224</v>
      </c>
      <c r="C2422" s="16" t="s">
        <v>5516</v>
      </c>
      <c r="D2422" s="1" t="s">
        <v>62</v>
      </c>
      <c r="E2422" s="3">
        <v>1</v>
      </c>
      <c r="F2422" s="2">
        <v>15309.81</v>
      </c>
      <c r="G2422" s="2">
        <f>ROUND('CDD-CD'!$E2422*'CDD-CD'!$F2422,2)</f>
        <v>15309.81</v>
      </c>
      <c r="H2422" s="3">
        <v>1</v>
      </c>
      <c r="I2422" s="2">
        <v>15309.81</v>
      </c>
      <c r="J2422" s="2">
        <f>ROUND(Tabla2[[#This Row],[CANTIDAD 2]]*Tabla2[[#This Row],[P. U. 2]],2)</f>
        <v>15309.81</v>
      </c>
    </row>
    <row r="2423" spans="1:10">
      <c r="A2423" s="16" t="s">
        <v>6577</v>
      </c>
      <c r="B2423" s="16" t="s">
        <v>2225</v>
      </c>
      <c r="C2423" s="16" t="s">
        <v>5517</v>
      </c>
      <c r="D2423" s="1" t="s">
        <v>62</v>
      </c>
      <c r="E2423" s="3">
        <v>1</v>
      </c>
      <c r="F2423" s="2">
        <v>7155.27</v>
      </c>
      <c r="G2423" s="2">
        <f>ROUND('CDD-CD'!$E2423*'CDD-CD'!$F2423,2)</f>
        <v>7155.27</v>
      </c>
      <c r="H2423" s="3">
        <v>1</v>
      </c>
      <c r="I2423" s="2">
        <v>7155.27</v>
      </c>
      <c r="J2423" s="2">
        <f>ROUND(Tabla2[[#This Row],[CANTIDAD 2]]*Tabla2[[#This Row],[P. U. 2]],2)</f>
        <v>7155.27</v>
      </c>
    </row>
    <row r="2424" spans="1:10">
      <c r="A2424" s="16" t="s">
        <v>6577</v>
      </c>
      <c r="B2424" s="16" t="s">
        <v>2226</v>
      </c>
      <c r="C2424" s="16" t="s">
        <v>5518</v>
      </c>
      <c r="D2424" s="1" t="s">
        <v>62</v>
      </c>
      <c r="E2424" s="3">
        <v>1</v>
      </c>
      <c r="F2424" s="2">
        <v>17085.87</v>
      </c>
      <c r="G2424" s="2">
        <f>ROUND('CDD-CD'!$E2424*'CDD-CD'!$F2424,2)</f>
        <v>17085.87</v>
      </c>
      <c r="H2424" s="3">
        <v>1</v>
      </c>
      <c r="I2424" s="2">
        <v>17085.87</v>
      </c>
      <c r="J2424" s="2">
        <f>ROUND(Tabla2[[#This Row],[CANTIDAD 2]]*Tabla2[[#This Row],[P. U. 2]],2)</f>
        <v>17085.87</v>
      </c>
    </row>
    <row r="2425" spans="1:10">
      <c r="A2425" s="16" t="s">
        <v>6577</v>
      </c>
      <c r="B2425" s="16" t="s">
        <v>2227</v>
      </c>
      <c r="C2425" s="16" t="s">
        <v>5519</v>
      </c>
      <c r="D2425" s="1" t="s">
        <v>62</v>
      </c>
      <c r="E2425" s="3">
        <v>1</v>
      </c>
      <c r="F2425" s="2">
        <v>8525.7900000000009</v>
      </c>
      <c r="G2425" s="2">
        <f>ROUND('CDD-CD'!$E2425*'CDD-CD'!$F2425,2)</f>
        <v>8525.7900000000009</v>
      </c>
      <c r="H2425" s="3">
        <v>1</v>
      </c>
      <c r="I2425" s="2">
        <v>8525.7900000000009</v>
      </c>
      <c r="J2425" s="2">
        <f>ROUND(Tabla2[[#This Row],[CANTIDAD 2]]*Tabla2[[#This Row],[P. U. 2]],2)</f>
        <v>8525.7900000000009</v>
      </c>
    </row>
    <row r="2426" spans="1:10">
      <c r="A2426" s="16" t="s">
        <v>6577</v>
      </c>
      <c r="B2426" s="16" t="s">
        <v>2228</v>
      </c>
      <c r="C2426" s="16" t="s">
        <v>5520</v>
      </c>
      <c r="D2426" s="1" t="s">
        <v>62</v>
      </c>
      <c r="E2426" s="3">
        <v>1</v>
      </c>
      <c r="F2426" s="2">
        <v>15309.81</v>
      </c>
      <c r="G2426" s="2">
        <f>ROUND('CDD-CD'!$E2426*'CDD-CD'!$F2426,2)</f>
        <v>15309.81</v>
      </c>
      <c r="H2426" s="3">
        <v>1</v>
      </c>
      <c r="I2426" s="2">
        <v>15309.81</v>
      </c>
      <c r="J2426" s="2">
        <f>ROUND(Tabla2[[#This Row],[CANTIDAD 2]]*Tabla2[[#This Row],[P. U. 2]],2)</f>
        <v>15309.81</v>
      </c>
    </row>
    <row r="2427" spans="1:10">
      <c r="A2427" s="16" t="s">
        <v>6577</v>
      </c>
      <c r="B2427" s="16" t="s">
        <v>2229</v>
      </c>
      <c r="C2427" s="16" t="s">
        <v>5521</v>
      </c>
      <c r="D2427" s="1" t="s">
        <v>62</v>
      </c>
      <c r="E2427" s="3">
        <v>1</v>
      </c>
      <c r="F2427" s="2">
        <v>13728.02</v>
      </c>
      <c r="G2427" s="2">
        <f>ROUND('CDD-CD'!$E2427*'CDD-CD'!$F2427,2)</f>
        <v>13728.02</v>
      </c>
      <c r="H2427" s="3">
        <v>1</v>
      </c>
      <c r="I2427" s="2">
        <v>13728.02</v>
      </c>
      <c r="J2427" s="2">
        <f>ROUND(Tabla2[[#This Row],[CANTIDAD 2]]*Tabla2[[#This Row],[P. U. 2]],2)</f>
        <v>13728.02</v>
      </c>
    </row>
    <row r="2428" spans="1:10">
      <c r="A2428" s="16" t="s">
        <v>6577</v>
      </c>
      <c r="B2428" s="16" t="s">
        <v>2230</v>
      </c>
      <c r="C2428" s="16" t="s">
        <v>5522</v>
      </c>
      <c r="D2428" s="1" t="s">
        <v>62</v>
      </c>
      <c r="E2428" s="3">
        <v>1</v>
      </c>
      <c r="F2428" s="2">
        <v>6509.97</v>
      </c>
      <c r="G2428" s="2">
        <f>ROUND('CDD-CD'!$E2428*'CDD-CD'!$F2428,2)</f>
        <v>6509.97</v>
      </c>
      <c r="H2428" s="3">
        <v>1</v>
      </c>
      <c r="I2428" s="2">
        <v>6509.97</v>
      </c>
      <c r="J2428" s="2">
        <f>ROUND(Tabla2[[#This Row],[CANTIDAD 2]]*Tabla2[[#This Row],[P. U. 2]],2)</f>
        <v>6509.97</v>
      </c>
    </row>
    <row r="2429" spans="1:10">
      <c r="A2429" s="16" t="s">
        <v>6577</v>
      </c>
      <c r="B2429" s="16" t="s">
        <v>2231</v>
      </c>
      <c r="C2429" s="16" t="s">
        <v>5523</v>
      </c>
      <c r="D2429" s="1" t="s">
        <v>62</v>
      </c>
      <c r="E2429" s="3">
        <v>1</v>
      </c>
      <c r="F2429" s="2">
        <v>9816.39</v>
      </c>
      <c r="G2429" s="2">
        <f>ROUND('CDD-CD'!$E2429*'CDD-CD'!$F2429,2)</f>
        <v>9816.39</v>
      </c>
      <c r="H2429" s="3">
        <v>1</v>
      </c>
      <c r="I2429" s="2">
        <v>9816.39</v>
      </c>
      <c r="J2429" s="2">
        <f>ROUND(Tabla2[[#This Row],[CANTIDAD 2]]*Tabla2[[#This Row],[P. U. 2]],2)</f>
        <v>9816.39</v>
      </c>
    </row>
    <row r="2430" spans="1:10">
      <c r="A2430" s="16" t="s">
        <v>6577</v>
      </c>
      <c r="B2430" s="16" t="s">
        <v>2232</v>
      </c>
      <c r="C2430" s="16" t="s">
        <v>5524</v>
      </c>
      <c r="D2430" s="1" t="s">
        <v>62</v>
      </c>
      <c r="E2430" s="3">
        <v>1</v>
      </c>
      <c r="F2430" s="2">
        <v>8560.08</v>
      </c>
      <c r="G2430" s="2">
        <f>ROUND('CDD-CD'!$E2430*'CDD-CD'!$F2430,2)</f>
        <v>8560.08</v>
      </c>
      <c r="H2430" s="3">
        <v>1</v>
      </c>
      <c r="I2430" s="2">
        <v>8560.08</v>
      </c>
      <c r="J2430" s="2">
        <f>ROUND(Tabla2[[#This Row],[CANTIDAD 2]]*Tabla2[[#This Row],[P. U. 2]],2)</f>
        <v>8560.08</v>
      </c>
    </row>
    <row r="2431" spans="1:10">
      <c r="A2431" s="16" t="s">
        <v>6577</v>
      </c>
      <c r="B2431" s="16" t="s">
        <v>2233</v>
      </c>
      <c r="C2431" s="16" t="s">
        <v>5525</v>
      </c>
      <c r="D2431" s="1" t="s">
        <v>62</v>
      </c>
      <c r="E2431" s="3">
        <v>1</v>
      </c>
      <c r="F2431" s="2">
        <v>7897.64</v>
      </c>
      <c r="G2431" s="2">
        <f>ROUND('CDD-CD'!$E2431*'CDD-CD'!$F2431,2)</f>
        <v>7897.64</v>
      </c>
      <c r="H2431" s="3">
        <v>1</v>
      </c>
      <c r="I2431" s="2">
        <v>7897.64</v>
      </c>
      <c r="J2431" s="2">
        <f>ROUND(Tabla2[[#This Row],[CANTIDAD 2]]*Tabla2[[#This Row],[P. U. 2]],2)</f>
        <v>7897.64</v>
      </c>
    </row>
    <row r="2432" spans="1:10">
      <c r="A2432" s="16" t="s">
        <v>6577</v>
      </c>
      <c r="B2432" s="16" t="s">
        <v>2234</v>
      </c>
      <c r="C2432" s="16" t="s">
        <v>5526</v>
      </c>
      <c r="D2432" s="1" t="s">
        <v>62</v>
      </c>
      <c r="E2432" s="3">
        <v>1</v>
      </c>
      <c r="F2432" s="2">
        <v>10758.55</v>
      </c>
      <c r="G2432" s="2">
        <f>ROUND('CDD-CD'!$E2432*'CDD-CD'!$F2432,2)</f>
        <v>10758.55</v>
      </c>
      <c r="H2432" s="3">
        <v>1</v>
      </c>
      <c r="I2432" s="2">
        <v>10758.55</v>
      </c>
      <c r="J2432" s="2">
        <f>ROUND(Tabla2[[#This Row],[CANTIDAD 2]]*Tabla2[[#This Row],[P. U. 2]],2)</f>
        <v>10758.55</v>
      </c>
    </row>
    <row r="2433" spans="1:10">
      <c r="A2433" s="16" t="s">
        <v>6577</v>
      </c>
      <c r="B2433" s="16" t="s">
        <v>2235</v>
      </c>
      <c r="C2433" s="16" t="s">
        <v>5527</v>
      </c>
      <c r="D2433" s="1" t="s">
        <v>62</v>
      </c>
      <c r="E2433" s="3">
        <v>1</v>
      </c>
      <c r="F2433" s="2">
        <v>13728.02</v>
      </c>
      <c r="G2433" s="2">
        <f>ROUND('CDD-CD'!$E2433*'CDD-CD'!$F2433,2)</f>
        <v>13728.02</v>
      </c>
      <c r="H2433" s="3">
        <v>1</v>
      </c>
      <c r="I2433" s="2">
        <v>13728.02</v>
      </c>
      <c r="J2433" s="2">
        <f>ROUND(Tabla2[[#This Row],[CANTIDAD 2]]*Tabla2[[#This Row],[P. U. 2]],2)</f>
        <v>13728.02</v>
      </c>
    </row>
    <row r="2434" spans="1:10">
      <c r="A2434" s="16" t="s">
        <v>6577</v>
      </c>
      <c r="B2434" s="16" t="s">
        <v>2236</v>
      </c>
      <c r="C2434" s="16" t="s">
        <v>5528</v>
      </c>
      <c r="D2434" s="1" t="s">
        <v>62</v>
      </c>
      <c r="E2434" s="3">
        <v>1</v>
      </c>
      <c r="F2434" s="2">
        <v>7857.68</v>
      </c>
      <c r="G2434" s="2">
        <f>ROUND('CDD-CD'!$E2434*'CDD-CD'!$F2434,2)</f>
        <v>7857.68</v>
      </c>
      <c r="H2434" s="3">
        <v>1</v>
      </c>
      <c r="I2434" s="2">
        <v>7857.68</v>
      </c>
      <c r="J2434" s="2">
        <f>ROUND(Tabla2[[#This Row],[CANTIDAD 2]]*Tabla2[[#This Row],[P. U. 2]],2)</f>
        <v>7857.68</v>
      </c>
    </row>
    <row r="2435" spans="1:10">
      <c r="A2435" s="16" t="s">
        <v>6577</v>
      </c>
      <c r="B2435" s="16" t="s">
        <v>2237</v>
      </c>
      <c r="C2435" s="16" t="s">
        <v>5529</v>
      </c>
      <c r="D2435" s="1" t="s">
        <v>62</v>
      </c>
      <c r="E2435" s="3">
        <v>1</v>
      </c>
      <c r="F2435" s="2">
        <v>7857.68</v>
      </c>
      <c r="G2435" s="2">
        <f>ROUND('CDD-CD'!$E2435*'CDD-CD'!$F2435,2)</f>
        <v>7857.68</v>
      </c>
      <c r="H2435" s="3">
        <v>1</v>
      </c>
      <c r="I2435" s="2">
        <v>7857.68</v>
      </c>
      <c r="J2435" s="2">
        <f>ROUND(Tabla2[[#This Row],[CANTIDAD 2]]*Tabla2[[#This Row],[P. U. 2]],2)</f>
        <v>7857.68</v>
      </c>
    </row>
    <row r="2436" spans="1:10">
      <c r="A2436" s="16" t="s">
        <v>6577</v>
      </c>
      <c r="B2436" s="16" t="s">
        <v>2238</v>
      </c>
      <c r="C2436" s="16" t="s">
        <v>5530</v>
      </c>
      <c r="D2436" s="1" t="s">
        <v>62</v>
      </c>
      <c r="E2436" s="3">
        <v>1</v>
      </c>
      <c r="F2436" s="2">
        <v>34645.589999999997</v>
      </c>
      <c r="G2436" s="2">
        <f>ROUND('CDD-CD'!$E2436*'CDD-CD'!$F2436,2)</f>
        <v>34645.589999999997</v>
      </c>
      <c r="H2436" s="3">
        <v>1</v>
      </c>
      <c r="I2436" s="2">
        <v>34645.589999999997</v>
      </c>
      <c r="J2436" s="2">
        <f>ROUND(Tabla2[[#This Row],[CANTIDAD 2]]*Tabla2[[#This Row],[P. U. 2]],2)</f>
        <v>34645.589999999997</v>
      </c>
    </row>
    <row r="2437" spans="1:10">
      <c r="A2437" s="16" t="s">
        <v>6577</v>
      </c>
      <c r="B2437" s="16" t="s">
        <v>2239</v>
      </c>
      <c r="C2437" s="16" t="s">
        <v>5531</v>
      </c>
      <c r="D2437" s="1" t="s">
        <v>62</v>
      </c>
      <c r="E2437" s="3">
        <v>1</v>
      </c>
      <c r="F2437" s="2">
        <v>12134.88</v>
      </c>
      <c r="G2437" s="2">
        <f>ROUND('CDD-CD'!$E2437*'CDD-CD'!$F2437,2)</f>
        <v>12134.88</v>
      </c>
      <c r="H2437" s="3">
        <v>1</v>
      </c>
      <c r="I2437" s="2">
        <v>12134.88</v>
      </c>
      <c r="J2437" s="2">
        <f>ROUND(Tabla2[[#This Row],[CANTIDAD 2]]*Tabla2[[#This Row],[P. U. 2]],2)</f>
        <v>12134.88</v>
      </c>
    </row>
    <row r="2438" spans="1:10">
      <c r="A2438" s="16" t="s">
        <v>6577</v>
      </c>
      <c r="B2438" s="16" t="s">
        <v>2240</v>
      </c>
      <c r="C2438" s="16" t="s">
        <v>5532</v>
      </c>
      <c r="D2438" s="1" t="s">
        <v>62</v>
      </c>
      <c r="E2438" s="3">
        <v>1</v>
      </c>
      <c r="F2438" s="2">
        <v>7652.07</v>
      </c>
      <c r="G2438" s="2">
        <f>ROUND('CDD-CD'!$E2438*'CDD-CD'!$F2438,2)</f>
        <v>7652.07</v>
      </c>
      <c r="H2438" s="3">
        <v>1</v>
      </c>
      <c r="I2438" s="2">
        <v>7652.07</v>
      </c>
      <c r="J2438" s="2">
        <f>ROUND(Tabla2[[#This Row],[CANTIDAD 2]]*Tabla2[[#This Row],[P. U. 2]],2)</f>
        <v>7652.07</v>
      </c>
    </row>
    <row r="2439" spans="1:10">
      <c r="A2439" s="16" t="s">
        <v>6577</v>
      </c>
      <c r="B2439" s="16" t="s">
        <v>2241</v>
      </c>
      <c r="C2439" s="16" t="s">
        <v>5533</v>
      </c>
      <c r="D2439" s="1" t="s">
        <v>62</v>
      </c>
      <c r="E2439" s="3">
        <v>1</v>
      </c>
      <c r="F2439" s="2">
        <v>7652.07</v>
      </c>
      <c r="G2439" s="2">
        <f>ROUND('CDD-CD'!$E2439*'CDD-CD'!$F2439,2)</f>
        <v>7652.07</v>
      </c>
      <c r="H2439" s="3">
        <v>1</v>
      </c>
      <c r="I2439" s="2">
        <v>7652.07</v>
      </c>
      <c r="J2439" s="2">
        <f>ROUND(Tabla2[[#This Row],[CANTIDAD 2]]*Tabla2[[#This Row],[P. U. 2]],2)</f>
        <v>7652.07</v>
      </c>
    </row>
    <row r="2440" spans="1:10">
      <c r="A2440" s="16" t="s">
        <v>6577</v>
      </c>
      <c r="B2440" s="16" t="s">
        <v>2242</v>
      </c>
      <c r="C2440" s="16" t="s">
        <v>5534</v>
      </c>
      <c r="D2440" s="1" t="s">
        <v>62</v>
      </c>
      <c r="E2440" s="3">
        <v>1</v>
      </c>
      <c r="F2440" s="2">
        <v>37746.410000000003</v>
      </c>
      <c r="G2440" s="2">
        <f>ROUND('CDD-CD'!$E2440*'CDD-CD'!$F2440,2)</f>
        <v>37746.410000000003</v>
      </c>
      <c r="H2440" s="3">
        <v>1</v>
      </c>
      <c r="I2440" s="2">
        <v>37746.410000000003</v>
      </c>
      <c r="J2440" s="2">
        <f>ROUND(Tabla2[[#This Row],[CANTIDAD 2]]*Tabla2[[#This Row],[P. U. 2]],2)</f>
        <v>37746.410000000003</v>
      </c>
    </row>
    <row r="2441" spans="1:10">
      <c r="A2441" s="16" t="s">
        <v>6577</v>
      </c>
      <c r="B2441" s="16" t="s">
        <v>2243</v>
      </c>
      <c r="C2441" s="16" t="s">
        <v>5535</v>
      </c>
      <c r="D2441" s="1" t="s">
        <v>62</v>
      </c>
      <c r="E2441" s="3">
        <v>1</v>
      </c>
      <c r="F2441" s="2">
        <v>53216.19</v>
      </c>
      <c r="G2441" s="2">
        <f>ROUND('CDD-CD'!$E2441*'CDD-CD'!$F2441,2)</f>
        <v>53216.19</v>
      </c>
      <c r="H2441" s="3">
        <v>1</v>
      </c>
      <c r="I2441" s="2">
        <v>53216.19</v>
      </c>
      <c r="J2441" s="2">
        <f>ROUND(Tabla2[[#This Row],[CANTIDAD 2]]*Tabla2[[#This Row],[P. U. 2]],2)</f>
        <v>53216.19</v>
      </c>
    </row>
    <row r="2442" spans="1:10">
      <c r="A2442" s="16" t="s">
        <v>6577</v>
      </c>
      <c r="B2442" s="16" t="s">
        <v>2244</v>
      </c>
      <c r="C2442" s="16" t="s">
        <v>5536</v>
      </c>
      <c r="D2442" s="1" t="s">
        <v>62</v>
      </c>
      <c r="E2442" s="3">
        <v>1</v>
      </c>
      <c r="F2442" s="2">
        <v>51091.83</v>
      </c>
      <c r="G2442" s="2">
        <f>ROUND('CDD-CD'!$E2442*'CDD-CD'!$F2442,2)</f>
        <v>51091.83</v>
      </c>
      <c r="H2442" s="3">
        <v>1</v>
      </c>
      <c r="I2442" s="2">
        <v>51091.83</v>
      </c>
      <c r="J2442" s="2">
        <f>ROUND(Tabla2[[#This Row],[CANTIDAD 2]]*Tabla2[[#This Row],[P. U. 2]],2)</f>
        <v>51091.83</v>
      </c>
    </row>
    <row r="2443" spans="1:10" s="56" customFormat="1">
      <c r="A2443" s="52" t="s">
        <v>6580</v>
      </c>
      <c r="B2443" s="52" t="s">
        <v>2245</v>
      </c>
      <c r="C2443" s="52" t="s">
        <v>5031</v>
      </c>
      <c r="D2443" s="53" t="s">
        <v>3472</v>
      </c>
      <c r="E2443" s="54"/>
      <c r="F2443" s="55"/>
      <c r="G2443" s="55">
        <f>SUM(G2444:G2613)</f>
        <v>1055447.1999999951</v>
      </c>
      <c r="H2443" s="54"/>
      <c r="I2443" s="65"/>
      <c r="J2443" s="55">
        <f>SUM(J2444:J2613)</f>
        <v>1420203.5600000052</v>
      </c>
    </row>
    <row r="2444" spans="1:10">
      <c r="A2444" s="16" t="s">
        <v>6577</v>
      </c>
      <c r="B2444" s="16" t="s">
        <v>2246</v>
      </c>
      <c r="C2444" s="16" t="s">
        <v>5537</v>
      </c>
      <c r="D2444" s="1" t="s">
        <v>62</v>
      </c>
      <c r="E2444" s="3">
        <v>1</v>
      </c>
      <c r="F2444" s="2">
        <v>14424.28</v>
      </c>
      <c r="G2444" s="2">
        <f>ROUND('CDD-CD'!$E2444*'CDD-CD'!$F2444,2)</f>
        <v>14424.28</v>
      </c>
      <c r="H2444" s="3">
        <v>1</v>
      </c>
      <c r="I2444" s="2">
        <v>19420.18</v>
      </c>
      <c r="J2444" s="2">
        <f>ROUND(Tabla2[[#This Row],[CANTIDAD 2]]*Tabla2[[#This Row],[P. U. 2]],2)</f>
        <v>19420.18</v>
      </c>
    </row>
    <row r="2445" spans="1:10">
      <c r="A2445" s="16" t="s">
        <v>6577</v>
      </c>
      <c r="B2445" s="16" t="s">
        <v>2247</v>
      </c>
      <c r="C2445" s="16" t="s">
        <v>5538</v>
      </c>
      <c r="D2445" s="1" t="s">
        <v>62</v>
      </c>
      <c r="E2445" s="3">
        <v>1</v>
      </c>
      <c r="F2445" s="2">
        <v>9876.7999999999993</v>
      </c>
      <c r="G2445" s="2">
        <f>ROUND('CDD-CD'!$E2445*'CDD-CD'!$F2445,2)</f>
        <v>9876.7999999999993</v>
      </c>
      <c r="H2445" s="3">
        <v>1</v>
      </c>
      <c r="I2445" s="2">
        <v>13150.27</v>
      </c>
      <c r="J2445" s="2">
        <f>ROUND(Tabla2[[#This Row],[CANTIDAD 2]]*Tabla2[[#This Row],[P. U. 2]],2)</f>
        <v>13150.27</v>
      </c>
    </row>
    <row r="2446" spans="1:10">
      <c r="A2446" s="16" t="s">
        <v>6577</v>
      </c>
      <c r="B2446" s="16" t="s">
        <v>2248</v>
      </c>
      <c r="C2446" s="16" t="s">
        <v>5539</v>
      </c>
      <c r="D2446" s="1" t="s">
        <v>62</v>
      </c>
      <c r="E2446" s="3">
        <v>1</v>
      </c>
      <c r="F2446" s="2">
        <v>14877.62</v>
      </c>
      <c r="G2446" s="2">
        <f>ROUND('CDD-CD'!$E2446*'CDD-CD'!$F2446,2)</f>
        <v>14877.62</v>
      </c>
      <c r="H2446" s="3">
        <v>1</v>
      </c>
      <c r="I2446" s="2">
        <v>20045.240000000002</v>
      </c>
      <c r="J2446" s="2">
        <f>ROUND(Tabla2[[#This Row],[CANTIDAD 2]]*Tabla2[[#This Row],[P. U. 2]],2)</f>
        <v>20045.240000000002</v>
      </c>
    </row>
    <row r="2447" spans="1:10">
      <c r="A2447" s="16" t="s">
        <v>6577</v>
      </c>
      <c r="B2447" s="16" t="s">
        <v>2249</v>
      </c>
      <c r="C2447" s="16" t="s">
        <v>5540</v>
      </c>
      <c r="D2447" s="1" t="s">
        <v>62</v>
      </c>
      <c r="E2447" s="3">
        <v>1</v>
      </c>
      <c r="F2447" s="2">
        <v>9876.7999999999993</v>
      </c>
      <c r="G2447" s="2">
        <f>ROUND('CDD-CD'!$E2447*'CDD-CD'!$F2447,2)</f>
        <v>9876.7999999999993</v>
      </c>
      <c r="H2447" s="3">
        <v>1</v>
      </c>
      <c r="I2447" s="2">
        <v>13150.27</v>
      </c>
      <c r="J2447" s="2">
        <f>ROUND(Tabla2[[#This Row],[CANTIDAD 2]]*Tabla2[[#This Row],[P. U. 2]],2)</f>
        <v>13150.27</v>
      </c>
    </row>
    <row r="2448" spans="1:10">
      <c r="A2448" s="16" t="s">
        <v>6577</v>
      </c>
      <c r="B2448" s="16" t="s">
        <v>2250</v>
      </c>
      <c r="C2448" s="16" t="s">
        <v>5541</v>
      </c>
      <c r="D2448" s="1" t="s">
        <v>62</v>
      </c>
      <c r="E2448" s="3">
        <v>1</v>
      </c>
      <c r="F2448" s="2">
        <v>10614.22</v>
      </c>
      <c r="G2448" s="2">
        <f>ROUND('CDD-CD'!$E2448*'CDD-CD'!$F2448,2)</f>
        <v>10614.22</v>
      </c>
      <c r="H2448" s="3">
        <v>1</v>
      </c>
      <c r="I2448" s="2">
        <v>14167</v>
      </c>
      <c r="J2448" s="2">
        <f>ROUND(Tabla2[[#This Row],[CANTIDAD 2]]*Tabla2[[#This Row],[P. U. 2]],2)</f>
        <v>14167</v>
      </c>
    </row>
    <row r="2449" spans="1:10">
      <c r="A2449" s="16" t="s">
        <v>6577</v>
      </c>
      <c r="B2449" s="16" t="s">
        <v>2251</v>
      </c>
      <c r="C2449" s="16" t="s">
        <v>5542</v>
      </c>
      <c r="D2449" s="1" t="s">
        <v>62</v>
      </c>
      <c r="E2449" s="3">
        <v>1</v>
      </c>
      <c r="F2449" s="2">
        <v>7660.55</v>
      </c>
      <c r="G2449" s="2">
        <f>ROUND('CDD-CD'!$E2449*'CDD-CD'!$F2449,2)</f>
        <v>7660.55</v>
      </c>
      <c r="H2449" s="3">
        <v>1</v>
      </c>
      <c r="I2449" s="2">
        <v>10094.57</v>
      </c>
      <c r="J2449" s="2">
        <f>ROUND(Tabla2[[#This Row],[CANTIDAD 2]]*Tabla2[[#This Row],[P. U. 2]],2)</f>
        <v>10094.57</v>
      </c>
    </row>
    <row r="2450" spans="1:10">
      <c r="A2450" s="16" t="s">
        <v>6577</v>
      </c>
      <c r="B2450" s="16" t="s">
        <v>2252</v>
      </c>
      <c r="C2450" s="16" t="s">
        <v>5543</v>
      </c>
      <c r="D2450" s="1" t="s">
        <v>62</v>
      </c>
      <c r="E2450" s="3">
        <v>1</v>
      </c>
      <c r="F2450" s="2">
        <v>10757.3</v>
      </c>
      <c r="G2450" s="2">
        <f>ROUND('CDD-CD'!$E2450*'CDD-CD'!$F2450,2)</f>
        <v>10757.3</v>
      </c>
      <c r="H2450" s="3">
        <v>1</v>
      </c>
      <c r="I2450" s="2">
        <v>14364.27</v>
      </c>
      <c r="J2450" s="2">
        <f>ROUND(Tabla2[[#This Row],[CANTIDAD 2]]*Tabla2[[#This Row],[P. U. 2]],2)</f>
        <v>14364.27</v>
      </c>
    </row>
    <row r="2451" spans="1:10">
      <c r="A2451" s="16" t="s">
        <v>6577</v>
      </c>
      <c r="B2451" s="16" t="s">
        <v>2253</v>
      </c>
      <c r="C2451" s="16" t="s">
        <v>5544</v>
      </c>
      <c r="D2451" s="1" t="s">
        <v>62</v>
      </c>
      <c r="E2451" s="3">
        <v>1</v>
      </c>
      <c r="F2451" s="2">
        <v>12825.13</v>
      </c>
      <c r="G2451" s="2">
        <f>ROUND('CDD-CD'!$E2451*'CDD-CD'!$F2451,2)</f>
        <v>12825.13</v>
      </c>
      <c r="H2451" s="3">
        <v>1</v>
      </c>
      <c r="I2451" s="2">
        <v>17215.32</v>
      </c>
      <c r="J2451" s="2">
        <f>ROUND(Tabla2[[#This Row],[CANTIDAD 2]]*Tabla2[[#This Row],[P. U. 2]],2)</f>
        <v>17215.32</v>
      </c>
    </row>
    <row r="2452" spans="1:10">
      <c r="A2452" s="16" t="s">
        <v>6577</v>
      </c>
      <c r="B2452" s="16" t="s">
        <v>2254</v>
      </c>
      <c r="C2452" s="16" t="s">
        <v>5545</v>
      </c>
      <c r="D2452" s="1" t="s">
        <v>62</v>
      </c>
      <c r="E2452" s="3">
        <v>1</v>
      </c>
      <c r="F2452" s="2">
        <v>7660.55</v>
      </c>
      <c r="G2452" s="2">
        <f>ROUND('CDD-CD'!$E2452*'CDD-CD'!$F2452,2)</f>
        <v>7660.55</v>
      </c>
      <c r="H2452" s="3">
        <v>1</v>
      </c>
      <c r="I2452" s="2">
        <v>10094.57</v>
      </c>
      <c r="J2452" s="2">
        <f>ROUND(Tabla2[[#This Row],[CANTIDAD 2]]*Tabla2[[#This Row],[P. U. 2]],2)</f>
        <v>10094.57</v>
      </c>
    </row>
    <row r="2453" spans="1:10">
      <c r="A2453" s="16" t="s">
        <v>6577</v>
      </c>
      <c r="B2453" s="16" t="s">
        <v>2255</v>
      </c>
      <c r="C2453" s="16" t="s">
        <v>5546</v>
      </c>
      <c r="D2453" s="1" t="s">
        <v>62</v>
      </c>
      <c r="E2453" s="3">
        <v>1</v>
      </c>
      <c r="F2453" s="2">
        <v>7660.55</v>
      </c>
      <c r="G2453" s="2">
        <f>ROUND('CDD-CD'!$E2453*'CDD-CD'!$F2453,2)</f>
        <v>7660.55</v>
      </c>
      <c r="H2453" s="3">
        <v>1</v>
      </c>
      <c r="I2453" s="2">
        <v>10094.57</v>
      </c>
      <c r="J2453" s="2">
        <f>ROUND(Tabla2[[#This Row],[CANTIDAD 2]]*Tabla2[[#This Row],[P. U. 2]],2)</f>
        <v>10094.57</v>
      </c>
    </row>
    <row r="2454" spans="1:10">
      <c r="A2454" s="16" t="s">
        <v>6577</v>
      </c>
      <c r="B2454" s="16" t="s">
        <v>2256</v>
      </c>
      <c r="C2454" s="16" t="s">
        <v>5547</v>
      </c>
      <c r="D2454" s="1" t="s">
        <v>62</v>
      </c>
      <c r="E2454" s="3">
        <v>1</v>
      </c>
      <c r="F2454" s="2">
        <v>10352.4</v>
      </c>
      <c r="G2454" s="2">
        <f>ROUND('CDD-CD'!$E2454*'CDD-CD'!$F2454,2)</f>
        <v>10352.4</v>
      </c>
      <c r="H2454" s="3">
        <v>1</v>
      </c>
      <c r="I2454" s="2">
        <v>13806.01</v>
      </c>
      <c r="J2454" s="2">
        <f>ROUND(Tabla2[[#This Row],[CANTIDAD 2]]*Tabla2[[#This Row],[P. U. 2]],2)</f>
        <v>13806.01</v>
      </c>
    </row>
    <row r="2455" spans="1:10">
      <c r="A2455" s="16" t="s">
        <v>6577</v>
      </c>
      <c r="B2455" s="16" t="s">
        <v>2257</v>
      </c>
      <c r="C2455" s="16" t="s">
        <v>5548</v>
      </c>
      <c r="D2455" s="1" t="s">
        <v>62</v>
      </c>
      <c r="E2455" s="3">
        <v>1</v>
      </c>
      <c r="F2455" s="2">
        <v>7660.55</v>
      </c>
      <c r="G2455" s="2">
        <f>ROUND('CDD-CD'!$E2455*'CDD-CD'!$F2455,2)</f>
        <v>7660.55</v>
      </c>
      <c r="H2455" s="3">
        <v>1</v>
      </c>
      <c r="I2455" s="2">
        <v>10094.57</v>
      </c>
      <c r="J2455" s="2">
        <f>ROUND(Tabla2[[#This Row],[CANTIDAD 2]]*Tabla2[[#This Row],[P. U. 2]],2)</f>
        <v>10094.57</v>
      </c>
    </row>
    <row r="2456" spans="1:10">
      <c r="A2456" s="16" t="s">
        <v>6577</v>
      </c>
      <c r="B2456" s="16" t="s">
        <v>2258</v>
      </c>
      <c r="C2456" s="16" t="s">
        <v>5549</v>
      </c>
      <c r="D2456" s="1" t="s">
        <v>62</v>
      </c>
      <c r="E2456" s="3">
        <v>1</v>
      </c>
      <c r="F2456" s="2">
        <v>9924.16</v>
      </c>
      <c r="G2456" s="2">
        <f>ROUND('CDD-CD'!$E2456*'CDD-CD'!$F2456,2)</f>
        <v>9924.16</v>
      </c>
      <c r="H2456" s="3">
        <v>1</v>
      </c>
      <c r="I2456" s="2">
        <v>13215.56</v>
      </c>
      <c r="J2456" s="2">
        <f>ROUND(Tabla2[[#This Row],[CANTIDAD 2]]*Tabla2[[#This Row],[P. U. 2]],2)</f>
        <v>13215.56</v>
      </c>
    </row>
    <row r="2457" spans="1:10">
      <c r="A2457" s="16" t="s">
        <v>6577</v>
      </c>
      <c r="B2457" s="16" t="s">
        <v>2259</v>
      </c>
      <c r="C2457" s="16" t="s">
        <v>5550</v>
      </c>
      <c r="D2457" s="1" t="s">
        <v>62</v>
      </c>
      <c r="E2457" s="3">
        <v>1</v>
      </c>
      <c r="F2457" s="2">
        <v>7660.55</v>
      </c>
      <c r="G2457" s="2">
        <f>ROUND('CDD-CD'!$E2457*'CDD-CD'!$F2457,2)</f>
        <v>7660.55</v>
      </c>
      <c r="H2457" s="3">
        <v>1</v>
      </c>
      <c r="I2457" s="2">
        <v>10094.57</v>
      </c>
      <c r="J2457" s="2">
        <f>ROUND(Tabla2[[#This Row],[CANTIDAD 2]]*Tabla2[[#This Row],[P. U. 2]],2)</f>
        <v>10094.57</v>
      </c>
    </row>
    <row r="2458" spans="1:10">
      <c r="A2458" s="16" t="s">
        <v>6577</v>
      </c>
      <c r="B2458" s="16" t="s">
        <v>2260</v>
      </c>
      <c r="C2458" s="16" t="s">
        <v>5551</v>
      </c>
      <c r="D2458" s="1" t="s">
        <v>62</v>
      </c>
      <c r="E2458" s="3">
        <v>1</v>
      </c>
      <c r="F2458" s="2">
        <v>7660.55</v>
      </c>
      <c r="G2458" s="2">
        <f>ROUND('CDD-CD'!$E2458*'CDD-CD'!$F2458,2)</f>
        <v>7660.55</v>
      </c>
      <c r="H2458" s="3">
        <v>1</v>
      </c>
      <c r="I2458" s="2">
        <v>10094.57</v>
      </c>
      <c r="J2458" s="2">
        <f>ROUND(Tabla2[[#This Row],[CANTIDAD 2]]*Tabla2[[#This Row],[P. U. 2]],2)</f>
        <v>10094.57</v>
      </c>
    </row>
    <row r="2459" spans="1:10">
      <c r="A2459" s="16" t="s">
        <v>6577</v>
      </c>
      <c r="B2459" s="16" t="s">
        <v>2261</v>
      </c>
      <c r="C2459" s="16" t="s">
        <v>5552</v>
      </c>
      <c r="D2459" s="1" t="s">
        <v>62</v>
      </c>
      <c r="E2459" s="3">
        <v>1</v>
      </c>
      <c r="F2459" s="2">
        <v>7660.55</v>
      </c>
      <c r="G2459" s="2">
        <f>ROUND('CDD-CD'!$E2459*'CDD-CD'!$F2459,2)</f>
        <v>7660.55</v>
      </c>
      <c r="H2459" s="3">
        <v>1</v>
      </c>
      <c r="I2459" s="2">
        <v>10094.57</v>
      </c>
      <c r="J2459" s="2">
        <f>ROUND(Tabla2[[#This Row],[CANTIDAD 2]]*Tabla2[[#This Row],[P. U. 2]],2)</f>
        <v>10094.57</v>
      </c>
    </row>
    <row r="2460" spans="1:10">
      <c r="A2460" s="16" t="s">
        <v>6577</v>
      </c>
      <c r="B2460" s="16" t="s">
        <v>2262</v>
      </c>
      <c r="C2460" s="16" t="s">
        <v>5553</v>
      </c>
      <c r="D2460" s="1" t="s">
        <v>62</v>
      </c>
      <c r="E2460" s="3">
        <v>1</v>
      </c>
      <c r="F2460" s="2">
        <v>7660.55</v>
      </c>
      <c r="G2460" s="2">
        <f>ROUND('CDD-CD'!$E2460*'CDD-CD'!$F2460,2)</f>
        <v>7660.55</v>
      </c>
      <c r="H2460" s="3">
        <v>1</v>
      </c>
      <c r="I2460" s="2">
        <v>10094.57</v>
      </c>
      <c r="J2460" s="2">
        <f>ROUND(Tabla2[[#This Row],[CANTIDAD 2]]*Tabla2[[#This Row],[P. U. 2]],2)</f>
        <v>10094.57</v>
      </c>
    </row>
    <row r="2461" spans="1:10">
      <c r="A2461" s="16" t="s">
        <v>6577</v>
      </c>
      <c r="B2461" s="16" t="s">
        <v>2263</v>
      </c>
      <c r="C2461" s="16" t="s">
        <v>5554</v>
      </c>
      <c r="D2461" s="1" t="s">
        <v>62</v>
      </c>
      <c r="E2461" s="3">
        <v>1</v>
      </c>
      <c r="F2461" s="2">
        <v>7660.55</v>
      </c>
      <c r="G2461" s="2">
        <f>ROUND('CDD-CD'!$E2461*'CDD-CD'!$F2461,2)</f>
        <v>7660.55</v>
      </c>
      <c r="H2461" s="3">
        <v>1</v>
      </c>
      <c r="I2461" s="2">
        <v>10094.57</v>
      </c>
      <c r="J2461" s="2">
        <f>ROUND(Tabla2[[#This Row],[CANTIDAD 2]]*Tabla2[[#This Row],[P. U. 2]],2)</f>
        <v>10094.57</v>
      </c>
    </row>
    <row r="2462" spans="1:10">
      <c r="A2462" s="16" t="s">
        <v>6577</v>
      </c>
      <c r="B2462" s="16" t="s">
        <v>2264</v>
      </c>
      <c r="C2462" s="16" t="s">
        <v>5555</v>
      </c>
      <c r="D2462" s="1" t="s">
        <v>62</v>
      </c>
      <c r="E2462" s="3">
        <v>1</v>
      </c>
      <c r="F2462" s="2">
        <v>7660.55</v>
      </c>
      <c r="G2462" s="2">
        <f>ROUND('CDD-CD'!$E2462*'CDD-CD'!$F2462,2)</f>
        <v>7660.55</v>
      </c>
      <c r="H2462" s="3">
        <v>1</v>
      </c>
      <c r="I2462" s="2">
        <v>10094.57</v>
      </c>
      <c r="J2462" s="2">
        <f>ROUND(Tabla2[[#This Row],[CANTIDAD 2]]*Tabla2[[#This Row],[P. U. 2]],2)</f>
        <v>10094.57</v>
      </c>
    </row>
    <row r="2463" spans="1:10">
      <c r="A2463" s="16" t="s">
        <v>6577</v>
      </c>
      <c r="B2463" s="16" t="s">
        <v>2265</v>
      </c>
      <c r="C2463" s="16" t="s">
        <v>5556</v>
      </c>
      <c r="D2463" s="1" t="s">
        <v>62</v>
      </c>
      <c r="E2463" s="3">
        <v>1</v>
      </c>
      <c r="F2463" s="2">
        <v>7660.55</v>
      </c>
      <c r="G2463" s="2">
        <f>ROUND('CDD-CD'!$E2463*'CDD-CD'!$F2463,2)</f>
        <v>7660.55</v>
      </c>
      <c r="H2463" s="3">
        <v>1</v>
      </c>
      <c r="I2463" s="2">
        <v>10094.57</v>
      </c>
      <c r="J2463" s="2">
        <f>ROUND(Tabla2[[#This Row],[CANTIDAD 2]]*Tabla2[[#This Row],[P. U. 2]],2)</f>
        <v>10094.57</v>
      </c>
    </row>
    <row r="2464" spans="1:10">
      <c r="A2464" s="16" t="s">
        <v>6577</v>
      </c>
      <c r="B2464" s="16" t="s">
        <v>2266</v>
      </c>
      <c r="C2464" s="16" t="s">
        <v>5557</v>
      </c>
      <c r="D2464" s="1" t="s">
        <v>62</v>
      </c>
      <c r="E2464" s="3">
        <v>1</v>
      </c>
      <c r="F2464" s="2">
        <v>9924.16</v>
      </c>
      <c r="G2464" s="2">
        <f>ROUND('CDD-CD'!$E2464*'CDD-CD'!$F2464,2)</f>
        <v>9924.16</v>
      </c>
      <c r="H2464" s="3">
        <v>1</v>
      </c>
      <c r="I2464" s="2">
        <v>13215.56</v>
      </c>
      <c r="J2464" s="2">
        <f>ROUND(Tabla2[[#This Row],[CANTIDAD 2]]*Tabla2[[#This Row],[P. U. 2]],2)</f>
        <v>13215.56</v>
      </c>
    </row>
    <row r="2465" spans="1:10">
      <c r="A2465" s="16" t="s">
        <v>6577</v>
      </c>
      <c r="B2465" s="16" t="s">
        <v>2267</v>
      </c>
      <c r="C2465" s="16" t="s">
        <v>5558</v>
      </c>
      <c r="D2465" s="1" t="s">
        <v>62</v>
      </c>
      <c r="E2465" s="3">
        <v>1</v>
      </c>
      <c r="F2465" s="2">
        <v>7660.55</v>
      </c>
      <c r="G2465" s="2">
        <f>ROUND('CDD-CD'!$E2465*'CDD-CD'!$F2465,2)</f>
        <v>7660.55</v>
      </c>
      <c r="H2465" s="3">
        <v>1</v>
      </c>
      <c r="I2465" s="2">
        <v>10094.57</v>
      </c>
      <c r="J2465" s="2">
        <f>ROUND(Tabla2[[#This Row],[CANTIDAD 2]]*Tabla2[[#This Row],[P. U. 2]],2)</f>
        <v>10094.57</v>
      </c>
    </row>
    <row r="2466" spans="1:10">
      <c r="A2466" s="16" t="s">
        <v>6577</v>
      </c>
      <c r="B2466" s="16" t="s">
        <v>2268</v>
      </c>
      <c r="C2466" s="16" t="s">
        <v>5559</v>
      </c>
      <c r="D2466" s="1" t="s">
        <v>62</v>
      </c>
      <c r="E2466" s="3">
        <v>1</v>
      </c>
      <c r="F2466" s="2">
        <v>13347.75</v>
      </c>
      <c r="G2466" s="2">
        <f>ROUND('CDD-CD'!$E2466*'CDD-CD'!$F2466,2)</f>
        <v>13347.75</v>
      </c>
      <c r="H2466" s="3">
        <v>1</v>
      </c>
      <c r="I2466" s="2">
        <v>17935.900000000001</v>
      </c>
      <c r="J2466" s="2">
        <f>ROUND(Tabla2[[#This Row],[CANTIDAD 2]]*Tabla2[[#This Row],[P. U. 2]],2)</f>
        <v>17935.900000000001</v>
      </c>
    </row>
    <row r="2467" spans="1:10">
      <c r="A2467" s="16" t="s">
        <v>6577</v>
      </c>
      <c r="B2467" s="16" t="s">
        <v>2269</v>
      </c>
      <c r="C2467" s="16" t="s">
        <v>5560</v>
      </c>
      <c r="D2467" s="1" t="s">
        <v>62</v>
      </c>
      <c r="E2467" s="3">
        <v>1</v>
      </c>
      <c r="F2467" s="2">
        <v>9924.16</v>
      </c>
      <c r="G2467" s="2">
        <f>ROUND('CDD-CD'!$E2467*'CDD-CD'!$F2467,2)</f>
        <v>9924.16</v>
      </c>
      <c r="H2467" s="3">
        <v>1</v>
      </c>
      <c r="I2467" s="2">
        <v>13215.56</v>
      </c>
      <c r="J2467" s="2">
        <f>ROUND(Tabla2[[#This Row],[CANTIDAD 2]]*Tabla2[[#This Row],[P. U. 2]],2)</f>
        <v>13215.56</v>
      </c>
    </row>
    <row r="2468" spans="1:10">
      <c r="A2468" s="16" t="s">
        <v>6577</v>
      </c>
      <c r="B2468" s="16" t="s">
        <v>2270</v>
      </c>
      <c r="C2468" s="16" t="s">
        <v>5561</v>
      </c>
      <c r="D2468" s="1" t="s">
        <v>62</v>
      </c>
      <c r="E2468" s="3">
        <v>1</v>
      </c>
      <c r="F2468" s="2">
        <v>9924.16</v>
      </c>
      <c r="G2468" s="2">
        <f>ROUND('CDD-CD'!$E2468*'CDD-CD'!$F2468,2)</f>
        <v>9924.16</v>
      </c>
      <c r="H2468" s="3">
        <v>1</v>
      </c>
      <c r="I2468" s="2">
        <v>13215.56</v>
      </c>
      <c r="J2468" s="2">
        <f>ROUND(Tabla2[[#This Row],[CANTIDAD 2]]*Tabla2[[#This Row],[P. U. 2]],2)</f>
        <v>13215.56</v>
      </c>
    </row>
    <row r="2469" spans="1:10">
      <c r="A2469" s="16" t="s">
        <v>6577</v>
      </c>
      <c r="B2469" s="16" t="s">
        <v>2271</v>
      </c>
      <c r="C2469" s="16" t="s">
        <v>5562</v>
      </c>
      <c r="D2469" s="1" t="s">
        <v>62</v>
      </c>
      <c r="E2469" s="3">
        <v>1</v>
      </c>
      <c r="F2469" s="2">
        <v>13364.9</v>
      </c>
      <c r="G2469" s="2">
        <f>ROUND('CDD-CD'!$E2469*'CDD-CD'!$F2469,2)</f>
        <v>13364.9</v>
      </c>
      <c r="H2469" s="3">
        <v>1</v>
      </c>
      <c r="I2469" s="2">
        <v>17959.55</v>
      </c>
      <c r="J2469" s="2">
        <f>ROUND(Tabla2[[#This Row],[CANTIDAD 2]]*Tabla2[[#This Row],[P. U. 2]],2)</f>
        <v>17959.55</v>
      </c>
    </row>
    <row r="2470" spans="1:10">
      <c r="A2470" s="16" t="s">
        <v>6577</v>
      </c>
      <c r="B2470" s="16" t="s">
        <v>2272</v>
      </c>
      <c r="C2470" s="16" t="s">
        <v>5563</v>
      </c>
      <c r="D2470" s="1" t="s">
        <v>62</v>
      </c>
      <c r="E2470" s="3">
        <v>1</v>
      </c>
      <c r="F2470" s="2">
        <v>13364.9</v>
      </c>
      <c r="G2470" s="2">
        <f>ROUND('CDD-CD'!$E2470*'CDD-CD'!$F2470,2)</f>
        <v>13364.9</v>
      </c>
      <c r="H2470" s="3">
        <v>1</v>
      </c>
      <c r="I2470" s="2">
        <v>17959.55</v>
      </c>
      <c r="J2470" s="2">
        <f>ROUND(Tabla2[[#This Row],[CANTIDAD 2]]*Tabla2[[#This Row],[P. U. 2]],2)</f>
        <v>17959.55</v>
      </c>
    </row>
    <row r="2471" spans="1:10">
      <c r="A2471" s="16" t="s">
        <v>6577</v>
      </c>
      <c r="B2471" s="16" t="s">
        <v>2273</v>
      </c>
      <c r="C2471" s="16" t="s">
        <v>5564</v>
      </c>
      <c r="D2471" s="1" t="s">
        <v>62</v>
      </c>
      <c r="E2471" s="3">
        <v>1</v>
      </c>
      <c r="F2471" s="2">
        <v>7660.55</v>
      </c>
      <c r="G2471" s="2">
        <f>ROUND('CDD-CD'!$E2471*'CDD-CD'!$F2471,2)</f>
        <v>7660.55</v>
      </c>
      <c r="H2471" s="3">
        <v>1</v>
      </c>
      <c r="I2471" s="2">
        <v>10094.57</v>
      </c>
      <c r="J2471" s="2">
        <f>ROUND(Tabla2[[#This Row],[CANTIDAD 2]]*Tabla2[[#This Row],[P. U. 2]],2)</f>
        <v>10094.57</v>
      </c>
    </row>
    <row r="2472" spans="1:10">
      <c r="A2472" s="16" t="s">
        <v>6577</v>
      </c>
      <c r="B2472" s="16" t="s">
        <v>2274</v>
      </c>
      <c r="C2472" s="16" t="s">
        <v>5565</v>
      </c>
      <c r="D2472" s="1" t="s">
        <v>62</v>
      </c>
      <c r="E2472" s="3">
        <v>1</v>
      </c>
      <c r="F2472" s="2">
        <v>9924.16</v>
      </c>
      <c r="G2472" s="2">
        <f>ROUND('CDD-CD'!$E2472*'CDD-CD'!$F2472,2)</f>
        <v>9924.16</v>
      </c>
      <c r="H2472" s="3">
        <v>1</v>
      </c>
      <c r="I2472" s="2">
        <v>13215.56</v>
      </c>
      <c r="J2472" s="2">
        <f>ROUND(Tabla2[[#This Row],[CANTIDAD 2]]*Tabla2[[#This Row],[P. U. 2]],2)</f>
        <v>13215.56</v>
      </c>
    </row>
    <row r="2473" spans="1:10">
      <c r="A2473" s="16" t="s">
        <v>6577</v>
      </c>
      <c r="B2473" s="16" t="s">
        <v>2275</v>
      </c>
      <c r="C2473" s="16" t="s">
        <v>5566</v>
      </c>
      <c r="D2473" s="1" t="s">
        <v>62</v>
      </c>
      <c r="E2473" s="3">
        <v>1</v>
      </c>
      <c r="F2473" s="2">
        <v>9924.16</v>
      </c>
      <c r="G2473" s="2">
        <f>ROUND('CDD-CD'!$E2473*'CDD-CD'!$F2473,2)</f>
        <v>9924.16</v>
      </c>
      <c r="H2473" s="3">
        <v>1</v>
      </c>
      <c r="I2473" s="2">
        <v>13215.56</v>
      </c>
      <c r="J2473" s="2">
        <f>ROUND(Tabla2[[#This Row],[CANTIDAD 2]]*Tabla2[[#This Row],[P. U. 2]],2)</f>
        <v>13215.56</v>
      </c>
    </row>
    <row r="2474" spans="1:10">
      <c r="A2474" s="16" t="s">
        <v>6577</v>
      </c>
      <c r="B2474" s="16" t="s">
        <v>2276</v>
      </c>
      <c r="C2474" s="16" t="s">
        <v>5567</v>
      </c>
      <c r="D2474" s="1" t="s">
        <v>62</v>
      </c>
      <c r="E2474" s="3">
        <v>1</v>
      </c>
      <c r="F2474" s="2">
        <v>7660.55</v>
      </c>
      <c r="G2474" s="2">
        <f>ROUND('CDD-CD'!$E2474*'CDD-CD'!$F2474,2)</f>
        <v>7660.55</v>
      </c>
      <c r="H2474" s="3">
        <v>1</v>
      </c>
      <c r="I2474" s="2">
        <v>10094.57</v>
      </c>
      <c r="J2474" s="2">
        <f>ROUND(Tabla2[[#This Row],[CANTIDAD 2]]*Tabla2[[#This Row],[P. U. 2]],2)</f>
        <v>10094.57</v>
      </c>
    </row>
    <row r="2475" spans="1:10">
      <c r="A2475" s="16" t="s">
        <v>6577</v>
      </c>
      <c r="B2475" s="16" t="s">
        <v>2277</v>
      </c>
      <c r="C2475" s="16" t="s">
        <v>5568</v>
      </c>
      <c r="D2475" s="1" t="s">
        <v>62</v>
      </c>
      <c r="E2475" s="3">
        <v>1</v>
      </c>
      <c r="F2475" s="2">
        <v>17728.14</v>
      </c>
      <c r="G2475" s="2">
        <f>ROUND('CDD-CD'!$E2475*'CDD-CD'!$F2475,2)</f>
        <v>17728.14</v>
      </c>
      <c r="H2475" s="3">
        <v>1</v>
      </c>
      <c r="I2475" s="2">
        <v>23975.439999999999</v>
      </c>
      <c r="J2475" s="2">
        <f>ROUND(Tabla2[[#This Row],[CANTIDAD 2]]*Tabla2[[#This Row],[P. U. 2]],2)</f>
        <v>23975.439999999999</v>
      </c>
    </row>
    <row r="2476" spans="1:10">
      <c r="A2476" s="16" t="s">
        <v>6577</v>
      </c>
      <c r="B2476" s="16" t="s">
        <v>2278</v>
      </c>
      <c r="C2476" s="16" t="s">
        <v>5569</v>
      </c>
      <c r="D2476" s="1" t="s">
        <v>62</v>
      </c>
      <c r="E2476" s="3">
        <v>1</v>
      </c>
      <c r="F2476" s="2">
        <v>7660.55</v>
      </c>
      <c r="G2476" s="2">
        <f>ROUND('CDD-CD'!$E2476*'CDD-CD'!$F2476,2)</f>
        <v>7660.55</v>
      </c>
      <c r="H2476" s="3">
        <v>1</v>
      </c>
      <c r="I2476" s="2">
        <v>10094.57</v>
      </c>
      <c r="J2476" s="2">
        <f>ROUND(Tabla2[[#This Row],[CANTIDAD 2]]*Tabla2[[#This Row],[P. U. 2]],2)</f>
        <v>10094.57</v>
      </c>
    </row>
    <row r="2477" spans="1:10">
      <c r="A2477" s="16" t="s">
        <v>6577</v>
      </c>
      <c r="B2477" s="16" t="s">
        <v>2279</v>
      </c>
      <c r="C2477" s="16" t="s">
        <v>5570</v>
      </c>
      <c r="D2477" s="1" t="s">
        <v>62</v>
      </c>
      <c r="E2477" s="3">
        <v>1</v>
      </c>
      <c r="F2477" s="2">
        <v>17261.669999999998</v>
      </c>
      <c r="G2477" s="2">
        <f>ROUND('CDD-CD'!$E2477*'CDD-CD'!$F2477,2)</f>
        <v>17261.669999999998</v>
      </c>
      <c r="H2477" s="3">
        <v>1</v>
      </c>
      <c r="I2477" s="2">
        <v>23332.28</v>
      </c>
      <c r="J2477" s="2">
        <f>ROUND(Tabla2[[#This Row],[CANTIDAD 2]]*Tabla2[[#This Row],[P. U. 2]],2)</f>
        <v>23332.28</v>
      </c>
    </row>
    <row r="2478" spans="1:10">
      <c r="A2478" s="16" t="s">
        <v>6577</v>
      </c>
      <c r="B2478" s="16" t="s">
        <v>2280</v>
      </c>
      <c r="C2478" s="16" t="s">
        <v>5571</v>
      </c>
      <c r="D2478" s="1" t="s">
        <v>62</v>
      </c>
      <c r="E2478" s="3">
        <v>1</v>
      </c>
      <c r="F2478" s="2">
        <v>13364.9</v>
      </c>
      <c r="G2478" s="2">
        <f>ROUND('CDD-CD'!$E2478*'CDD-CD'!$F2478,2)</f>
        <v>13364.9</v>
      </c>
      <c r="H2478" s="3">
        <v>1</v>
      </c>
      <c r="I2478" s="2">
        <v>17959.55</v>
      </c>
      <c r="J2478" s="2">
        <f>ROUND(Tabla2[[#This Row],[CANTIDAD 2]]*Tabla2[[#This Row],[P. U. 2]],2)</f>
        <v>17959.55</v>
      </c>
    </row>
    <row r="2479" spans="1:10">
      <c r="A2479" s="16" t="s">
        <v>6577</v>
      </c>
      <c r="B2479" s="16" t="s">
        <v>2281</v>
      </c>
      <c r="C2479" s="16" t="s">
        <v>5572</v>
      </c>
      <c r="D2479" s="1" t="s">
        <v>62</v>
      </c>
      <c r="E2479" s="3">
        <v>1</v>
      </c>
      <c r="F2479" s="2">
        <v>9924.16</v>
      </c>
      <c r="G2479" s="2">
        <f>ROUND('CDD-CD'!$E2479*'CDD-CD'!$F2479,2)</f>
        <v>9924.16</v>
      </c>
      <c r="H2479" s="3">
        <v>1</v>
      </c>
      <c r="I2479" s="2">
        <v>13215.56</v>
      </c>
      <c r="J2479" s="2">
        <f>ROUND(Tabla2[[#This Row],[CANTIDAD 2]]*Tabla2[[#This Row],[P. U. 2]],2)</f>
        <v>13215.56</v>
      </c>
    </row>
    <row r="2480" spans="1:10">
      <c r="A2480" s="16" t="s">
        <v>6577</v>
      </c>
      <c r="B2480" s="16" t="s">
        <v>2282</v>
      </c>
      <c r="C2480" s="16" t="s">
        <v>5573</v>
      </c>
      <c r="D2480" s="1" t="s">
        <v>62</v>
      </c>
      <c r="E2480" s="3">
        <v>1</v>
      </c>
      <c r="F2480" s="2">
        <v>13364.9</v>
      </c>
      <c r="G2480" s="2">
        <f>ROUND('CDD-CD'!$E2480*'CDD-CD'!$F2480,2)</f>
        <v>13364.9</v>
      </c>
      <c r="H2480" s="3">
        <v>1</v>
      </c>
      <c r="I2480" s="2">
        <v>17959.55</v>
      </c>
      <c r="J2480" s="2">
        <f>ROUND(Tabla2[[#This Row],[CANTIDAD 2]]*Tabla2[[#This Row],[P. U. 2]],2)</f>
        <v>17959.55</v>
      </c>
    </row>
    <row r="2481" spans="1:10">
      <c r="A2481" s="16" t="s">
        <v>6577</v>
      </c>
      <c r="B2481" s="16" t="s">
        <v>2283</v>
      </c>
      <c r="C2481" s="16" t="s">
        <v>5574</v>
      </c>
      <c r="D2481" s="1" t="s">
        <v>62</v>
      </c>
      <c r="E2481" s="3">
        <v>1</v>
      </c>
      <c r="F2481" s="2">
        <v>13364.9</v>
      </c>
      <c r="G2481" s="2">
        <f>ROUND('CDD-CD'!$E2481*'CDD-CD'!$F2481,2)</f>
        <v>13364.9</v>
      </c>
      <c r="H2481" s="3">
        <v>1</v>
      </c>
      <c r="I2481" s="2">
        <v>17959.55</v>
      </c>
      <c r="J2481" s="2">
        <f>ROUND(Tabla2[[#This Row],[CANTIDAD 2]]*Tabla2[[#This Row],[P. U. 2]],2)</f>
        <v>17959.55</v>
      </c>
    </row>
    <row r="2482" spans="1:10">
      <c r="A2482" s="16" t="s">
        <v>6577</v>
      </c>
      <c r="B2482" s="16" t="s">
        <v>2284</v>
      </c>
      <c r="C2482" s="16" t="s">
        <v>5575</v>
      </c>
      <c r="D2482" s="1" t="s">
        <v>62</v>
      </c>
      <c r="E2482" s="3">
        <v>1</v>
      </c>
      <c r="F2482" s="2">
        <v>13364.9</v>
      </c>
      <c r="G2482" s="2">
        <f>ROUND('CDD-CD'!$E2482*'CDD-CD'!$F2482,2)</f>
        <v>13364.9</v>
      </c>
      <c r="H2482" s="3">
        <v>1</v>
      </c>
      <c r="I2482" s="2">
        <v>17959.55</v>
      </c>
      <c r="J2482" s="2">
        <f>ROUND(Tabla2[[#This Row],[CANTIDAD 2]]*Tabla2[[#This Row],[P. U. 2]],2)</f>
        <v>17959.55</v>
      </c>
    </row>
    <row r="2483" spans="1:10">
      <c r="A2483" s="16" t="s">
        <v>6577</v>
      </c>
      <c r="B2483" s="16" t="s">
        <v>2285</v>
      </c>
      <c r="C2483" s="16" t="s">
        <v>5576</v>
      </c>
      <c r="D2483" s="1" t="s">
        <v>62</v>
      </c>
      <c r="E2483" s="3">
        <v>1</v>
      </c>
      <c r="F2483" s="2">
        <v>9924.16</v>
      </c>
      <c r="G2483" s="2">
        <f>ROUND('CDD-CD'!$E2483*'CDD-CD'!$F2483,2)</f>
        <v>9924.16</v>
      </c>
      <c r="H2483" s="3">
        <v>1</v>
      </c>
      <c r="I2483" s="2">
        <v>13215.56</v>
      </c>
      <c r="J2483" s="2">
        <f>ROUND(Tabla2[[#This Row],[CANTIDAD 2]]*Tabla2[[#This Row],[P. U. 2]],2)</f>
        <v>13215.56</v>
      </c>
    </row>
    <row r="2484" spans="1:10">
      <c r="A2484" s="16" t="s">
        <v>6577</v>
      </c>
      <c r="B2484" s="16" t="s">
        <v>2286</v>
      </c>
      <c r="C2484" s="16" t="s">
        <v>5577</v>
      </c>
      <c r="D2484" s="1" t="s">
        <v>62</v>
      </c>
      <c r="E2484" s="3">
        <v>1</v>
      </c>
      <c r="F2484" s="2">
        <v>7660.55</v>
      </c>
      <c r="G2484" s="2">
        <f>ROUND('CDD-CD'!$E2484*'CDD-CD'!$F2484,2)</f>
        <v>7660.55</v>
      </c>
      <c r="H2484" s="3">
        <v>1</v>
      </c>
      <c r="I2484" s="2">
        <v>10094.57</v>
      </c>
      <c r="J2484" s="2">
        <f>ROUND(Tabla2[[#This Row],[CANTIDAD 2]]*Tabla2[[#This Row],[P. U. 2]],2)</f>
        <v>10094.57</v>
      </c>
    </row>
    <row r="2485" spans="1:10">
      <c r="A2485" s="16" t="s">
        <v>6577</v>
      </c>
      <c r="B2485" s="16" t="s">
        <v>2287</v>
      </c>
      <c r="C2485" s="16" t="s">
        <v>5578</v>
      </c>
      <c r="D2485" s="1" t="s">
        <v>62</v>
      </c>
      <c r="E2485" s="3">
        <v>1</v>
      </c>
      <c r="F2485" s="2">
        <v>13364.9</v>
      </c>
      <c r="G2485" s="2">
        <f>ROUND('CDD-CD'!$E2485*'CDD-CD'!$F2485,2)</f>
        <v>13364.9</v>
      </c>
      <c r="H2485" s="3">
        <v>1</v>
      </c>
      <c r="I2485" s="2">
        <v>17959.55</v>
      </c>
      <c r="J2485" s="2">
        <f>ROUND(Tabla2[[#This Row],[CANTIDAD 2]]*Tabla2[[#This Row],[P. U. 2]],2)</f>
        <v>17959.55</v>
      </c>
    </row>
    <row r="2486" spans="1:10">
      <c r="A2486" s="16" t="s">
        <v>6577</v>
      </c>
      <c r="B2486" s="16" t="s">
        <v>2288</v>
      </c>
      <c r="C2486" s="16" t="s">
        <v>5579</v>
      </c>
      <c r="D2486" s="1" t="s">
        <v>62</v>
      </c>
      <c r="E2486" s="3">
        <v>1</v>
      </c>
      <c r="F2486" s="2">
        <v>9924.16</v>
      </c>
      <c r="G2486" s="2">
        <f>ROUND('CDD-CD'!$E2486*'CDD-CD'!$F2486,2)</f>
        <v>9924.16</v>
      </c>
      <c r="H2486" s="3">
        <v>1</v>
      </c>
      <c r="I2486" s="2">
        <v>13215.56</v>
      </c>
      <c r="J2486" s="2">
        <f>ROUND(Tabla2[[#This Row],[CANTIDAD 2]]*Tabla2[[#This Row],[P. U. 2]],2)</f>
        <v>13215.56</v>
      </c>
    </row>
    <row r="2487" spans="1:10">
      <c r="A2487" s="16" t="s">
        <v>6577</v>
      </c>
      <c r="B2487" s="16" t="s">
        <v>2289</v>
      </c>
      <c r="C2487" s="16" t="s">
        <v>5580</v>
      </c>
      <c r="D2487" s="1" t="s">
        <v>62</v>
      </c>
      <c r="E2487" s="3">
        <v>1</v>
      </c>
      <c r="F2487" s="2">
        <v>9924.16</v>
      </c>
      <c r="G2487" s="2">
        <f>ROUND('CDD-CD'!$E2487*'CDD-CD'!$F2487,2)</f>
        <v>9924.16</v>
      </c>
      <c r="H2487" s="3">
        <v>1</v>
      </c>
      <c r="I2487" s="2">
        <v>13215.56</v>
      </c>
      <c r="J2487" s="2">
        <f>ROUND(Tabla2[[#This Row],[CANTIDAD 2]]*Tabla2[[#This Row],[P. U. 2]],2)</f>
        <v>13215.56</v>
      </c>
    </row>
    <row r="2488" spans="1:10">
      <c r="A2488" s="16" t="s">
        <v>6577</v>
      </c>
      <c r="B2488" s="16" t="s">
        <v>2290</v>
      </c>
      <c r="C2488" s="16" t="s">
        <v>5581</v>
      </c>
      <c r="D2488" s="1" t="s">
        <v>62</v>
      </c>
      <c r="E2488" s="3">
        <v>1</v>
      </c>
      <c r="F2488" s="2">
        <v>7660.55</v>
      </c>
      <c r="G2488" s="2">
        <f>ROUND('CDD-CD'!$E2488*'CDD-CD'!$F2488,2)</f>
        <v>7660.55</v>
      </c>
      <c r="H2488" s="3">
        <v>1</v>
      </c>
      <c r="I2488" s="2">
        <v>10094.57</v>
      </c>
      <c r="J2488" s="2">
        <f>ROUND(Tabla2[[#This Row],[CANTIDAD 2]]*Tabla2[[#This Row],[P. U. 2]],2)</f>
        <v>10094.57</v>
      </c>
    </row>
    <row r="2489" spans="1:10">
      <c r="A2489" s="16" t="s">
        <v>6577</v>
      </c>
      <c r="B2489" s="16" t="s">
        <v>2291</v>
      </c>
      <c r="C2489" s="16" t="s">
        <v>5582</v>
      </c>
      <c r="D2489" s="1" t="s">
        <v>62</v>
      </c>
      <c r="E2489" s="3">
        <v>1</v>
      </c>
      <c r="F2489" s="2">
        <v>9924.16</v>
      </c>
      <c r="G2489" s="2">
        <f>ROUND('CDD-CD'!$E2489*'CDD-CD'!$F2489,2)</f>
        <v>9924.16</v>
      </c>
      <c r="H2489" s="3">
        <v>1</v>
      </c>
      <c r="I2489" s="2">
        <v>13215.56</v>
      </c>
      <c r="J2489" s="2">
        <f>ROUND(Tabla2[[#This Row],[CANTIDAD 2]]*Tabla2[[#This Row],[P. U. 2]],2)</f>
        <v>13215.56</v>
      </c>
    </row>
    <row r="2490" spans="1:10">
      <c r="A2490" s="16" t="s">
        <v>6577</v>
      </c>
      <c r="B2490" s="16" t="s">
        <v>2292</v>
      </c>
      <c r="C2490" s="16" t="s">
        <v>5583</v>
      </c>
      <c r="D2490" s="1" t="s">
        <v>62</v>
      </c>
      <c r="E2490" s="3">
        <v>1</v>
      </c>
      <c r="F2490" s="2">
        <v>7660.55</v>
      </c>
      <c r="G2490" s="2">
        <f>ROUND('CDD-CD'!$E2490*'CDD-CD'!$F2490,2)</f>
        <v>7660.55</v>
      </c>
      <c r="H2490" s="3">
        <v>1</v>
      </c>
      <c r="I2490" s="2">
        <v>10094.57</v>
      </c>
      <c r="J2490" s="2">
        <f>ROUND(Tabla2[[#This Row],[CANTIDAD 2]]*Tabla2[[#This Row],[P. U. 2]],2)</f>
        <v>10094.57</v>
      </c>
    </row>
    <row r="2491" spans="1:10">
      <c r="A2491" s="16" t="s">
        <v>6577</v>
      </c>
      <c r="B2491" s="16" t="s">
        <v>2293</v>
      </c>
      <c r="C2491" s="16" t="s">
        <v>5584</v>
      </c>
      <c r="D2491" s="1" t="s">
        <v>62</v>
      </c>
      <c r="E2491" s="3">
        <v>1</v>
      </c>
      <c r="F2491" s="2">
        <v>7660.55</v>
      </c>
      <c r="G2491" s="2">
        <f>ROUND('CDD-CD'!$E2491*'CDD-CD'!$F2491,2)</f>
        <v>7660.55</v>
      </c>
      <c r="H2491" s="3">
        <v>1</v>
      </c>
      <c r="I2491" s="2">
        <v>10094.57</v>
      </c>
      <c r="J2491" s="2">
        <f>ROUND(Tabla2[[#This Row],[CANTIDAD 2]]*Tabla2[[#This Row],[P. U. 2]],2)</f>
        <v>10094.57</v>
      </c>
    </row>
    <row r="2492" spans="1:10">
      <c r="A2492" s="16" t="s">
        <v>6577</v>
      </c>
      <c r="B2492" s="16" t="s">
        <v>2294</v>
      </c>
      <c r="C2492" s="16" t="s">
        <v>5585</v>
      </c>
      <c r="D2492" s="1" t="s">
        <v>62</v>
      </c>
      <c r="E2492" s="3">
        <v>1</v>
      </c>
      <c r="F2492" s="2">
        <v>17261.669999999998</v>
      </c>
      <c r="G2492" s="2">
        <f>ROUND('CDD-CD'!$E2492*'CDD-CD'!$F2492,2)</f>
        <v>17261.669999999998</v>
      </c>
      <c r="H2492" s="3">
        <v>1</v>
      </c>
      <c r="I2492" s="2">
        <v>23332.28</v>
      </c>
      <c r="J2492" s="2">
        <f>ROUND(Tabla2[[#This Row],[CANTIDAD 2]]*Tabla2[[#This Row],[P. U. 2]],2)</f>
        <v>23332.28</v>
      </c>
    </row>
    <row r="2493" spans="1:10">
      <c r="A2493" s="16" t="s">
        <v>6577</v>
      </c>
      <c r="B2493" s="16" t="s">
        <v>2295</v>
      </c>
      <c r="C2493" s="16" t="s">
        <v>5586</v>
      </c>
      <c r="D2493" s="1" t="s">
        <v>62</v>
      </c>
      <c r="E2493" s="3">
        <v>1</v>
      </c>
      <c r="F2493" s="2">
        <v>7660.55</v>
      </c>
      <c r="G2493" s="2">
        <f>ROUND('CDD-CD'!$E2493*'CDD-CD'!$F2493,2)</f>
        <v>7660.55</v>
      </c>
      <c r="H2493" s="3">
        <v>1</v>
      </c>
      <c r="I2493" s="2">
        <v>10094.57</v>
      </c>
      <c r="J2493" s="2">
        <f>ROUND(Tabla2[[#This Row],[CANTIDAD 2]]*Tabla2[[#This Row],[P. U. 2]],2)</f>
        <v>10094.57</v>
      </c>
    </row>
    <row r="2494" spans="1:10">
      <c r="A2494" s="16" t="s">
        <v>6577</v>
      </c>
      <c r="B2494" s="16" t="s">
        <v>2296</v>
      </c>
      <c r="C2494" s="16" t="s">
        <v>5587</v>
      </c>
      <c r="D2494" s="1" t="s">
        <v>62</v>
      </c>
      <c r="E2494" s="3">
        <v>1</v>
      </c>
      <c r="F2494" s="2">
        <v>7660.55</v>
      </c>
      <c r="G2494" s="2">
        <f>ROUND('CDD-CD'!$E2494*'CDD-CD'!$F2494,2)</f>
        <v>7660.55</v>
      </c>
      <c r="H2494" s="3">
        <v>1</v>
      </c>
      <c r="I2494" s="2">
        <v>10094.57</v>
      </c>
      <c r="J2494" s="2">
        <f>ROUND(Tabla2[[#This Row],[CANTIDAD 2]]*Tabla2[[#This Row],[P. U. 2]],2)</f>
        <v>10094.57</v>
      </c>
    </row>
    <row r="2495" spans="1:10">
      <c r="A2495" s="16" t="s">
        <v>6577</v>
      </c>
      <c r="B2495" s="16" t="s">
        <v>2297</v>
      </c>
      <c r="C2495" s="16" t="s">
        <v>5588</v>
      </c>
      <c r="D2495" s="1" t="s">
        <v>62</v>
      </c>
      <c r="E2495" s="3">
        <v>1</v>
      </c>
      <c r="F2495" s="2">
        <v>17261.669999999998</v>
      </c>
      <c r="G2495" s="2">
        <f>ROUND('CDD-CD'!$E2495*'CDD-CD'!$F2495,2)</f>
        <v>17261.669999999998</v>
      </c>
      <c r="H2495" s="3">
        <v>1</v>
      </c>
      <c r="I2495" s="2">
        <v>23332.28</v>
      </c>
      <c r="J2495" s="2">
        <f>ROUND(Tabla2[[#This Row],[CANTIDAD 2]]*Tabla2[[#This Row],[P. U. 2]],2)</f>
        <v>23332.28</v>
      </c>
    </row>
    <row r="2496" spans="1:10">
      <c r="A2496" s="16" t="s">
        <v>6577</v>
      </c>
      <c r="B2496" s="16" t="s">
        <v>2298</v>
      </c>
      <c r="C2496" s="16" t="s">
        <v>5589</v>
      </c>
      <c r="D2496" s="1" t="s">
        <v>62</v>
      </c>
      <c r="E2496" s="3">
        <v>1</v>
      </c>
      <c r="F2496" s="2">
        <v>9924.16</v>
      </c>
      <c r="G2496" s="2">
        <f>ROUND('CDD-CD'!$E2496*'CDD-CD'!$F2496,2)</f>
        <v>9924.16</v>
      </c>
      <c r="H2496" s="3">
        <v>1</v>
      </c>
      <c r="I2496" s="2">
        <v>13215.56</v>
      </c>
      <c r="J2496" s="2">
        <f>ROUND(Tabla2[[#This Row],[CANTIDAD 2]]*Tabla2[[#This Row],[P. U. 2]],2)</f>
        <v>13215.56</v>
      </c>
    </row>
    <row r="2497" spans="1:10">
      <c r="A2497" s="16" t="s">
        <v>6577</v>
      </c>
      <c r="B2497" s="16" t="s">
        <v>2299</v>
      </c>
      <c r="C2497" s="16" t="s">
        <v>5590</v>
      </c>
      <c r="D2497" s="1" t="s">
        <v>62</v>
      </c>
      <c r="E2497" s="3">
        <v>1</v>
      </c>
      <c r="F2497" s="2">
        <v>7660.55</v>
      </c>
      <c r="G2497" s="2">
        <f>ROUND('CDD-CD'!$E2497*'CDD-CD'!$F2497,2)</f>
        <v>7660.55</v>
      </c>
      <c r="H2497" s="3">
        <v>1</v>
      </c>
      <c r="I2497" s="2">
        <v>10094.57</v>
      </c>
      <c r="J2497" s="2">
        <f>ROUND(Tabla2[[#This Row],[CANTIDAD 2]]*Tabla2[[#This Row],[P. U. 2]],2)</f>
        <v>10094.57</v>
      </c>
    </row>
    <row r="2498" spans="1:10">
      <c r="A2498" s="16" t="s">
        <v>6577</v>
      </c>
      <c r="B2498" s="16" t="s">
        <v>2300</v>
      </c>
      <c r="C2498" s="16" t="s">
        <v>5591</v>
      </c>
      <c r="D2498" s="1" t="s">
        <v>62</v>
      </c>
      <c r="E2498" s="3">
        <v>1</v>
      </c>
      <c r="F2498" s="2">
        <v>7660.55</v>
      </c>
      <c r="G2498" s="2">
        <f>ROUND('CDD-CD'!$E2498*'CDD-CD'!$F2498,2)</f>
        <v>7660.55</v>
      </c>
      <c r="H2498" s="3">
        <v>1</v>
      </c>
      <c r="I2498" s="2">
        <v>10094.57</v>
      </c>
      <c r="J2498" s="2">
        <f>ROUND(Tabla2[[#This Row],[CANTIDAD 2]]*Tabla2[[#This Row],[P. U. 2]],2)</f>
        <v>10094.57</v>
      </c>
    </row>
    <row r="2499" spans="1:10">
      <c r="A2499" s="16" t="s">
        <v>6577</v>
      </c>
      <c r="B2499" s="16" t="s">
        <v>2301</v>
      </c>
      <c r="C2499" s="16" t="s">
        <v>5592</v>
      </c>
      <c r="D2499" s="1" t="s">
        <v>62</v>
      </c>
      <c r="E2499" s="3">
        <v>1</v>
      </c>
      <c r="F2499" s="2">
        <v>18244.72</v>
      </c>
      <c r="G2499" s="2">
        <f>ROUND('CDD-CD'!$E2499*'CDD-CD'!$F2499,2)</f>
        <v>18244.72</v>
      </c>
      <c r="H2499" s="3">
        <v>1</v>
      </c>
      <c r="I2499" s="2">
        <v>24687.68</v>
      </c>
      <c r="J2499" s="2">
        <f>ROUND(Tabla2[[#This Row],[CANTIDAD 2]]*Tabla2[[#This Row],[P. U. 2]],2)</f>
        <v>24687.68</v>
      </c>
    </row>
    <row r="2500" spans="1:10">
      <c r="A2500" s="16" t="s">
        <v>6577</v>
      </c>
      <c r="B2500" s="16" t="s">
        <v>2302</v>
      </c>
      <c r="C2500" s="16" t="s">
        <v>5593</v>
      </c>
      <c r="D2500" s="1" t="s">
        <v>62</v>
      </c>
      <c r="E2500" s="3">
        <v>1</v>
      </c>
      <c r="F2500" s="2">
        <v>13364.9</v>
      </c>
      <c r="G2500" s="2">
        <f>ROUND('CDD-CD'!$E2500*'CDD-CD'!$F2500,2)</f>
        <v>13364.9</v>
      </c>
      <c r="H2500" s="3">
        <v>1</v>
      </c>
      <c r="I2500" s="2">
        <v>17959.55</v>
      </c>
      <c r="J2500" s="2">
        <f>ROUND(Tabla2[[#This Row],[CANTIDAD 2]]*Tabla2[[#This Row],[P. U. 2]],2)</f>
        <v>17959.55</v>
      </c>
    </row>
    <row r="2501" spans="1:10">
      <c r="A2501" s="16" t="s">
        <v>6577</v>
      </c>
      <c r="B2501" s="16" t="s">
        <v>2303</v>
      </c>
      <c r="C2501" s="16" t="s">
        <v>5594</v>
      </c>
      <c r="D2501" s="1" t="s">
        <v>62</v>
      </c>
      <c r="E2501" s="3">
        <v>1</v>
      </c>
      <c r="F2501" s="2">
        <v>17261.669999999998</v>
      </c>
      <c r="G2501" s="2">
        <f>ROUND('CDD-CD'!$E2501*'CDD-CD'!$F2501,2)</f>
        <v>17261.669999999998</v>
      </c>
      <c r="H2501" s="3">
        <v>1</v>
      </c>
      <c r="I2501" s="2">
        <v>23332.28</v>
      </c>
      <c r="J2501" s="2">
        <f>ROUND(Tabla2[[#This Row],[CANTIDAD 2]]*Tabla2[[#This Row],[P. U. 2]],2)</f>
        <v>23332.28</v>
      </c>
    </row>
    <row r="2502" spans="1:10">
      <c r="A2502" s="16" t="s">
        <v>6577</v>
      </c>
      <c r="B2502" s="16" t="s">
        <v>2304</v>
      </c>
      <c r="C2502" s="16" t="s">
        <v>5595</v>
      </c>
      <c r="D2502" s="1" t="s">
        <v>62</v>
      </c>
      <c r="E2502" s="3">
        <v>1</v>
      </c>
      <c r="F2502" s="2">
        <v>17261.669999999998</v>
      </c>
      <c r="G2502" s="2">
        <f>ROUND('CDD-CD'!$E2502*'CDD-CD'!$F2502,2)</f>
        <v>17261.669999999998</v>
      </c>
      <c r="H2502" s="3">
        <v>1</v>
      </c>
      <c r="I2502" s="2">
        <v>23332.28</v>
      </c>
      <c r="J2502" s="2">
        <f>ROUND(Tabla2[[#This Row],[CANTIDAD 2]]*Tabla2[[#This Row],[P. U. 2]],2)</f>
        <v>23332.28</v>
      </c>
    </row>
    <row r="2503" spans="1:10">
      <c r="A2503" s="16" t="s">
        <v>6577</v>
      </c>
      <c r="B2503" s="16" t="s">
        <v>2305</v>
      </c>
      <c r="C2503" s="16" t="s">
        <v>5596</v>
      </c>
      <c r="D2503" s="1" t="s">
        <v>62</v>
      </c>
      <c r="E2503" s="3">
        <v>1</v>
      </c>
      <c r="F2503" s="2">
        <v>17603.09</v>
      </c>
      <c r="G2503" s="2">
        <f>ROUND('CDD-CD'!$E2503*'CDD-CD'!$F2503,2)</f>
        <v>17603.09</v>
      </c>
      <c r="H2503" s="3">
        <v>1</v>
      </c>
      <c r="I2503" s="2">
        <v>23803.03</v>
      </c>
      <c r="J2503" s="2">
        <f>ROUND(Tabla2[[#This Row],[CANTIDAD 2]]*Tabla2[[#This Row],[P. U. 2]],2)</f>
        <v>23803.03</v>
      </c>
    </row>
    <row r="2504" spans="1:10">
      <c r="A2504" s="16" t="s">
        <v>6577</v>
      </c>
      <c r="B2504" s="16" t="s">
        <v>2306</v>
      </c>
      <c r="C2504" s="16" t="s">
        <v>5597</v>
      </c>
      <c r="D2504" s="1" t="s">
        <v>62</v>
      </c>
      <c r="E2504" s="3">
        <v>1</v>
      </c>
      <c r="F2504" s="2">
        <v>9924.16</v>
      </c>
      <c r="G2504" s="2">
        <f>ROUND('CDD-CD'!$E2504*'CDD-CD'!$F2504,2)</f>
        <v>9924.16</v>
      </c>
      <c r="H2504" s="3">
        <v>1</v>
      </c>
      <c r="I2504" s="2">
        <v>13215.56</v>
      </c>
      <c r="J2504" s="2">
        <f>ROUND(Tabla2[[#This Row],[CANTIDAD 2]]*Tabla2[[#This Row],[P. U. 2]],2)</f>
        <v>13215.56</v>
      </c>
    </row>
    <row r="2505" spans="1:10">
      <c r="A2505" s="16" t="s">
        <v>6577</v>
      </c>
      <c r="B2505" s="16" t="s">
        <v>2307</v>
      </c>
      <c r="C2505" s="16" t="s">
        <v>5598</v>
      </c>
      <c r="D2505" s="1" t="s">
        <v>62</v>
      </c>
      <c r="E2505" s="3">
        <v>1</v>
      </c>
      <c r="F2505" s="2">
        <v>9924.16</v>
      </c>
      <c r="G2505" s="2">
        <f>ROUND('CDD-CD'!$E2505*'CDD-CD'!$F2505,2)</f>
        <v>9924.16</v>
      </c>
      <c r="H2505" s="3">
        <v>1</v>
      </c>
      <c r="I2505" s="2">
        <v>13215.56</v>
      </c>
      <c r="J2505" s="2">
        <f>ROUND(Tabla2[[#This Row],[CANTIDAD 2]]*Tabla2[[#This Row],[P. U. 2]],2)</f>
        <v>13215.56</v>
      </c>
    </row>
    <row r="2506" spans="1:10">
      <c r="A2506" s="16" t="s">
        <v>6577</v>
      </c>
      <c r="B2506" s="16" t="s">
        <v>2308</v>
      </c>
      <c r="C2506" s="16" t="s">
        <v>5599</v>
      </c>
      <c r="D2506" s="1" t="s">
        <v>62</v>
      </c>
      <c r="E2506" s="3">
        <v>1</v>
      </c>
      <c r="F2506" s="2">
        <v>7660.55</v>
      </c>
      <c r="G2506" s="2">
        <f>ROUND('CDD-CD'!$E2506*'CDD-CD'!$F2506,2)</f>
        <v>7660.55</v>
      </c>
      <c r="H2506" s="3">
        <v>1</v>
      </c>
      <c r="I2506" s="2">
        <v>10094.57</v>
      </c>
      <c r="J2506" s="2">
        <f>ROUND(Tabla2[[#This Row],[CANTIDAD 2]]*Tabla2[[#This Row],[P. U. 2]],2)</f>
        <v>10094.57</v>
      </c>
    </row>
    <row r="2507" spans="1:10">
      <c r="A2507" s="16" t="s">
        <v>6577</v>
      </c>
      <c r="B2507" s="16" t="s">
        <v>2309</v>
      </c>
      <c r="C2507" s="16" t="s">
        <v>5600</v>
      </c>
      <c r="D2507" s="1" t="s">
        <v>62</v>
      </c>
      <c r="E2507" s="3">
        <v>3</v>
      </c>
      <c r="F2507" s="2">
        <v>25554.63</v>
      </c>
      <c r="G2507" s="2">
        <f>ROUND('CDD-CD'!$E2507*'CDD-CD'!$F2507,2)</f>
        <v>76663.89</v>
      </c>
      <c r="H2507" s="3">
        <v>3</v>
      </c>
      <c r="I2507" s="2">
        <v>34766.35</v>
      </c>
      <c r="J2507" s="2">
        <f>ROUND(Tabla2[[#This Row],[CANTIDAD 2]]*Tabla2[[#This Row],[P. U. 2]],2)</f>
        <v>104299.05</v>
      </c>
    </row>
    <row r="2508" spans="1:10">
      <c r="A2508" s="16" t="s">
        <v>6577</v>
      </c>
      <c r="B2508" s="16" t="s">
        <v>2310</v>
      </c>
      <c r="C2508" s="16" t="s">
        <v>5601</v>
      </c>
      <c r="D2508" s="1" t="s">
        <v>62</v>
      </c>
      <c r="E2508" s="3">
        <v>1</v>
      </c>
      <c r="F2508" s="2">
        <v>6628.19</v>
      </c>
      <c r="G2508" s="2">
        <f>ROUND('CDD-CD'!$E2508*'CDD-CD'!$F2508,2)</f>
        <v>6628.19</v>
      </c>
      <c r="H2508" s="3">
        <v>1</v>
      </c>
      <c r="I2508" s="2">
        <v>8997.15</v>
      </c>
      <c r="J2508" s="2">
        <f>ROUND(Tabla2[[#This Row],[CANTIDAD 2]]*Tabla2[[#This Row],[P. U. 2]],2)</f>
        <v>8997.15</v>
      </c>
    </row>
    <row r="2509" spans="1:10">
      <c r="A2509" s="16" t="s">
        <v>6577</v>
      </c>
      <c r="B2509" s="16" t="s">
        <v>2311</v>
      </c>
      <c r="C2509" s="16" t="s">
        <v>5602</v>
      </c>
      <c r="D2509" s="1" t="s">
        <v>62</v>
      </c>
      <c r="E2509" s="3">
        <v>1</v>
      </c>
      <c r="F2509" s="2">
        <v>3095.11</v>
      </c>
      <c r="G2509" s="2">
        <f>ROUND('CDD-CD'!$E2509*'CDD-CD'!$F2509,2)</f>
        <v>3095.11</v>
      </c>
      <c r="H2509" s="3">
        <v>1</v>
      </c>
      <c r="I2509" s="2">
        <v>4274.59</v>
      </c>
      <c r="J2509" s="2">
        <f>ROUND(Tabla2[[#This Row],[CANTIDAD 2]]*Tabla2[[#This Row],[P. U. 2]],2)</f>
        <v>4274.59</v>
      </c>
    </row>
    <row r="2510" spans="1:10">
      <c r="A2510" s="16" t="s">
        <v>6577</v>
      </c>
      <c r="B2510" s="16" t="s">
        <v>2312</v>
      </c>
      <c r="C2510" s="16" t="s">
        <v>5603</v>
      </c>
      <c r="D2510" s="1" t="s">
        <v>62</v>
      </c>
      <c r="E2510" s="3">
        <v>1</v>
      </c>
      <c r="F2510" s="2">
        <v>3567.12</v>
      </c>
      <c r="G2510" s="2">
        <f>ROUND('CDD-CD'!$E2510*'CDD-CD'!$F2510,2)</f>
        <v>3567.12</v>
      </c>
      <c r="H2510" s="3">
        <v>1</v>
      </c>
      <c r="I2510" s="2">
        <v>4761.8500000000004</v>
      </c>
      <c r="J2510" s="2">
        <f>ROUND(Tabla2[[#This Row],[CANTIDAD 2]]*Tabla2[[#This Row],[P. U. 2]],2)</f>
        <v>4761.8500000000004</v>
      </c>
    </row>
    <row r="2511" spans="1:10">
      <c r="A2511" s="16" t="s">
        <v>6577</v>
      </c>
      <c r="B2511" s="16" t="s">
        <v>2313</v>
      </c>
      <c r="C2511" s="16" t="s">
        <v>5604</v>
      </c>
      <c r="D2511" s="1" t="s">
        <v>62</v>
      </c>
      <c r="E2511" s="3">
        <v>1</v>
      </c>
      <c r="F2511" s="2">
        <v>3567.12</v>
      </c>
      <c r="G2511" s="2">
        <f>ROUND('CDD-CD'!$E2511*'CDD-CD'!$F2511,2)</f>
        <v>3567.12</v>
      </c>
      <c r="H2511" s="3">
        <v>1</v>
      </c>
      <c r="I2511" s="2">
        <v>4761.8500000000004</v>
      </c>
      <c r="J2511" s="2">
        <f>ROUND(Tabla2[[#This Row],[CANTIDAD 2]]*Tabla2[[#This Row],[P. U. 2]],2)</f>
        <v>4761.8500000000004</v>
      </c>
    </row>
    <row r="2512" spans="1:10">
      <c r="A2512" s="16" t="s">
        <v>6577</v>
      </c>
      <c r="B2512" s="16" t="s">
        <v>2314</v>
      </c>
      <c r="C2512" s="16" t="s">
        <v>5605</v>
      </c>
      <c r="D2512" s="1" t="s">
        <v>62</v>
      </c>
      <c r="E2512" s="3">
        <v>2</v>
      </c>
      <c r="F2512" s="2">
        <v>27293.85</v>
      </c>
      <c r="G2512" s="2">
        <f>ROUND('CDD-CD'!$E2512*'CDD-CD'!$F2512,2)</f>
        <v>54587.7</v>
      </c>
      <c r="H2512" s="3">
        <v>2</v>
      </c>
      <c r="I2512" s="2">
        <v>37164.33</v>
      </c>
      <c r="J2512" s="2">
        <f>ROUND(Tabla2[[#This Row],[CANTIDAD 2]]*Tabla2[[#This Row],[P. U. 2]],2)</f>
        <v>74328.66</v>
      </c>
    </row>
    <row r="2513" spans="1:10">
      <c r="A2513" s="16" t="s">
        <v>6577</v>
      </c>
      <c r="B2513" s="16" t="s">
        <v>2315</v>
      </c>
      <c r="C2513" s="16" t="s">
        <v>5606</v>
      </c>
      <c r="D2513" s="1" t="s">
        <v>62</v>
      </c>
      <c r="E2513" s="3">
        <v>1</v>
      </c>
      <c r="F2513" s="2">
        <v>9924.16</v>
      </c>
      <c r="G2513" s="2">
        <f>ROUND('CDD-CD'!$E2513*'CDD-CD'!$F2513,2)</f>
        <v>9924.16</v>
      </c>
      <c r="H2513" s="3">
        <v>1</v>
      </c>
      <c r="I2513" s="2">
        <v>13215.56</v>
      </c>
      <c r="J2513" s="2">
        <f>ROUND(Tabla2[[#This Row],[CANTIDAD 2]]*Tabla2[[#This Row],[P. U. 2]],2)</f>
        <v>13215.56</v>
      </c>
    </row>
    <row r="2514" spans="1:10">
      <c r="A2514" s="16" t="s">
        <v>6577</v>
      </c>
      <c r="B2514" s="16" t="s">
        <v>2316</v>
      </c>
      <c r="C2514" s="16" t="s">
        <v>5607</v>
      </c>
      <c r="D2514" s="1" t="s">
        <v>62</v>
      </c>
      <c r="E2514" s="3">
        <v>2</v>
      </c>
      <c r="F2514" s="2">
        <v>9924.16</v>
      </c>
      <c r="G2514" s="2">
        <f>ROUND('CDD-CD'!$E2514*'CDD-CD'!$F2514,2)</f>
        <v>19848.32</v>
      </c>
      <c r="H2514" s="3">
        <v>2</v>
      </c>
      <c r="I2514" s="2">
        <v>13215.56</v>
      </c>
      <c r="J2514" s="2">
        <f>ROUND(Tabla2[[#This Row],[CANTIDAD 2]]*Tabla2[[#This Row],[P. U. 2]],2)</f>
        <v>26431.119999999999</v>
      </c>
    </row>
    <row r="2515" spans="1:10">
      <c r="A2515" s="16" t="s">
        <v>6577</v>
      </c>
      <c r="B2515" s="16" t="s">
        <v>2317</v>
      </c>
      <c r="C2515" s="16" t="s">
        <v>5608</v>
      </c>
      <c r="D2515" s="1" t="s">
        <v>62</v>
      </c>
      <c r="E2515" s="3">
        <v>1</v>
      </c>
      <c r="F2515" s="2">
        <v>3860.29</v>
      </c>
      <c r="G2515" s="2">
        <f>ROUND('CDD-CD'!$E2515*'CDD-CD'!$F2515,2)</f>
        <v>3860.29</v>
      </c>
      <c r="H2515" s="3">
        <v>1</v>
      </c>
      <c r="I2515" s="2">
        <v>5171.09</v>
      </c>
      <c r="J2515" s="2">
        <f>ROUND(Tabla2[[#This Row],[CANTIDAD 2]]*Tabla2[[#This Row],[P. U. 2]],2)</f>
        <v>5171.09</v>
      </c>
    </row>
    <row r="2516" spans="1:10">
      <c r="A2516" s="16" t="s">
        <v>6577</v>
      </c>
      <c r="B2516" s="16" t="s">
        <v>2318</v>
      </c>
      <c r="C2516" s="16" t="s">
        <v>5609</v>
      </c>
      <c r="D2516" s="1" t="s">
        <v>62</v>
      </c>
      <c r="E2516" s="3">
        <v>1</v>
      </c>
      <c r="F2516" s="2">
        <v>3567.12</v>
      </c>
      <c r="G2516" s="2">
        <f>ROUND('CDD-CD'!$E2516*'CDD-CD'!$F2516,2)</f>
        <v>3567.12</v>
      </c>
      <c r="H2516" s="3">
        <v>1</v>
      </c>
      <c r="I2516" s="2">
        <v>4761.8500000000004</v>
      </c>
      <c r="J2516" s="2">
        <f>ROUND(Tabla2[[#This Row],[CANTIDAD 2]]*Tabla2[[#This Row],[P. U. 2]],2)</f>
        <v>4761.8500000000004</v>
      </c>
    </row>
    <row r="2517" spans="1:10">
      <c r="A2517" s="16" t="s">
        <v>6577</v>
      </c>
      <c r="B2517" s="16" t="s">
        <v>2319</v>
      </c>
      <c r="C2517" s="16" t="s">
        <v>5610</v>
      </c>
      <c r="D2517" s="1" t="s">
        <v>62</v>
      </c>
      <c r="E2517" s="3">
        <v>3</v>
      </c>
      <c r="F2517" s="2">
        <v>5847.98</v>
      </c>
      <c r="G2517" s="2">
        <f>ROUND('CDD-CD'!$E2517*'CDD-CD'!$F2517,2)</f>
        <v>17543.939999999999</v>
      </c>
      <c r="H2517" s="3">
        <v>3</v>
      </c>
      <c r="I2517" s="2">
        <v>7918.26</v>
      </c>
      <c r="J2517" s="2">
        <f>ROUND(Tabla2[[#This Row],[CANTIDAD 2]]*Tabla2[[#This Row],[P. U. 2]],2)</f>
        <v>23754.78</v>
      </c>
    </row>
    <row r="2518" spans="1:10">
      <c r="A2518" s="16" t="s">
        <v>6577</v>
      </c>
      <c r="B2518" s="16" t="s">
        <v>2320</v>
      </c>
      <c r="C2518" s="16" t="s">
        <v>5611</v>
      </c>
      <c r="D2518" s="1" t="s">
        <v>62</v>
      </c>
      <c r="E2518" s="3">
        <v>3</v>
      </c>
      <c r="F2518" s="2">
        <v>8108.96</v>
      </c>
      <c r="G2518" s="2">
        <f>ROUND('CDD-CD'!$E2518*'CDD-CD'!$F2518,2)</f>
        <v>24326.880000000001</v>
      </c>
      <c r="H2518" s="3">
        <v>3</v>
      </c>
      <c r="I2518" s="2">
        <v>11035.63</v>
      </c>
      <c r="J2518" s="2">
        <f>ROUND(Tabla2[[#This Row],[CANTIDAD 2]]*Tabla2[[#This Row],[P. U. 2]],2)</f>
        <v>33106.89</v>
      </c>
    </row>
    <row r="2519" spans="1:10">
      <c r="A2519" s="16" t="s">
        <v>6577</v>
      </c>
      <c r="B2519" s="16" t="s">
        <v>2321</v>
      </c>
      <c r="C2519" s="16" t="s">
        <v>5612</v>
      </c>
      <c r="D2519" s="1" t="s">
        <v>62</v>
      </c>
      <c r="E2519" s="3">
        <v>3</v>
      </c>
      <c r="F2519" s="2">
        <v>6717.59</v>
      </c>
      <c r="G2519" s="2">
        <f>ROUND('CDD-CD'!$E2519*'CDD-CD'!$F2519,2)</f>
        <v>20152.77</v>
      </c>
      <c r="H2519" s="3">
        <v>3</v>
      </c>
      <c r="I2519" s="2">
        <v>9117.25</v>
      </c>
      <c r="J2519" s="2">
        <f>ROUND(Tabla2[[#This Row],[CANTIDAD 2]]*Tabla2[[#This Row],[P. U. 2]],2)</f>
        <v>27351.75</v>
      </c>
    </row>
    <row r="2520" spans="1:10">
      <c r="A2520" s="16" t="s">
        <v>6577</v>
      </c>
      <c r="B2520" s="16" t="s">
        <v>2322</v>
      </c>
      <c r="C2520" s="16" t="s">
        <v>5613</v>
      </c>
      <c r="D2520" s="1" t="s">
        <v>62</v>
      </c>
      <c r="E2520" s="3">
        <v>1</v>
      </c>
      <c r="F2520" s="2">
        <v>1304.42</v>
      </c>
      <c r="G2520" s="2">
        <f>ROUND('CDD-CD'!$E2520*'CDD-CD'!$F2520,2)</f>
        <v>1304.42</v>
      </c>
      <c r="H2520" s="3">
        <v>1</v>
      </c>
      <c r="I2520" s="2">
        <v>1798.49</v>
      </c>
      <c r="J2520" s="2">
        <f>ROUND(Tabla2[[#This Row],[CANTIDAD 2]]*Tabla2[[#This Row],[P. U. 2]],2)</f>
        <v>1798.49</v>
      </c>
    </row>
    <row r="2521" spans="1:10">
      <c r="A2521" s="16" t="s">
        <v>6577</v>
      </c>
      <c r="B2521" s="16" t="s">
        <v>2323</v>
      </c>
      <c r="C2521" s="16" t="s">
        <v>5614</v>
      </c>
      <c r="D2521" s="1" t="s">
        <v>62</v>
      </c>
      <c r="E2521" s="3">
        <v>1</v>
      </c>
      <c r="F2521" s="2">
        <v>1304.42</v>
      </c>
      <c r="G2521" s="2">
        <f>ROUND('CDD-CD'!$E2521*'CDD-CD'!$F2521,2)</f>
        <v>1304.42</v>
      </c>
      <c r="H2521" s="3">
        <v>1</v>
      </c>
      <c r="I2521" s="2">
        <v>1798.49</v>
      </c>
      <c r="J2521" s="2">
        <f>ROUND(Tabla2[[#This Row],[CANTIDAD 2]]*Tabla2[[#This Row],[P. U. 2]],2)</f>
        <v>1798.49</v>
      </c>
    </row>
    <row r="2522" spans="1:10">
      <c r="A2522" s="16" t="s">
        <v>6577</v>
      </c>
      <c r="B2522" s="16" t="s">
        <v>2324</v>
      </c>
      <c r="C2522" s="16" t="s">
        <v>5615</v>
      </c>
      <c r="D2522" s="1" t="s">
        <v>62</v>
      </c>
      <c r="E2522" s="3">
        <v>1</v>
      </c>
      <c r="F2522" s="2">
        <v>1304.42</v>
      </c>
      <c r="G2522" s="2">
        <f>ROUND('CDD-CD'!$E2522*'CDD-CD'!$F2522,2)</f>
        <v>1304.42</v>
      </c>
      <c r="H2522" s="3">
        <v>1</v>
      </c>
      <c r="I2522" s="2">
        <v>1798.49</v>
      </c>
      <c r="J2522" s="2">
        <f>ROUND(Tabla2[[#This Row],[CANTIDAD 2]]*Tabla2[[#This Row],[P. U. 2]],2)</f>
        <v>1798.49</v>
      </c>
    </row>
    <row r="2523" spans="1:10">
      <c r="A2523" s="16" t="s">
        <v>6577</v>
      </c>
      <c r="B2523" s="16" t="s">
        <v>2325</v>
      </c>
      <c r="C2523" s="16" t="s">
        <v>5616</v>
      </c>
      <c r="D2523" s="1" t="s">
        <v>62</v>
      </c>
      <c r="E2523" s="3">
        <v>1</v>
      </c>
      <c r="F2523" s="2">
        <v>1739.22</v>
      </c>
      <c r="G2523" s="2">
        <f>ROUND('CDD-CD'!$E2523*'CDD-CD'!$F2523,2)</f>
        <v>1739.22</v>
      </c>
      <c r="H2523" s="3">
        <v>1</v>
      </c>
      <c r="I2523" s="2">
        <v>2397.98</v>
      </c>
      <c r="J2523" s="2">
        <f>ROUND(Tabla2[[#This Row],[CANTIDAD 2]]*Tabla2[[#This Row],[P. U. 2]],2)</f>
        <v>2397.98</v>
      </c>
    </row>
    <row r="2524" spans="1:10">
      <c r="A2524" s="16" t="s">
        <v>6577</v>
      </c>
      <c r="B2524" s="16" t="s">
        <v>2326</v>
      </c>
      <c r="C2524" s="16" t="s">
        <v>5617</v>
      </c>
      <c r="D2524" s="1" t="s">
        <v>62</v>
      </c>
      <c r="E2524" s="3">
        <v>1</v>
      </c>
      <c r="F2524" s="2">
        <v>2484.6</v>
      </c>
      <c r="G2524" s="2">
        <f>ROUND('CDD-CD'!$E2524*'CDD-CD'!$F2524,2)</f>
        <v>2484.6</v>
      </c>
      <c r="H2524" s="3">
        <v>1</v>
      </c>
      <c r="I2524" s="2">
        <v>3425.68</v>
      </c>
      <c r="J2524" s="2">
        <f>ROUND(Tabla2[[#This Row],[CANTIDAD 2]]*Tabla2[[#This Row],[P. U. 2]],2)</f>
        <v>3425.68</v>
      </c>
    </row>
    <row r="2525" spans="1:10">
      <c r="A2525" s="16" t="s">
        <v>6577</v>
      </c>
      <c r="B2525" s="16" t="s">
        <v>2327</v>
      </c>
      <c r="C2525" s="16" t="s">
        <v>5618</v>
      </c>
      <c r="D2525" s="1" t="s">
        <v>62</v>
      </c>
      <c r="E2525" s="3">
        <v>28</v>
      </c>
      <c r="F2525" s="2">
        <v>1127.79</v>
      </c>
      <c r="G2525" s="2">
        <f>ROUND('CDD-CD'!$E2525*'CDD-CD'!$F2525,2)</f>
        <v>31578.12</v>
      </c>
      <c r="H2525" s="3">
        <v>28</v>
      </c>
      <c r="I2525" s="2">
        <v>1557.36</v>
      </c>
      <c r="J2525" s="2">
        <f>ROUND(Tabla2[[#This Row],[CANTIDAD 2]]*Tabla2[[#This Row],[P. U. 2]],2)</f>
        <v>43606.080000000002</v>
      </c>
    </row>
    <row r="2526" spans="1:10">
      <c r="A2526" s="16" t="s">
        <v>6577</v>
      </c>
      <c r="B2526" s="16" t="s">
        <v>2328</v>
      </c>
      <c r="C2526" s="16" t="s">
        <v>5619</v>
      </c>
      <c r="D2526" s="1" t="s">
        <v>62</v>
      </c>
      <c r="E2526" s="3">
        <v>1</v>
      </c>
      <c r="F2526" s="2">
        <v>978.19</v>
      </c>
      <c r="G2526" s="2">
        <f>ROUND('CDD-CD'!$E2526*'CDD-CD'!$F2526,2)</f>
        <v>978.19</v>
      </c>
      <c r="H2526" s="3">
        <v>1</v>
      </c>
      <c r="I2526" s="2">
        <v>1350.56</v>
      </c>
      <c r="J2526" s="2">
        <f>ROUND(Tabla2[[#This Row],[CANTIDAD 2]]*Tabla2[[#This Row],[P. U. 2]],2)</f>
        <v>1350.56</v>
      </c>
    </row>
    <row r="2527" spans="1:10">
      <c r="A2527" s="16" t="s">
        <v>6577</v>
      </c>
      <c r="B2527" s="16" t="s">
        <v>2329</v>
      </c>
      <c r="C2527" s="16" t="s">
        <v>5620</v>
      </c>
      <c r="D2527" s="1" t="s">
        <v>62</v>
      </c>
      <c r="E2527" s="3">
        <v>1</v>
      </c>
      <c r="F2527" s="2">
        <v>978.19</v>
      </c>
      <c r="G2527" s="2">
        <f>ROUND('CDD-CD'!$E2527*'CDD-CD'!$F2527,2)</f>
        <v>978.19</v>
      </c>
      <c r="H2527" s="3">
        <v>1</v>
      </c>
      <c r="I2527" s="2">
        <v>1350.56</v>
      </c>
      <c r="J2527" s="2">
        <f>ROUND(Tabla2[[#This Row],[CANTIDAD 2]]*Tabla2[[#This Row],[P. U. 2]],2)</f>
        <v>1350.56</v>
      </c>
    </row>
    <row r="2528" spans="1:10">
      <c r="A2528" s="16" t="s">
        <v>6577</v>
      </c>
      <c r="B2528" s="16" t="s">
        <v>2330</v>
      </c>
      <c r="C2528" s="16" t="s">
        <v>5621</v>
      </c>
      <c r="D2528" s="1" t="s">
        <v>62</v>
      </c>
      <c r="E2528" s="3">
        <v>1</v>
      </c>
      <c r="F2528" s="2">
        <v>978.19</v>
      </c>
      <c r="G2528" s="2">
        <f>ROUND('CDD-CD'!$E2528*'CDD-CD'!$F2528,2)</f>
        <v>978.19</v>
      </c>
      <c r="H2528" s="3">
        <v>1</v>
      </c>
      <c r="I2528" s="2">
        <v>1350.56</v>
      </c>
      <c r="J2528" s="2">
        <f>ROUND(Tabla2[[#This Row],[CANTIDAD 2]]*Tabla2[[#This Row],[P. U. 2]],2)</f>
        <v>1350.56</v>
      </c>
    </row>
    <row r="2529" spans="1:10">
      <c r="A2529" s="16" t="s">
        <v>6577</v>
      </c>
      <c r="B2529" s="16" t="s">
        <v>2331</v>
      </c>
      <c r="C2529" s="16" t="s">
        <v>5622</v>
      </c>
      <c r="D2529" s="1" t="s">
        <v>62</v>
      </c>
      <c r="E2529" s="3">
        <v>1</v>
      </c>
      <c r="F2529" s="2">
        <v>978.19</v>
      </c>
      <c r="G2529" s="2">
        <f>ROUND('CDD-CD'!$E2529*'CDD-CD'!$F2529,2)</f>
        <v>978.19</v>
      </c>
      <c r="H2529" s="3">
        <v>1</v>
      </c>
      <c r="I2529" s="2">
        <v>1350.56</v>
      </c>
      <c r="J2529" s="2">
        <f>ROUND(Tabla2[[#This Row],[CANTIDAD 2]]*Tabla2[[#This Row],[P. U. 2]],2)</f>
        <v>1350.56</v>
      </c>
    </row>
    <row r="2530" spans="1:10">
      <c r="A2530" s="16" t="s">
        <v>6577</v>
      </c>
      <c r="B2530" s="16" t="s">
        <v>2332</v>
      </c>
      <c r="C2530" s="16" t="s">
        <v>5623</v>
      </c>
      <c r="D2530" s="1" t="s">
        <v>62</v>
      </c>
      <c r="E2530" s="3">
        <v>1</v>
      </c>
      <c r="F2530" s="2">
        <v>978.19</v>
      </c>
      <c r="G2530" s="2">
        <f>ROUND('CDD-CD'!$E2530*'CDD-CD'!$F2530,2)</f>
        <v>978.19</v>
      </c>
      <c r="H2530" s="3">
        <v>1</v>
      </c>
      <c r="I2530" s="2">
        <v>1350.56</v>
      </c>
      <c r="J2530" s="2">
        <f>ROUND(Tabla2[[#This Row],[CANTIDAD 2]]*Tabla2[[#This Row],[P. U. 2]],2)</f>
        <v>1350.56</v>
      </c>
    </row>
    <row r="2531" spans="1:10">
      <c r="A2531" s="16" t="s">
        <v>6577</v>
      </c>
      <c r="B2531" s="16" t="s">
        <v>2333</v>
      </c>
      <c r="C2531" s="16" t="s">
        <v>5624</v>
      </c>
      <c r="D2531" s="1" t="s">
        <v>62</v>
      </c>
      <c r="E2531" s="3">
        <v>1</v>
      </c>
      <c r="F2531" s="2">
        <v>978.19</v>
      </c>
      <c r="G2531" s="2">
        <f>ROUND('CDD-CD'!$E2531*'CDD-CD'!$F2531,2)</f>
        <v>978.19</v>
      </c>
      <c r="H2531" s="3">
        <v>1</v>
      </c>
      <c r="I2531" s="2">
        <v>1350.56</v>
      </c>
      <c r="J2531" s="2">
        <f>ROUND(Tabla2[[#This Row],[CANTIDAD 2]]*Tabla2[[#This Row],[P. U. 2]],2)</f>
        <v>1350.56</v>
      </c>
    </row>
    <row r="2532" spans="1:10">
      <c r="A2532" s="16" t="s">
        <v>6577</v>
      </c>
      <c r="B2532" s="16" t="s">
        <v>2334</v>
      </c>
      <c r="C2532" s="16" t="s">
        <v>5625</v>
      </c>
      <c r="D2532" s="1" t="s">
        <v>62</v>
      </c>
      <c r="E2532" s="3">
        <v>1</v>
      </c>
      <c r="F2532" s="2">
        <v>978.19</v>
      </c>
      <c r="G2532" s="2">
        <f>ROUND('CDD-CD'!$E2532*'CDD-CD'!$F2532,2)</f>
        <v>978.19</v>
      </c>
      <c r="H2532" s="3">
        <v>1</v>
      </c>
      <c r="I2532" s="2">
        <v>1350.56</v>
      </c>
      <c r="J2532" s="2">
        <f>ROUND(Tabla2[[#This Row],[CANTIDAD 2]]*Tabla2[[#This Row],[P. U. 2]],2)</f>
        <v>1350.56</v>
      </c>
    </row>
    <row r="2533" spans="1:10">
      <c r="A2533" s="16" t="s">
        <v>6577</v>
      </c>
      <c r="B2533" s="16" t="s">
        <v>2335</v>
      </c>
      <c r="C2533" s="16" t="s">
        <v>5626</v>
      </c>
      <c r="D2533" s="1" t="s">
        <v>62</v>
      </c>
      <c r="E2533" s="3">
        <v>1</v>
      </c>
      <c r="F2533" s="2">
        <v>978.19</v>
      </c>
      <c r="G2533" s="2">
        <f>ROUND('CDD-CD'!$E2533*'CDD-CD'!$F2533,2)</f>
        <v>978.19</v>
      </c>
      <c r="H2533" s="3">
        <v>1</v>
      </c>
      <c r="I2533" s="2">
        <v>1350.56</v>
      </c>
      <c r="J2533" s="2">
        <f>ROUND(Tabla2[[#This Row],[CANTIDAD 2]]*Tabla2[[#This Row],[P. U. 2]],2)</f>
        <v>1350.56</v>
      </c>
    </row>
    <row r="2534" spans="1:10">
      <c r="A2534" s="16" t="s">
        <v>6577</v>
      </c>
      <c r="B2534" s="16" t="s">
        <v>2336</v>
      </c>
      <c r="C2534" s="16" t="s">
        <v>5627</v>
      </c>
      <c r="D2534" s="1" t="s">
        <v>62</v>
      </c>
      <c r="E2534" s="3">
        <v>1</v>
      </c>
      <c r="F2534" s="2">
        <v>978.19</v>
      </c>
      <c r="G2534" s="2">
        <f>ROUND('CDD-CD'!$E2534*'CDD-CD'!$F2534,2)</f>
        <v>978.19</v>
      </c>
      <c r="H2534" s="3">
        <v>1</v>
      </c>
      <c r="I2534" s="2">
        <v>1350.56</v>
      </c>
      <c r="J2534" s="2">
        <f>ROUND(Tabla2[[#This Row],[CANTIDAD 2]]*Tabla2[[#This Row],[P. U. 2]],2)</f>
        <v>1350.56</v>
      </c>
    </row>
    <row r="2535" spans="1:10">
      <c r="A2535" s="16" t="s">
        <v>6577</v>
      </c>
      <c r="B2535" s="16" t="s">
        <v>2337</v>
      </c>
      <c r="C2535" s="16" t="s">
        <v>5628</v>
      </c>
      <c r="D2535" s="1" t="s">
        <v>62</v>
      </c>
      <c r="E2535" s="3">
        <v>1</v>
      </c>
      <c r="F2535" s="2">
        <v>978.19</v>
      </c>
      <c r="G2535" s="2">
        <f>ROUND('CDD-CD'!$E2535*'CDD-CD'!$F2535,2)</f>
        <v>978.19</v>
      </c>
      <c r="H2535" s="3">
        <v>1</v>
      </c>
      <c r="I2535" s="2">
        <v>1350.56</v>
      </c>
      <c r="J2535" s="2">
        <f>ROUND(Tabla2[[#This Row],[CANTIDAD 2]]*Tabla2[[#This Row],[P. U. 2]],2)</f>
        <v>1350.56</v>
      </c>
    </row>
    <row r="2536" spans="1:10">
      <c r="A2536" s="16" t="s">
        <v>6577</v>
      </c>
      <c r="B2536" s="16" t="s">
        <v>2338</v>
      </c>
      <c r="C2536" s="16" t="s">
        <v>5629</v>
      </c>
      <c r="D2536" s="1" t="s">
        <v>62</v>
      </c>
      <c r="E2536" s="3">
        <v>1</v>
      </c>
      <c r="F2536" s="2">
        <v>978.19</v>
      </c>
      <c r="G2536" s="2">
        <f>ROUND('CDD-CD'!$E2536*'CDD-CD'!$F2536,2)</f>
        <v>978.19</v>
      </c>
      <c r="H2536" s="3">
        <v>1</v>
      </c>
      <c r="I2536" s="2">
        <v>1350.56</v>
      </c>
      <c r="J2536" s="2">
        <f>ROUND(Tabla2[[#This Row],[CANTIDAD 2]]*Tabla2[[#This Row],[P. U. 2]],2)</f>
        <v>1350.56</v>
      </c>
    </row>
    <row r="2537" spans="1:10">
      <c r="A2537" s="16" t="s">
        <v>6577</v>
      </c>
      <c r="B2537" s="16" t="s">
        <v>2339</v>
      </c>
      <c r="C2537" s="16" t="s">
        <v>5630</v>
      </c>
      <c r="D2537" s="1" t="s">
        <v>62</v>
      </c>
      <c r="E2537" s="3">
        <v>1</v>
      </c>
      <c r="F2537" s="2">
        <v>978.19</v>
      </c>
      <c r="G2537" s="2">
        <f>ROUND('CDD-CD'!$E2537*'CDD-CD'!$F2537,2)</f>
        <v>978.19</v>
      </c>
      <c r="H2537" s="3">
        <v>1</v>
      </c>
      <c r="I2537" s="2">
        <v>1350.56</v>
      </c>
      <c r="J2537" s="2">
        <f>ROUND(Tabla2[[#This Row],[CANTIDAD 2]]*Tabla2[[#This Row],[P. U. 2]],2)</f>
        <v>1350.56</v>
      </c>
    </row>
    <row r="2538" spans="1:10">
      <c r="A2538" s="16" t="s">
        <v>6577</v>
      </c>
      <c r="B2538" s="16" t="s">
        <v>2340</v>
      </c>
      <c r="C2538" s="16" t="s">
        <v>5631</v>
      </c>
      <c r="D2538" s="1" t="s">
        <v>62</v>
      </c>
      <c r="E2538" s="3">
        <v>1</v>
      </c>
      <c r="F2538" s="2">
        <v>978.19</v>
      </c>
      <c r="G2538" s="2">
        <f>ROUND('CDD-CD'!$E2538*'CDD-CD'!$F2538,2)</f>
        <v>978.19</v>
      </c>
      <c r="H2538" s="3">
        <v>1</v>
      </c>
      <c r="I2538" s="2">
        <v>1350.56</v>
      </c>
      <c r="J2538" s="2">
        <f>ROUND(Tabla2[[#This Row],[CANTIDAD 2]]*Tabla2[[#This Row],[P. U. 2]],2)</f>
        <v>1350.56</v>
      </c>
    </row>
    <row r="2539" spans="1:10">
      <c r="A2539" s="16" t="s">
        <v>6577</v>
      </c>
      <c r="B2539" s="16" t="s">
        <v>2341</v>
      </c>
      <c r="C2539" s="16" t="s">
        <v>5632</v>
      </c>
      <c r="D2539" s="1" t="s">
        <v>62</v>
      </c>
      <c r="E2539" s="3">
        <v>1</v>
      </c>
      <c r="F2539" s="2">
        <v>978.19</v>
      </c>
      <c r="G2539" s="2">
        <f>ROUND('CDD-CD'!$E2539*'CDD-CD'!$F2539,2)</f>
        <v>978.19</v>
      </c>
      <c r="H2539" s="3">
        <v>1</v>
      </c>
      <c r="I2539" s="2">
        <v>1350.56</v>
      </c>
      <c r="J2539" s="2">
        <f>ROUND(Tabla2[[#This Row],[CANTIDAD 2]]*Tabla2[[#This Row],[P. U. 2]],2)</f>
        <v>1350.56</v>
      </c>
    </row>
    <row r="2540" spans="1:10">
      <c r="A2540" s="16" t="s">
        <v>6577</v>
      </c>
      <c r="B2540" s="16" t="s">
        <v>2342</v>
      </c>
      <c r="C2540" s="16" t="s">
        <v>5633</v>
      </c>
      <c r="D2540" s="1" t="s">
        <v>62</v>
      </c>
      <c r="E2540" s="3">
        <v>1</v>
      </c>
      <c r="F2540" s="2">
        <v>978.19</v>
      </c>
      <c r="G2540" s="2">
        <f>ROUND('CDD-CD'!$E2540*'CDD-CD'!$F2540,2)</f>
        <v>978.19</v>
      </c>
      <c r="H2540" s="3">
        <v>1</v>
      </c>
      <c r="I2540" s="2">
        <v>1350.56</v>
      </c>
      <c r="J2540" s="2">
        <f>ROUND(Tabla2[[#This Row],[CANTIDAD 2]]*Tabla2[[#This Row],[P. U. 2]],2)</f>
        <v>1350.56</v>
      </c>
    </row>
    <row r="2541" spans="1:10">
      <c r="A2541" s="16" t="s">
        <v>6577</v>
      </c>
      <c r="B2541" s="16" t="s">
        <v>2343</v>
      </c>
      <c r="C2541" s="16" t="s">
        <v>5634</v>
      </c>
      <c r="D2541" s="1" t="s">
        <v>62</v>
      </c>
      <c r="E2541" s="3">
        <v>1</v>
      </c>
      <c r="F2541" s="2">
        <v>978.19</v>
      </c>
      <c r="G2541" s="2">
        <f>ROUND('CDD-CD'!$E2541*'CDD-CD'!$F2541,2)</f>
        <v>978.19</v>
      </c>
      <c r="H2541" s="3">
        <v>1</v>
      </c>
      <c r="I2541" s="2">
        <v>1350.56</v>
      </c>
      <c r="J2541" s="2">
        <f>ROUND(Tabla2[[#This Row],[CANTIDAD 2]]*Tabla2[[#This Row],[P. U. 2]],2)</f>
        <v>1350.56</v>
      </c>
    </row>
    <row r="2542" spans="1:10">
      <c r="A2542" s="16" t="s">
        <v>6577</v>
      </c>
      <c r="B2542" s="16" t="s">
        <v>2344</v>
      </c>
      <c r="C2542" s="16" t="s">
        <v>5635</v>
      </c>
      <c r="D2542" s="1" t="s">
        <v>62</v>
      </c>
      <c r="E2542" s="3">
        <v>1</v>
      </c>
      <c r="F2542" s="2">
        <v>978.19</v>
      </c>
      <c r="G2542" s="2">
        <f>ROUND('CDD-CD'!$E2542*'CDD-CD'!$F2542,2)</f>
        <v>978.19</v>
      </c>
      <c r="H2542" s="3">
        <v>1</v>
      </c>
      <c r="I2542" s="2">
        <v>1350.56</v>
      </c>
      <c r="J2542" s="2">
        <f>ROUND(Tabla2[[#This Row],[CANTIDAD 2]]*Tabla2[[#This Row],[P. U. 2]],2)</f>
        <v>1350.56</v>
      </c>
    </row>
    <row r="2543" spans="1:10">
      <c r="A2543" s="16" t="s">
        <v>6577</v>
      </c>
      <c r="B2543" s="16" t="s">
        <v>2345</v>
      </c>
      <c r="C2543" s="16" t="s">
        <v>5636</v>
      </c>
      <c r="D2543" s="1" t="s">
        <v>62</v>
      </c>
      <c r="E2543" s="3">
        <v>1</v>
      </c>
      <c r="F2543" s="2">
        <v>978.19</v>
      </c>
      <c r="G2543" s="2">
        <f>ROUND('CDD-CD'!$E2543*'CDD-CD'!$F2543,2)</f>
        <v>978.19</v>
      </c>
      <c r="H2543" s="3">
        <v>1</v>
      </c>
      <c r="I2543" s="2">
        <v>1350.56</v>
      </c>
      <c r="J2543" s="2">
        <f>ROUND(Tabla2[[#This Row],[CANTIDAD 2]]*Tabla2[[#This Row],[P. U. 2]],2)</f>
        <v>1350.56</v>
      </c>
    </row>
    <row r="2544" spans="1:10">
      <c r="A2544" s="16" t="s">
        <v>6577</v>
      </c>
      <c r="B2544" s="16" t="s">
        <v>2346</v>
      </c>
      <c r="C2544" s="16" t="s">
        <v>5637</v>
      </c>
      <c r="D2544" s="1" t="s">
        <v>62</v>
      </c>
      <c r="E2544" s="3">
        <v>1</v>
      </c>
      <c r="F2544" s="2">
        <v>978.19</v>
      </c>
      <c r="G2544" s="2">
        <f>ROUND('CDD-CD'!$E2544*'CDD-CD'!$F2544,2)</f>
        <v>978.19</v>
      </c>
      <c r="H2544" s="3">
        <v>1</v>
      </c>
      <c r="I2544" s="2">
        <v>1350.56</v>
      </c>
      <c r="J2544" s="2">
        <f>ROUND(Tabla2[[#This Row],[CANTIDAD 2]]*Tabla2[[#This Row],[P. U. 2]],2)</f>
        <v>1350.56</v>
      </c>
    </row>
    <row r="2545" spans="1:10">
      <c r="A2545" s="16" t="s">
        <v>6577</v>
      </c>
      <c r="B2545" s="16" t="s">
        <v>2347</v>
      </c>
      <c r="C2545" s="16" t="s">
        <v>5638</v>
      </c>
      <c r="D2545" s="1" t="s">
        <v>62</v>
      </c>
      <c r="E2545" s="3">
        <v>1</v>
      </c>
      <c r="F2545" s="2">
        <v>978.19</v>
      </c>
      <c r="G2545" s="2">
        <f>ROUND('CDD-CD'!$E2545*'CDD-CD'!$F2545,2)</f>
        <v>978.19</v>
      </c>
      <c r="H2545" s="3">
        <v>1</v>
      </c>
      <c r="I2545" s="2">
        <v>1350.56</v>
      </c>
      <c r="J2545" s="2">
        <f>ROUND(Tabla2[[#This Row],[CANTIDAD 2]]*Tabla2[[#This Row],[P. U. 2]],2)</f>
        <v>1350.56</v>
      </c>
    </row>
    <row r="2546" spans="1:10">
      <c r="A2546" s="16" t="s">
        <v>6577</v>
      </c>
      <c r="B2546" s="16" t="s">
        <v>2348</v>
      </c>
      <c r="C2546" s="16" t="s">
        <v>5639</v>
      </c>
      <c r="D2546" s="1" t="s">
        <v>62</v>
      </c>
      <c r="E2546" s="3">
        <v>1</v>
      </c>
      <c r="F2546" s="2">
        <v>978.19</v>
      </c>
      <c r="G2546" s="2">
        <f>ROUND('CDD-CD'!$E2546*'CDD-CD'!$F2546,2)</f>
        <v>978.19</v>
      </c>
      <c r="H2546" s="3">
        <v>1</v>
      </c>
      <c r="I2546" s="2">
        <v>1350.56</v>
      </c>
      <c r="J2546" s="2">
        <f>ROUND(Tabla2[[#This Row],[CANTIDAD 2]]*Tabla2[[#This Row],[P. U. 2]],2)</f>
        <v>1350.56</v>
      </c>
    </row>
    <row r="2547" spans="1:10">
      <c r="A2547" s="16" t="s">
        <v>6577</v>
      </c>
      <c r="B2547" s="16" t="s">
        <v>2349</v>
      </c>
      <c r="C2547" s="16" t="s">
        <v>5640</v>
      </c>
      <c r="D2547" s="1" t="s">
        <v>62</v>
      </c>
      <c r="E2547" s="3">
        <v>1</v>
      </c>
      <c r="F2547" s="2">
        <v>978.19</v>
      </c>
      <c r="G2547" s="2">
        <f>ROUND('CDD-CD'!$E2547*'CDD-CD'!$F2547,2)</f>
        <v>978.19</v>
      </c>
      <c r="H2547" s="3">
        <v>1</v>
      </c>
      <c r="I2547" s="2">
        <v>1350.56</v>
      </c>
      <c r="J2547" s="2">
        <f>ROUND(Tabla2[[#This Row],[CANTIDAD 2]]*Tabla2[[#This Row],[P. U. 2]],2)</f>
        <v>1350.56</v>
      </c>
    </row>
    <row r="2548" spans="1:10">
      <c r="A2548" s="16" t="s">
        <v>6577</v>
      </c>
      <c r="B2548" s="16" t="s">
        <v>2350</v>
      </c>
      <c r="C2548" s="16" t="s">
        <v>5641</v>
      </c>
      <c r="D2548" s="1" t="s">
        <v>62</v>
      </c>
      <c r="E2548" s="3">
        <v>1</v>
      </c>
      <c r="F2548" s="2">
        <v>978.19</v>
      </c>
      <c r="G2548" s="2">
        <f>ROUND('CDD-CD'!$E2548*'CDD-CD'!$F2548,2)</f>
        <v>978.19</v>
      </c>
      <c r="H2548" s="3">
        <v>1</v>
      </c>
      <c r="I2548" s="2">
        <v>1350.56</v>
      </c>
      <c r="J2548" s="2">
        <f>ROUND(Tabla2[[#This Row],[CANTIDAD 2]]*Tabla2[[#This Row],[P. U. 2]],2)</f>
        <v>1350.56</v>
      </c>
    </row>
    <row r="2549" spans="1:10">
      <c r="A2549" s="16" t="s">
        <v>6577</v>
      </c>
      <c r="B2549" s="16" t="s">
        <v>2351</v>
      </c>
      <c r="C2549" s="16" t="s">
        <v>5642</v>
      </c>
      <c r="D2549" s="1" t="s">
        <v>62</v>
      </c>
      <c r="E2549" s="3">
        <v>1</v>
      </c>
      <c r="F2549" s="2">
        <v>978.19</v>
      </c>
      <c r="G2549" s="2">
        <f>ROUND('CDD-CD'!$E2549*'CDD-CD'!$F2549,2)</f>
        <v>978.19</v>
      </c>
      <c r="H2549" s="3">
        <v>1</v>
      </c>
      <c r="I2549" s="2">
        <v>1350.56</v>
      </c>
      <c r="J2549" s="2">
        <f>ROUND(Tabla2[[#This Row],[CANTIDAD 2]]*Tabla2[[#This Row],[P. U. 2]],2)</f>
        <v>1350.56</v>
      </c>
    </row>
    <row r="2550" spans="1:10">
      <c r="A2550" s="16" t="s">
        <v>6577</v>
      </c>
      <c r="B2550" s="16" t="s">
        <v>2352</v>
      </c>
      <c r="C2550" s="16" t="s">
        <v>5643</v>
      </c>
      <c r="D2550" s="1" t="s">
        <v>62</v>
      </c>
      <c r="E2550" s="3">
        <v>1</v>
      </c>
      <c r="F2550" s="2">
        <v>978.19</v>
      </c>
      <c r="G2550" s="2">
        <f>ROUND('CDD-CD'!$E2550*'CDD-CD'!$F2550,2)</f>
        <v>978.19</v>
      </c>
      <c r="H2550" s="3">
        <v>1</v>
      </c>
      <c r="I2550" s="2">
        <v>1350.56</v>
      </c>
      <c r="J2550" s="2">
        <f>ROUND(Tabla2[[#This Row],[CANTIDAD 2]]*Tabla2[[#This Row],[P. U. 2]],2)</f>
        <v>1350.56</v>
      </c>
    </row>
    <row r="2551" spans="1:10">
      <c r="A2551" s="16" t="s">
        <v>6577</v>
      </c>
      <c r="B2551" s="16" t="s">
        <v>2353</v>
      </c>
      <c r="C2551" s="16" t="s">
        <v>5644</v>
      </c>
      <c r="D2551" s="1" t="s">
        <v>62</v>
      </c>
      <c r="E2551" s="3">
        <v>1</v>
      </c>
      <c r="F2551" s="2">
        <v>978.19</v>
      </c>
      <c r="G2551" s="2">
        <f>ROUND('CDD-CD'!$E2551*'CDD-CD'!$F2551,2)</f>
        <v>978.19</v>
      </c>
      <c r="H2551" s="3">
        <v>1</v>
      </c>
      <c r="I2551" s="2">
        <v>1350.56</v>
      </c>
      <c r="J2551" s="2">
        <f>ROUND(Tabla2[[#This Row],[CANTIDAD 2]]*Tabla2[[#This Row],[P. U. 2]],2)</f>
        <v>1350.56</v>
      </c>
    </row>
    <row r="2552" spans="1:10">
      <c r="A2552" s="16" t="s">
        <v>6577</v>
      </c>
      <c r="B2552" s="16" t="s">
        <v>2354</v>
      </c>
      <c r="C2552" s="16" t="s">
        <v>5645</v>
      </c>
      <c r="D2552" s="1" t="s">
        <v>62</v>
      </c>
      <c r="E2552" s="3">
        <v>1</v>
      </c>
      <c r="F2552" s="2">
        <v>978.19</v>
      </c>
      <c r="G2552" s="2">
        <f>ROUND('CDD-CD'!$E2552*'CDD-CD'!$F2552,2)</f>
        <v>978.19</v>
      </c>
      <c r="H2552" s="3">
        <v>1</v>
      </c>
      <c r="I2552" s="2">
        <v>1350.56</v>
      </c>
      <c r="J2552" s="2">
        <f>ROUND(Tabla2[[#This Row],[CANTIDAD 2]]*Tabla2[[#This Row],[P. U. 2]],2)</f>
        <v>1350.56</v>
      </c>
    </row>
    <row r="2553" spans="1:10">
      <c r="A2553" s="16" t="s">
        <v>6577</v>
      </c>
      <c r="B2553" s="16" t="s">
        <v>2355</v>
      </c>
      <c r="C2553" s="16" t="s">
        <v>5646</v>
      </c>
      <c r="D2553" s="1" t="s">
        <v>62</v>
      </c>
      <c r="E2553" s="3">
        <v>1</v>
      </c>
      <c r="F2553" s="2">
        <v>978.19</v>
      </c>
      <c r="G2553" s="2">
        <f>ROUND('CDD-CD'!$E2553*'CDD-CD'!$F2553,2)</f>
        <v>978.19</v>
      </c>
      <c r="H2553" s="3">
        <v>1</v>
      </c>
      <c r="I2553" s="2">
        <v>1350.56</v>
      </c>
      <c r="J2553" s="2">
        <f>ROUND(Tabla2[[#This Row],[CANTIDAD 2]]*Tabla2[[#This Row],[P. U. 2]],2)</f>
        <v>1350.56</v>
      </c>
    </row>
    <row r="2554" spans="1:10">
      <c r="A2554" s="16" t="s">
        <v>6577</v>
      </c>
      <c r="B2554" s="16" t="s">
        <v>2356</v>
      </c>
      <c r="C2554" s="16" t="s">
        <v>5647</v>
      </c>
      <c r="D2554" s="1" t="s">
        <v>62</v>
      </c>
      <c r="E2554" s="3">
        <v>1</v>
      </c>
      <c r="F2554" s="2">
        <v>978.19</v>
      </c>
      <c r="G2554" s="2">
        <f>ROUND('CDD-CD'!$E2554*'CDD-CD'!$F2554,2)</f>
        <v>978.19</v>
      </c>
      <c r="H2554" s="3">
        <v>1</v>
      </c>
      <c r="I2554" s="2">
        <v>1350.56</v>
      </c>
      <c r="J2554" s="2">
        <f>ROUND(Tabla2[[#This Row],[CANTIDAD 2]]*Tabla2[[#This Row],[P. U. 2]],2)</f>
        <v>1350.56</v>
      </c>
    </row>
    <row r="2555" spans="1:10">
      <c r="A2555" s="16" t="s">
        <v>6577</v>
      </c>
      <c r="B2555" s="16" t="s">
        <v>2357</v>
      </c>
      <c r="C2555" s="16" t="s">
        <v>5648</v>
      </c>
      <c r="D2555" s="1" t="s">
        <v>62</v>
      </c>
      <c r="E2555" s="3">
        <v>1</v>
      </c>
      <c r="F2555" s="2">
        <v>978.19</v>
      </c>
      <c r="G2555" s="2">
        <f>ROUND('CDD-CD'!$E2555*'CDD-CD'!$F2555,2)</f>
        <v>978.19</v>
      </c>
      <c r="H2555" s="3">
        <v>1</v>
      </c>
      <c r="I2555" s="2">
        <v>1350.56</v>
      </c>
      <c r="J2555" s="2">
        <f>ROUND(Tabla2[[#This Row],[CANTIDAD 2]]*Tabla2[[#This Row],[P. U. 2]],2)</f>
        <v>1350.56</v>
      </c>
    </row>
    <row r="2556" spans="1:10">
      <c r="A2556" s="16" t="s">
        <v>6577</v>
      </c>
      <c r="B2556" s="16" t="s">
        <v>2358</v>
      </c>
      <c r="C2556" s="16" t="s">
        <v>5649</v>
      </c>
      <c r="D2556" s="1" t="s">
        <v>62</v>
      </c>
      <c r="E2556" s="3">
        <v>1</v>
      </c>
      <c r="F2556" s="2">
        <v>978.19</v>
      </c>
      <c r="G2556" s="2">
        <f>ROUND('CDD-CD'!$E2556*'CDD-CD'!$F2556,2)</f>
        <v>978.19</v>
      </c>
      <c r="H2556" s="3">
        <v>1</v>
      </c>
      <c r="I2556" s="2">
        <v>1350.56</v>
      </c>
      <c r="J2556" s="2">
        <f>ROUND(Tabla2[[#This Row],[CANTIDAD 2]]*Tabla2[[#This Row],[P. U. 2]],2)</f>
        <v>1350.56</v>
      </c>
    </row>
    <row r="2557" spans="1:10">
      <c r="A2557" s="16" t="s">
        <v>6577</v>
      </c>
      <c r="B2557" s="16" t="s">
        <v>2359</v>
      </c>
      <c r="C2557" s="16" t="s">
        <v>5650</v>
      </c>
      <c r="D2557" s="1" t="s">
        <v>62</v>
      </c>
      <c r="E2557" s="3">
        <v>1</v>
      </c>
      <c r="F2557" s="2">
        <v>978.19</v>
      </c>
      <c r="G2557" s="2">
        <f>ROUND('CDD-CD'!$E2557*'CDD-CD'!$F2557,2)</f>
        <v>978.19</v>
      </c>
      <c r="H2557" s="3">
        <v>1</v>
      </c>
      <c r="I2557" s="2">
        <v>1350.56</v>
      </c>
      <c r="J2557" s="2">
        <f>ROUND(Tabla2[[#This Row],[CANTIDAD 2]]*Tabla2[[#This Row],[P. U. 2]],2)</f>
        <v>1350.56</v>
      </c>
    </row>
    <row r="2558" spans="1:10">
      <c r="A2558" s="16" t="s">
        <v>6577</v>
      </c>
      <c r="B2558" s="16" t="s">
        <v>2360</v>
      </c>
      <c r="C2558" s="16" t="s">
        <v>5651</v>
      </c>
      <c r="D2558" s="1" t="s">
        <v>62</v>
      </c>
      <c r="E2558" s="3">
        <v>1</v>
      </c>
      <c r="F2558" s="2">
        <v>978.19</v>
      </c>
      <c r="G2558" s="2">
        <f>ROUND('CDD-CD'!$E2558*'CDD-CD'!$F2558,2)</f>
        <v>978.19</v>
      </c>
      <c r="H2558" s="3">
        <v>1</v>
      </c>
      <c r="I2558" s="2">
        <v>1350.56</v>
      </c>
      <c r="J2558" s="2">
        <f>ROUND(Tabla2[[#This Row],[CANTIDAD 2]]*Tabla2[[#This Row],[P. U. 2]],2)</f>
        <v>1350.56</v>
      </c>
    </row>
    <row r="2559" spans="1:10">
      <c r="A2559" s="16" t="s">
        <v>6577</v>
      </c>
      <c r="B2559" s="16" t="s">
        <v>2361</v>
      </c>
      <c r="C2559" s="16" t="s">
        <v>5652</v>
      </c>
      <c r="D2559" s="1" t="s">
        <v>62</v>
      </c>
      <c r="E2559" s="3">
        <v>1</v>
      </c>
      <c r="F2559" s="2">
        <v>978.19</v>
      </c>
      <c r="G2559" s="2">
        <f>ROUND('CDD-CD'!$E2559*'CDD-CD'!$F2559,2)</f>
        <v>978.19</v>
      </c>
      <c r="H2559" s="3">
        <v>1</v>
      </c>
      <c r="I2559" s="2">
        <v>1350.56</v>
      </c>
      <c r="J2559" s="2">
        <f>ROUND(Tabla2[[#This Row],[CANTIDAD 2]]*Tabla2[[#This Row],[P. U. 2]],2)</f>
        <v>1350.56</v>
      </c>
    </row>
    <row r="2560" spans="1:10">
      <c r="A2560" s="16" t="s">
        <v>6577</v>
      </c>
      <c r="B2560" s="16" t="s">
        <v>2362</v>
      </c>
      <c r="C2560" s="16" t="s">
        <v>5653</v>
      </c>
      <c r="D2560" s="1" t="s">
        <v>62</v>
      </c>
      <c r="E2560" s="3">
        <v>1</v>
      </c>
      <c r="F2560" s="2">
        <v>978.19</v>
      </c>
      <c r="G2560" s="2">
        <f>ROUND('CDD-CD'!$E2560*'CDD-CD'!$F2560,2)</f>
        <v>978.19</v>
      </c>
      <c r="H2560" s="3">
        <v>1</v>
      </c>
      <c r="I2560" s="2">
        <v>1350.56</v>
      </c>
      <c r="J2560" s="2">
        <f>ROUND(Tabla2[[#This Row],[CANTIDAD 2]]*Tabla2[[#This Row],[P. U. 2]],2)</f>
        <v>1350.56</v>
      </c>
    </row>
    <row r="2561" spans="1:10">
      <c r="A2561" s="16" t="s">
        <v>6577</v>
      </c>
      <c r="B2561" s="16" t="s">
        <v>2363</v>
      </c>
      <c r="C2561" s="16" t="s">
        <v>5654</v>
      </c>
      <c r="D2561" s="1" t="s">
        <v>62</v>
      </c>
      <c r="E2561" s="3">
        <v>1</v>
      </c>
      <c r="F2561" s="2">
        <v>978.19</v>
      </c>
      <c r="G2561" s="2">
        <f>ROUND('CDD-CD'!$E2561*'CDD-CD'!$F2561,2)</f>
        <v>978.19</v>
      </c>
      <c r="H2561" s="3">
        <v>1</v>
      </c>
      <c r="I2561" s="2">
        <v>1350.56</v>
      </c>
      <c r="J2561" s="2">
        <f>ROUND(Tabla2[[#This Row],[CANTIDAD 2]]*Tabla2[[#This Row],[P. U. 2]],2)</f>
        <v>1350.56</v>
      </c>
    </row>
    <row r="2562" spans="1:10">
      <c r="A2562" s="16" t="s">
        <v>6577</v>
      </c>
      <c r="B2562" s="16" t="s">
        <v>2364</v>
      </c>
      <c r="C2562" s="16" t="s">
        <v>5655</v>
      </c>
      <c r="D2562" s="1" t="s">
        <v>62</v>
      </c>
      <c r="E2562" s="3">
        <v>1</v>
      </c>
      <c r="F2562" s="2">
        <v>978.19</v>
      </c>
      <c r="G2562" s="2">
        <f>ROUND('CDD-CD'!$E2562*'CDD-CD'!$F2562,2)</f>
        <v>978.19</v>
      </c>
      <c r="H2562" s="3">
        <v>1</v>
      </c>
      <c r="I2562" s="2">
        <v>1350.56</v>
      </c>
      <c r="J2562" s="2">
        <f>ROUND(Tabla2[[#This Row],[CANTIDAD 2]]*Tabla2[[#This Row],[P. U. 2]],2)</f>
        <v>1350.56</v>
      </c>
    </row>
    <row r="2563" spans="1:10">
      <c r="A2563" s="16" t="s">
        <v>6577</v>
      </c>
      <c r="B2563" s="16" t="s">
        <v>2365</v>
      </c>
      <c r="C2563" s="16" t="s">
        <v>5656</v>
      </c>
      <c r="D2563" s="1" t="s">
        <v>62</v>
      </c>
      <c r="E2563" s="3">
        <v>1</v>
      </c>
      <c r="F2563" s="2">
        <v>978.19</v>
      </c>
      <c r="G2563" s="2">
        <f>ROUND('CDD-CD'!$E2563*'CDD-CD'!$F2563,2)</f>
        <v>978.19</v>
      </c>
      <c r="H2563" s="3">
        <v>1</v>
      </c>
      <c r="I2563" s="2">
        <v>1350.56</v>
      </c>
      <c r="J2563" s="2">
        <f>ROUND(Tabla2[[#This Row],[CANTIDAD 2]]*Tabla2[[#This Row],[P. U. 2]],2)</f>
        <v>1350.56</v>
      </c>
    </row>
    <row r="2564" spans="1:10">
      <c r="A2564" s="16" t="s">
        <v>6577</v>
      </c>
      <c r="B2564" s="16" t="s">
        <v>2366</v>
      </c>
      <c r="C2564" s="16" t="s">
        <v>5657</v>
      </c>
      <c r="D2564" s="1" t="s">
        <v>62</v>
      </c>
      <c r="E2564" s="3">
        <v>1</v>
      </c>
      <c r="F2564" s="2">
        <v>978.19</v>
      </c>
      <c r="G2564" s="2">
        <f>ROUND('CDD-CD'!$E2564*'CDD-CD'!$F2564,2)</f>
        <v>978.19</v>
      </c>
      <c r="H2564" s="3">
        <v>1</v>
      </c>
      <c r="I2564" s="2">
        <v>1350.56</v>
      </c>
      <c r="J2564" s="2">
        <f>ROUND(Tabla2[[#This Row],[CANTIDAD 2]]*Tabla2[[#This Row],[P. U. 2]],2)</f>
        <v>1350.56</v>
      </c>
    </row>
    <row r="2565" spans="1:10">
      <c r="A2565" s="16" t="s">
        <v>6577</v>
      </c>
      <c r="B2565" s="16" t="s">
        <v>2367</v>
      </c>
      <c r="C2565" s="16" t="s">
        <v>5658</v>
      </c>
      <c r="D2565" s="1" t="s">
        <v>62</v>
      </c>
      <c r="E2565" s="3">
        <v>1</v>
      </c>
      <c r="F2565" s="2">
        <v>978.19</v>
      </c>
      <c r="G2565" s="2">
        <f>ROUND('CDD-CD'!$E2565*'CDD-CD'!$F2565,2)</f>
        <v>978.19</v>
      </c>
      <c r="H2565" s="3">
        <v>1</v>
      </c>
      <c r="I2565" s="2">
        <v>1350.56</v>
      </c>
      <c r="J2565" s="2">
        <f>ROUND(Tabla2[[#This Row],[CANTIDAD 2]]*Tabla2[[#This Row],[P. U. 2]],2)</f>
        <v>1350.56</v>
      </c>
    </row>
    <row r="2566" spans="1:10">
      <c r="A2566" s="16" t="s">
        <v>6577</v>
      </c>
      <c r="B2566" s="16" t="s">
        <v>2368</v>
      </c>
      <c r="C2566" s="16" t="s">
        <v>5659</v>
      </c>
      <c r="D2566" s="1" t="s">
        <v>62</v>
      </c>
      <c r="E2566" s="3">
        <v>1</v>
      </c>
      <c r="F2566" s="2">
        <v>978.19</v>
      </c>
      <c r="G2566" s="2">
        <f>ROUND('CDD-CD'!$E2566*'CDD-CD'!$F2566,2)</f>
        <v>978.19</v>
      </c>
      <c r="H2566" s="3">
        <v>1</v>
      </c>
      <c r="I2566" s="2">
        <v>1350.56</v>
      </c>
      <c r="J2566" s="2">
        <f>ROUND(Tabla2[[#This Row],[CANTIDAD 2]]*Tabla2[[#This Row],[P. U. 2]],2)</f>
        <v>1350.56</v>
      </c>
    </row>
    <row r="2567" spans="1:10">
      <c r="A2567" s="16" t="s">
        <v>6577</v>
      </c>
      <c r="B2567" s="16" t="s">
        <v>2369</v>
      </c>
      <c r="C2567" s="16" t="s">
        <v>5660</v>
      </c>
      <c r="D2567" s="1" t="s">
        <v>62</v>
      </c>
      <c r="E2567" s="3">
        <v>1</v>
      </c>
      <c r="F2567" s="2">
        <v>978.19</v>
      </c>
      <c r="G2567" s="2">
        <f>ROUND('CDD-CD'!$E2567*'CDD-CD'!$F2567,2)</f>
        <v>978.19</v>
      </c>
      <c r="H2567" s="3">
        <v>1</v>
      </c>
      <c r="I2567" s="2">
        <v>1350.56</v>
      </c>
      <c r="J2567" s="2">
        <f>ROUND(Tabla2[[#This Row],[CANTIDAD 2]]*Tabla2[[#This Row],[P. U. 2]],2)</f>
        <v>1350.56</v>
      </c>
    </row>
    <row r="2568" spans="1:10">
      <c r="A2568" s="16" t="s">
        <v>6577</v>
      </c>
      <c r="B2568" s="16" t="s">
        <v>2370</v>
      </c>
      <c r="C2568" s="16" t="s">
        <v>5661</v>
      </c>
      <c r="D2568" s="1" t="s">
        <v>62</v>
      </c>
      <c r="E2568" s="3">
        <v>1</v>
      </c>
      <c r="F2568" s="2">
        <v>978.19</v>
      </c>
      <c r="G2568" s="2">
        <f>ROUND('CDD-CD'!$E2568*'CDD-CD'!$F2568,2)</f>
        <v>978.19</v>
      </c>
      <c r="H2568" s="3">
        <v>1</v>
      </c>
      <c r="I2568" s="2">
        <v>1350.56</v>
      </c>
      <c r="J2568" s="2">
        <f>ROUND(Tabla2[[#This Row],[CANTIDAD 2]]*Tabla2[[#This Row],[P. U. 2]],2)</f>
        <v>1350.56</v>
      </c>
    </row>
    <row r="2569" spans="1:10">
      <c r="A2569" s="16" t="s">
        <v>6577</v>
      </c>
      <c r="B2569" s="16" t="s">
        <v>2371</v>
      </c>
      <c r="C2569" s="16" t="s">
        <v>5662</v>
      </c>
      <c r="D2569" s="1" t="s">
        <v>62</v>
      </c>
      <c r="E2569" s="3">
        <v>1</v>
      </c>
      <c r="F2569" s="2">
        <v>978.19</v>
      </c>
      <c r="G2569" s="2">
        <f>ROUND('CDD-CD'!$E2569*'CDD-CD'!$F2569,2)</f>
        <v>978.19</v>
      </c>
      <c r="H2569" s="3">
        <v>1</v>
      </c>
      <c r="I2569" s="2">
        <v>1350.56</v>
      </c>
      <c r="J2569" s="2">
        <f>ROUND(Tabla2[[#This Row],[CANTIDAD 2]]*Tabla2[[#This Row],[P. U. 2]],2)</f>
        <v>1350.56</v>
      </c>
    </row>
    <row r="2570" spans="1:10">
      <c r="A2570" s="16" t="s">
        <v>6577</v>
      </c>
      <c r="B2570" s="16" t="s">
        <v>2372</v>
      </c>
      <c r="C2570" s="16" t="s">
        <v>5663</v>
      </c>
      <c r="D2570" s="1" t="s">
        <v>62</v>
      </c>
      <c r="E2570" s="3">
        <v>1</v>
      </c>
      <c r="F2570" s="2">
        <v>978.19</v>
      </c>
      <c r="G2570" s="2">
        <f>ROUND('CDD-CD'!$E2570*'CDD-CD'!$F2570,2)</f>
        <v>978.19</v>
      </c>
      <c r="H2570" s="3">
        <v>1</v>
      </c>
      <c r="I2570" s="2">
        <v>1350.56</v>
      </c>
      <c r="J2570" s="2">
        <f>ROUND(Tabla2[[#This Row],[CANTIDAD 2]]*Tabla2[[#This Row],[P. U. 2]],2)</f>
        <v>1350.56</v>
      </c>
    </row>
    <row r="2571" spans="1:10">
      <c r="A2571" s="16" t="s">
        <v>6577</v>
      </c>
      <c r="B2571" s="16" t="s">
        <v>2373</v>
      </c>
      <c r="C2571" s="16" t="s">
        <v>5664</v>
      </c>
      <c r="D2571" s="1" t="s">
        <v>62</v>
      </c>
      <c r="E2571" s="3">
        <v>1</v>
      </c>
      <c r="F2571" s="2">
        <v>978.19</v>
      </c>
      <c r="G2571" s="2">
        <f>ROUND('CDD-CD'!$E2571*'CDD-CD'!$F2571,2)</f>
        <v>978.19</v>
      </c>
      <c r="H2571" s="3">
        <v>1</v>
      </c>
      <c r="I2571" s="2">
        <v>1350.56</v>
      </c>
      <c r="J2571" s="2">
        <f>ROUND(Tabla2[[#This Row],[CANTIDAD 2]]*Tabla2[[#This Row],[P. U. 2]],2)</f>
        <v>1350.56</v>
      </c>
    </row>
    <row r="2572" spans="1:10">
      <c r="A2572" s="16" t="s">
        <v>6577</v>
      </c>
      <c r="B2572" s="16" t="s">
        <v>2374</v>
      </c>
      <c r="C2572" s="16" t="s">
        <v>5665</v>
      </c>
      <c r="D2572" s="1" t="s">
        <v>62</v>
      </c>
      <c r="E2572" s="3">
        <v>1</v>
      </c>
      <c r="F2572" s="2">
        <v>978.19</v>
      </c>
      <c r="G2572" s="2">
        <f>ROUND('CDD-CD'!$E2572*'CDD-CD'!$F2572,2)</f>
        <v>978.19</v>
      </c>
      <c r="H2572" s="3">
        <v>1</v>
      </c>
      <c r="I2572" s="2">
        <v>1350.56</v>
      </c>
      <c r="J2572" s="2">
        <f>ROUND(Tabla2[[#This Row],[CANTIDAD 2]]*Tabla2[[#This Row],[P. U. 2]],2)</f>
        <v>1350.56</v>
      </c>
    </row>
    <row r="2573" spans="1:10">
      <c r="A2573" s="16" t="s">
        <v>6577</v>
      </c>
      <c r="B2573" s="16" t="s">
        <v>2375</v>
      </c>
      <c r="C2573" s="16" t="s">
        <v>5666</v>
      </c>
      <c r="D2573" s="1" t="s">
        <v>62</v>
      </c>
      <c r="E2573" s="3">
        <v>1</v>
      </c>
      <c r="F2573" s="2">
        <v>978.19</v>
      </c>
      <c r="G2573" s="2">
        <f>ROUND('CDD-CD'!$E2573*'CDD-CD'!$F2573,2)</f>
        <v>978.19</v>
      </c>
      <c r="H2573" s="3">
        <v>1</v>
      </c>
      <c r="I2573" s="2">
        <v>1350.56</v>
      </c>
      <c r="J2573" s="2">
        <f>ROUND(Tabla2[[#This Row],[CANTIDAD 2]]*Tabla2[[#This Row],[P. U. 2]],2)</f>
        <v>1350.56</v>
      </c>
    </row>
    <row r="2574" spans="1:10">
      <c r="A2574" s="16" t="s">
        <v>6577</v>
      </c>
      <c r="B2574" s="16" t="s">
        <v>2376</v>
      </c>
      <c r="C2574" s="16" t="s">
        <v>5667</v>
      </c>
      <c r="D2574" s="1" t="s">
        <v>62</v>
      </c>
      <c r="E2574" s="3">
        <v>1</v>
      </c>
      <c r="F2574" s="2">
        <v>978.19</v>
      </c>
      <c r="G2574" s="2">
        <f>ROUND('CDD-CD'!$E2574*'CDD-CD'!$F2574,2)</f>
        <v>978.19</v>
      </c>
      <c r="H2574" s="3">
        <v>1</v>
      </c>
      <c r="I2574" s="2">
        <v>1350.56</v>
      </c>
      <c r="J2574" s="2">
        <f>ROUND(Tabla2[[#This Row],[CANTIDAD 2]]*Tabla2[[#This Row],[P. U. 2]],2)</f>
        <v>1350.56</v>
      </c>
    </row>
    <row r="2575" spans="1:10">
      <c r="A2575" s="16" t="s">
        <v>6577</v>
      </c>
      <c r="B2575" s="16" t="s">
        <v>2377</v>
      </c>
      <c r="C2575" s="16" t="s">
        <v>5668</v>
      </c>
      <c r="D2575" s="1" t="s">
        <v>62</v>
      </c>
      <c r="E2575" s="3">
        <v>1</v>
      </c>
      <c r="F2575" s="2">
        <v>978.19</v>
      </c>
      <c r="G2575" s="2">
        <f>ROUND('CDD-CD'!$E2575*'CDD-CD'!$F2575,2)</f>
        <v>978.19</v>
      </c>
      <c r="H2575" s="3">
        <v>1</v>
      </c>
      <c r="I2575" s="2">
        <v>1350.56</v>
      </c>
      <c r="J2575" s="2">
        <f>ROUND(Tabla2[[#This Row],[CANTIDAD 2]]*Tabla2[[#This Row],[P. U. 2]],2)</f>
        <v>1350.56</v>
      </c>
    </row>
    <row r="2576" spans="1:10">
      <c r="A2576" s="16" t="s">
        <v>6577</v>
      </c>
      <c r="B2576" s="16" t="s">
        <v>2378</v>
      </c>
      <c r="C2576" s="16" t="s">
        <v>5669</v>
      </c>
      <c r="D2576" s="1" t="s">
        <v>62</v>
      </c>
      <c r="E2576" s="3">
        <v>1</v>
      </c>
      <c r="F2576" s="2">
        <v>978.19</v>
      </c>
      <c r="G2576" s="2">
        <f>ROUND('CDD-CD'!$E2576*'CDD-CD'!$F2576,2)</f>
        <v>978.19</v>
      </c>
      <c r="H2576" s="3">
        <v>1</v>
      </c>
      <c r="I2576" s="2">
        <v>1350.56</v>
      </c>
      <c r="J2576" s="2">
        <f>ROUND(Tabla2[[#This Row],[CANTIDAD 2]]*Tabla2[[#This Row],[P. U. 2]],2)</f>
        <v>1350.56</v>
      </c>
    </row>
    <row r="2577" spans="1:10">
      <c r="A2577" s="16" t="s">
        <v>6577</v>
      </c>
      <c r="B2577" s="16" t="s">
        <v>2379</v>
      </c>
      <c r="C2577" s="16" t="s">
        <v>5670</v>
      </c>
      <c r="D2577" s="1" t="s">
        <v>62</v>
      </c>
      <c r="E2577" s="3">
        <v>1</v>
      </c>
      <c r="F2577" s="2">
        <v>978.19</v>
      </c>
      <c r="G2577" s="2">
        <f>ROUND('CDD-CD'!$E2577*'CDD-CD'!$F2577,2)</f>
        <v>978.19</v>
      </c>
      <c r="H2577" s="3">
        <v>1</v>
      </c>
      <c r="I2577" s="2">
        <v>1350.56</v>
      </c>
      <c r="J2577" s="2">
        <f>ROUND(Tabla2[[#This Row],[CANTIDAD 2]]*Tabla2[[#This Row],[P. U. 2]],2)</f>
        <v>1350.56</v>
      </c>
    </row>
    <row r="2578" spans="1:10">
      <c r="A2578" s="16" t="s">
        <v>6577</v>
      </c>
      <c r="B2578" s="16" t="s">
        <v>2380</v>
      </c>
      <c r="C2578" s="16" t="s">
        <v>5671</v>
      </c>
      <c r="D2578" s="1" t="s">
        <v>62</v>
      </c>
      <c r="E2578" s="3">
        <v>1</v>
      </c>
      <c r="F2578" s="2">
        <v>978.19</v>
      </c>
      <c r="G2578" s="2">
        <f>ROUND('CDD-CD'!$E2578*'CDD-CD'!$F2578,2)</f>
        <v>978.19</v>
      </c>
      <c r="H2578" s="3">
        <v>1</v>
      </c>
      <c r="I2578" s="2">
        <v>1350.56</v>
      </c>
      <c r="J2578" s="2">
        <f>ROUND(Tabla2[[#This Row],[CANTIDAD 2]]*Tabla2[[#This Row],[P. U. 2]],2)</f>
        <v>1350.56</v>
      </c>
    </row>
    <row r="2579" spans="1:10">
      <c r="A2579" s="16" t="s">
        <v>6577</v>
      </c>
      <c r="B2579" s="16" t="s">
        <v>2381</v>
      </c>
      <c r="C2579" s="16" t="s">
        <v>5672</v>
      </c>
      <c r="D2579" s="1" t="s">
        <v>62</v>
      </c>
      <c r="E2579" s="3">
        <v>1</v>
      </c>
      <c r="F2579" s="2">
        <v>978.19</v>
      </c>
      <c r="G2579" s="2">
        <f>ROUND('CDD-CD'!$E2579*'CDD-CD'!$F2579,2)</f>
        <v>978.19</v>
      </c>
      <c r="H2579" s="3">
        <v>1</v>
      </c>
      <c r="I2579" s="2">
        <v>1350.56</v>
      </c>
      <c r="J2579" s="2">
        <f>ROUND(Tabla2[[#This Row],[CANTIDAD 2]]*Tabla2[[#This Row],[P. U. 2]],2)</f>
        <v>1350.56</v>
      </c>
    </row>
    <row r="2580" spans="1:10">
      <c r="A2580" s="16" t="s">
        <v>6577</v>
      </c>
      <c r="B2580" s="16" t="s">
        <v>2382</v>
      </c>
      <c r="C2580" s="16" t="s">
        <v>5673</v>
      </c>
      <c r="D2580" s="1" t="s">
        <v>62</v>
      </c>
      <c r="E2580" s="3">
        <v>1</v>
      </c>
      <c r="F2580" s="2">
        <v>978.19</v>
      </c>
      <c r="G2580" s="2">
        <f>ROUND('CDD-CD'!$E2580*'CDD-CD'!$F2580,2)</f>
        <v>978.19</v>
      </c>
      <c r="H2580" s="3">
        <v>1</v>
      </c>
      <c r="I2580" s="2">
        <v>1350.56</v>
      </c>
      <c r="J2580" s="2">
        <f>ROUND(Tabla2[[#This Row],[CANTIDAD 2]]*Tabla2[[#This Row],[P. U. 2]],2)</f>
        <v>1350.56</v>
      </c>
    </row>
    <row r="2581" spans="1:10">
      <c r="A2581" s="16" t="s">
        <v>6577</v>
      </c>
      <c r="B2581" s="16" t="s">
        <v>2383</v>
      </c>
      <c r="C2581" s="16" t="s">
        <v>5674</v>
      </c>
      <c r="D2581" s="1" t="s">
        <v>62</v>
      </c>
      <c r="E2581" s="3">
        <v>1</v>
      </c>
      <c r="F2581" s="2">
        <v>978.19</v>
      </c>
      <c r="G2581" s="2">
        <f>ROUND('CDD-CD'!$E2581*'CDD-CD'!$F2581,2)</f>
        <v>978.19</v>
      </c>
      <c r="H2581" s="3">
        <v>1</v>
      </c>
      <c r="I2581" s="2">
        <v>1350.56</v>
      </c>
      <c r="J2581" s="2">
        <f>ROUND(Tabla2[[#This Row],[CANTIDAD 2]]*Tabla2[[#This Row],[P. U. 2]],2)</f>
        <v>1350.56</v>
      </c>
    </row>
    <row r="2582" spans="1:10">
      <c r="A2582" s="16" t="s">
        <v>6577</v>
      </c>
      <c r="B2582" s="16" t="s">
        <v>2384</v>
      </c>
      <c r="C2582" s="16" t="s">
        <v>5675</v>
      </c>
      <c r="D2582" s="1" t="s">
        <v>62</v>
      </c>
      <c r="E2582" s="3">
        <v>1</v>
      </c>
      <c r="F2582" s="2">
        <v>978.19</v>
      </c>
      <c r="G2582" s="2">
        <f>ROUND('CDD-CD'!$E2582*'CDD-CD'!$F2582,2)</f>
        <v>978.19</v>
      </c>
      <c r="H2582" s="3">
        <v>1</v>
      </c>
      <c r="I2582" s="2">
        <v>1350.56</v>
      </c>
      <c r="J2582" s="2">
        <f>ROUND(Tabla2[[#This Row],[CANTIDAD 2]]*Tabla2[[#This Row],[P. U. 2]],2)</f>
        <v>1350.56</v>
      </c>
    </row>
    <row r="2583" spans="1:10">
      <c r="A2583" s="16" t="s">
        <v>6577</v>
      </c>
      <c r="B2583" s="16" t="s">
        <v>2385</v>
      </c>
      <c r="C2583" s="16" t="s">
        <v>5676</v>
      </c>
      <c r="D2583" s="1" t="s">
        <v>62</v>
      </c>
      <c r="E2583" s="3">
        <v>1</v>
      </c>
      <c r="F2583" s="2">
        <v>978.19</v>
      </c>
      <c r="G2583" s="2">
        <f>ROUND('CDD-CD'!$E2583*'CDD-CD'!$F2583,2)</f>
        <v>978.19</v>
      </c>
      <c r="H2583" s="3">
        <v>1</v>
      </c>
      <c r="I2583" s="2">
        <v>1350.56</v>
      </c>
      <c r="J2583" s="2">
        <f>ROUND(Tabla2[[#This Row],[CANTIDAD 2]]*Tabla2[[#This Row],[P. U. 2]],2)</f>
        <v>1350.56</v>
      </c>
    </row>
    <row r="2584" spans="1:10">
      <c r="A2584" s="16" t="s">
        <v>6577</v>
      </c>
      <c r="B2584" s="16" t="s">
        <v>2386</v>
      </c>
      <c r="C2584" s="16" t="s">
        <v>5677</v>
      </c>
      <c r="D2584" s="1" t="s">
        <v>62</v>
      </c>
      <c r="E2584" s="3">
        <v>1</v>
      </c>
      <c r="F2584" s="2">
        <v>978.19</v>
      </c>
      <c r="G2584" s="2">
        <f>ROUND('CDD-CD'!$E2584*'CDD-CD'!$F2584,2)</f>
        <v>978.19</v>
      </c>
      <c r="H2584" s="3">
        <v>1</v>
      </c>
      <c r="I2584" s="2">
        <v>1350.56</v>
      </c>
      <c r="J2584" s="2">
        <f>ROUND(Tabla2[[#This Row],[CANTIDAD 2]]*Tabla2[[#This Row],[P. U. 2]],2)</f>
        <v>1350.56</v>
      </c>
    </row>
    <row r="2585" spans="1:10">
      <c r="A2585" s="16" t="s">
        <v>6577</v>
      </c>
      <c r="B2585" s="16" t="s">
        <v>2387</v>
      </c>
      <c r="C2585" s="16" t="s">
        <v>5678</v>
      </c>
      <c r="D2585" s="1" t="s">
        <v>62</v>
      </c>
      <c r="E2585" s="3">
        <v>1</v>
      </c>
      <c r="F2585" s="2">
        <v>978.19</v>
      </c>
      <c r="G2585" s="2">
        <f>ROUND('CDD-CD'!$E2585*'CDD-CD'!$F2585,2)</f>
        <v>978.19</v>
      </c>
      <c r="H2585" s="3">
        <v>1</v>
      </c>
      <c r="I2585" s="2">
        <v>1350.56</v>
      </c>
      <c r="J2585" s="2">
        <f>ROUND(Tabla2[[#This Row],[CANTIDAD 2]]*Tabla2[[#This Row],[P. U. 2]],2)</f>
        <v>1350.56</v>
      </c>
    </row>
    <row r="2586" spans="1:10">
      <c r="A2586" s="16" t="s">
        <v>6577</v>
      </c>
      <c r="B2586" s="16" t="s">
        <v>2388</v>
      </c>
      <c r="C2586" s="16" t="s">
        <v>5679</v>
      </c>
      <c r="D2586" s="1" t="s">
        <v>62</v>
      </c>
      <c r="E2586" s="3">
        <v>1</v>
      </c>
      <c r="F2586" s="2">
        <v>978.19</v>
      </c>
      <c r="G2586" s="2">
        <f>ROUND('CDD-CD'!$E2586*'CDD-CD'!$F2586,2)</f>
        <v>978.19</v>
      </c>
      <c r="H2586" s="3">
        <v>1</v>
      </c>
      <c r="I2586" s="2">
        <v>1350.56</v>
      </c>
      <c r="J2586" s="2">
        <f>ROUND(Tabla2[[#This Row],[CANTIDAD 2]]*Tabla2[[#This Row],[P. U. 2]],2)</f>
        <v>1350.56</v>
      </c>
    </row>
    <row r="2587" spans="1:10">
      <c r="A2587" s="16" t="s">
        <v>6577</v>
      </c>
      <c r="B2587" s="16" t="s">
        <v>2389</v>
      </c>
      <c r="C2587" s="16" t="s">
        <v>5680</v>
      </c>
      <c r="D2587" s="1" t="s">
        <v>62</v>
      </c>
      <c r="E2587" s="3">
        <v>1</v>
      </c>
      <c r="F2587" s="2">
        <v>978.19</v>
      </c>
      <c r="G2587" s="2">
        <f>ROUND('CDD-CD'!$E2587*'CDD-CD'!$F2587,2)</f>
        <v>978.19</v>
      </c>
      <c r="H2587" s="3">
        <v>1</v>
      </c>
      <c r="I2587" s="2">
        <v>1350.56</v>
      </c>
      <c r="J2587" s="2">
        <f>ROUND(Tabla2[[#This Row],[CANTIDAD 2]]*Tabla2[[#This Row],[P. U. 2]],2)</f>
        <v>1350.56</v>
      </c>
    </row>
    <row r="2588" spans="1:10">
      <c r="A2588" s="16" t="s">
        <v>6577</v>
      </c>
      <c r="B2588" s="16" t="s">
        <v>2390</v>
      </c>
      <c r="C2588" s="16" t="s">
        <v>5681</v>
      </c>
      <c r="D2588" s="1" t="s">
        <v>62</v>
      </c>
      <c r="E2588" s="3">
        <v>1</v>
      </c>
      <c r="F2588" s="2">
        <v>978.19</v>
      </c>
      <c r="G2588" s="2">
        <f>ROUND('CDD-CD'!$E2588*'CDD-CD'!$F2588,2)</f>
        <v>978.19</v>
      </c>
      <c r="H2588" s="3">
        <v>1</v>
      </c>
      <c r="I2588" s="2">
        <v>1350.56</v>
      </c>
      <c r="J2588" s="2">
        <f>ROUND(Tabla2[[#This Row],[CANTIDAD 2]]*Tabla2[[#This Row],[P. U. 2]],2)</f>
        <v>1350.56</v>
      </c>
    </row>
    <row r="2589" spans="1:10">
      <c r="A2589" s="16" t="s">
        <v>6577</v>
      </c>
      <c r="B2589" s="16" t="s">
        <v>2391</v>
      </c>
      <c r="C2589" s="16" t="s">
        <v>5682</v>
      </c>
      <c r="D2589" s="1" t="s">
        <v>62</v>
      </c>
      <c r="E2589" s="3">
        <v>1</v>
      </c>
      <c r="F2589" s="2">
        <v>978.19</v>
      </c>
      <c r="G2589" s="2">
        <f>ROUND('CDD-CD'!$E2589*'CDD-CD'!$F2589,2)</f>
        <v>978.19</v>
      </c>
      <c r="H2589" s="3">
        <v>1</v>
      </c>
      <c r="I2589" s="2">
        <v>1350.56</v>
      </c>
      <c r="J2589" s="2">
        <f>ROUND(Tabla2[[#This Row],[CANTIDAD 2]]*Tabla2[[#This Row],[P. U. 2]],2)</f>
        <v>1350.56</v>
      </c>
    </row>
    <row r="2590" spans="1:10">
      <c r="A2590" s="16" t="s">
        <v>6577</v>
      </c>
      <c r="B2590" s="16" t="s">
        <v>2392</v>
      </c>
      <c r="C2590" s="16" t="s">
        <v>5683</v>
      </c>
      <c r="D2590" s="1" t="s">
        <v>62</v>
      </c>
      <c r="E2590" s="3">
        <v>1</v>
      </c>
      <c r="F2590" s="2">
        <v>978.19</v>
      </c>
      <c r="G2590" s="2">
        <f>ROUND('CDD-CD'!$E2590*'CDD-CD'!$F2590,2)</f>
        <v>978.19</v>
      </c>
      <c r="H2590" s="3">
        <v>1</v>
      </c>
      <c r="I2590" s="2">
        <v>1350.56</v>
      </c>
      <c r="J2590" s="2">
        <f>ROUND(Tabla2[[#This Row],[CANTIDAD 2]]*Tabla2[[#This Row],[P. U. 2]],2)</f>
        <v>1350.56</v>
      </c>
    </row>
    <row r="2591" spans="1:10">
      <c r="A2591" s="16" t="s">
        <v>6577</v>
      </c>
      <c r="B2591" s="16" t="s">
        <v>2393</v>
      </c>
      <c r="C2591" s="16" t="s">
        <v>5684</v>
      </c>
      <c r="D2591" s="1" t="s">
        <v>62</v>
      </c>
      <c r="E2591" s="3">
        <v>1</v>
      </c>
      <c r="F2591" s="2">
        <v>978.19</v>
      </c>
      <c r="G2591" s="2">
        <f>ROUND('CDD-CD'!$E2591*'CDD-CD'!$F2591,2)</f>
        <v>978.19</v>
      </c>
      <c r="H2591" s="3">
        <v>1</v>
      </c>
      <c r="I2591" s="2">
        <v>1350.56</v>
      </c>
      <c r="J2591" s="2">
        <f>ROUND(Tabla2[[#This Row],[CANTIDAD 2]]*Tabla2[[#This Row],[P. U. 2]],2)</f>
        <v>1350.56</v>
      </c>
    </row>
    <row r="2592" spans="1:10">
      <c r="A2592" s="16" t="s">
        <v>6577</v>
      </c>
      <c r="B2592" s="16" t="s">
        <v>2394</v>
      </c>
      <c r="C2592" s="16" t="s">
        <v>5685</v>
      </c>
      <c r="D2592" s="1" t="s">
        <v>62</v>
      </c>
      <c r="E2592" s="3">
        <v>1</v>
      </c>
      <c r="F2592" s="2">
        <v>978.19</v>
      </c>
      <c r="G2592" s="2">
        <f>ROUND('CDD-CD'!$E2592*'CDD-CD'!$F2592,2)</f>
        <v>978.19</v>
      </c>
      <c r="H2592" s="3">
        <v>1</v>
      </c>
      <c r="I2592" s="2">
        <v>1350.56</v>
      </c>
      <c r="J2592" s="2">
        <f>ROUND(Tabla2[[#This Row],[CANTIDAD 2]]*Tabla2[[#This Row],[P. U. 2]],2)</f>
        <v>1350.56</v>
      </c>
    </row>
    <row r="2593" spans="1:10">
      <c r="A2593" s="16" t="s">
        <v>6577</v>
      </c>
      <c r="B2593" s="16" t="s">
        <v>2395</v>
      </c>
      <c r="C2593" s="16" t="s">
        <v>5686</v>
      </c>
      <c r="D2593" s="1" t="s">
        <v>62</v>
      </c>
      <c r="E2593" s="3">
        <v>1</v>
      </c>
      <c r="F2593" s="2">
        <v>978.19</v>
      </c>
      <c r="G2593" s="2">
        <f>ROUND('CDD-CD'!$E2593*'CDD-CD'!$F2593,2)</f>
        <v>978.19</v>
      </c>
      <c r="H2593" s="3">
        <v>1</v>
      </c>
      <c r="I2593" s="2">
        <v>1350.56</v>
      </c>
      <c r="J2593" s="2">
        <f>ROUND(Tabla2[[#This Row],[CANTIDAD 2]]*Tabla2[[#This Row],[P. U. 2]],2)</f>
        <v>1350.56</v>
      </c>
    </row>
    <row r="2594" spans="1:10">
      <c r="A2594" s="16" t="s">
        <v>6577</v>
      </c>
      <c r="B2594" s="16" t="s">
        <v>2396</v>
      </c>
      <c r="C2594" s="16" t="s">
        <v>5687</v>
      </c>
      <c r="D2594" s="1" t="s">
        <v>62</v>
      </c>
      <c r="E2594" s="3">
        <v>1</v>
      </c>
      <c r="F2594" s="2">
        <v>978.19</v>
      </c>
      <c r="G2594" s="2">
        <f>ROUND('CDD-CD'!$E2594*'CDD-CD'!$F2594,2)</f>
        <v>978.19</v>
      </c>
      <c r="H2594" s="3">
        <v>1</v>
      </c>
      <c r="I2594" s="2">
        <v>1350.56</v>
      </c>
      <c r="J2594" s="2">
        <f>ROUND(Tabla2[[#This Row],[CANTIDAD 2]]*Tabla2[[#This Row],[P. U. 2]],2)</f>
        <v>1350.56</v>
      </c>
    </row>
    <row r="2595" spans="1:10">
      <c r="A2595" s="16" t="s">
        <v>6577</v>
      </c>
      <c r="B2595" s="16" t="s">
        <v>2397</v>
      </c>
      <c r="C2595" s="16" t="s">
        <v>5688</v>
      </c>
      <c r="D2595" s="1" t="s">
        <v>62</v>
      </c>
      <c r="E2595" s="3">
        <v>1</v>
      </c>
      <c r="F2595" s="2">
        <v>978.19</v>
      </c>
      <c r="G2595" s="2">
        <f>ROUND('CDD-CD'!$E2595*'CDD-CD'!$F2595,2)</f>
        <v>978.19</v>
      </c>
      <c r="H2595" s="3">
        <v>1</v>
      </c>
      <c r="I2595" s="2">
        <v>1350.56</v>
      </c>
      <c r="J2595" s="2">
        <f>ROUND(Tabla2[[#This Row],[CANTIDAD 2]]*Tabla2[[#This Row],[P. U. 2]],2)</f>
        <v>1350.56</v>
      </c>
    </row>
    <row r="2596" spans="1:10">
      <c r="A2596" s="16" t="s">
        <v>6577</v>
      </c>
      <c r="B2596" s="16" t="s">
        <v>2398</v>
      </c>
      <c r="C2596" s="16" t="s">
        <v>5689</v>
      </c>
      <c r="D2596" s="1" t="s">
        <v>62</v>
      </c>
      <c r="E2596" s="3">
        <v>1</v>
      </c>
      <c r="F2596" s="2">
        <v>978.19</v>
      </c>
      <c r="G2596" s="2">
        <f>ROUND('CDD-CD'!$E2596*'CDD-CD'!$F2596,2)</f>
        <v>978.19</v>
      </c>
      <c r="H2596" s="3">
        <v>1</v>
      </c>
      <c r="I2596" s="2">
        <v>1350.56</v>
      </c>
      <c r="J2596" s="2">
        <f>ROUND(Tabla2[[#This Row],[CANTIDAD 2]]*Tabla2[[#This Row],[P. U. 2]],2)</f>
        <v>1350.56</v>
      </c>
    </row>
    <row r="2597" spans="1:10">
      <c r="A2597" s="16" t="s">
        <v>6577</v>
      </c>
      <c r="B2597" s="16" t="s">
        <v>2399</v>
      </c>
      <c r="C2597" s="16" t="s">
        <v>5690</v>
      </c>
      <c r="D2597" s="1" t="s">
        <v>62</v>
      </c>
      <c r="E2597" s="3">
        <v>1</v>
      </c>
      <c r="F2597" s="2">
        <v>978.19</v>
      </c>
      <c r="G2597" s="2">
        <f>ROUND('CDD-CD'!$E2597*'CDD-CD'!$F2597,2)</f>
        <v>978.19</v>
      </c>
      <c r="H2597" s="3">
        <v>1</v>
      </c>
      <c r="I2597" s="2">
        <v>1350.56</v>
      </c>
      <c r="J2597" s="2">
        <f>ROUND(Tabla2[[#This Row],[CANTIDAD 2]]*Tabla2[[#This Row],[P. U. 2]],2)</f>
        <v>1350.56</v>
      </c>
    </row>
    <row r="2598" spans="1:10">
      <c r="A2598" s="16" t="s">
        <v>6577</v>
      </c>
      <c r="B2598" s="16" t="s">
        <v>2400</v>
      </c>
      <c r="C2598" s="16" t="s">
        <v>5691</v>
      </c>
      <c r="D2598" s="1" t="s">
        <v>62</v>
      </c>
      <c r="E2598" s="3">
        <v>1</v>
      </c>
      <c r="F2598" s="2">
        <v>978.19</v>
      </c>
      <c r="G2598" s="2">
        <f>ROUND('CDD-CD'!$E2598*'CDD-CD'!$F2598,2)</f>
        <v>978.19</v>
      </c>
      <c r="H2598" s="3">
        <v>1</v>
      </c>
      <c r="I2598" s="2">
        <v>1350.56</v>
      </c>
      <c r="J2598" s="2">
        <f>ROUND(Tabla2[[#This Row],[CANTIDAD 2]]*Tabla2[[#This Row],[P. U. 2]],2)</f>
        <v>1350.56</v>
      </c>
    </row>
    <row r="2599" spans="1:10">
      <c r="A2599" s="16" t="s">
        <v>6577</v>
      </c>
      <c r="B2599" s="16" t="s">
        <v>2401</v>
      </c>
      <c r="C2599" s="16" t="s">
        <v>5692</v>
      </c>
      <c r="D2599" s="1" t="s">
        <v>62</v>
      </c>
      <c r="E2599" s="3">
        <v>1</v>
      </c>
      <c r="F2599" s="2">
        <v>978.19</v>
      </c>
      <c r="G2599" s="2">
        <f>ROUND('CDD-CD'!$E2599*'CDD-CD'!$F2599,2)</f>
        <v>978.19</v>
      </c>
      <c r="H2599" s="3">
        <v>1</v>
      </c>
      <c r="I2599" s="2">
        <v>1350.56</v>
      </c>
      <c r="J2599" s="2">
        <f>ROUND(Tabla2[[#This Row],[CANTIDAD 2]]*Tabla2[[#This Row],[P. U. 2]],2)</f>
        <v>1350.56</v>
      </c>
    </row>
    <row r="2600" spans="1:10">
      <c r="A2600" s="16" t="s">
        <v>6577</v>
      </c>
      <c r="B2600" s="16" t="s">
        <v>2402</v>
      </c>
      <c r="C2600" s="16" t="s">
        <v>5693</v>
      </c>
      <c r="D2600" s="1" t="s">
        <v>62</v>
      </c>
      <c r="E2600" s="3">
        <v>1</v>
      </c>
      <c r="F2600" s="2">
        <v>978.19</v>
      </c>
      <c r="G2600" s="2">
        <f>ROUND('CDD-CD'!$E2600*'CDD-CD'!$F2600,2)</f>
        <v>978.19</v>
      </c>
      <c r="H2600" s="3">
        <v>1</v>
      </c>
      <c r="I2600" s="2">
        <v>1350.56</v>
      </c>
      <c r="J2600" s="2">
        <f>ROUND(Tabla2[[#This Row],[CANTIDAD 2]]*Tabla2[[#This Row],[P. U. 2]],2)</f>
        <v>1350.56</v>
      </c>
    </row>
    <row r="2601" spans="1:10">
      <c r="A2601" s="16" t="s">
        <v>6577</v>
      </c>
      <c r="B2601" s="16" t="s">
        <v>2403</v>
      </c>
      <c r="C2601" s="16" t="s">
        <v>5694</v>
      </c>
      <c r="D2601" s="1" t="s">
        <v>62</v>
      </c>
      <c r="E2601" s="3">
        <v>1</v>
      </c>
      <c r="F2601" s="2">
        <v>978.19</v>
      </c>
      <c r="G2601" s="2">
        <f>ROUND('CDD-CD'!$E2601*'CDD-CD'!$F2601,2)</f>
        <v>978.19</v>
      </c>
      <c r="H2601" s="3">
        <v>1</v>
      </c>
      <c r="I2601" s="2">
        <v>1350.56</v>
      </c>
      <c r="J2601" s="2">
        <f>ROUND(Tabla2[[#This Row],[CANTIDAD 2]]*Tabla2[[#This Row],[P. U. 2]],2)</f>
        <v>1350.56</v>
      </c>
    </row>
    <row r="2602" spans="1:10">
      <c r="A2602" s="16" t="s">
        <v>6577</v>
      </c>
      <c r="B2602" s="16" t="s">
        <v>2404</v>
      </c>
      <c r="C2602" s="16" t="s">
        <v>5695</v>
      </c>
      <c r="D2602" s="1" t="s">
        <v>62</v>
      </c>
      <c r="E2602" s="3">
        <v>1</v>
      </c>
      <c r="F2602" s="2">
        <v>978.19</v>
      </c>
      <c r="G2602" s="2">
        <f>ROUND('CDD-CD'!$E2602*'CDD-CD'!$F2602,2)</f>
        <v>978.19</v>
      </c>
      <c r="H2602" s="3">
        <v>1</v>
      </c>
      <c r="I2602" s="2">
        <v>1350.56</v>
      </c>
      <c r="J2602" s="2">
        <f>ROUND(Tabla2[[#This Row],[CANTIDAD 2]]*Tabla2[[#This Row],[P. U. 2]],2)</f>
        <v>1350.56</v>
      </c>
    </row>
    <row r="2603" spans="1:10">
      <c r="A2603" s="16" t="s">
        <v>6577</v>
      </c>
      <c r="B2603" s="16" t="s">
        <v>2405</v>
      </c>
      <c r="C2603" s="16" t="s">
        <v>5696</v>
      </c>
      <c r="D2603" s="1" t="s">
        <v>62</v>
      </c>
      <c r="E2603" s="3">
        <v>1</v>
      </c>
      <c r="F2603" s="2">
        <v>978.19</v>
      </c>
      <c r="G2603" s="2">
        <f>ROUND('CDD-CD'!$E2603*'CDD-CD'!$F2603,2)</f>
        <v>978.19</v>
      </c>
      <c r="H2603" s="3">
        <v>1</v>
      </c>
      <c r="I2603" s="2">
        <v>1350.56</v>
      </c>
      <c r="J2603" s="2">
        <f>ROUND(Tabla2[[#This Row],[CANTIDAD 2]]*Tabla2[[#This Row],[P. U. 2]],2)</f>
        <v>1350.56</v>
      </c>
    </row>
    <row r="2604" spans="1:10">
      <c r="A2604" s="16" t="s">
        <v>6577</v>
      </c>
      <c r="B2604" s="16" t="s">
        <v>2406</v>
      </c>
      <c r="C2604" s="16" t="s">
        <v>5697</v>
      </c>
      <c r="D2604" s="1" t="s">
        <v>62</v>
      </c>
      <c r="E2604" s="3">
        <v>1</v>
      </c>
      <c r="F2604" s="2">
        <v>978.19</v>
      </c>
      <c r="G2604" s="2">
        <f>ROUND('CDD-CD'!$E2604*'CDD-CD'!$F2604,2)</f>
        <v>978.19</v>
      </c>
      <c r="H2604" s="3">
        <v>1</v>
      </c>
      <c r="I2604" s="2">
        <v>1350.56</v>
      </c>
      <c r="J2604" s="2">
        <f>ROUND(Tabla2[[#This Row],[CANTIDAD 2]]*Tabla2[[#This Row],[P. U. 2]],2)</f>
        <v>1350.56</v>
      </c>
    </row>
    <row r="2605" spans="1:10">
      <c r="A2605" s="16" t="s">
        <v>6577</v>
      </c>
      <c r="B2605" s="16" t="s">
        <v>2407</v>
      </c>
      <c r="C2605" s="16" t="s">
        <v>5698</v>
      </c>
      <c r="D2605" s="1" t="s">
        <v>62</v>
      </c>
      <c r="E2605" s="3">
        <v>1</v>
      </c>
      <c r="F2605" s="2">
        <v>978.19</v>
      </c>
      <c r="G2605" s="2">
        <f>ROUND('CDD-CD'!$E2605*'CDD-CD'!$F2605,2)</f>
        <v>978.19</v>
      </c>
      <c r="H2605" s="3">
        <v>1</v>
      </c>
      <c r="I2605" s="2">
        <v>1350.56</v>
      </c>
      <c r="J2605" s="2">
        <f>ROUND(Tabla2[[#This Row],[CANTIDAD 2]]*Tabla2[[#This Row],[P. U. 2]],2)</f>
        <v>1350.56</v>
      </c>
    </row>
    <row r="2606" spans="1:10">
      <c r="A2606" s="16" t="s">
        <v>6577</v>
      </c>
      <c r="B2606" s="16" t="s">
        <v>2408</v>
      </c>
      <c r="C2606" s="16" t="s">
        <v>5699</v>
      </c>
      <c r="D2606" s="1" t="s">
        <v>62</v>
      </c>
      <c r="E2606" s="3">
        <v>1</v>
      </c>
      <c r="F2606" s="2">
        <v>978.19</v>
      </c>
      <c r="G2606" s="2">
        <f>ROUND('CDD-CD'!$E2606*'CDD-CD'!$F2606,2)</f>
        <v>978.19</v>
      </c>
      <c r="H2606" s="3">
        <v>1</v>
      </c>
      <c r="I2606" s="2">
        <v>1350.56</v>
      </c>
      <c r="J2606" s="2">
        <f>ROUND(Tabla2[[#This Row],[CANTIDAD 2]]*Tabla2[[#This Row],[P. U. 2]],2)</f>
        <v>1350.56</v>
      </c>
    </row>
    <row r="2607" spans="1:10">
      <c r="A2607" s="16" t="s">
        <v>6577</v>
      </c>
      <c r="B2607" s="16" t="s">
        <v>2409</v>
      </c>
      <c r="C2607" s="16" t="s">
        <v>5700</v>
      </c>
      <c r="D2607" s="1" t="s">
        <v>62</v>
      </c>
      <c r="E2607" s="3">
        <v>1</v>
      </c>
      <c r="F2607" s="2">
        <v>978.19</v>
      </c>
      <c r="G2607" s="2">
        <f>ROUND('CDD-CD'!$E2607*'CDD-CD'!$F2607,2)</f>
        <v>978.19</v>
      </c>
      <c r="H2607" s="3">
        <v>1</v>
      </c>
      <c r="I2607" s="2">
        <v>1350.56</v>
      </c>
      <c r="J2607" s="2">
        <f>ROUND(Tabla2[[#This Row],[CANTIDAD 2]]*Tabla2[[#This Row],[P. U. 2]],2)</f>
        <v>1350.56</v>
      </c>
    </row>
    <row r="2608" spans="1:10">
      <c r="A2608" s="16" t="s">
        <v>6577</v>
      </c>
      <c r="B2608" s="16" t="s">
        <v>2410</v>
      </c>
      <c r="C2608" s="16" t="s">
        <v>5701</v>
      </c>
      <c r="D2608" s="1" t="s">
        <v>62</v>
      </c>
      <c r="E2608" s="3">
        <v>1</v>
      </c>
      <c r="F2608" s="2">
        <v>978.19</v>
      </c>
      <c r="G2608" s="2">
        <f>ROUND('CDD-CD'!$E2608*'CDD-CD'!$F2608,2)</f>
        <v>978.19</v>
      </c>
      <c r="H2608" s="3">
        <v>1</v>
      </c>
      <c r="I2608" s="2">
        <v>1350.56</v>
      </c>
      <c r="J2608" s="2">
        <f>ROUND(Tabla2[[#This Row],[CANTIDAD 2]]*Tabla2[[#This Row],[P. U. 2]],2)</f>
        <v>1350.56</v>
      </c>
    </row>
    <row r="2609" spans="1:10">
      <c r="A2609" s="16" t="s">
        <v>6577</v>
      </c>
      <c r="B2609" s="16" t="s">
        <v>2411</v>
      </c>
      <c r="C2609" s="16" t="s">
        <v>5702</v>
      </c>
      <c r="D2609" s="1" t="s">
        <v>62</v>
      </c>
      <c r="E2609" s="3">
        <v>1</v>
      </c>
      <c r="F2609" s="2">
        <v>978.19</v>
      </c>
      <c r="G2609" s="2">
        <f>ROUND('CDD-CD'!$E2609*'CDD-CD'!$F2609,2)</f>
        <v>978.19</v>
      </c>
      <c r="H2609" s="3">
        <v>1</v>
      </c>
      <c r="I2609" s="2">
        <v>1350.56</v>
      </c>
      <c r="J2609" s="2">
        <f>ROUND(Tabla2[[#This Row],[CANTIDAD 2]]*Tabla2[[#This Row],[P. U. 2]],2)</f>
        <v>1350.56</v>
      </c>
    </row>
    <row r="2610" spans="1:10">
      <c r="A2610" s="16" t="s">
        <v>6577</v>
      </c>
      <c r="B2610" s="16" t="s">
        <v>2412</v>
      </c>
      <c r="C2610" s="16" t="s">
        <v>5703</v>
      </c>
      <c r="D2610" s="1" t="s">
        <v>62</v>
      </c>
      <c r="E2610" s="3">
        <v>1</v>
      </c>
      <c r="F2610" s="2">
        <v>978.19</v>
      </c>
      <c r="G2610" s="2">
        <f>ROUND('CDD-CD'!$E2610*'CDD-CD'!$F2610,2)</f>
        <v>978.19</v>
      </c>
      <c r="H2610" s="3">
        <v>1</v>
      </c>
      <c r="I2610" s="2">
        <v>1350.56</v>
      </c>
      <c r="J2610" s="2">
        <f>ROUND(Tabla2[[#This Row],[CANTIDAD 2]]*Tabla2[[#This Row],[P. U. 2]],2)</f>
        <v>1350.56</v>
      </c>
    </row>
    <row r="2611" spans="1:10">
      <c r="A2611" s="16" t="s">
        <v>6577</v>
      </c>
      <c r="B2611" s="16" t="s">
        <v>2413</v>
      </c>
      <c r="C2611" s="16" t="s">
        <v>5704</v>
      </c>
      <c r="D2611" s="1" t="s">
        <v>62</v>
      </c>
      <c r="E2611" s="3">
        <v>1</v>
      </c>
      <c r="F2611" s="2">
        <v>2902</v>
      </c>
      <c r="G2611" s="2">
        <f>ROUND('CDD-CD'!$E2611*'CDD-CD'!$F2611,2)</f>
        <v>2902</v>
      </c>
      <c r="H2611" s="3">
        <v>1</v>
      </c>
      <c r="I2611" s="2">
        <v>4006.21</v>
      </c>
      <c r="J2611" s="2">
        <f>ROUND(Tabla2[[#This Row],[CANTIDAD 2]]*Tabla2[[#This Row],[P. U. 2]],2)</f>
        <v>4006.21</v>
      </c>
    </row>
    <row r="2612" spans="1:10">
      <c r="A2612" s="16" t="s">
        <v>6577</v>
      </c>
      <c r="B2612" s="16" t="s">
        <v>2414</v>
      </c>
      <c r="C2612" s="16" t="s">
        <v>5705</v>
      </c>
      <c r="D2612" s="1" t="s">
        <v>62</v>
      </c>
      <c r="E2612" s="3">
        <v>1</v>
      </c>
      <c r="F2612" s="2">
        <v>2902</v>
      </c>
      <c r="G2612" s="2">
        <f>ROUND('CDD-CD'!$E2612*'CDD-CD'!$F2612,2)</f>
        <v>2902</v>
      </c>
      <c r="H2612" s="3">
        <v>1</v>
      </c>
      <c r="I2612" s="2">
        <v>4006.21</v>
      </c>
      <c r="J2612" s="2">
        <f>ROUND(Tabla2[[#This Row],[CANTIDAD 2]]*Tabla2[[#This Row],[P. U. 2]],2)</f>
        <v>4006.21</v>
      </c>
    </row>
    <row r="2613" spans="1:10">
      <c r="A2613" s="16" t="s">
        <v>6577</v>
      </c>
      <c r="B2613" s="16" t="s">
        <v>2415</v>
      </c>
      <c r="C2613" s="16" t="s">
        <v>5706</v>
      </c>
      <c r="D2613" s="1" t="s">
        <v>62</v>
      </c>
      <c r="E2613" s="3">
        <v>1</v>
      </c>
      <c r="F2613" s="2">
        <v>2902</v>
      </c>
      <c r="G2613" s="2">
        <f>ROUND('CDD-CD'!$E2613*'CDD-CD'!$F2613,2)</f>
        <v>2902</v>
      </c>
      <c r="H2613" s="3">
        <v>1</v>
      </c>
      <c r="I2613" s="2">
        <v>4006.21</v>
      </c>
      <c r="J2613" s="2">
        <f>ROUND(Tabla2[[#This Row],[CANTIDAD 2]]*Tabla2[[#This Row],[P. U. 2]],2)</f>
        <v>4006.21</v>
      </c>
    </row>
    <row r="2614" spans="1:10" s="56" customFormat="1">
      <c r="A2614" s="52" t="s">
        <v>6580</v>
      </c>
      <c r="B2614" s="52" t="s">
        <v>2416</v>
      </c>
      <c r="C2614" s="52" t="s">
        <v>5032</v>
      </c>
      <c r="D2614" s="53" t="s">
        <v>3472</v>
      </c>
      <c r="E2614" s="54"/>
      <c r="F2614" s="55"/>
      <c r="G2614" s="55">
        <f>SUM(G2615:G2778)</f>
        <v>567112.43999999901</v>
      </c>
      <c r="H2614" s="54"/>
      <c r="I2614" s="65"/>
      <c r="J2614" s="55">
        <f>SUM(J2615:J2778)</f>
        <v>783345.76999999606</v>
      </c>
    </row>
    <row r="2615" spans="1:10">
      <c r="A2615" s="16" t="s">
        <v>6577</v>
      </c>
      <c r="B2615" s="16" t="s">
        <v>2417</v>
      </c>
      <c r="C2615" s="16" t="s">
        <v>5707</v>
      </c>
      <c r="D2615" s="1" t="s">
        <v>62</v>
      </c>
      <c r="E2615" s="3">
        <v>1</v>
      </c>
      <c r="F2615" s="2">
        <v>8212.9599999999991</v>
      </c>
      <c r="G2615" s="2">
        <f>ROUND('CDD-CD'!$E2615*'CDD-CD'!$F2615,2)</f>
        <v>8212.9599999999991</v>
      </c>
      <c r="H2615" s="3">
        <v>1</v>
      </c>
      <c r="I2615" s="2">
        <v>11343.88</v>
      </c>
      <c r="J2615" s="2">
        <f>ROUND(Tabla2[[#This Row],[CANTIDAD 2]]*Tabla2[[#This Row],[P. U. 2]],2)</f>
        <v>11343.88</v>
      </c>
    </row>
    <row r="2616" spans="1:10">
      <c r="A2616" s="16" t="s">
        <v>6577</v>
      </c>
      <c r="B2616" s="16" t="s">
        <v>2418</v>
      </c>
      <c r="C2616" s="16" t="s">
        <v>5708</v>
      </c>
      <c r="D2616" s="1" t="s">
        <v>62</v>
      </c>
      <c r="E2616" s="3">
        <v>1</v>
      </c>
      <c r="F2616" s="2">
        <v>4347.9799999999996</v>
      </c>
      <c r="G2616" s="2">
        <f>ROUND('CDD-CD'!$E2616*'CDD-CD'!$F2616,2)</f>
        <v>4347.9799999999996</v>
      </c>
      <c r="H2616" s="3">
        <v>1</v>
      </c>
      <c r="I2616" s="2">
        <v>6014.96</v>
      </c>
      <c r="J2616" s="2">
        <f>ROUND(Tabla2[[#This Row],[CANTIDAD 2]]*Tabla2[[#This Row],[P. U. 2]],2)</f>
        <v>6014.96</v>
      </c>
    </row>
    <row r="2617" spans="1:10">
      <c r="A2617" s="16" t="s">
        <v>6577</v>
      </c>
      <c r="B2617" s="16" t="s">
        <v>2419</v>
      </c>
      <c r="C2617" s="16" t="s">
        <v>5709</v>
      </c>
      <c r="D2617" s="1" t="s">
        <v>62</v>
      </c>
      <c r="E2617" s="3">
        <v>1</v>
      </c>
      <c r="F2617" s="2">
        <v>4311.43</v>
      </c>
      <c r="G2617" s="2">
        <f>ROUND('CDD-CD'!$E2617*'CDD-CD'!$F2617,2)</f>
        <v>4311.43</v>
      </c>
      <c r="H2617" s="3">
        <v>1</v>
      </c>
      <c r="I2617" s="2">
        <v>5964.57</v>
      </c>
      <c r="J2617" s="2">
        <f>ROUND(Tabla2[[#This Row],[CANTIDAD 2]]*Tabla2[[#This Row],[P. U. 2]],2)</f>
        <v>5964.57</v>
      </c>
    </row>
    <row r="2618" spans="1:10">
      <c r="A2618" s="16" t="s">
        <v>6577</v>
      </c>
      <c r="B2618" s="16" t="s">
        <v>2420</v>
      </c>
      <c r="C2618" s="16" t="s">
        <v>5710</v>
      </c>
      <c r="D2618" s="1" t="s">
        <v>62</v>
      </c>
      <c r="E2618" s="3">
        <v>1</v>
      </c>
      <c r="F2618" s="2">
        <v>5614.4</v>
      </c>
      <c r="G2618" s="2">
        <f>ROUND('CDD-CD'!$E2618*'CDD-CD'!$F2618,2)</f>
        <v>5614.4</v>
      </c>
      <c r="H2618" s="3">
        <v>1</v>
      </c>
      <c r="I2618" s="2">
        <v>7761.07</v>
      </c>
      <c r="J2618" s="2">
        <f>ROUND(Tabla2[[#This Row],[CANTIDAD 2]]*Tabla2[[#This Row],[P. U. 2]],2)</f>
        <v>7761.07</v>
      </c>
    </row>
    <row r="2619" spans="1:10">
      <c r="A2619" s="16" t="s">
        <v>6577</v>
      </c>
      <c r="B2619" s="16" t="s">
        <v>2421</v>
      </c>
      <c r="C2619" s="16" t="s">
        <v>5711</v>
      </c>
      <c r="D2619" s="1" t="s">
        <v>62</v>
      </c>
      <c r="E2619" s="3">
        <v>1</v>
      </c>
      <c r="F2619" s="2">
        <v>6035.79</v>
      </c>
      <c r="G2619" s="2">
        <f>ROUND('CDD-CD'!$E2619*'CDD-CD'!$F2619,2)</f>
        <v>6035.79</v>
      </c>
      <c r="H2619" s="3">
        <v>1</v>
      </c>
      <c r="I2619" s="2">
        <v>8342.06</v>
      </c>
      <c r="J2619" s="2">
        <f>ROUND(Tabla2[[#This Row],[CANTIDAD 2]]*Tabla2[[#This Row],[P. U. 2]],2)</f>
        <v>8342.06</v>
      </c>
    </row>
    <row r="2620" spans="1:10">
      <c r="A2620" s="16" t="s">
        <v>6577</v>
      </c>
      <c r="B2620" s="16" t="s">
        <v>2422</v>
      </c>
      <c r="C2620" s="16" t="s">
        <v>5712</v>
      </c>
      <c r="D2620" s="1" t="s">
        <v>62</v>
      </c>
      <c r="E2620" s="3">
        <v>1</v>
      </c>
      <c r="F2620" s="2">
        <v>4311.43</v>
      </c>
      <c r="G2620" s="2">
        <f>ROUND('CDD-CD'!$E2620*'CDD-CD'!$F2620,2)</f>
        <v>4311.43</v>
      </c>
      <c r="H2620" s="3">
        <v>1</v>
      </c>
      <c r="I2620" s="2">
        <v>5964.57</v>
      </c>
      <c r="J2620" s="2">
        <f>ROUND(Tabla2[[#This Row],[CANTIDAD 2]]*Tabla2[[#This Row],[P. U. 2]],2)</f>
        <v>5964.57</v>
      </c>
    </row>
    <row r="2621" spans="1:10">
      <c r="A2621" s="16" t="s">
        <v>6577</v>
      </c>
      <c r="B2621" s="16" t="s">
        <v>2423</v>
      </c>
      <c r="C2621" s="16" t="s">
        <v>5713</v>
      </c>
      <c r="D2621" s="1" t="s">
        <v>62</v>
      </c>
      <c r="E2621" s="3">
        <v>1</v>
      </c>
      <c r="F2621" s="2">
        <v>6117.55</v>
      </c>
      <c r="G2621" s="2">
        <f>ROUND('CDD-CD'!$E2621*'CDD-CD'!$F2621,2)</f>
        <v>6117.55</v>
      </c>
      <c r="H2621" s="3">
        <v>1</v>
      </c>
      <c r="I2621" s="2">
        <v>8454.7900000000009</v>
      </c>
      <c r="J2621" s="2">
        <f>ROUND(Tabla2[[#This Row],[CANTIDAD 2]]*Tabla2[[#This Row],[P. U. 2]],2)</f>
        <v>8454.7900000000009</v>
      </c>
    </row>
    <row r="2622" spans="1:10">
      <c r="A2622" s="16" t="s">
        <v>6577</v>
      </c>
      <c r="B2622" s="16" t="s">
        <v>2424</v>
      </c>
      <c r="C2622" s="16" t="s">
        <v>5714</v>
      </c>
      <c r="D2622" s="1" t="s">
        <v>62</v>
      </c>
      <c r="E2622" s="3">
        <v>1</v>
      </c>
      <c r="F2622" s="2">
        <v>7299.17</v>
      </c>
      <c r="G2622" s="2">
        <f>ROUND('CDD-CD'!$E2622*'CDD-CD'!$F2622,2)</f>
        <v>7299.17</v>
      </c>
      <c r="H2622" s="3">
        <v>1</v>
      </c>
      <c r="I2622" s="2">
        <v>10083.959999999999</v>
      </c>
      <c r="J2622" s="2">
        <f>ROUND(Tabla2[[#This Row],[CANTIDAD 2]]*Tabla2[[#This Row],[P. U. 2]],2)</f>
        <v>10083.959999999999</v>
      </c>
    </row>
    <row r="2623" spans="1:10">
      <c r="A2623" s="16" t="s">
        <v>6577</v>
      </c>
      <c r="B2623" s="16" t="s">
        <v>2425</v>
      </c>
      <c r="C2623" s="16" t="s">
        <v>5715</v>
      </c>
      <c r="D2623" s="1" t="s">
        <v>62</v>
      </c>
      <c r="E2623" s="3">
        <v>1</v>
      </c>
      <c r="F2623" s="2">
        <v>4311.43</v>
      </c>
      <c r="G2623" s="2">
        <f>ROUND('CDD-CD'!$E2623*'CDD-CD'!$F2623,2)</f>
        <v>4311.43</v>
      </c>
      <c r="H2623" s="3">
        <v>1</v>
      </c>
      <c r="I2623" s="2">
        <v>5964.57</v>
      </c>
      <c r="J2623" s="2">
        <f>ROUND(Tabla2[[#This Row],[CANTIDAD 2]]*Tabla2[[#This Row],[P. U. 2]],2)</f>
        <v>5964.57</v>
      </c>
    </row>
    <row r="2624" spans="1:10">
      <c r="A2624" s="16" t="s">
        <v>6577</v>
      </c>
      <c r="B2624" s="16" t="s">
        <v>2426</v>
      </c>
      <c r="C2624" s="16" t="s">
        <v>5716</v>
      </c>
      <c r="D2624" s="1" t="s">
        <v>62</v>
      </c>
      <c r="E2624" s="3">
        <v>1</v>
      </c>
      <c r="F2624" s="2">
        <v>4311.43</v>
      </c>
      <c r="G2624" s="2">
        <f>ROUND('CDD-CD'!$E2624*'CDD-CD'!$F2624,2)</f>
        <v>4311.43</v>
      </c>
      <c r="H2624" s="3">
        <v>1</v>
      </c>
      <c r="I2624" s="2">
        <v>5964.57</v>
      </c>
      <c r="J2624" s="2">
        <f>ROUND(Tabla2[[#This Row],[CANTIDAD 2]]*Tabla2[[#This Row],[P. U. 2]],2)</f>
        <v>5964.57</v>
      </c>
    </row>
    <row r="2625" spans="1:10">
      <c r="A2625" s="16" t="s">
        <v>6577</v>
      </c>
      <c r="B2625" s="16" t="s">
        <v>2427</v>
      </c>
      <c r="C2625" s="16" t="s">
        <v>5717</v>
      </c>
      <c r="D2625" s="1" t="s">
        <v>62</v>
      </c>
      <c r="E2625" s="3">
        <v>1</v>
      </c>
      <c r="F2625" s="2">
        <v>5886.18</v>
      </c>
      <c r="G2625" s="2">
        <f>ROUND('CDD-CD'!$E2625*'CDD-CD'!$F2625,2)</f>
        <v>5886.18</v>
      </c>
      <c r="H2625" s="3">
        <v>1</v>
      </c>
      <c r="I2625" s="2">
        <v>8135.79</v>
      </c>
      <c r="J2625" s="2">
        <f>ROUND(Tabla2[[#This Row],[CANTIDAD 2]]*Tabla2[[#This Row],[P. U. 2]],2)</f>
        <v>8135.79</v>
      </c>
    </row>
    <row r="2626" spans="1:10">
      <c r="A2626" s="16" t="s">
        <v>6577</v>
      </c>
      <c r="B2626" s="16" t="s">
        <v>2428</v>
      </c>
      <c r="C2626" s="16" t="s">
        <v>5718</v>
      </c>
      <c r="D2626" s="1" t="s">
        <v>62</v>
      </c>
      <c r="E2626" s="3">
        <v>1</v>
      </c>
      <c r="F2626" s="2">
        <v>4311.43</v>
      </c>
      <c r="G2626" s="2">
        <f>ROUND('CDD-CD'!$E2626*'CDD-CD'!$F2626,2)</f>
        <v>4311.43</v>
      </c>
      <c r="H2626" s="3">
        <v>1</v>
      </c>
      <c r="I2626" s="2">
        <v>5964.57</v>
      </c>
      <c r="J2626" s="2">
        <f>ROUND(Tabla2[[#This Row],[CANTIDAD 2]]*Tabla2[[#This Row],[P. U. 2]],2)</f>
        <v>5964.57</v>
      </c>
    </row>
    <row r="2627" spans="1:10">
      <c r="A2627" s="16" t="s">
        <v>6577</v>
      </c>
      <c r="B2627" s="16" t="s">
        <v>2429</v>
      </c>
      <c r="C2627" s="16" t="s">
        <v>5719</v>
      </c>
      <c r="D2627" s="1" t="s">
        <v>62</v>
      </c>
      <c r="E2627" s="3">
        <v>1</v>
      </c>
      <c r="F2627" s="2">
        <v>8490.43</v>
      </c>
      <c r="G2627" s="2">
        <f>ROUND('CDD-CD'!$E2627*'CDD-CD'!$F2627,2)</f>
        <v>8490.43</v>
      </c>
      <c r="H2627" s="3">
        <v>1</v>
      </c>
      <c r="I2627" s="2">
        <v>11726.44</v>
      </c>
      <c r="J2627" s="2">
        <f>ROUND(Tabla2[[#This Row],[CANTIDAD 2]]*Tabla2[[#This Row],[P. U. 2]],2)</f>
        <v>11726.44</v>
      </c>
    </row>
    <row r="2628" spans="1:10">
      <c r="A2628" s="16" t="s">
        <v>6577</v>
      </c>
      <c r="B2628" s="16" t="s">
        <v>2430</v>
      </c>
      <c r="C2628" s="16" t="s">
        <v>5720</v>
      </c>
      <c r="D2628" s="1" t="s">
        <v>62</v>
      </c>
      <c r="E2628" s="3">
        <v>1</v>
      </c>
      <c r="F2628" s="2">
        <v>6363.59</v>
      </c>
      <c r="G2628" s="2">
        <f>ROUND('CDD-CD'!$E2628*'CDD-CD'!$F2628,2)</f>
        <v>6363.59</v>
      </c>
      <c r="H2628" s="3">
        <v>1</v>
      </c>
      <c r="I2628" s="2">
        <v>8794.02</v>
      </c>
      <c r="J2628" s="2">
        <f>ROUND(Tabla2[[#This Row],[CANTIDAD 2]]*Tabla2[[#This Row],[P. U. 2]],2)</f>
        <v>8794.02</v>
      </c>
    </row>
    <row r="2629" spans="1:10">
      <c r="A2629" s="16" t="s">
        <v>6577</v>
      </c>
      <c r="B2629" s="16" t="s">
        <v>2431</v>
      </c>
      <c r="C2629" s="16" t="s">
        <v>5721</v>
      </c>
      <c r="D2629" s="1" t="s">
        <v>62</v>
      </c>
      <c r="E2629" s="3">
        <v>1</v>
      </c>
      <c r="F2629" s="2">
        <v>4311.43</v>
      </c>
      <c r="G2629" s="2">
        <f>ROUND('CDD-CD'!$E2629*'CDD-CD'!$F2629,2)</f>
        <v>4311.43</v>
      </c>
      <c r="H2629" s="3">
        <v>1</v>
      </c>
      <c r="I2629" s="2">
        <v>5964.57</v>
      </c>
      <c r="J2629" s="2">
        <f>ROUND(Tabla2[[#This Row],[CANTIDAD 2]]*Tabla2[[#This Row],[P. U. 2]],2)</f>
        <v>5964.57</v>
      </c>
    </row>
    <row r="2630" spans="1:10">
      <c r="A2630" s="16" t="s">
        <v>6577</v>
      </c>
      <c r="B2630" s="16" t="s">
        <v>2432</v>
      </c>
      <c r="C2630" s="16" t="s">
        <v>5722</v>
      </c>
      <c r="D2630" s="1" t="s">
        <v>62</v>
      </c>
      <c r="E2630" s="3">
        <v>1</v>
      </c>
      <c r="F2630" s="2">
        <v>4311.43</v>
      </c>
      <c r="G2630" s="2">
        <f>ROUND('CDD-CD'!$E2630*'CDD-CD'!$F2630,2)</f>
        <v>4311.43</v>
      </c>
      <c r="H2630" s="3">
        <v>1</v>
      </c>
      <c r="I2630" s="2">
        <v>5964.57</v>
      </c>
      <c r="J2630" s="2">
        <f>ROUND(Tabla2[[#This Row],[CANTIDAD 2]]*Tabla2[[#This Row],[P. U. 2]],2)</f>
        <v>5964.57</v>
      </c>
    </row>
    <row r="2631" spans="1:10">
      <c r="A2631" s="16" t="s">
        <v>6577</v>
      </c>
      <c r="B2631" s="16" t="s">
        <v>2433</v>
      </c>
      <c r="C2631" s="16" t="s">
        <v>5723</v>
      </c>
      <c r="D2631" s="1" t="s">
        <v>62</v>
      </c>
      <c r="E2631" s="3">
        <v>1</v>
      </c>
      <c r="F2631" s="2">
        <v>4311.43</v>
      </c>
      <c r="G2631" s="2">
        <f>ROUND('CDD-CD'!$E2631*'CDD-CD'!$F2631,2)</f>
        <v>4311.43</v>
      </c>
      <c r="H2631" s="3">
        <v>1</v>
      </c>
      <c r="I2631" s="2">
        <v>5964.57</v>
      </c>
      <c r="J2631" s="2">
        <f>ROUND(Tabla2[[#This Row],[CANTIDAD 2]]*Tabla2[[#This Row],[P. U. 2]],2)</f>
        <v>5964.57</v>
      </c>
    </row>
    <row r="2632" spans="1:10">
      <c r="A2632" s="16" t="s">
        <v>6577</v>
      </c>
      <c r="B2632" s="16" t="s">
        <v>2434</v>
      </c>
      <c r="C2632" s="16" t="s">
        <v>5724</v>
      </c>
      <c r="D2632" s="1" t="s">
        <v>62</v>
      </c>
      <c r="E2632" s="3">
        <v>1</v>
      </c>
      <c r="F2632" s="2">
        <v>4311.43</v>
      </c>
      <c r="G2632" s="2">
        <f>ROUND('CDD-CD'!$E2632*'CDD-CD'!$F2632,2)</f>
        <v>4311.43</v>
      </c>
      <c r="H2632" s="3">
        <v>1</v>
      </c>
      <c r="I2632" s="2">
        <v>5964.57</v>
      </c>
      <c r="J2632" s="2">
        <f>ROUND(Tabla2[[#This Row],[CANTIDAD 2]]*Tabla2[[#This Row],[P. U. 2]],2)</f>
        <v>5964.57</v>
      </c>
    </row>
    <row r="2633" spans="1:10">
      <c r="A2633" s="16" t="s">
        <v>6577</v>
      </c>
      <c r="B2633" s="16" t="s">
        <v>2435</v>
      </c>
      <c r="C2633" s="16" t="s">
        <v>5725</v>
      </c>
      <c r="D2633" s="1" t="s">
        <v>62</v>
      </c>
      <c r="E2633" s="3">
        <v>1</v>
      </c>
      <c r="F2633" s="2">
        <v>4311.43</v>
      </c>
      <c r="G2633" s="2">
        <f>ROUND('CDD-CD'!$E2633*'CDD-CD'!$F2633,2)</f>
        <v>4311.43</v>
      </c>
      <c r="H2633" s="3">
        <v>1</v>
      </c>
      <c r="I2633" s="2">
        <v>5964.57</v>
      </c>
      <c r="J2633" s="2">
        <f>ROUND(Tabla2[[#This Row],[CANTIDAD 2]]*Tabla2[[#This Row],[P. U. 2]],2)</f>
        <v>5964.57</v>
      </c>
    </row>
    <row r="2634" spans="1:10">
      <c r="A2634" s="16" t="s">
        <v>6577</v>
      </c>
      <c r="B2634" s="16" t="s">
        <v>2436</v>
      </c>
      <c r="C2634" s="16" t="s">
        <v>5726</v>
      </c>
      <c r="D2634" s="1" t="s">
        <v>62</v>
      </c>
      <c r="E2634" s="3">
        <v>1</v>
      </c>
      <c r="F2634" s="2">
        <v>7041.12</v>
      </c>
      <c r="G2634" s="2">
        <f>ROUND('CDD-CD'!$E2634*'CDD-CD'!$F2634,2)</f>
        <v>7041.12</v>
      </c>
      <c r="H2634" s="3">
        <v>1</v>
      </c>
      <c r="I2634" s="2">
        <v>9728.18</v>
      </c>
      <c r="J2634" s="2">
        <f>ROUND(Tabla2[[#This Row],[CANTIDAD 2]]*Tabla2[[#This Row],[P. U. 2]],2)</f>
        <v>9728.18</v>
      </c>
    </row>
    <row r="2635" spans="1:10">
      <c r="A2635" s="16" t="s">
        <v>6577</v>
      </c>
      <c r="B2635" s="16" t="s">
        <v>2437</v>
      </c>
      <c r="C2635" s="16" t="s">
        <v>5727</v>
      </c>
      <c r="D2635" s="1" t="s">
        <v>62</v>
      </c>
      <c r="E2635" s="3">
        <v>1</v>
      </c>
      <c r="F2635" s="2">
        <v>8472.02</v>
      </c>
      <c r="G2635" s="2">
        <f>ROUND('CDD-CD'!$E2635*'CDD-CD'!$F2635,2)</f>
        <v>8472.02</v>
      </c>
      <c r="H2635" s="3">
        <v>1</v>
      </c>
      <c r="I2635" s="2">
        <v>11701.05</v>
      </c>
      <c r="J2635" s="2">
        <f>ROUND(Tabla2[[#This Row],[CANTIDAD 2]]*Tabla2[[#This Row],[P. U. 2]],2)</f>
        <v>11701.05</v>
      </c>
    </row>
    <row r="2636" spans="1:10">
      <c r="A2636" s="16" t="s">
        <v>6577</v>
      </c>
      <c r="B2636" s="16" t="s">
        <v>2438</v>
      </c>
      <c r="C2636" s="16" t="s">
        <v>5728</v>
      </c>
      <c r="D2636" s="1" t="s">
        <v>62</v>
      </c>
      <c r="E2636" s="3">
        <v>1</v>
      </c>
      <c r="F2636" s="2">
        <v>5757.34</v>
      </c>
      <c r="G2636" s="2">
        <f>ROUND('CDD-CD'!$E2636*'CDD-CD'!$F2636,2)</f>
        <v>5757.34</v>
      </c>
      <c r="H2636" s="3">
        <v>1</v>
      </c>
      <c r="I2636" s="2">
        <v>7958.14</v>
      </c>
      <c r="J2636" s="2">
        <f>ROUND(Tabla2[[#This Row],[CANTIDAD 2]]*Tabla2[[#This Row],[P. U. 2]],2)</f>
        <v>7958.14</v>
      </c>
    </row>
    <row r="2637" spans="1:10">
      <c r="A2637" s="16" t="s">
        <v>6577</v>
      </c>
      <c r="B2637" s="16" t="s">
        <v>2439</v>
      </c>
      <c r="C2637" s="16" t="s">
        <v>5729</v>
      </c>
      <c r="D2637" s="1" t="s">
        <v>62</v>
      </c>
      <c r="E2637" s="3">
        <v>1</v>
      </c>
      <c r="F2637" s="2">
        <v>7597.81</v>
      </c>
      <c r="G2637" s="2">
        <f>ROUND('CDD-CD'!$E2637*'CDD-CD'!$F2637,2)</f>
        <v>7597.81</v>
      </c>
      <c r="H2637" s="3">
        <v>1</v>
      </c>
      <c r="I2637" s="2">
        <v>10495.72</v>
      </c>
      <c r="J2637" s="2">
        <f>ROUND(Tabla2[[#This Row],[CANTIDAD 2]]*Tabla2[[#This Row],[P. U. 2]],2)</f>
        <v>10495.72</v>
      </c>
    </row>
    <row r="2638" spans="1:10">
      <c r="A2638" s="16" t="s">
        <v>6577</v>
      </c>
      <c r="B2638" s="16" t="s">
        <v>2440</v>
      </c>
      <c r="C2638" s="16" t="s">
        <v>5730</v>
      </c>
      <c r="D2638" s="1" t="s">
        <v>62</v>
      </c>
      <c r="E2638" s="3">
        <v>1</v>
      </c>
      <c r="F2638" s="2">
        <v>4311.43</v>
      </c>
      <c r="G2638" s="2">
        <f>ROUND('CDD-CD'!$E2638*'CDD-CD'!$F2638,2)</f>
        <v>4311.43</v>
      </c>
      <c r="H2638" s="3">
        <v>1</v>
      </c>
      <c r="I2638" s="2">
        <v>5964.57</v>
      </c>
      <c r="J2638" s="2">
        <f>ROUND(Tabla2[[#This Row],[CANTIDAD 2]]*Tabla2[[#This Row],[P. U. 2]],2)</f>
        <v>5964.57</v>
      </c>
    </row>
    <row r="2639" spans="1:10">
      <c r="A2639" s="16" t="s">
        <v>6577</v>
      </c>
      <c r="B2639" s="16" t="s">
        <v>2441</v>
      </c>
      <c r="C2639" s="16" t="s">
        <v>5731</v>
      </c>
      <c r="D2639" s="1" t="s">
        <v>62</v>
      </c>
      <c r="E2639" s="3">
        <v>1</v>
      </c>
      <c r="F2639" s="2">
        <v>5641.48</v>
      </c>
      <c r="G2639" s="2">
        <f>ROUND('CDD-CD'!$E2639*'CDD-CD'!$F2639,2)</f>
        <v>5641.48</v>
      </c>
      <c r="H2639" s="3">
        <v>1</v>
      </c>
      <c r="I2639" s="2">
        <v>7798.39</v>
      </c>
      <c r="J2639" s="2">
        <f>ROUND(Tabla2[[#This Row],[CANTIDAD 2]]*Tabla2[[#This Row],[P. U. 2]],2)</f>
        <v>7798.39</v>
      </c>
    </row>
    <row r="2640" spans="1:10">
      <c r="A2640" s="16" t="s">
        <v>6577</v>
      </c>
      <c r="B2640" s="16" t="s">
        <v>2442</v>
      </c>
      <c r="C2640" s="16" t="s">
        <v>5732</v>
      </c>
      <c r="D2640" s="1" t="s">
        <v>62</v>
      </c>
      <c r="E2640" s="3">
        <v>1</v>
      </c>
      <c r="F2640" s="2">
        <v>6292.33</v>
      </c>
      <c r="G2640" s="2">
        <f>ROUND('CDD-CD'!$E2640*'CDD-CD'!$F2640,2)</f>
        <v>6292.33</v>
      </c>
      <c r="H2640" s="3">
        <v>1</v>
      </c>
      <c r="I2640" s="2">
        <v>8695.76</v>
      </c>
      <c r="J2640" s="2">
        <f>ROUND(Tabla2[[#This Row],[CANTIDAD 2]]*Tabla2[[#This Row],[P. U. 2]],2)</f>
        <v>8695.76</v>
      </c>
    </row>
    <row r="2641" spans="1:10">
      <c r="A2641" s="16" t="s">
        <v>6577</v>
      </c>
      <c r="B2641" s="16" t="s">
        <v>2443</v>
      </c>
      <c r="C2641" s="16" t="s">
        <v>5733</v>
      </c>
      <c r="D2641" s="1" t="s">
        <v>62</v>
      </c>
      <c r="E2641" s="3">
        <v>1</v>
      </c>
      <c r="F2641" s="2">
        <v>9876</v>
      </c>
      <c r="G2641" s="2">
        <f>ROUND('CDD-CD'!$E2641*'CDD-CD'!$F2641,2)</f>
        <v>9876</v>
      </c>
      <c r="H2641" s="3">
        <v>1</v>
      </c>
      <c r="I2641" s="2">
        <v>13636.81</v>
      </c>
      <c r="J2641" s="2">
        <f>ROUND(Tabla2[[#This Row],[CANTIDAD 2]]*Tabla2[[#This Row],[P. U. 2]],2)</f>
        <v>13636.81</v>
      </c>
    </row>
    <row r="2642" spans="1:10">
      <c r="A2642" s="16" t="s">
        <v>6577</v>
      </c>
      <c r="B2642" s="16" t="s">
        <v>2444</v>
      </c>
      <c r="C2642" s="16" t="s">
        <v>5734</v>
      </c>
      <c r="D2642" s="1" t="s">
        <v>62</v>
      </c>
      <c r="E2642" s="3">
        <v>1</v>
      </c>
      <c r="F2642" s="2">
        <v>4311.43</v>
      </c>
      <c r="G2642" s="2">
        <f>ROUND('CDD-CD'!$E2642*'CDD-CD'!$F2642,2)</f>
        <v>4311.43</v>
      </c>
      <c r="H2642" s="3">
        <v>1</v>
      </c>
      <c r="I2642" s="2">
        <v>5964.57</v>
      </c>
      <c r="J2642" s="2">
        <f>ROUND(Tabla2[[#This Row],[CANTIDAD 2]]*Tabla2[[#This Row],[P. U. 2]],2)</f>
        <v>5964.57</v>
      </c>
    </row>
    <row r="2643" spans="1:10">
      <c r="A2643" s="16" t="s">
        <v>6577</v>
      </c>
      <c r="B2643" s="16" t="s">
        <v>2445</v>
      </c>
      <c r="C2643" s="16" t="s">
        <v>5735</v>
      </c>
      <c r="D2643" s="1" t="s">
        <v>62</v>
      </c>
      <c r="E2643" s="3">
        <v>1</v>
      </c>
      <c r="F2643" s="2">
        <v>6198.29</v>
      </c>
      <c r="G2643" s="2">
        <f>ROUND('CDD-CD'!$E2643*'CDD-CD'!$F2643,2)</f>
        <v>6198.29</v>
      </c>
      <c r="H2643" s="3">
        <v>1</v>
      </c>
      <c r="I2643" s="2">
        <v>8566.1</v>
      </c>
      <c r="J2643" s="2">
        <f>ROUND(Tabla2[[#This Row],[CANTIDAD 2]]*Tabla2[[#This Row],[P. U. 2]],2)</f>
        <v>8566.1</v>
      </c>
    </row>
    <row r="2644" spans="1:10">
      <c r="A2644" s="16" t="s">
        <v>6577</v>
      </c>
      <c r="B2644" s="16" t="s">
        <v>2446</v>
      </c>
      <c r="C2644" s="16" t="s">
        <v>5736</v>
      </c>
      <c r="D2644" s="1" t="s">
        <v>62</v>
      </c>
      <c r="E2644" s="3">
        <v>1</v>
      </c>
      <c r="F2644" s="2">
        <v>10094.86</v>
      </c>
      <c r="G2644" s="2">
        <f>ROUND('CDD-CD'!$E2644*'CDD-CD'!$F2644,2)</f>
        <v>10094.86</v>
      </c>
      <c r="H2644" s="3">
        <v>1</v>
      </c>
      <c r="I2644" s="2">
        <v>13938.57</v>
      </c>
      <c r="J2644" s="2">
        <f>ROUND(Tabla2[[#This Row],[CANTIDAD 2]]*Tabla2[[#This Row],[P. U. 2]],2)</f>
        <v>13938.57</v>
      </c>
    </row>
    <row r="2645" spans="1:10">
      <c r="A2645" s="16" t="s">
        <v>6577</v>
      </c>
      <c r="B2645" s="16" t="s">
        <v>2447</v>
      </c>
      <c r="C2645" s="16" t="s">
        <v>5737</v>
      </c>
      <c r="D2645" s="1" t="s">
        <v>62</v>
      </c>
      <c r="E2645" s="3">
        <v>1</v>
      </c>
      <c r="F2645" s="2">
        <v>6464.26</v>
      </c>
      <c r="G2645" s="2">
        <f>ROUND('CDD-CD'!$E2645*'CDD-CD'!$F2645,2)</f>
        <v>6464.26</v>
      </c>
      <c r="H2645" s="3">
        <v>1</v>
      </c>
      <c r="I2645" s="2">
        <v>8932.81</v>
      </c>
      <c r="J2645" s="2">
        <f>ROUND(Tabla2[[#This Row],[CANTIDAD 2]]*Tabla2[[#This Row],[P. U. 2]],2)</f>
        <v>8932.81</v>
      </c>
    </row>
    <row r="2646" spans="1:10">
      <c r="A2646" s="16" t="s">
        <v>6577</v>
      </c>
      <c r="B2646" s="16" t="s">
        <v>2448</v>
      </c>
      <c r="C2646" s="16" t="s">
        <v>5738</v>
      </c>
      <c r="D2646" s="1" t="s">
        <v>62</v>
      </c>
      <c r="E2646" s="3">
        <v>1</v>
      </c>
      <c r="F2646" s="2">
        <v>10100.9</v>
      </c>
      <c r="G2646" s="2">
        <f>ROUND('CDD-CD'!$E2646*'CDD-CD'!$F2646,2)</f>
        <v>10100.9</v>
      </c>
      <c r="H2646" s="3">
        <v>1</v>
      </c>
      <c r="I2646" s="2">
        <v>13946.89</v>
      </c>
      <c r="J2646" s="2">
        <f>ROUND(Tabla2[[#This Row],[CANTIDAD 2]]*Tabla2[[#This Row],[P. U. 2]],2)</f>
        <v>13946.89</v>
      </c>
    </row>
    <row r="2647" spans="1:10">
      <c r="A2647" s="16" t="s">
        <v>6577</v>
      </c>
      <c r="B2647" s="16" t="s">
        <v>2449</v>
      </c>
      <c r="C2647" s="16" t="s">
        <v>5739</v>
      </c>
      <c r="D2647" s="1" t="s">
        <v>62</v>
      </c>
      <c r="E2647" s="3">
        <v>1</v>
      </c>
      <c r="F2647" s="2">
        <v>8956.3799999999992</v>
      </c>
      <c r="G2647" s="2">
        <f>ROUND('CDD-CD'!$E2647*'CDD-CD'!$F2647,2)</f>
        <v>8956.3799999999992</v>
      </c>
      <c r="H2647" s="3">
        <v>1</v>
      </c>
      <c r="I2647" s="2">
        <v>12368.87</v>
      </c>
      <c r="J2647" s="2">
        <f>ROUND(Tabla2[[#This Row],[CANTIDAD 2]]*Tabla2[[#This Row],[P. U. 2]],2)</f>
        <v>12368.87</v>
      </c>
    </row>
    <row r="2648" spans="1:10">
      <c r="A2648" s="16" t="s">
        <v>6577</v>
      </c>
      <c r="B2648" s="16" t="s">
        <v>2450</v>
      </c>
      <c r="C2648" s="16" t="s">
        <v>5740</v>
      </c>
      <c r="D2648" s="1" t="s">
        <v>62</v>
      </c>
      <c r="E2648" s="3">
        <v>1</v>
      </c>
      <c r="F2648" s="2">
        <v>9834.33</v>
      </c>
      <c r="G2648" s="2">
        <f>ROUND('CDD-CD'!$E2648*'CDD-CD'!$F2648,2)</f>
        <v>9834.33</v>
      </c>
      <c r="H2648" s="3">
        <v>1</v>
      </c>
      <c r="I2648" s="2">
        <v>13579.37</v>
      </c>
      <c r="J2648" s="2">
        <f>ROUND(Tabla2[[#This Row],[CANTIDAD 2]]*Tabla2[[#This Row],[P. U. 2]],2)</f>
        <v>13579.37</v>
      </c>
    </row>
    <row r="2649" spans="1:10">
      <c r="A2649" s="16" t="s">
        <v>6577</v>
      </c>
      <c r="B2649" s="16" t="s">
        <v>2451</v>
      </c>
      <c r="C2649" s="16" t="s">
        <v>5741</v>
      </c>
      <c r="D2649" s="1" t="s">
        <v>62</v>
      </c>
      <c r="E2649" s="3">
        <v>1</v>
      </c>
      <c r="F2649" s="2">
        <v>10396.08</v>
      </c>
      <c r="G2649" s="2">
        <f>ROUND('CDD-CD'!$E2649*'CDD-CD'!$F2649,2)</f>
        <v>10396.08</v>
      </c>
      <c r="H2649" s="3">
        <v>1</v>
      </c>
      <c r="I2649" s="2">
        <v>14353.88</v>
      </c>
      <c r="J2649" s="2">
        <f>ROUND(Tabla2[[#This Row],[CANTIDAD 2]]*Tabla2[[#This Row],[P. U. 2]],2)</f>
        <v>14353.88</v>
      </c>
    </row>
    <row r="2650" spans="1:10">
      <c r="A2650" s="16" t="s">
        <v>6577</v>
      </c>
      <c r="B2650" s="16" t="s">
        <v>2452</v>
      </c>
      <c r="C2650" s="16" t="s">
        <v>5742</v>
      </c>
      <c r="D2650" s="1" t="s">
        <v>62</v>
      </c>
      <c r="E2650" s="3">
        <v>1</v>
      </c>
      <c r="F2650" s="2">
        <v>10029.43</v>
      </c>
      <c r="G2650" s="2">
        <f>ROUND('CDD-CD'!$E2650*'CDD-CD'!$F2650,2)</f>
        <v>10029.43</v>
      </c>
      <c r="H2650" s="3">
        <v>1</v>
      </c>
      <c r="I2650" s="2">
        <v>13848.36</v>
      </c>
      <c r="J2650" s="2">
        <f>ROUND(Tabla2[[#This Row],[CANTIDAD 2]]*Tabla2[[#This Row],[P. U. 2]],2)</f>
        <v>13848.36</v>
      </c>
    </row>
    <row r="2651" spans="1:10">
      <c r="A2651" s="16" t="s">
        <v>6577</v>
      </c>
      <c r="B2651" s="16" t="s">
        <v>2453</v>
      </c>
      <c r="C2651" s="16" t="s">
        <v>5743</v>
      </c>
      <c r="D2651" s="1" t="s">
        <v>62</v>
      </c>
      <c r="E2651" s="3">
        <v>1</v>
      </c>
      <c r="F2651" s="2">
        <v>7607.61</v>
      </c>
      <c r="G2651" s="2">
        <f>ROUND('CDD-CD'!$E2651*'CDD-CD'!$F2651,2)</f>
        <v>7607.61</v>
      </c>
      <c r="H2651" s="3">
        <v>1</v>
      </c>
      <c r="I2651" s="2">
        <v>10509.23</v>
      </c>
      <c r="J2651" s="2">
        <f>ROUND(Tabla2[[#This Row],[CANTIDAD 2]]*Tabla2[[#This Row],[P. U. 2]],2)</f>
        <v>10509.23</v>
      </c>
    </row>
    <row r="2652" spans="1:10">
      <c r="A2652" s="16" t="s">
        <v>6577</v>
      </c>
      <c r="B2652" s="16" t="s">
        <v>2454</v>
      </c>
      <c r="C2652" s="16" t="s">
        <v>5744</v>
      </c>
      <c r="D2652" s="1" t="s">
        <v>62</v>
      </c>
      <c r="E2652" s="3">
        <v>1</v>
      </c>
      <c r="F2652" s="2">
        <v>4311.43</v>
      </c>
      <c r="G2652" s="2">
        <f>ROUND('CDD-CD'!$E2652*'CDD-CD'!$F2652,2)</f>
        <v>4311.43</v>
      </c>
      <c r="H2652" s="3">
        <v>1</v>
      </c>
      <c r="I2652" s="2">
        <v>5964.57</v>
      </c>
      <c r="J2652" s="2">
        <f>ROUND(Tabla2[[#This Row],[CANTIDAD 2]]*Tabla2[[#This Row],[P. U. 2]],2)</f>
        <v>5964.57</v>
      </c>
    </row>
    <row r="2653" spans="1:10">
      <c r="A2653" s="16" t="s">
        <v>6577</v>
      </c>
      <c r="B2653" s="16" t="s">
        <v>2455</v>
      </c>
      <c r="C2653" s="16" t="s">
        <v>5745</v>
      </c>
      <c r="D2653" s="1" t="s">
        <v>62</v>
      </c>
      <c r="E2653" s="3">
        <v>1</v>
      </c>
      <c r="F2653" s="2">
        <v>10396.08</v>
      </c>
      <c r="G2653" s="2">
        <f>ROUND('CDD-CD'!$E2653*'CDD-CD'!$F2653,2)</f>
        <v>10396.08</v>
      </c>
      <c r="H2653" s="3">
        <v>1</v>
      </c>
      <c r="I2653" s="2">
        <v>14353.88</v>
      </c>
      <c r="J2653" s="2">
        <f>ROUND(Tabla2[[#This Row],[CANTIDAD 2]]*Tabla2[[#This Row],[P. U. 2]],2)</f>
        <v>14353.88</v>
      </c>
    </row>
    <row r="2654" spans="1:10">
      <c r="A2654" s="16" t="s">
        <v>6577</v>
      </c>
      <c r="B2654" s="16" t="s">
        <v>2456</v>
      </c>
      <c r="C2654" s="16" t="s">
        <v>5746</v>
      </c>
      <c r="D2654" s="1" t="s">
        <v>62</v>
      </c>
      <c r="E2654" s="3">
        <v>1</v>
      </c>
      <c r="F2654" s="2">
        <v>10396.08</v>
      </c>
      <c r="G2654" s="2">
        <f>ROUND('CDD-CD'!$E2654*'CDD-CD'!$F2654,2)</f>
        <v>10396.08</v>
      </c>
      <c r="H2654" s="3">
        <v>1</v>
      </c>
      <c r="I2654" s="2">
        <v>14353.88</v>
      </c>
      <c r="J2654" s="2">
        <f>ROUND(Tabla2[[#This Row],[CANTIDAD 2]]*Tabla2[[#This Row],[P. U. 2]],2)</f>
        <v>14353.88</v>
      </c>
    </row>
    <row r="2655" spans="1:10">
      <c r="A2655" s="16" t="s">
        <v>6577</v>
      </c>
      <c r="B2655" s="16" t="s">
        <v>2457</v>
      </c>
      <c r="C2655" s="16" t="s">
        <v>5747</v>
      </c>
      <c r="D2655" s="1" t="s">
        <v>62</v>
      </c>
      <c r="E2655" s="3">
        <v>1</v>
      </c>
      <c r="F2655" s="2">
        <v>4311.43</v>
      </c>
      <c r="G2655" s="2">
        <f>ROUND('CDD-CD'!$E2655*'CDD-CD'!$F2655,2)</f>
        <v>4311.43</v>
      </c>
      <c r="H2655" s="3">
        <v>1</v>
      </c>
      <c r="I2655" s="2">
        <v>5964.57</v>
      </c>
      <c r="J2655" s="2">
        <f>ROUND(Tabla2[[#This Row],[CANTIDAD 2]]*Tabla2[[#This Row],[P. U. 2]],2)</f>
        <v>5964.57</v>
      </c>
    </row>
    <row r="2656" spans="1:10">
      <c r="A2656" s="16" t="s">
        <v>6577</v>
      </c>
      <c r="B2656" s="16" t="s">
        <v>2458</v>
      </c>
      <c r="C2656" s="16" t="s">
        <v>5748</v>
      </c>
      <c r="D2656" s="1" t="s">
        <v>62</v>
      </c>
      <c r="E2656" s="3">
        <v>1</v>
      </c>
      <c r="F2656" s="2">
        <v>8956.3799999999992</v>
      </c>
      <c r="G2656" s="2">
        <f>ROUND('CDD-CD'!$E2656*'CDD-CD'!$F2656,2)</f>
        <v>8956.3799999999992</v>
      </c>
      <c r="H2656" s="3">
        <v>1</v>
      </c>
      <c r="I2656" s="2">
        <v>12368.87</v>
      </c>
      <c r="J2656" s="2">
        <f>ROUND(Tabla2[[#This Row],[CANTIDAD 2]]*Tabla2[[#This Row],[P. U. 2]],2)</f>
        <v>12368.87</v>
      </c>
    </row>
    <row r="2657" spans="1:10">
      <c r="A2657" s="16" t="s">
        <v>6577</v>
      </c>
      <c r="B2657" s="16" t="s">
        <v>2459</v>
      </c>
      <c r="C2657" s="16" t="s">
        <v>5749</v>
      </c>
      <c r="D2657" s="1" t="s">
        <v>62</v>
      </c>
      <c r="E2657" s="3">
        <v>1</v>
      </c>
      <c r="F2657" s="2">
        <v>8956.3799999999992</v>
      </c>
      <c r="G2657" s="2">
        <f>ROUND('CDD-CD'!$E2657*'CDD-CD'!$F2657,2)</f>
        <v>8956.3799999999992</v>
      </c>
      <c r="H2657" s="3">
        <v>1</v>
      </c>
      <c r="I2657" s="2">
        <v>12368.87</v>
      </c>
      <c r="J2657" s="2">
        <f>ROUND(Tabla2[[#This Row],[CANTIDAD 2]]*Tabla2[[#This Row],[P. U. 2]],2)</f>
        <v>12368.87</v>
      </c>
    </row>
    <row r="2658" spans="1:10">
      <c r="A2658" s="16" t="s">
        <v>6577</v>
      </c>
      <c r="B2658" s="16" t="s">
        <v>2460</v>
      </c>
      <c r="C2658" s="16" t="s">
        <v>5750</v>
      </c>
      <c r="D2658" s="1" t="s">
        <v>62</v>
      </c>
      <c r="E2658" s="3">
        <v>1</v>
      </c>
      <c r="F2658" s="2">
        <v>8956.3799999999992</v>
      </c>
      <c r="G2658" s="2">
        <f>ROUND('CDD-CD'!$E2658*'CDD-CD'!$F2658,2)</f>
        <v>8956.3799999999992</v>
      </c>
      <c r="H2658" s="3">
        <v>1</v>
      </c>
      <c r="I2658" s="2">
        <v>12368.87</v>
      </c>
      <c r="J2658" s="2">
        <f>ROUND(Tabla2[[#This Row],[CANTIDAD 2]]*Tabla2[[#This Row],[P. U. 2]],2)</f>
        <v>12368.87</v>
      </c>
    </row>
    <row r="2659" spans="1:10">
      <c r="A2659" s="16" t="s">
        <v>6577</v>
      </c>
      <c r="B2659" s="16" t="s">
        <v>2461</v>
      </c>
      <c r="C2659" s="16" t="s">
        <v>5751</v>
      </c>
      <c r="D2659" s="1" t="s">
        <v>62</v>
      </c>
      <c r="E2659" s="3">
        <v>1</v>
      </c>
      <c r="F2659" s="2">
        <v>4311.43</v>
      </c>
      <c r="G2659" s="2">
        <f>ROUND('CDD-CD'!$E2659*'CDD-CD'!$F2659,2)</f>
        <v>4311.43</v>
      </c>
      <c r="H2659" s="3">
        <v>1</v>
      </c>
      <c r="I2659" s="2">
        <v>5964.57</v>
      </c>
      <c r="J2659" s="2">
        <f>ROUND(Tabla2[[#This Row],[CANTIDAD 2]]*Tabla2[[#This Row],[P. U. 2]],2)</f>
        <v>5964.57</v>
      </c>
    </row>
    <row r="2660" spans="1:10">
      <c r="A2660" s="16" t="s">
        <v>6577</v>
      </c>
      <c r="B2660" s="16" t="s">
        <v>2462</v>
      </c>
      <c r="C2660" s="16" t="s">
        <v>5752</v>
      </c>
      <c r="D2660" s="1" t="s">
        <v>62</v>
      </c>
      <c r="E2660" s="3">
        <v>1</v>
      </c>
      <c r="F2660" s="2">
        <v>8956.3799999999992</v>
      </c>
      <c r="G2660" s="2">
        <f>ROUND('CDD-CD'!$E2660*'CDD-CD'!$F2660,2)</f>
        <v>8956.3799999999992</v>
      </c>
      <c r="H2660" s="3">
        <v>1</v>
      </c>
      <c r="I2660" s="2">
        <v>12368.87</v>
      </c>
      <c r="J2660" s="2">
        <f>ROUND(Tabla2[[#This Row],[CANTIDAD 2]]*Tabla2[[#This Row],[P. U. 2]],2)</f>
        <v>12368.87</v>
      </c>
    </row>
    <row r="2661" spans="1:10">
      <c r="A2661" s="16" t="s">
        <v>6577</v>
      </c>
      <c r="B2661" s="16" t="s">
        <v>2463</v>
      </c>
      <c r="C2661" s="16" t="s">
        <v>5753</v>
      </c>
      <c r="D2661" s="1" t="s">
        <v>62</v>
      </c>
      <c r="E2661" s="3">
        <v>1</v>
      </c>
      <c r="F2661" s="2">
        <v>7607.61</v>
      </c>
      <c r="G2661" s="2">
        <f>ROUND('CDD-CD'!$E2661*'CDD-CD'!$F2661,2)</f>
        <v>7607.61</v>
      </c>
      <c r="H2661" s="3">
        <v>1</v>
      </c>
      <c r="I2661" s="2">
        <v>10509.23</v>
      </c>
      <c r="J2661" s="2">
        <f>ROUND(Tabla2[[#This Row],[CANTIDAD 2]]*Tabla2[[#This Row],[P. U. 2]],2)</f>
        <v>10509.23</v>
      </c>
    </row>
    <row r="2662" spans="1:10">
      <c r="A2662" s="16" t="s">
        <v>6577</v>
      </c>
      <c r="B2662" s="16" t="s">
        <v>2464</v>
      </c>
      <c r="C2662" s="16" t="s">
        <v>5754</v>
      </c>
      <c r="D2662" s="1" t="s">
        <v>62</v>
      </c>
      <c r="E2662" s="3">
        <v>1</v>
      </c>
      <c r="F2662" s="2">
        <v>7607.61</v>
      </c>
      <c r="G2662" s="2">
        <f>ROUND('CDD-CD'!$E2662*'CDD-CD'!$F2662,2)</f>
        <v>7607.61</v>
      </c>
      <c r="H2662" s="3">
        <v>1</v>
      </c>
      <c r="I2662" s="2">
        <v>10509.23</v>
      </c>
      <c r="J2662" s="2">
        <f>ROUND(Tabla2[[#This Row],[CANTIDAD 2]]*Tabla2[[#This Row],[P. U. 2]],2)</f>
        <v>10509.23</v>
      </c>
    </row>
    <row r="2663" spans="1:10">
      <c r="A2663" s="16" t="s">
        <v>6577</v>
      </c>
      <c r="B2663" s="16" t="s">
        <v>2465</v>
      </c>
      <c r="C2663" s="16" t="s">
        <v>5755</v>
      </c>
      <c r="D2663" s="1" t="s">
        <v>62</v>
      </c>
      <c r="E2663" s="3">
        <v>1</v>
      </c>
      <c r="F2663" s="2">
        <v>7607.61</v>
      </c>
      <c r="G2663" s="2">
        <f>ROUND('CDD-CD'!$E2663*'CDD-CD'!$F2663,2)</f>
        <v>7607.61</v>
      </c>
      <c r="H2663" s="3">
        <v>1</v>
      </c>
      <c r="I2663" s="2">
        <v>10509.23</v>
      </c>
      <c r="J2663" s="2">
        <f>ROUND(Tabla2[[#This Row],[CANTIDAD 2]]*Tabla2[[#This Row],[P. U. 2]],2)</f>
        <v>10509.23</v>
      </c>
    </row>
    <row r="2664" spans="1:10">
      <c r="A2664" s="16" t="s">
        <v>6577</v>
      </c>
      <c r="B2664" s="16" t="s">
        <v>2466</v>
      </c>
      <c r="C2664" s="16" t="s">
        <v>5756</v>
      </c>
      <c r="D2664" s="1" t="s">
        <v>62</v>
      </c>
      <c r="E2664" s="3">
        <v>1</v>
      </c>
      <c r="F2664" s="2">
        <v>7607.61</v>
      </c>
      <c r="G2664" s="2">
        <f>ROUND('CDD-CD'!$E2664*'CDD-CD'!$F2664,2)</f>
        <v>7607.61</v>
      </c>
      <c r="H2664" s="3">
        <v>1</v>
      </c>
      <c r="I2664" s="2">
        <v>10509.23</v>
      </c>
      <c r="J2664" s="2">
        <f>ROUND(Tabla2[[#This Row],[CANTIDAD 2]]*Tabla2[[#This Row],[P. U. 2]],2)</f>
        <v>10509.23</v>
      </c>
    </row>
    <row r="2665" spans="1:10">
      <c r="A2665" s="16" t="s">
        <v>6577</v>
      </c>
      <c r="B2665" s="16" t="s">
        <v>2467</v>
      </c>
      <c r="C2665" s="16" t="s">
        <v>5757</v>
      </c>
      <c r="D2665" s="1" t="s">
        <v>62</v>
      </c>
      <c r="E2665" s="3">
        <v>1</v>
      </c>
      <c r="F2665" s="2">
        <v>4311.43</v>
      </c>
      <c r="G2665" s="2">
        <f>ROUND('CDD-CD'!$E2665*'CDD-CD'!$F2665,2)</f>
        <v>4311.43</v>
      </c>
      <c r="H2665" s="3">
        <v>1</v>
      </c>
      <c r="I2665" s="2">
        <v>5964.57</v>
      </c>
      <c r="J2665" s="2">
        <f>ROUND(Tabla2[[#This Row],[CANTIDAD 2]]*Tabla2[[#This Row],[P. U. 2]],2)</f>
        <v>5964.57</v>
      </c>
    </row>
    <row r="2666" spans="1:10">
      <c r="A2666" s="16" t="s">
        <v>6577</v>
      </c>
      <c r="B2666" s="16" t="s">
        <v>2468</v>
      </c>
      <c r="C2666" s="16" t="s">
        <v>5758</v>
      </c>
      <c r="D2666" s="1" t="s">
        <v>62</v>
      </c>
      <c r="E2666" s="3">
        <v>1</v>
      </c>
      <c r="F2666" s="2">
        <v>7607.61</v>
      </c>
      <c r="G2666" s="2">
        <f>ROUND('CDD-CD'!$E2666*'CDD-CD'!$F2666,2)</f>
        <v>7607.61</v>
      </c>
      <c r="H2666" s="3">
        <v>1</v>
      </c>
      <c r="I2666" s="2">
        <v>10509.23</v>
      </c>
      <c r="J2666" s="2">
        <f>ROUND(Tabla2[[#This Row],[CANTIDAD 2]]*Tabla2[[#This Row],[P. U. 2]],2)</f>
        <v>10509.23</v>
      </c>
    </row>
    <row r="2667" spans="1:10">
      <c r="A2667" s="16" t="s">
        <v>6577</v>
      </c>
      <c r="B2667" s="16" t="s">
        <v>2469</v>
      </c>
      <c r="C2667" s="16" t="s">
        <v>5759</v>
      </c>
      <c r="D2667" s="1" t="s">
        <v>62</v>
      </c>
      <c r="E2667" s="3">
        <v>1</v>
      </c>
      <c r="F2667" s="2">
        <v>7607.61</v>
      </c>
      <c r="G2667" s="2">
        <f>ROUND('CDD-CD'!$E2667*'CDD-CD'!$F2667,2)</f>
        <v>7607.61</v>
      </c>
      <c r="H2667" s="3">
        <v>1</v>
      </c>
      <c r="I2667" s="2">
        <v>10509.23</v>
      </c>
      <c r="J2667" s="2">
        <f>ROUND(Tabla2[[#This Row],[CANTIDAD 2]]*Tabla2[[#This Row],[P. U. 2]],2)</f>
        <v>10509.23</v>
      </c>
    </row>
    <row r="2668" spans="1:10">
      <c r="A2668" s="16" t="s">
        <v>6577</v>
      </c>
      <c r="B2668" s="16" t="s">
        <v>2470</v>
      </c>
      <c r="C2668" s="16" t="s">
        <v>5760</v>
      </c>
      <c r="D2668" s="1" t="s">
        <v>62</v>
      </c>
      <c r="E2668" s="3">
        <v>1</v>
      </c>
      <c r="F2668" s="2">
        <v>4311.43</v>
      </c>
      <c r="G2668" s="2">
        <f>ROUND('CDD-CD'!$E2668*'CDD-CD'!$F2668,2)</f>
        <v>4311.43</v>
      </c>
      <c r="H2668" s="3">
        <v>1</v>
      </c>
      <c r="I2668" s="2">
        <v>5964.57</v>
      </c>
      <c r="J2668" s="2">
        <f>ROUND(Tabla2[[#This Row],[CANTIDAD 2]]*Tabla2[[#This Row],[P. U. 2]],2)</f>
        <v>5964.57</v>
      </c>
    </row>
    <row r="2669" spans="1:10">
      <c r="A2669" s="16" t="s">
        <v>6577</v>
      </c>
      <c r="B2669" s="16" t="s">
        <v>2471</v>
      </c>
      <c r="C2669" s="16" t="s">
        <v>5761</v>
      </c>
      <c r="D2669" s="1" t="s">
        <v>62</v>
      </c>
      <c r="E2669" s="3">
        <v>1</v>
      </c>
      <c r="F2669" s="2">
        <v>4311.43</v>
      </c>
      <c r="G2669" s="2">
        <f>ROUND('CDD-CD'!$E2669*'CDD-CD'!$F2669,2)</f>
        <v>4311.43</v>
      </c>
      <c r="H2669" s="3">
        <v>1</v>
      </c>
      <c r="I2669" s="2">
        <v>5964.57</v>
      </c>
      <c r="J2669" s="2">
        <f>ROUND(Tabla2[[#This Row],[CANTIDAD 2]]*Tabla2[[#This Row],[P. U. 2]],2)</f>
        <v>5964.57</v>
      </c>
    </row>
    <row r="2670" spans="1:10">
      <c r="A2670" s="16" t="s">
        <v>6577</v>
      </c>
      <c r="B2670" s="16" t="s">
        <v>2472</v>
      </c>
      <c r="C2670" s="16" t="s">
        <v>5762</v>
      </c>
      <c r="D2670" s="1" t="s">
        <v>62</v>
      </c>
      <c r="E2670" s="3">
        <v>1</v>
      </c>
      <c r="F2670" s="2">
        <v>7607.61</v>
      </c>
      <c r="G2670" s="2">
        <f>ROUND('CDD-CD'!$E2670*'CDD-CD'!$F2670,2)</f>
        <v>7607.61</v>
      </c>
      <c r="H2670" s="3">
        <v>1</v>
      </c>
      <c r="I2670" s="2">
        <v>10509.23</v>
      </c>
      <c r="J2670" s="2">
        <f>ROUND(Tabla2[[#This Row],[CANTIDAD 2]]*Tabla2[[#This Row],[P. U. 2]],2)</f>
        <v>10509.23</v>
      </c>
    </row>
    <row r="2671" spans="1:10">
      <c r="A2671" s="16" t="s">
        <v>6577</v>
      </c>
      <c r="B2671" s="16" t="s">
        <v>2473</v>
      </c>
      <c r="C2671" s="16" t="s">
        <v>5763</v>
      </c>
      <c r="D2671" s="1" t="s">
        <v>62</v>
      </c>
      <c r="E2671" s="3">
        <v>1</v>
      </c>
      <c r="F2671" s="2">
        <v>7607.61</v>
      </c>
      <c r="G2671" s="2">
        <f>ROUND('CDD-CD'!$E2671*'CDD-CD'!$F2671,2)</f>
        <v>7607.61</v>
      </c>
      <c r="H2671" s="3">
        <v>1</v>
      </c>
      <c r="I2671" s="2">
        <v>10509.23</v>
      </c>
      <c r="J2671" s="2">
        <f>ROUND(Tabla2[[#This Row],[CANTIDAD 2]]*Tabla2[[#This Row],[P. U. 2]],2)</f>
        <v>10509.23</v>
      </c>
    </row>
    <row r="2672" spans="1:10">
      <c r="A2672" s="16" t="s">
        <v>6577</v>
      </c>
      <c r="B2672" s="16" t="s">
        <v>2474</v>
      </c>
      <c r="C2672" s="16" t="s">
        <v>5764</v>
      </c>
      <c r="D2672" s="1" t="s">
        <v>62</v>
      </c>
      <c r="E2672" s="3">
        <v>1</v>
      </c>
      <c r="F2672" s="2">
        <v>7607.61</v>
      </c>
      <c r="G2672" s="2">
        <f>ROUND('CDD-CD'!$E2672*'CDD-CD'!$F2672,2)</f>
        <v>7607.61</v>
      </c>
      <c r="H2672" s="3">
        <v>1</v>
      </c>
      <c r="I2672" s="2">
        <v>10509.23</v>
      </c>
      <c r="J2672" s="2">
        <f>ROUND(Tabla2[[#This Row],[CANTIDAD 2]]*Tabla2[[#This Row],[P. U. 2]],2)</f>
        <v>10509.23</v>
      </c>
    </row>
    <row r="2673" spans="1:10">
      <c r="A2673" s="16" t="s">
        <v>6577</v>
      </c>
      <c r="B2673" s="16" t="s">
        <v>2475</v>
      </c>
      <c r="C2673" s="16" t="s">
        <v>5765</v>
      </c>
      <c r="D2673" s="1" t="s">
        <v>62</v>
      </c>
      <c r="E2673" s="3">
        <v>1</v>
      </c>
      <c r="F2673" s="2">
        <v>7607.61</v>
      </c>
      <c r="G2673" s="2">
        <f>ROUND('CDD-CD'!$E2673*'CDD-CD'!$F2673,2)</f>
        <v>7607.61</v>
      </c>
      <c r="H2673" s="3">
        <v>1</v>
      </c>
      <c r="I2673" s="2">
        <v>10509.23</v>
      </c>
      <c r="J2673" s="2">
        <f>ROUND(Tabla2[[#This Row],[CANTIDAD 2]]*Tabla2[[#This Row],[P. U. 2]],2)</f>
        <v>10509.23</v>
      </c>
    </row>
    <row r="2674" spans="1:10">
      <c r="A2674" s="16" t="s">
        <v>6577</v>
      </c>
      <c r="B2674" s="16" t="s">
        <v>2476</v>
      </c>
      <c r="C2674" s="16" t="s">
        <v>5766</v>
      </c>
      <c r="D2674" s="1" t="s">
        <v>62</v>
      </c>
      <c r="E2674" s="3">
        <v>1</v>
      </c>
      <c r="F2674" s="2">
        <v>7607.61</v>
      </c>
      <c r="G2674" s="2">
        <f>ROUND('CDD-CD'!$E2674*'CDD-CD'!$F2674,2)</f>
        <v>7607.61</v>
      </c>
      <c r="H2674" s="3">
        <v>1</v>
      </c>
      <c r="I2674" s="2">
        <v>10509.23</v>
      </c>
      <c r="J2674" s="2">
        <f>ROUND(Tabla2[[#This Row],[CANTIDAD 2]]*Tabla2[[#This Row],[P. U. 2]],2)</f>
        <v>10509.23</v>
      </c>
    </row>
    <row r="2675" spans="1:10">
      <c r="A2675" s="16" t="s">
        <v>6577</v>
      </c>
      <c r="B2675" s="16" t="s">
        <v>2477</v>
      </c>
      <c r="C2675" s="16" t="s">
        <v>5767</v>
      </c>
      <c r="D2675" s="1" t="s">
        <v>62</v>
      </c>
      <c r="E2675" s="3">
        <v>1</v>
      </c>
      <c r="F2675" s="2">
        <v>7607.61</v>
      </c>
      <c r="G2675" s="2">
        <f>ROUND('CDD-CD'!$E2675*'CDD-CD'!$F2675,2)</f>
        <v>7607.61</v>
      </c>
      <c r="H2675" s="3">
        <v>1</v>
      </c>
      <c r="I2675" s="2">
        <v>10509.23</v>
      </c>
      <c r="J2675" s="2">
        <f>ROUND(Tabla2[[#This Row],[CANTIDAD 2]]*Tabla2[[#This Row],[P. U. 2]],2)</f>
        <v>10509.23</v>
      </c>
    </row>
    <row r="2676" spans="1:10">
      <c r="A2676" s="16" t="s">
        <v>6577</v>
      </c>
      <c r="B2676" s="16" t="s">
        <v>2478</v>
      </c>
      <c r="C2676" s="16" t="s">
        <v>5768</v>
      </c>
      <c r="D2676" s="1" t="s">
        <v>62</v>
      </c>
      <c r="E2676" s="3">
        <v>1</v>
      </c>
      <c r="F2676" s="2">
        <v>7607.61</v>
      </c>
      <c r="G2676" s="2">
        <f>ROUND('CDD-CD'!$E2676*'CDD-CD'!$F2676,2)</f>
        <v>7607.61</v>
      </c>
      <c r="H2676" s="3">
        <v>1</v>
      </c>
      <c r="I2676" s="2">
        <v>10509.23</v>
      </c>
      <c r="J2676" s="2">
        <f>ROUND(Tabla2[[#This Row],[CANTIDAD 2]]*Tabla2[[#This Row],[P. U. 2]],2)</f>
        <v>10509.23</v>
      </c>
    </row>
    <row r="2677" spans="1:10">
      <c r="A2677" s="16" t="s">
        <v>6577</v>
      </c>
      <c r="B2677" s="16" t="s">
        <v>2479</v>
      </c>
      <c r="C2677" s="16" t="s">
        <v>5769</v>
      </c>
      <c r="D2677" s="1" t="s">
        <v>62</v>
      </c>
      <c r="E2677" s="3">
        <v>1</v>
      </c>
      <c r="F2677" s="2">
        <v>4311.43</v>
      </c>
      <c r="G2677" s="2">
        <f>ROUND('CDD-CD'!$E2677*'CDD-CD'!$F2677,2)</f>
        <v>4311.43</v>
      </c>
      <c r="H2677" s="3">
        <v>1</v>
      </c>
      <c r="I2677" s="2">
        <v>5964.57</v>
      </c>
      <c r="J2677" s="2">
        <f>ROUND(Tabla2[[#This Row],[CANTIDAD 2]]*Tabla2[[#This Row],[P. U. 2]],2)</f>
        <v>5964.57</v>
      </c>
    </row>
    <row r="2678" spans="1:10">
      <c r="A2678" s="16" t="s">
        <v>6577</v>
      </c>
      <c r="B2678" s="16" t="s">
        <v>2480</v>
      </c>
      <c r="C2678" s="16" t="s">
        <v>5770</v>
      </c>
      <c r="D2678" s="1" t="s">
        <v>62</v>
      </c>
      <c r="E2678" s="3">
        <v>3</v>
      </c>
      <c r="F2678" s="2">
        <v>10964.47</v>
      </c>
      <c r="G2678" s="2">
        <f>ROUND('CDD-CD'!$E2678*'CDD-CD'!$F2678,2)</f>
        <v>32893.410000000003</v>
      </c>
      <c r="H2678" s="3">
        <v>3</v>
      </c>
      <c r="I2678" s="2">
        <v>15137.56</v>
      </c>
      <c r="J2678" s="2">
        <f>ROUND(Tabla2[[#This Row],[CANTIDAD 2]]*Tabla2[[#This Row],[P. U. 2]],2)</f>
        <v>45412.68</v>
      </c>
    </row>
    <row r="2679" spans="1:10">
      <c r="A2679" s="16" t="s">
        <v>6577</v>
      </c>
      <c r="B2679" s="16" t="s">
        <v>2481</v>
      </c>
      <c r="C2679" s="16" t="s">
        <v>5771</v>
      </c>
      <c r="D2679" s="1" t="s">
        <v>62</v>
      </c>
      <c r="E2679" s="3">
        <v>1</v>
      </c>
      <c r="F2679" s="2">
        <v>4311.43</v>
      </c>
      <c r="G2679" s="2">
        <f>ROUND('CDD-CD'!$E2679*'CDD-CD'!$F2679,2)</f>
        <v>4311.43</v>
      </c>
      <c r="H2679" s="3">
        <v>1</v>
      </c>
      <c r="I2679" s="2">
        <v>5964.57</v>
      </c>
      <c r="J2679" s="2">
        <f>ROUND(Tabla2[[#This Row],[CANTIDAD 2]]*Tabla2[[#This Row],[P. U. 2]],2)</f>
        <v>5964.57</v>
      </c>
    </row>
    <row r="2680" spans="1:10">
      <c r="A2680" s="16" t="s">
        <v>6577</v>
      </c>
      <c r="B2680" s="16" t="s">
        <v>2482</v>
      </c>
      <c r="C2680" s="16" t="s">
        <v>5772</v>
      </c>
      <c r="D2680" s="1" t="s">
        <v>62</v>
      </c>
      <c r="E2680" s="3">
        <v>1</v>
      </c>
      <c r="F2680" s="2">
        <v>967.33</v>
      </c>
      <c r="G2680" s="2">
        <f>ROUND('CDD-CD'!$E2680*'CDD-CD'!$F2680,2)</f>
        <v>967.33</v>
      </c>
      <c r="H2680" s="3">
        <v>1</v>
      </c>
      <c r="I2680" s="2">
        <v>1335.4</v>
      </c>
      <c r="J2680" s="2">
        <f>ROUND(Tabla2[[#This Row],[CANTIDAD 2]]*Tabla2[[#This Row],[P. U. 2]],2)</f>
        <v>1335.4</v>
      </c>
    </row>
    <row r="2681" spans="1:10">
      <c r="A2681" s="16" t="s">
        <v>6577</v>
      </c>
      <c r="B2681" s="16" t="s">
        <v>2483</v>
      </c>
      <c r="C2681" s="16" t="s">
        <v>5773</v>
      </c>
      <c r="D2681" s="1" t="s">
        <v>62</v>
      </c>
      <c r="E2681" s="3">
        <v>1</v>
      </c>
      <c r="F2681" s="2">
        <v>967.33</v>
      </c>
      <c r="G2681" s="2">
        <f>ROUND('CDD-CD'!$E2681*'CDD-CD'!$F2681,2)</f>
        <v>967.33</v>
      </c>
      <c r="H2681" s="3">
        <v>1</v>
      </c>
      <c r="I2681" s="2">
        <v>1335.4</v>
      </c>
      <c r="J2681" s="2">
        <f>ROUND(Tabla2[[#This Row],[CANTIDAD 2]]*Tabla2[[#This Row],[P. U. 2]],2)</f>
        <v>1335.4</v>
      </c>
    </row>
    <row r="2682" spans="1:10">
      <c r="A2682" s="16" t="s">
        <v>6577</v>
      </c>
      <c r="B2682" s="16" t="s">
        <v>2484</v>
      </c>
      <c r="C2682" s="16" t="s">
        <v>5774</v>
      </c>
      <c r="D2682" s="1" t="s">
        <v>62</v>
      </c>
      <c r="E2682" s="3">
        <v>1</v>
      </c>
      <c r="F2682" s="2">
        <v>4311.43</v>
      </c>
      <c r="G2682" s="2">
        <f>ROUND('CDD-CD'!$E2682*'CDD-CD'!$F2682,2)</f>
        <v>4311.43</v>
      </c>
      <c r="H2682" s="3">
        <v>1</v>
      </c>
      <c r="I2682" s="2">
        <v>5964.57</v>
      </c>
      <c r="J2682" s="2">
        <f>ROUND(Tabla2[[#This Row],[CANTIDAD 2]]*Tabla2[[#This Row],[P. U. 2]],2)</f>
        <v>5964.57</v>
      </c>
    </row>
    <row r="2683" spans="1:10">
      <c r="A2683" s="16" t="s">
        <v>6577</v>
      </c>
      <c r="B2683" s="16" t="s">
        <v>2485</v>
      </c>
      <c r="C2683" s="16" t="s">
        <v>5775</v>
      </c>
      <c r="D2683" s="1" t="s">
        <v>62</v>
      </c>
      <c r="E2683" s="3">
        <v>1</v>
      </c>
      <c r="F2683" s="2">
        <v>4311.43</v>
      </c>
      <c r="G2683" s="2">
        <f>ROUND('CDD-CD'!$E2683*'CDD-CD'!$F2683,2)</f>
        <v>4311.43</v>
      </c>
      <c r="H2683" s="3">
        <v>1</v>
      </c>
      <c r="I2683" s="2">
        <v>5964.57</v>
      </c>
      <c r="J2683" s="2">
        <f>ROUND(Tabla2[[#This Row],[CANTIDAD 2]]*Tabla2[[#This Row],[P. U. 2]],2)</f>
        <v>5964.57</v>
      </c>
    </row>
    <row r="2684" spans="1:10">
      <c r="A2684" s="16" t="s">
        <v>6577</v>
      </c>
      <c r="B2684" s="16" t="s">
        <v>2486</v>
      </c>
      <c r="C2684" s="16" t="s">
        <v>5776</v>
      </c>
      <c r="D2684" s="1" t="s">
        <v>62</v>
      </c>
      <c r="E2684" s="3">
        <v>1</v>
      </c>
      <c r="F2684" s="2">
        <v>4311.43</v>
      </c>
      <c r="G2684" s="2">
        <f>ROUND('CDD-CD'!$E2684*'CDD-CD'!$F2684,2)</f>
        <v>4311.43</v>
      </c>
      <c r="H2684" s="3">
        <v>1</v>
      </c>
      <c r="I2684" s="2">
        <v>5964.57</v>
      </c>
      <c r="J2684" s="2">
        <f>ROUND(Tabla2[[#This Row],[CANTIDAD 2]]*Tabla2[[#This Row],[P. U. 2]],2)</f>
        <v>5964.57</v>
      </c>
    </row>
    <row r="2685" spans="1:10">
      <c r="A2685" s="16" t="s">
        <v>6577</v>
      </c>
      <c r="B2685" s="16" t="s">
        <v>2487</v>
      </c>
      <c r="C2685" s="16" t="s">
        <v>5777</v>
      </c>
      <c r="D2685" s="1" t="s">
        <v>62</v>
      </c>
      <c r="E2685" s="3">
        <v>1</v>
      </c>
      <c r="F2685" s="2">
        <v>967.33</v>
      </c>
      <c r="G2685" s="2">
        <f>ROUND('CDD-CD'!$E2685*'CDD-CD'!$F2685,2)</f>
        <v>967.33</v>
      </c>
      <c r="H2685" s="3">
        <v>1</v>
      </c>
      <c r="I2685" s="2">
        <v>1335.4</v>
      </c>
      <c r="J2685" s="2">
        <f>ROUND(Tabla2[[#This Row],[CANTIDAD 2]]*Tabla2[[#This Row],[P. U. 2]],2)</f>
        <v>1335.4</v>
      </c>
    </row>
    <row r="2686" spans="1:10">
      <c r="A2686" s="16" t="s">
        <v>6577</v>
      </c>
      <c r="B2686" s="16" t="s">
        <v>2488</v>
      </c>
      <c r="C2686" s="16" t="s">
        <v>5778</v>
      </c>
      <c r="D2686" s="1" t="s">
        <v>62</v>
      </c>
      <c r="E2686" s="3">
        <v>2</v>
      </c>
      <c r="F2686" s="2">
        <v>967.33</v>
      </c>
      <c r="G2686" s="2">
        <f>ROUND('CDD-CD'!$E2686*'CDD-CD'!$F2686,2)</f>
        <v>1934.66</v>
      </c>
      <c r="H2686" s="3">
        <v>2</v>
      </c>
      <c r="I2686" s="2">
        <v>1335.4</v>
      </c>
      <c r="J2686" s="2">
        <f>ROUND(Tabla2[[#This Row],[CANTIDAD 2]]*Tabla2[[#This Row],[P. U. 2]],2)</f>
        <v>2670.8</v>
      </c>
    </row>
    <row r="2687" spans="1:10">
      <c r="A2687" s="16" t="s">
        <v>6577</v>
      </c>
      <c r="B2687" s="16" t="s">
        <v>2489</v>
      </c>
      <c r="C2687" s="16" t="s">
        <v>5779</v>
      </c>
      <c r="D2687" s="1" t="s">
        <v>62</v>
      </c>
      <c r="E2687" s="3">
        <v>3</v>
      </c>
      <c r="F2687" s="2">
        <v>1402.14</v>
      </c>
      <c r="G2687" s="2">
        <f>ROUND('CDD-CD'!$E2687*'CDD-CD'!$F2687,2)</f>
        <v>4206.42</v>
      </c>
      <c r="H2687" s="3">
        <v>3</v>
      </c>
      <c r="I2687" s="2">
        <v>1934.9</v>
      </c>
      <c r="J2687" s="2">
        <f>ROUND(Tabla2[[#This Row],[CANTIDAD 2]]*Tabla2[[#This Row],[P. U. 2]],2)</f>
        <v>5804.7</v>
      </c>
    </row>
    <row r="2688" spans="1:10">
      <c r="A2688" s="16" t="s">
        <v>6577</v>
      </c>
      <c r="B2688" s="16" t="s">
        <v>2490</v>
      </c>
      <c r="C2688" s="16" t="s">
        <v>5780</v>
      </c>
      <c r="D2688" s="1" t="s">
        <v>62</v>
      </c>
      <c r="E2688" s="3">
        <v>3</v>
      </c>
      <c r="F2688" s="2">
        <v>1402.14</v>
      </c>
      <c r="G2688" s="2">
        <f>ROUND('CDD-CD'!$E2688*'CDD-CD'!$F2688,2)</f>
        <v>4206.42</v>
      </c>
      <c r="H2688" s="3">
        <v>3</v>
      </c>
      <c r="I2688" s="2">
        <v>1934.9</v>
      </c>
      <c r="J2688" s="2">
        <f>ROUND(Tabla2[[#This Row],[CANTIDAD 2]]*Tabla2[[#This Row],[P. U. 2]],2)</f>
        <v>5804.7</v>
      </c>
    </row>
    <row r="2689" spans="1:10">
      <c r="A2689" s="16" t="s">
        <v>6577</v>
      </c>
      <c r="B2689" s="16" t="s">
        <v>2491</v>
      </c>
      <c r="C2689" s="16" t="s">
        <v>5781</v>
      </c>
      <c r="D2689" s="1" t="s">
        <v>62</v>
      </c>
      <c r="E2689" s="3">
        <v>28</v>
      </c>
      <c r="F2689" s="2">
        <v>869.61</v>
      </c>
      <c r="G2689" s="2">
        <f>ROUND('CDD-CD'!$E2689*'CDD-CD'!$F2689,2)</f>
        <v>24349.08</v>
      </c>
      <c r="H2689" s="3">
        <v>28</v>
      </c>
      <c r="I2689" s="2">
        <v>1198.99</v>
      </c>
      <c r="J2689" s="2">
        <f>ROUND(Tabla2[[#This Row],[CANTIDAD 2]]*Tabla2[[#This Row],[P. U. 2]],2)</f>
        <v>33571.72</v>
      </c>
    </row>
    <row r="2690" spans="1:10">
      <c r="A2690" s="16" t="s">
        <v>6577</v>
      </c>
      <c r="B2690" s="16" t="s">
        <v>2492</v>
      </c>
      <c r="C2690" s="16" t="s">
        <v>5782</v>
      </c>
      <c r="D2690" s="1" t="s">
        <v>62</v>
      </c>
      <c r="E2690" s="3">
        <v>1</v>
      </c>
      <c r="F2690" s="2">
        <v>1304.42</v>
      </c>
      <c r="G2690" s="2">
        <f>ROUND('CDD-CD'!$E2690*'CDD-CD'!$F2690,2)</f>
        <v>1304.42</v>
      </c>
      <c r="H2690" s="3">
        <v>1</v>
      </c>
      <c r="I2690" s="2">
        <v>1798.49</v>
      </c>
      <c r="J2690" s="2">
        <f>ROUND(Tabla2[[#This Row],[CANTIDAD 2]]*Tabla2[[#This Row],[P. U. 2]],2)</f>
        <v>1798.49</v>
      </c>
    </row>
    <row r="2691" spans="1:10">
      <c r="A2691" s="16" t="s">
        <v>6577</v>
      </c>
      <c r="B2691" s="16" t="s">
        <v>2493</v>
      </c>
      <c r="C2691" s="16" t="s">
        <v>5783</v>
      </c>
      <c r="D2691" s="1" t="s">
        <v>62</v>
      </c>
      <c r="E2691" s="3">
        <v>1</v>
      </c>
      <c r="F2691" s="2">
        <v>695.69</v>
      </c>
      <c r="G2691" s="2">
        <f>ROUND('CDD-CD'!$E2691*'CDD-CD'!$F2691,2)</f>
        <v>695.69</v>
      </c>
      <c r="H2691" s="3">
        <v>1</v>
      </c>
      <c r="I2691" s="2">
        <v>959.19</v>
      </c>
      <c r="J2691" s="2">
        <f>ROUND(Tabla2[[#This Row],[CANTIDAD 2]]*Tabla2[[#This Row],[P. U. 2]],2)</f>
        <v>959.19</v>
      </c>
    </row>
    <row r="2692" spans="1:10">
      <c r="A2692" s="16" t="s">
        <v>6577</v>
      </c>
      <c r="B2692" s="16" t="s">
        <v>2494</v>
      </c>
      <c r="C2692" s="16" t="s">
        <v>5784</v>
      </c>
      <c r="D2692" s="1" t="s">
        <v>62</v>
      </c>
      <c r="E2692" s="3">
        <v>1</v>
      </c>
      <c r="F2692" s="2">
        <v>967.33</v>
      </c>
      <c r="G2692" s="2">
        <f>ROUND('CDD-CD'!$E2692*'CDD-CD'!$F2692,2)</f>
        <v>967.33</v>
      </c>
      <c r="H2692" s="3">
        <v>1</v>
      </c>
      <c r="I2692" s="2">
        <v>1335.4</v>
      </c>
      <c r="J2692" s="2">
        <f>ROUND(Tabla2[[#This Row],[CANTIDAD 2]]*Tabla2[[#This Row],[P. U. 2]],2)</f>
        <v>1335.4</v>
      </c>
    </row>
    <row r="2693" spans="1:10">
      <c r="A2693" s="16" t="s">
        <v>6577</v>
      </c>
      <c r="B2693" s="16" t="s">
        <v>2495</v>
      </c>
      <c r="C2693" s="16" t="s">
        <v>5785</v>
      </c>
      <c r="D2693" s="1" t="s">
        <v>62</v>
      </c>
      <c r="E2693" s="3">
        <v>1</v>
      </c>
      <c r="F2693" s="2">
        <v>967.33</v>
      </c>
      <c r="G2693" s="2">
        <f>ROUND('CDD-CD'!$E2693*'CDD-CD'!$F2693,2)</f>
        <v>967.33</v>
      </c>
      <c r="H2693" s="3">
        <v>1</v>
      </c>
      <c r="I2693" s="2">
        <v>1335.4</v>
      </c>
      <c r="J2693" s="2">
        <f>ROUND(Tabla2[[#This Row],[CANTIDAD 2]]*Tabla2[[#This Row],[P. U. 2]],2)</f>
        <v>1335.4</v>
      </c>
    </row>
    <row r="2694" spans="1:10">
      <c r="A2694" s="16" t="s">
        <v>6577</v>
      </c>
      <c r="B2694" s="16" t="s">
        <v>2496</v>
      </c>
      <c r="C2694" s="16" t="s">
        <v>5786</v>
      </c>
      <c r="D2694" s="1" t="s">
        <v>62</v>
      </c>
      <c r="E2694" s="3">
        <v>1</v>
      </c>
      <c r="F2694" s="2">
        <v>579.74</v>
      </c>
      <c r="G2694" s="2">
        <f>ROUND('CDD-CD'!$E2694*'CDD-CD'!$F2694,2)</f>
        <v>579.74</v>
      </c>
      <c r="H2694" s="3">
        <v>1</v>
      </c>
      <c r="I2694" s="2">
        <v>799.33</v>
      </c>
      <c r="J2694" s="2">
        <f>ROUND(Tabla2[[#This Row],[CANTIDAD 2]]*Tabla2[[#This Row],[P. U. 2]],2)</f>
        <v>799.33</v>
      </c>
    </row>
    <row r="2695" spans="1:10">
      <c r="A2695" s="16" t="s">
        <v>6577</v>
      </c>
      <c r="B2695" s="16" t="s">
        <v>2497</v>
      </c>
      <c r="C2695" s="16" t="s">
        <v>5787</v>
      </c>
      <c r="D2695" s="1" t="s">
        <v>62</v>
      </c>
      <c r="E2695" s="3">
        <v>1</v>
      </c>
      <c r="F2695" s="2">
        <v>579.74</v>
      </c>
      <c r="G2695" s="2">
        <f>ROUND('CDD-CD'!$E2695*'CDD-CD'!$F2695,2)</f>
        <v>579.74</v>
      </c>
      <c r="H2695" s="3">
        <v>1</v>
      </c>
      <c r="I2695" s="2">
        <v>799.33</v>
      </c>
      <c r="J2695" s="2">
        <f>ROUND(Tabla2[[#This Row],[CANTIDAD 2]]*Tabla2[[#This Row],[P. U. 2]],2)</f>
        <v>799.33</v>
      </c>
    </row>
    <row r="2696" spans="1:10">
      <c r="A2696" s="16" t="s">
        <v>6577</v>
      </c>
      <c r="B2696" s="16" t="s">
        <v>2498</v>
      </c>
      <c r="C2696" s="16" t="s">
        <v>5788</v>
      </c>
      <c r="D2696" s="1" t="s">
        <v>62</v>
      </c>
      <c r="E2696" s="3">
        <v>1</v>
      </c>
      <c r="F2696" s="2">
        <v>579.74</v>
      </c>
      <c r="G2696" s="2">
        <f>ROUND('CDD-CD'!$E2696*'CDD-CD'!$F2696,2)</f>
        <v>579.74</v>
      </c>
      <c r="H2696" s="3">
        <v>1</v>
      </c>
      <c r="I2696" s="2">
        <v>799.33</v>
      </c>
      <c r="J2696" s="2">
        <f>ROUND(Tabla2[[#This Row],[CANTIDAD 2]]*Tabla2[[#This Row],[P. U. 2]],2)</f>
        <v>799.33</v>
      </c>
    </row>
    <row r="2697" spans="1:10">
      <c r="A2697" s="16" t="s">
        <v>6577</v>
      </c>
      <c r="B2697" s="16" t="s">
        <v>2499</v>
      </c>
      <c r="C2697" s="16" t="s">
        <v>5789</v>
      </c>
      <c r="D2697" s="1" t="s">
        <v>62</v>
      </c>
      <c r="E2697" s="3">
        <v>1</v>
      </c>
      <c r="F2697" s="2">
        <v>579.74</v>
      </c>
      <c r="G2697" s="2">
        <f>ROUND('CDD-CD'!$E2697*'CDD-CD'!$F2697,2)</f>
        <v>579.74</v>
      </c>
      <c r="H2697" s="3">
        <v>1</v>
      </c>
      <c r="I2697" s="2">
        <v>799.33</v>
      </c>
      <c r="J2697" s="2">
        <f>ROUND(Tabla2[[#This Row],[CANTIDAD 2]]*Tabla2[[#This Row],[P. U. 2]],2)</f>
        <v>799.33</v>
      </c>
    </row>
    <row r="2698" spans="1:10">
      <c r="A2698" s="16" t="s">
        <v>6577</v>
      </c>
      <c r="B2698" s="16" t="s">
        <v>2500</v>
      </c>
      <c r="C2698" s="16" t="s">
        <v>5790</v>
      </c>
      <c r="D2698" s="1" t="s">
        <v>62</v>
      </c>
      <c r="E2698" s="3">
        <v>1</v>
      </c>
      <c r="F2698" s="2">
        <v>579.74</v>
      </c>
      <c r="G2698" s="2">
        <f>ROUND('CDD-CD'!$E2698*'CDD-CD'!$F2698,2)</f>
        <v>579.74</v>
      </c>
      <c r="H2698" s="3">
        <v>1</v>
      </c>
      <c r="I2698" s="2">
        <v>799.33</v>
      </c>
      <c r="J2698" s="2">
        <f>ROUND(Tabla2[[#This Row],[CANTIDAD 2]]*Tabla2[[#This Row],[P. U. 2]],2)</f>
        <v>799.33</v>
      </c>
    </row>
    <row r="2699" spans="1:10">
      <c r="A2699" s="16" t="s">
        <v>6577</v>
      </c>
      <c r="B2699" s="16" t="s">
        <v>2501</v>
      </c>
      <c r="C2699" s="16" t="s">
        <v>5791</v>
      </c>
      <c r="D2699" s="1" t="s">
        <v>62</v>
      </c>
      <c r="E2699" s="3">
        <v>1</v>
      </c>
      <c r="F2699" s="2">
        <v>579.74</v>
      </c>
      <c r="G2699" s="2">
        <f>ROUND('CDD-CD'!$E2699*'CDD-CD'!$F2699,2)</f>
        <v>579.74</v>
      </c>
      <c r="H2699" s="3">
        <v>1</v>
      </c>
      <c r="I2699" s="2">
        <v>799.33</v>
      </c>
      <c r="J2699" s="2">
        <f>ROUND(Tabla2[[#This Row],[CANTIDAD 2]]*Tabla2[[#This Row],[P. U. 2]],2)</f>
        <v>799.33</v>
      </c>
    </row>
    <row r="2700" spans="1:10">
      <c r="A2700" s="16" t="s">
        <v>6577</v>
      </c>
      <c r="B2700" s="16" t="s">
        <v>2502</v>
      </c>
      <c r="C2700" s="16" t="s">
        <v>5792</v>
      </c>
      <c r="D2700" s="1" t="s">
        <v>62</v>
      </c>
      <c r="E2700" s="3">
        <v>1</v>
      </c>
      <c r="F2700" s="2">
        <v>579.74</v>
      </c>
      <c r="G2700" s="2">
        <f>ROUND('CDD-CD'!$E2700*'CDD-CD'!$F2700,2)</f>
        <v>579.74</v>
      </c>
      <c r="H2700" s="3">
        <v>1</v>
      </c>
      <c r="I2700" s="2">
        <v>799.33</v>
      </c>
      <c r="J2700" s="2">
        <f>ROUND(Tabla2[[#This Row],[CANTIDAD 2]]*Tabla2[[#This Row],[P. U. 2]],2)</f>
        <v>799.33</v>
      </c>
    </row>
    <row r="2701" spans="1:10">
      <c r="A2701" s="16" t="s">
        <v>6577</v>
      </c>
      <c r="B2701" s="16" t="s">
        <v>2503</v>
      </c>
      <c r="C2701" s="16" t="s">
        <v>5793</v>
      </c>
      <c r="D2701" s="1" t="s">
        <v>62</v>
      </c>
      <c r="E2701" s="3">
        <v>1</v>
      </c>
      <c r="F2701" s="2">
        <v>579.74</v>
      </c>
      <c r="G2701" s="2">
        <f>ROUND('CDD-CD'!$E2701*'CDD-CD'!$F2701,2)</f>
        <v>579.74</v>
      </c>
      <c r="H2701" s="3">
        <v>1</v>
      </c>
      <c r="I2701" s="2">
        <v>799.33</v>
      </c>
      <c r="J2701" s="2">
        <f>ROUND(Tabla2[[#This Row],[CANTIDAD 2]]*Tabla2[[#This Row],[P. U. 2]],2)</f>
        <v>799.33</v>
      </c>
    </row>
    <row r="2702" spans="1:10">
      <c r="A2702" s="16" t="s">
        <v>6577</v>
      </c>
      <c r="B2702" s="16" t="s">
        <v>2504</v>
      </c>
      <c r="C2702" s="16" t="s">
        <v>5794</v>
      </c>
      <c r="D2702" s="1" t="s">
        <v>62</v>
      </c>
      <c r="E2702" s="3">
        <v>1</v>
      </c>
      <c r="F2702" s="2">
        <v>579.74</v>
      </c>
      <c r="G2702" s="2">
        <f>ROUND('CDD-CD'!$E2702*'CDD-CD'!$F2702,2)</f>
        <v>579.74</v>
      </c>
      <c r="H2702" s="3">
        <v>1</v>
      </c>
      <c r="I2702" s="2">
        <v>799.33</v>
      </c>
      <c r="J2702" s="2">
        <f>ROUND(Tabla2[[#This Row],[CANTIDAD 2]]*Tabla2[[#This Row],[P. U. 2]],2)</f>
        <v>799.33</v>
      </c>
    </row>
    <row r="2703" spans="1:10">
      <c r="A2703" s="16" t="s">
        <v>6577</v>
      </c>
      <c r="B2703" s="16" t="s">
        <v>2505</v>
      </c>
      <c r="C2703" s="16" t="s">
        <v>5795</v>
      </c>
      <c r="D2703" s="1" t="s">
        <v>62</v>
      </c>
      <c r="E2703" s="3">
        <v>1</v>
      </c>
      <c r="F2703" s="2">
        <v>579.74</v>
      </c>
      <c r="G2703" s="2">
        <f>ROUND('CDD-CD'!$E2703*'CDD-CD'!$F2703,2)</f>
        <v>579.74</v>
      </c>
      <c r="H2703" s="3">
        <v>1</v>
      </c>
      <c r="I2703" s="2">
        <v>799.33</v>
      </c>
      <c r="J2703" s="2">
        <f>ROUND(Tabla2[[#This Row],[CANTIDAD 2]]*Tabla2[[#This Row],[P. U. 2]],2)</f>
        <v>799.33</v>
      </c>
    </row>
    <row r="2704" spans="1:10">
      <c r="A2704" s="16" t="s">
        <v>6577</v>
      </c>
      <c r="B2704" s="16" t="s">
        <v>2506</v>
      </c>
      <c r="C2704" s="16" t="s">
        <v>5796</v>
      </c>
      <c r="D2704" s="1" t="s">
        <v>62</v>
      </c>
      <c r="E2704" s="3">
        <v>1</v>
      </c>
      <c r="F2704" s="2">
        <v>579.74</v>
      </c>
      <c r="G2704" s="2">
        <f>ROUND('CDD-CD'!$E2704*'CDD-CD'!$F2704,2)</f>
        <v>579.74</v>
      </c>
      <c r="H2704" s="3">
        <v>1</v>
      </c>
      <c r="I2704" s="2">
        <v>799.33</v>
      </c>
      <c r="J2704" s="2">
        <f>ROUND(Tabla2[[#This Row],[CANTIDAD 2]]*Tabla2[[#This Row],[P. U. 2]],2)</f>
        <v>799.33</v>
      </c>
    </row>
    <row r="2705" spans="1:10">
      <c r="A2705" s="16" t="s">
        <v>6577</v>
      </c>
      <c r="B2705" s="16" t="s">
        <v>2507</v>
      </c>
      <c r="C2705" s="16" t="s">
        <v>5797</v>
      </c>
      <c r="D2705" s="1" t="s">
        <v>62</v>
      </c>
      <c r="E2705" s="3">
        <v>1</v>
      </c>
      <c r="F2705" s="2">
        <v>579.74</v>
      </c>
      <c r="G2705" s="2">
        <f>ROUND('CDD-CD'!$E2705*'CDD-CD'!$F2705,2)</f>
        <v>579.74</v>
      </c>
      <c r="H2705" s="3">
        <v>1</v>
      </c>
      <c r="I2705" s="2">
        <v>799.33</v>
      </c>
      <c r="J2705" s="2">
        <f>ROUND(Tabla2[[#This Row],[CANTIDAD 2]]*Tabla2[[#This Row],[P. U. 2]],2)</f>
        <v>799.33</v>
      </c>
    </row>
    <row r="2706" spans="1:10">
      <c r="A2706" s="16" t="s">
        <v>6577</v>
      </c>
      <c r="B2706" s="16" t="s">
        <v>2508</v>
      </c>
      <c r="C2706" s="16" t="s">
        <v>5798</v>
      </c>
      <c r="D2706" s="1" t="s">
        <v>62</v>
      </c>
      <c r="E2706" s="3">
        <v>1</v>
      </c>
      <c r="F2706" s="2">
        <v>579.74</v>
      </c>
      <c r="G2706" s="2">
        <f>ROUND('CDD-CD'!$E2706*'CDD-CD'!$F2706,2)</f>
        <v>579.74</v>
      </c>
      <c r="H2706" s="3">
        <v>1</v>
      </c>
      <c r="I2706" s="2">
        <v>799.33</v>
      </c>
      <c r="J2706" s="2">
        <f>ROUND(Tabla2[[#This Row],[CANTIDAD 2]]*Tabla2[[#This Row],[P. U. 2]],2)</f>
        <v>799.33</v>
      </c>
    </row>
    <row r="2707" spans="1:10">
      <c r="A2707" s="16" t="s">
        <v>6577</v>
      </c>
      <c r="B2707" s="16" t="s">
        <v>2509</v>
      </c>
      <c r="C2707" s="16" t="s">
        <v>5799</v>
      </c>
      <c r="D2707" s="1" t="s">
        <v>62</v>
      </c>
      <c r="E2707" s="3">
        <v>1</v>
      </c>
      <c r="F2707" s="2">
        <v>579.74</v>
      </c>
      <c r="G2707" s="2">
        <f>ROUND('CDD-CD'!$E2707*'CDD-CD'!$F2707,2)</f>
        <v>579.74</v>
      </c>
      <c r="H2707" s="3">
        <v>1</v>
      </c>
      <c r="I2707" s="2">
        <v>799.33</v>
      </c>
      <c r="J2707" s="2">
        <f>ROUND(Tabla2[[#This Row],[CANTIDAD 2]]*Tabla2[[#This Row],[P. U. 2]],2)</f>
        <v>799.33</v>
      </c>
    </row>
    <row r="2708" spans="1:10">
      <c r="A2708" s="16" t="s">
        <v>6577</v>
      </c>
      <c r="B2708" s="16" t="s">
        <v>2510</v>
      </c>
      <c r="C2708" s="16" t="s">
        <v>5800</v>
      </c>
      <c r="D2708" s="1" t="s">
        <v>62</v>
      </c>
      <c r="E2708" s="3">
        <v>1</v>
      </c>
      <c r="F2708" s="2">
        <v>579.74</v>
      </c>
      <c r="G2708" s="2">
        <f>ROUND('CDD-CD'!$E2708*'CDD-CD'!$F2708,2)</f>
        <v>579.74</v>
      </c>
      <c r="H2708" s="3">
        <v>1</v>
      </c>
      <c r="I2708" s="2">
        <v>799.33</v>
      </c>
      <c r="J2708" s="2">
        <f>ROUND(Tabla2[[#This Row],[CANTIDAD 2]]*Tabla2[[#This Row],[P. U. 2]],2)</f>
        <v>799.33</v>
      </c>
    </row>
    <row r="2709" spans="1:10">
      <c r="A2709" s="16" t="s">
        <v>6577</v>
      </c>
      <c r="B2709" s="16" t="s">
        <v>2511</v>
      </c>
      <c r="C2709" s="16" t="s">
        <v>5801</v>
      </c>
      <c r="D2709" s="1" t="s">
        <v>62</v>
      </c>
      <c r="E2709" s="3">
        <v>1</v>
      </c>
      <c r="F2709" s="2">
        <v>579.74</v>
      </c>
      <c r="G2709" s="2">
        <f>ROUND('CDD-CD'!$E2709*'CDD-CD'!$F2709,2)</f>
        <v>579.74</v>
      </c>
      <c r="H2709" s="3">
        <v>1</v>
      </c>
      <c r="I2709" s="2">
        <v>799.33</v>
      </c>
      <c r="J2709" s="2">
        <f>ROUND(Tabla2[[#This Row],[CANTIDAD 2]]*Tabla2[[#This Row],[P. U. 2]],2)</f>
        <v>799.33</v>
      </c>
    </row>
    <row r="2710" spans="1:10">
      <c r="A2710" s="16" t="s">
        <v>6577</v>
      </c>
      <c r="B2710" s="16" t="s">
        <v>2512</v>
      </c>
      <c r="C2710" s="16" t="s">
        <v>5802</v>
      </c>
      <c r="D2710" s="1" t="s">
        <v>62</v>
      </c>
      <c r="E2710" s="3">
        <v>1</v>
      </c>
      <c r="F2710" s="2">
        <v>579.74</v>
      </c>
      <c r="G2710" s="2">
        <f>ROUND('CDD-CD'!$E2710*'CDD-CD'!$F2710,2)</f>
        <v>579.74</v>
      </c>
      <c r="H2710" s="3">
        <v>1</v>
      </c>
      <c r="I2710" s="2">
        <v>799.33</v>
      </c>
      <c r="J2710" s="2">
        <f>ROUND(Tabla2[[#This Row],[CANTIDAD 2]]*Tabla2[[#This Row],[P. U. 2]],2)</f>
        <v>799.33</v>
      </c>
    </row>
    <row r="2711" spans="1:10">
      <c r="A2711" s="16" t="s">
        <v>6577</v>
      </c>
      <c r="B2711" s="16" t="s">
        <v>2513</v>
      </c>
      <c r="C2711" s="16" t="s">
        <v>5803</v>
      </c>
      <c r="D2711" s="1" t="s">
        <v>62</v>
      </c>
      <c r="E2711" s="3">
        <v>1</v>
      </c>
      <c r="F2711" s="2">
        <v>579.74</v>
      </c>
      <c r="G2711" s="2">
        <f>ROUND('CDD-CD'!$E2711*'CDD-CD'!$F2711,2)</f>
        <v>579.74</v>
      </c>
      <c r="H2711" s="3">
        <v>1</v>
      </c>
      <c r="I2711" s="2">
        <v>799.33</v>
      </c>
      <c r="J2711" s="2">
        <f>ROUND(Tabla2[[#This Row],[CANTIDAD 2]]*Tabla2[[#This Row],[P. U. 2]],2)</f>
        <v>799.33</v>
      </c>
    </row>
    <row r="2712" spans="1:10">
      <c r="A2712" s="16" t="s">
        <v>6577</v>
      </c>
      <c r="B2712" s="16" t="s">
        <v>2514</v>
      </c>
      <c r="C2712" s="16" t="s">
        <v>5804</v>
      </c>
      <c r="D2712" s="1" t="s">
        <v>62</v>
      </c>
      <c r="E2712" s="3">
        <v>1</v>
      </c>
      <c r="F2712" s="2">
        <v>579.74</v>
      </c>
      <c r="G2712" s="2">
        <f>ROUND('CDD-CD'!$E2712*'CDD-CD'!$F2712,2)</f>
        <v>579.74</v>
      </c>
      <c r="H2712" s="3">
        <v>1</v>
      </c>
      <c r="I2712" s="2">
        <v>799.33</v>
      </c>
      <c r="J2712" s="2">
        <f>ROUND(Tabla2[[#This Row],[CANTIDAD 2]]*Tabla2[[#This Row],[P. U. 2]],2)</f>
        <v>799.33</v>
      </c>
    </row>
    <row r="2713" spans="1:10">
      <c r="A2713" s="16" t="s">
        <v>6577</v>
      </c>
      <c r="B2713" s="16" t="s">
        <v>2515</v>
      </c>
      <c r="C2713" s="16" t="s">
        <v>5805</v>
      </c>
      <c r="D2713" s="1" t="s">
        <v>62</v>
      </c>
      <c r="E2713" s="3">
        <v>1</v>
      </c>
      <c r="F2713" s="2">
        <v>579.74</v>
      </c>
      <c r="G2713" s="2">
        <f>ROUND('CDD-CD'!$E2713*'CDD-CD'!$F2713,2)</f>
        <v>579.74</v>
      </c>
      <c r="H2713" s="3">
        <v>1</v>
      </c>
      <c r="I2713" s="2">
        <v>799.33</v>
      </c>
      <c r="J2713" s="2">
        <f>ROUND(Tabla2[[#This Row],[CANTIDAD 2]]*Tabla2[[#This Row],[P. U. 2]],2)</f>
        <v>799.33</v>
      </c>
    </row>
    <row r="2714" spans="1:10">
      <c r="A2714" s="16" t="s">
        <v>6577</v>
      </c>
      <c r="B2714" s="16" t="s">
        <v>2516</v>
      </c>
      <c r="C2714" s="16" t="s">
        <v>5806</v>
      </c>
      <c r="D2714" s="1" t="s">
        <v>62</v>
      </c>
      <c r="E2714" s="3">
        <v>1</v>
      </c>
      <c r="F2714" s="2">
        <v>579.74</v>
      </c>
      <c r="G2714" s="2">
        <f>ROUND('CDD-CD'!$E2714*'CDD-CD'!$F2714,2)</f>
        <v>579.74</v>
      </c>
      <c r="H2714" s="3">
        <v>1</v>
      </c>
      <c r="I2714" s="2">
        <v>799.33</v>
      </c>
      <c r="J2714" s="2">
        <f>ROUND(Tabla2[[#This Row],[CANTIDAD 2]]*Tabla2[[#This Row],[P. U. 2]],2)</f>
        <v>799.33</v>
      </c>
    </row>
    <row r="2715" spans="1:10">
      <c r="A2715" s="16" t="s">
        <v>6577</v>
      </c>
      <c r="B2715" s="16" t="s">
        <v>2517</v>
      </c>
      <c r="C2715" s="16" t="s">
        <v>5807</v>
      </c>
      <c r="D2715" s="1" t="s">
        <v>62</v>
      </c>
      <c r="E2715" s="3">
        <v>1</v>
      </c>
      <c r="F2715" s="2">
        <v>579.74</v>
      </c>
      <c r="G2715" s="2">
        <f>ROUND('CDD-CD'!$E2715*'CDD-CD'!$F2715,2)</f>
        <v>579.74</v>
      </c>
      <c r="H2715" s="3">
        <v>1</v>
      </c>
      <c r="I2715" s="2">
        <v>799.33</v>
      </c>
      <c r="J2715" s="2">
        <f>ROUND(Tabla2[[#This Row],[CANTIDAD 2]]*Tabla2[[#This Row],[P. U. 2]],2)</f>
        <v>799.33</v>
      </c>
    </row>
    <row r="2716" spans="1:10">
      <c r="A2716" s="16" t="s">
        <v>6577</v>
      </c>
      <c r="B2716" s="16" t="s">
        <v>2518</v>
      </c>
      <c r="C2716" s="16" t="s">
        <v>5808</v>
      </c>
      <c r="D2716" s="1" t="s">
        <v>62</v>
      </c>
      <c r="E2716" s="3">
        <v>1</v>
      </c>
      <c r="F2716" s="2">
        <v>579.74</v>
      </c>
      <c r="G2716" s="2">
        <f>ROUND('CDD-CD'!$E2716*'CDD-CD'!$F2716,2)</f>
        <v>579.74</v>
      </c>
      <c r="H2716" s="3">
        <v>1</v>
      </c>
      <c r="I2716" s="2">
        <v>799.33</v>
      </c>
      <c r="J2716" s="2">
        <f>ROUND(Tabla2[[#This Row],[CANTIDAD 2]]*Tabla2[[#This Row],[P. U. 2]],2)</f>
        <v>799.33</v>
      </c>
    </row>
    <row r="2717" spans="1:10">
      <c r="A2717" s="16" t="s">
        <v>6577</v>
      </c>
      <c r="B2717" s="16" t="s">
        <v>2519</v>
      </c>
      <c r="C2717" s="16" t="s">
        <v>5809</v>
      </c>
      <c r="D2717" s="1" t="s">
        <v>62</v>
      </c>
      <c r="E2717" s="3">
        <v>1</v>
      </c>
      <c r="F2717" s="2">
        <v>579.74</v>
      </c>
      <c r="G2717" s="2">
        <f>ROUND('CDD-CD'!$E2717*'CDD-CD'!$F2717,2)</f>
        <v>579.74</v>
      </c>
      <c r="H2717" s="3">
        <v>1</v>
      </c>
      <c r="I2717" s="2">
        <v>799.33</v>
      </c>
      <c r="J2717" s="2">
        <f>ROUND(Tabla2[[#This Row],[CANTIDAD 2]]*Tabla2[[#This Row],[P. U. 2]],2)</f>
        <v>799.33</v>
      </c>
    </row>
    <row r="2718" spans="1:10">
      <c r="A2718" s="16" t="s">
        <v>6577</v>
      </c>
      <c r="B2718" s="16" t="s">
        <v>2520</v>
      </c>
      <c r="C2718" s="16" t="s">
        <v>5810</v>
      </c>
      <c r="D2718" s="1" t="s">
        <v>62</v>
      </c>
      <c r="E2718" s="3">
        <v>1</v>
      </c>
      <c r="F2718" s="2">
        <v>579.74</v>
      </c>
      <c r="G2718" s="2">
        <f>ROUND('CDD-CD'!$E2718*'CDD-CD'!$F2718,2)</f>
        <v>579.74</v>
      </c>
      <c r="H2718" s="3">
        <v>1</v>
      </c>
      <c r="I2718" s="2">
        <v>799.33</v>
      </c>
      <c r="J2718" s="2">
        <f>ROUND(Tabla2[[#This Row],[CANTIDAD 2]]*Tabla2[[#This Row],[P. U. 2]],2)</f>
        <v>799.33</v>
      </c>
    </row>
    <row r="2719" spans="1:10">
      <c r="A2719" s="16" t="s">
        <v>6577</v>
      </c>
      <c r="B2719" s="16" t="s">
        <v>2521</v>
      </c>
      <c r="C2719" s="16" t="s">
        <v>5811</v>
      </c>
      <c r="D2719" s="1" t="s">
        <v>62</v>
      </c>
      <c r="E2719" s="3">
        <v>1</v>
      </c>
      <c r="F2719" s="2">
        <v>579.74</v>
      </c>
      <c r="G2719" s="2">
        <f>ROUND('CDD-CD'!$E2719*'CDD-CD'!$F2719,2)</f>
        <v>579.74</v>
      </c>
      <c r="H2719" s="3">
        <v>1</v>
      </c>
      <c r="I2719" s="2">
        <v>799.33</v>
      </c>
      <c r="J2719" s="2">
        <f>ROUND(Tabla2[[#This Row],[CANTIDAD 2]]*Tabla2[[#This Row],[P. U. 2]],2)</f>
        <v>799.33</v>
      </c>
    </row>
    <row r="2720" spans="1:10">
      <c r="A2720" s="16" t="s">
        <v>6577</v>
      </c>
      <c r="B2720" s="16" t="s">
        <v>2522</v>
      </c>
      <c r="C2720" s="16" t="s">
        <v>5812</v>
      </c>
      <c r="D2720" s="1" t="s">
        <v>62</v>
      </c>
      <c r="E2720" s="3">
        <v>1</v>
      </c>
      <c r="F2720" s="2">
        <v>579.74</v>
      </c>
      <c r="G2720" s="2">
        <f>ROUND('CDD-CD'!$E2720*'CDD-CD'!$F2720,2)</f>
        <v>579.74</v>
      </c>
      <c r="H2720" s="3">
        <v>1</v>
      </c>
      <c r="I2720" s="2">
        <v>799.33</v>
      </c>
      <c r="J2720" s="2">
        <f>ROUND(Tabla2[[#This Row],[CANTIDAD 2]]*Tabla2[[#This Row],[P. U. 2]],2)</f>
        <v>799.33</v>
      </c>
    </row>
    <row r="2721" spans="1:10">
      <c r="A2721" s="16" t="s">
        <v>6577</v>
      </c>
      <c r="B2721" s="16" t="s">
        <v>2523</v>
      </c>
      <c r="C2721" s="16" t="s">
        <v>5813</v>
      </c>
      <c r="D2721" s="1" t="s">
        <v>62</v>
      </c>
      <c r="E2721" s="3">
        <v>1</v>
      </c>
      <c r="F2721" s="2">
        <v>579.74</v>
      </c>
      <c r="G2721" s="2">
        <f>ROUND('CDD-CD'!$E2721*'CDD-CD'!$F2721,2)</f>
        <v>579.74</v>
      </c>
      <c r="H2721" s="3">
        <v>1</v>
      </c>
      <c r="I2721" s="2">
        <v>799.33</v>
      </c>
      <c r="J2721" s="2">
        <f>ROUND(Tabla2[[#This Row],[CANTIDAD 2]]*Tabla2[[#This Row],[P. U. 2]],2)</f>
        <v>799.33</v>
      </c>
    </row>
    <row r="2722" spans="1:10">
      <c r="A2722" s="16" t="s">
        <v>6577</v>
      </c>
      <c r="B2722" s="16" t="s">
        <v>2524</v>
      </c>
      <c r="C2722" s="16" t="s">
        <v>5814</v>
      </c>
      <c r="D2722" s="1" t="s">
        <v>62</v>
      </c>
      <c r="E2722" s="3">
        <v>1</v>
      </c>
      <c r="F2722" s="2">
        <v>579.74</v>
      </c>
      <c r="G2722" s="2">
        <f>ROUND('CDD-CD'!$E2722*'CDD-CD'!$F2722,2)</f>
        <v>579.74</v>
      </c>
      <c r="H2722" s="3">
        <v>1</v>
      </c>
      <c r="I2722" s="2">
        <v>799.33</v>
      </c>
      <c r="J2722" s="2">
        <f>ROUND(Tabla2[[#This Row],[CANTIDAD 2]]*Tabla2[[#This Row],[P. U. 2]],2)</f>
        <v>799.33</v>
      </c>
    </row>
    <row r="2723" spans="1:10">
      <c r="A2723" s="16" t="s">
        <v>6577</v>
      </c>
      <c r="B2723" s="16" t="s">
        <v>2525</v>
      </c>
      <c r="C2723" s="16" t="s">
        <v>5815</v>
      </c>
      <c r="D2723" s="1" t="s">
        <v>62</v>
      </c>
      <c r="E2723" s="3">
        <v>1</v>
      </c>
      <c r="F2723" s="2">
        <v>579.74</v>
      </c>
      <c r="G2723" s="2">
        <f>ROUND('CDD-CD'!$E2723*'CDD-CD'!$F2723,2)</f>
        <v>579.74</v>
      </c>
      <c r="H2723" s="3">
        <v>1</v>
      </c>
      <c r="I2723" s="2">
        <v>799.33</v>
      </c>
      <c r="J2723" s="2">
        <f>ROUND(Tabla2[[#This Row],[CANTIDAD 2]]*Tabla2[[#This Row],[P. U. 2]],2)</f>
        <v>799.33</v>
      </c>
    </row>
    <row r="2724" spans="1:10">
      <c r="A2724" s="16" t="s">
        <v>6577</v>
      </c>
      <c r="B2724" s="16" t="s">
        <v>2526</v>
      </c>
      <c r="C2724" s="16" t="s">
        <v>5816</v>
      </c>
      <c r="D2724" s="1" t="s">
        <v>62</v>
      </c>
      <c r="E2724" s="3">
        <v>1</v>
      </c>
      <c r="F2724" s="2">
        <v>579.74</v>
      </c>
      <c r="G2724" s="2">
        <f>ROUND('CDD-CD'!$E2724*'CDD-CD'!$F2724,2)</f>
        <v>579.74</v>
      </c>
      <c r="H2724" s="3">
        <v>1</v>
      </c>
      <c r="I2724" s="2">
        <v>799.33</v>
      </c>
      <c r="J2724" s="2">
        <f>ROUND(Tabla2[[#This Row],[CANTIDAD 2]]*Tabla2[[#This Row],[P. U. 2]],2)</f>
        <v>799.33</v>
      </c>
    </row>
    <row r="2725" spans="1:10">
      <c r="A2725" s="16" t="s">
        <v>6577</v>
      </c>
      <c r="B2725" s="16" t="s">
        <v>2527</v>
      </c>
      <c r="C2725" s="16" t="s">
        <v>5817</v>
      </c>
      <c r="D2725" s="1" t="s">
        <v>62</v>
      </c>
      <c r="E2725" s="3">
        <v>1</v>
      </c>
      <c r="F2725" s="2">
        <v>579.74</v>
      </c>
      <c r="G2725" s="2">
        <f>ROUND('CDD-CD'!$E2725*'CDD-CD'!$F2725,2)</f>
        <v>579.74</v>
      </c>
      <c r="H2725" s="3">
        <v>1</v>
      </c>
      <c r="I2725" s="2">
        <v>799.33</v>
      </c>
      <c r="J2725" s="2">
        <f>ROUND(Tabla2[[#This Row],[CANTIDAD 2]]*Tabla2[[#This Row],[P. U. 2]],2)</f>
        <v>799.33</v>
      </c>
    </row>
    <row r="2726" spans="1:10">
      <c r="A2726" s="16" t="s">
        <v>6577</v>
      </c>
      <c r="B2726" s="16" t="s">
        <v>2528</v>
      </c>
      <c r="C2726" s="16" t="s">
        <v>5818</v>
      </c>
      <c r="D2726" s="1" t="s">
        <v>62</v>
      </c>
      <c r="E2726" s="3">
        <v>1</v>
      </c>
      <c r="F2726" s="2">
        <v>579.74</v>
      </c>
      <c r="G2726" s="2">
        <f>ROUND('CDD-CD'!$E2726*'CDD-CD'!$F2726,2)</f>
        <v>579.74</v>
      </c>
      <c r="H2726" s="3">
        <v>1</v>
      </c>
      <c r="I2726" s="2">
        <v>799.33</v>
      </c>
      <c r="J2726" s="2">
        <f>ROUND(Tabla2[[#This Row],[CANTIDAD 2]]*Tabla2[[#This Row],[P. U. 2]],2)</f>
        <v>799.33</v>
      </c>
    </row>
    <row r="2727" spans="1:10">
      <c r="A2727" s="16" t="s">
        <v>6577</v>
      </c>
      <c r="B2727" s="16" t="s">
        <v>2529</v>
      </c>
      <c r="C2727" s="16" t="s">
        <v>5819</v>
      </c>
      <c r="D2727" s="1" t="s">
        <v>62</v>
      </c>
      <c r="E2727" s="3">
        <v>1</v>
      </c>
      <c r="F2727" s="2">
        <v>579.74</v>
      </c>
      <c r="G2727" s="2">
        <f>ROUND('CDD-CD'!$E2727*'CDD-CD'!$F2727,2)</f>
        <v>579.74</v>
      </c>
      <c r="H2727" s="3">
        <v>1</v>
      </c>
      <c r="I2727" s="2">
        <v>799.33</v>
      </c>
      <c r="J2727" s="2">
        <f>ROUND(Tabla2[[#This Row],[CANTIDAD 2]]*Tabla2[[#This Row],[P. U. 2]],2)</f>
        <v>799.33</v>
      </c>
    </row>
    <row r="2728" spans="1:10">
      <c r="A2728" s="16" t="s">
        <v>6577</v>
      </c>
      <c r="B2728" s="16" t="s">
        <v>2530</v>
      </c>
      <c r="C2728" s="16" t="s">
        <v>5820</v>
      </c>
      <c r="D2728" s="1" t="s">
        <v>62</v>
      </c>
      <c r="E2728" s="3">
        <v>1</v>
      </c>
      <c r="F2728" s="2">
        <v>579.74</v>
      </c>
      <c r="G2728" s="2">
        <f>ROUND('CDD-CD'!$E2728*'CDD-CD'!$F2728,2)</f>
        <v>579.74</v>
      </c>
      <c r="H2728" s="3">
        <v>1</v>
      </c>
      <c r="I2728" s="2">
        <v>799.33</v>
      </c>
      <c r="J2728" s="2">
        <f>ROUND(Tabla2[[#This Row],[CANTIDAD 2]]*Tabla2[[#This Row],[P. U. 2]],2)</f>
        <v>799.33</v>
      </c>
    </row>
    <row r="2729" spans="1:10">
      <c r="A2729" s="16" t="s">
        <v>6577</v>
      </c>
      <c r="B2729" s="16" t="s">
        <v>2531</v>
      </c>
      <c r="C2729" s="16" t="s">
        <v>5821</v>
      </c>
      <c r="D2729" s="1" t="s">
        <v>62</v>
      </c>
      <c r="E2729" s="3">
        <v>1</v>
      </c>
      <c r="F2729" s="2">
        <v>579.74</v>
      </c>
      <c r="G2729" s="2">
        <f>ROUND('CDD-CD'!$E2729*'CDD-CD'!$F2729,2)</f>
        <v>579.74</v>
      </c>
      <c r="H2729" s="3">
        <v>1</v>
      </c>
      <c r="I2729" s="2">
        <v>799.33</v>
      </c>
      <c r="J2729" s="2">
        <f>ROUND(Tabla2[[#This Row],[CANTIDAD 2]]*Tabla2[[#This Row],[P. U. 2]],2)</f>
        <v>799.33</v>
      </c>
    </row>
    <row r="2730" spans="1:10">
      <c r="A2730" s="16" t="s">
        <v>6577</v>
      </c>
      <c r="B2730" s="16" t="s">
        <v>2532</v>
      </c>
      <c r="C2730" s="16" t="s">
        <v>5822</v>
      </c>
      <c r="D2730" s="1" t="s">
        <v>62</v>
      </c>
      <c r="E2730" s="3">
        <v>1</v>
      </c>
      <c r="F2730" s="2">
        <v>579.74</v>
      </c>
      <c r="G2730" s="2">
        <f>ROUND('CDD-CD'!$E2730*'CDD-CD'!$F2730,2)</f>
        <v>579.74</v>
      </c>
      <c r="H2730" s="3">
        <v>1</v>
      </c>
      <c r="I2730" s="2">
        <v>799.33</v>
      </c>
      <c r="J2730" s="2">
        <f>ROUND(Tabla2[[#This Row],[CANTIDAD 2]]*Tabla2[[#This Row],[P. U. 2]],2)</f>
        <v>799.33</v>
      </c>
    </row>
    <row r="2731" spans="1:10">
      <c r="A2731" s="16" t="s">
        <v>6577</v>
      </c>
      <c r="B2731" s="16" t="s">
        <v>2533</v>
      </c>
      <c r="C2731" s="16" t="s">
        <v>5823</v>
      </c>
      <c r="D2731" s="1" t="s">
        <v>62</v>
      </c>
      <c r="E2731" s="3">
        <v>1</v>
      </c>
      <c r="F2731" s="2">
        <v>579.74</v>
      </c>
      <c r="G2731" s="2">
        <f>ROUND('CDD-CD'!$E2731*'CDD-CD'!$F2731,2)</f>
        <v>579.74</v>
      </c>
      <c r="H2731" s="3">
        <v>1</v>
      </c>
      <c r="I2731" s="2">
        <v>799.33</v>
      </c>
      <c r="J2731" s="2">
        <f>ROUND(Tabla2[[#This Row],[CANTIDAD 2]]*Tabla2[[#This Row],[P. U. 2]],2)</f>
        <v>799.33</v>
      </c>
    </row>
    <row r="2732" spans="1:10">
      <c r="A2732" s="16" t="s">
        <v>6577</v>
      </c>
      <c r="B2732" s="16" t="s">
        <v>2534</v>
      </c>
      <c r="C2732" s="16" t="s">
        <v>5824</v>
      </c>
      <c r="D2732" s="1" t="s">
        <v>62</v>
      </c>
      <c r="E2732" s="3">
        <v>1</v>
      </c>
      <c r="F2732" s="2">
        <v>579.74</v>
      </c>
      <c r="G2732" s="2">
        <f>ROUND('CDD-CD'!$E2732*'CDD-CD'!$F2732,2)</f>
        <v>579.74</v>
      </c>
      <c r="H2732" s="3">
        <v>1</v>
      </c>
      <c r="I2732" s="2">
        <v>799.33</v>
      </c>
      <c r="J2732" s="2">
        <f>ROUND(Tabla2[[#This Row],[CANTIDAD 2]]*Tabla2[[#This Row],[P. U. 2]],2)</f>
        <v>799.33</v>
      </c>
    </row>
    <row r="2733" spans="1:10">
      <c r="A2733" s="16" t="s">
        <v>6577</v>
      </c>
      <c r="B2733" s="16" t="s">
        <v>2535</v>
      </c>
      <c r="C2733" s="16" t="s">
        <v>5825</v>
      </c>
      <c r="D2733" s="1" t="s">
        <v>62</v>
      </c>
      <c r="E2733" s="3">
        <v>1</v>
      </c>
      <c r="F2733" s="2">
        <v>579.74</v>
      </c>
      <c r="G2733" s="2">
        <f>ROUND('CDD-CD'!$E2733*'CDD-CD'!$F2733,2)</f>
        <v>579.74</v>
      </c>
      <c r="H2733" s="3">
        <v>1</v>
      </c>
      <c r="I2733" s="2">
        <v>799.33</v>
      </c>
      <c r="J2733" s="2">
        <f>ROUND(Tabla2[[#This Row],[CANTIDAD 2]]*Tabla2[[#This Row],[P. U. 2]],2)</f>
        <v>799.33</v>
      </c>
    </row>
    <row r="2734" spans="1:10">
      <c r="A2734" s="16" t="s">
        <v>6577</v>
      </c>
      <c r="B2734" s="16" t="s">
        <v>2536</v>
      </c>
      <c r="C2734" s="16" t="s">
        <v>5826</v>
      </c>
      <c r="D2734" s="1" t="s">
        <v>62</v>
      </c>
      <c r="E2734" s="3">
        <v>1</v>
      </c>
      <c r="F2734" s="2">
        <v>579.74</v>
      </c>
      <c r="G2734" s="2">
        <f>ROUND('CDD-CD'!$E2734*'CDD-CD'!$F2734,2)</f>
        <v>579.74</v>
      </c>
      <c r="H2734" s="3">
        <v>1</v>
      </c>
      <c r="I2734" s="2">
        <v>799.33</v>
      </c>
      <c r="J2734" s="2">
        <f>ROUND(Tabla2[[#This Row],[CANTIDAD 2]]*Tabla2[[#This Row],[P. U. 2]],2)</f>
        <v>799.33</v>
      </c>
    </row>
    <row r="2735" spans="1:10">
      <c r="A2735" s="16" t="s">
        <v>6577</v>
      </c>
      <c r="B2735" s="16" t="s">
        <v>2537</v>
      </c>
      <c r="C2735" s="16" t="s">
        <v>5827</v>
      </c>
      <c r="D2735" s="1" t="s">
        <v>62</v>
      </c>
      <c r="E2735" s="3">
        <v>1</v>
      </c>
      <c r="F2735" s="2">
        <v>579.74</v>
      </c>
      <c r="G2735" s="2">
        <f>ROUND('CDD-CD'!$E2735*'CDD-CD'!$F2735,2)</f>
        <v>579.74</v>
      </c>
      <c r="H2735" s="3">
        <v>1</v>
      </c>
      <c r="I2735" s="2">
        <v>799.33</v>
      </c>
      <c r="J2735" s="2">
        <f>ROUND(Tabla2[[#This Row],[CANTIDAD 2]]*Tabla2[[#This Row],[P. U. 2]],2)</f>
        <v>799.33</v>
      </c>
    </row>
    <row r="2736" spans="1:10">
      <c r="A2736" s="16" t="s">
        <v>6577</v>
      </c>
      <c r="B2736" s="16" t="s">
        <v>2538</v>
      </c>
      <c r="C2736" s="16" t="s">
        <v>5828</v>
      </c>
      <c r="D2736" s="1" t="s">
        <v>62</v>
      </c>
      <c r="E2736" s="3">
        <v>1</v>
      </c>
      <c r="F2736" s="2">
        <v>579.74</v>
      </c>
      <c r="G2736" s="2">
        <f>ROUND('CDD-CD'!$E2736*'CDD-CD'!$F2736,2)</f>
        <v>579.74</v>
      </c>
      <c r="H2736" s="3">
        <v>1</v>
      </c>
      <c r="I2736" s="2">
        <v>799.33</v>
      </c>
      <c r="J2736" s="2">
        <f>ROUND(Tabla2[[#This Row],[CANTIDAD 2]]*Tabla2[[#This Row],[P. U. 2]],2)</f>
        <v>799.33</v>
      </c>
    </row>
    <row r="2737" spans="1:10">
      <c r="A2737" s="16" t="s">
        <v>6577</v>
      </c>
      <c r="B2737" s="16" t="s">
        <v>2539</v>
      </c>
      <c r="C2737" s="16" t="s">
        <v>5829</v>
      </c>
      <c r="D2737" s="1" t="s">
        <v>62</v>
      </c>
      <c r="E2737" s="3">
        <v>1</v>
      </c>
      <c r="F2737" s="2">
        <v>579.74</v>
      </c>
      <c r="G2737" s="2">
        <f>ROUND('CDD-CD'!$E2737*'CDD-CD'!$F2737,2)</f>
        <v>579.74</v>
      </c>
      <c r="H2737" s="3">
        <v>1</v>
      </c>
      <c r="I2737" s="2">
        <v>799.33</v>
      </c>
      <c r="J2737" s="2">
        <f>ROUND(Tabla2[[#This Row],[CANTIDAD 2]]*Tabla2[[#This Row],[P. U. 2]],2)</f>
        <v>799.33</v>
      </c>
    </row>
    <row r="2738" spans="1:10">
      <c r="A2738" s="16" t="s">
        <v>6577</v>
      </c>
      <c r="B2738" s="16" t="s">
        <v>2540</v>
      </c>
      <c r="C2738" s="16" t="s">
        <v>5830</v>
      </c>
      <c r="D2738" s="1" t="s">
        <v>62</v>
      </c>
      <c r="E2738" s="3">
        <v>1</v>
      </c>
      <c r="F2738" s="2">
        <v>579.74</v>
      </c>
      <c r="G2738" s="2">
        <f>ROUND('CDD-CD'!$E2738*'CDD-CD'!$F2738,2)</f>
        <v>579.74</v>
      </c>
      <c r="H2738" s="3">
        <v>1</v>
      </c>
      <c r="I2738" s="2">
        <v>799.33</v>
      </c>
      <c r="J2738" s="2">
        <f>ROUND(Tabla2[[#This Row],[CANTIDAD 2]]*Tabla2[[#This Row],[P. U. 2]],2)</f>
        <v>799.33</v>
      </c>
    </row>
    <row r="2739" spans="1:10">
      <c r="A2739" s="16" t="s">
        <v>6577</v>
      </c>
      <c r="B2739" s="16" t="s">
        <v>2541</v>
      </c>
      <c r="C2739" s="16" t="s">
        <v>5831</v>
      </c>
      <c r="D2739" s="1" t="s">
        <v>62</v>
      </c>
      <c r="E2739" s="3">
        <v>1</v>
      </c>
      <c r="F2739" s="2">
        <v>579.74</v>
      </c>
      <c r="G2739" s="2">
        <f>ROUND('CDD-CD'!$E2739*'CDD-CD'!$F2739,2)</f>
        <v>579.74</v>
      </c>
      <c r="H2739" s="3">
        <v>1</v>
      </c>
      <c r="I2739" s="2">
        <v>799.33</v>
      </c>
      <c r="J2739" s="2">
        <f>ROUND(Tabla2[[#This Row],[CANTIDAD 2]]*Tabla2[[#This Row],[P. U. 2]],2)</f>
        <v>799.33</v>
      </c>
    </row>
    <row r="2740" spans="1:10">
      <c r="A2740" s="16" t="s">
        <v>6577</v>
      </c>
      <c r="B2740" s="16" t="s">
        <v>2542</v>
      </c>
      <c r="C2740" s="16" t="s">
        <v>5832</v>
      </c>
      <c r="D2740" s="1" t="s">
        <v>62</v>
      </c>
      <c r="E2740" s="3">
        <v>1</v>
      </c>
      <c r="F2740" s="2">
        <v>579.74</v>
      </c>
      <c r="G2740" s="2">
        <f>ROUND('CDD-CD'!$E2740*'CDD-CD'!$F2740,2)</f>
        <v>579.74</v>
      </c>
      <c r="H2740" s="3">
        <v>1</v>
      </c>
      <c r="I2740" s="2">
        <v>799.33</v>
      </c>
      <c r="J2740" s="2">
        <f>ROUND(Tabla2[[#This Row],[CANTIDAD 2]]*Tabla2[[#This Row],[P. U. 2]],2)</f>
        <v>799.33</v>
      </c>
    </row>
    <row r="2741" spans="1:10">
      <c r="A2741" s="16" t="s">
        <v>6577</v>
      </c>
      <c r="B2741" s="16" t="s">
        <v>2543</v>
      </c>
      <c r="C2741" s="16" t="s">
        <v>5833</v>
      </c>
      <c r="D2741" s="1" t="s">
        <v>62</v>
      </c>
      <c r="E2741" s="3">
        <v>1</v>
      </c>
      <c r="F2741" s="2">
        <v>579.74</v>
      </c>
      <c r="G2741" s="2">
        <f>ROUND('CDD-CD'!$E2741*'CDD-CD'!$F2741,2)</f>
        <v>579.74</v>
      </c>
      <c r="H2741" s="3">
        <v>1</v>
      </c>
      <c r="I2741" s="2">
        <v>799.33</v>
      </c>
      <c r="J2741" s="2">
        <f>ROUND(Tabla2[[#This Row],[CANTIDAD 2]]*Tabla2[[#This Row],[P. U. 2]],2)</f>
        <v>799.33</v>
      </c>
    </row>
    <row r="2742" spans="1:10">
      <c r="A2742" s="16" t="s">
        <v>6577</v>
      </c>
      <c r="B2742" s="16" t="s">
        <v>2544</v>
      </c>
      <c r="C2742" s="16" t="s">
        <v>5834</v>
      </c>
      <c r="D2742" s="1" t="s">
        <v>62</v>
      </c>
      <c r="E2742" s="3">
        <v>1</v>
      </c>
      <c r="F2742" s="2">
        <v>579.74</v>
      </c>
      <c r="G2742" s="2">
        <f>ROUND('CDD-CD'!$E2742*'CDD-CD'!$F2742,2)</f>
        <v>579.74</v>
      </c>
      <c r="H2742" s="3">
        <v>1</v>
      </c>
      <c r="I2742" s="2">
        <v>799.33</v>
      </c>
      <c r="J2742" s="2">
        <f>ROUND(Tabla2[[#This Row],[CANTIDAD 2]]*Tabla2[[#This Row],[P. U. 2]],2)</f>
        <v>799.33</v>
      </c>
    </row>
    <row r="2743" spans="1:10">
      <c r="A2743" s="16" t="s">
        <v>6577</v>
      </c>
      <c r="B2743" s="16" t="s">
        <v>2545</v>
      </c>
      <c r="C2743" s="16" t="s">
        <v>5835</v>
      </c>
      <c r="D2743" s="1" t="s">
        <v>62</v>
      </c>
      <c r="E2743" s="3">
        <v>1</v>
      </c>
      <c r="F2743" s="2">
        <v>579.74</v>
      </c>
      <c r="G2743" s="2">
        <f>ROUND('CDD-CD'!$E2743*'CDD-CD'!$F2743,2)</f>
        <v>579.74</v>
      </c>
      <c r="H2743" s="3">
        <v>1</v>
      </c>
      <c r="I2743" s="2">
        <v>799.33</v>
      </c>
      <c r="J2743" s="2">
        <f>ROUND(Tabla2[[#This Row],[CANTIDAD 2]]*Tabla2[[#This Row],[P. U. 2]],2)</f>
        <v>799.33</v>
      </c>
    </row>
    <row r="2744" spans="1:10">
      <c r="A2744" s="16" t="s">
        <v>6577</v>
      </c>
      <c r="B2744" s="16" t="s">
        <v>2546</v>
      </c>
      <c r="C2744" s="16" t="s">
        <v>5836</v>
      </c>
      <c r="D2744" s="1" t="s">
        <v>62</v>
      </c>
      <c r="E2744" s="3">
        <v>1</v>
      </c>
      <c r="F2744" s="2">
        <v>579.74</v>
      </c>
      <c r="G2744" s="2">
        <f>ROUND('CDD-CD'!$E2744*'CDD-CD'!$F2744,2)</f>
        <v>579.74</v>
      </c>
      <c r="H2744" s="3">
        <v>1</v>
      </c>
      <c r="I2744" s="2">
        <v>799.33</v>
      </c>
      <c r="J2744" s="2">
        <f>ROUND(Tabla2[[#This Row],[CANTIDAD 2]]*Tabla2[[#This Row],[P. U. 2]],2)</f>
        <v>799.33</v>
      </c>
    </row>
    <row r="2745" spans="1:10">
      <c r="A2745" s="16" t="s">
        <v>6577</v>
      </c>
      <c r="B2745" s="16" t="s">
        <v>2547</v>
      </c>
      <c r="C2745" s="16" t="s">
        <v>5837</v>
      </c>
      <c r="D2745" s="1" t="s">
        <v>62</v>
      </c>
      <c r="E2745" s="3">
        <v>1</v>
      </c>
      <c r="F2745" s="2">
        <v>579.74</v>
      </c>
      <c r="G2745" s="2">
        <f>ROUND('CDD-CD'!$E2745*'CDD-CD'!$F2745,2)</f>
        <v>579.74</v>
      </c>
      <c r="H2745" s="3">
        <v>1</v>
      </c>
      <c r="I2745" s="2">
        <v>799.33</v>
      </c>
      <c r="J2745" s="2">
        <f>ROUND(Tabla2[[#This Row],[CANTIDAD 2]]*Tabla2[[#This Row],[P. U. 2]],2)</f>
        <v>799.33</v>
      </c>
    </row>
    <row r="2746" spans="1:10">
      <c r="A2746" s="16" t="s">
        <v>6577</v>
      </c>
      <c r="B2746" s="16" t="s">
        <v>2548</v>
      </c>
      <c r="C2746" s="16" t="s">
        <v>5838</v>
      </c>
      <c r="D2746" s="1" t="s">
        <v>62</v>
      </c>
      <c r="E2746" s="3">
        <v>1</v>
      </c>
      <c r="F2746" s="2">
        <v>579.74</v>
      </c>
      <c r="G2746" s="2">
        <f>ROUND('CDD-CD'!$E2746*'CDD-CD'!$F2746,2)</f>
        <v>579.74</v>
      </c>
      <c r="H2746" s="3">
        <v>1</v>
      </c>
      <c r="I2746" s="2">
        <v>799.33</v>
      </c>
      <c r="J2746" s="2">
        <f>ROUND(Tabla2[[#This Row],[CANTIDAD 2]]*Tabla2[[#This Row],[P. U. 2]],2)</f>
        <v>799.33</v>
      </c>
    </row>
    <row r="2747" spans="1:10">
      <c r="A2747" s="16" t="s">
        <v>6577</v>
      </c>
      <c r="B2747" s="16" t="s">
        <v>2549</v>
      </c>
      <c r="C2747" s="16" t="s">
        <v>5839</v>
      </c>
      <c r="D2747" s="1" t="s">
        <v>62</v>
      </c>
      <c r="E2747" s="3">
        <v>1</v>
      </c>
      <c r="F2747" s="2">
        <v>579.74</v>
      </c>
      <c r="G2747" s="2">
        <f>ROUND('CDD-CD'!$E2747*'CDD-CD'!$F2747,2)</f>
        <v>579.74</v>
      </c>
      <c r="H2747" s="3">
        <v>1</v>
      </c>
      <c r="I2747" s="2">
        <v>799.33</v>
      </c>
      <c r="J2747" s="2">
        <f>ROUND(Tabla2[[#This Row],[CANTIDAD 2]]*Tabla2[[#This Row],[P. U. 2]],2)</f>
        <v>799.33</v>
      </c>
    </row>
    <row r="2748" spans="1:10">
      <c r="A2748" s="16" t="s">
        <v>6577</v>
      </c>
      <c r="B2748" s="16" t="s">
        <v>2550</v>
      </c>
      <c r="C2748" s="16" t="s">
        <v>5840</v>
      </c>
      <c r="D2748" s="1" t="s">
        <v>62</v>
      </c>
      <c r="E2748" s="3">
        <v>1</v>
      </c>
      <c r="F2748" s="2">
        <v>579.74</v>
      </c>
      <c r="G2748" s="2">
        <f>ROUND('CDD-CD'!$E2748*'CDD-CD'!$F2748,2)</f>
        <v>579.74</v>
      </c>
      <c r="H2748" s="3">
        <v>1</v>
      </c>
      <c r="I2748" s="2">
        <v>799.33</v>
      </c>
      <c r="J2748" s="2">
        <f>ROUND(Tabla2[[#This Row],[CANTIDAD 2]]*Tabla2[[#This Row],[P. U. 2]],2)</f>
        <v>799.33</v>
      </c>
    </row>
    <row r="2749" spans="1:10">
      <c r="A2749" s="16" t="s">
        <v>6577</v>
      </c>
      <c r="B2749" s="16" t="s">
        <v>2551</v>
      </c>
      <c r="C2749" s="16" t="s">
        <v>5841</v>
      </c>
      <c r="D2749" s="1" t="s">
        <v>62</v>
      </c>
      <c r="E2749" s="3">
        <v>1</v>
      </c>
      <c r="F2749" s="2">
        <v>579.74</v>
      </c>
      <c r="G2749" s="2">
        <f>ROUND('CDD-CD'!$E2749*'CDD-CD'!$F2749,2)</f>
        <v>579.74</v>
      </c>
      <c r="H2749" s="3">
        <v>1</v>
      </c>
      <c r="I2749" s="2">
        <v>799.33</v>
      </c>
      <c r="J2749" s="2">
        <f>ROUND(Tabla2[[#This Row],[CANTIDAD 2]]*Tabla2[[#This Row],[P. U. 2]],2)</f>
        <v>799.33</v>
      </c>
    </row>
    <row r="2750" spans="1:10">
      <c r="A2750" s="16" t="s">
        <v>6577</v>
      </c>
      <c r="B2750" s="16" t="s">
        <v>2552</v>
      </c>
      <c r="C2750" s="16" t="s">
        <v>5842</v>
      </c>
      <c r="D2750" s="1" t="s">
        <v>62</v>
      </c>
      <c r="E2750" s="3">
        <v>1</v>
      </c>
      <c r="F2750" s="2">
        <v>579.74</v>
      </c>
      <c r="G2750" s="2">
        <f>ROUND('CDD-CD'!$E2750*'CDD-CD'!$F2750,2)</f>
        <v>579.74</v>
      </c>
      <c r="H2750" s="3">
        <v>1</v>
      </c>
      <c r="I2750" s="2">
        <v>799.33</v>
      </c>
      <c r="J2750" s="2">
        <f>ROUND(Tabla2[[#This Row],[CANTIDAD 2]]*Tabla2[[#This Row],[P. U. 2]],2)</f>
        <v>799.33</v>
      </c>
    </row>
    <row r="2751" spans="1:10">
      <c r="A2751" s="16" t="s">
        <v>6577</v>
      </c>
      <c r="B2751" s="16" t="s">
        <v>2553</v>
      </c>
      <c r="C2751" s="16" t="s">
        <v>5843</v>
      </c>
      <c r="D2751" s="1" t="s">
        <v>62</v>
      </c>
      <c r="E2751" s="3">
        <v>1</v>
      </c>
      <c r="F2751" s="2">
        <v>579.74</v>
      </c>
      <c r="G2751" s="2">
        <f>ROUND('CDD-CD'!$E2751*'CDD-CD'!$F2751,2)</f>
        <v>579.74</v>
      </c>
      <c r="H2751" s="3">
        <v>1</v>
      </c>
      <c r="I2751" s="2">
        <v>799.33</v>
      </c>
      <c r="J2751" s="2">
        <f>ROUND(Tabla2[[#This Row],[CANTIDAD 2]]*Tabla2[[#This Row],[P. U. 2]],2)</f>
        <v>799.33</v>
      </c>
    </row>
    <row r="2752" spans="1:10">
      <c r="A2752" s="16" t="s">
        <v>6577</v>
      </c>
      <c r="B2752" s="16" t="s">
        <v>2554</v>
      </c>
      <c r="C2752" s="16" t="s">
        <v>5844</v>
      </c>
      <c r="D2752" s="1" t="s">
        <v>62</v>
      </c>
      <c r="E2752" s="3">
        <v>1</v>
      </c>
      <c r="F2752" s="2">
        <v>579.74</v>
      </c>
      <c r="G2752" s="2">
        <f>ROUND('CDD-CD'!$E2752*'CDD-CD'!$F2752,2)</f>
        <v>579.74</v>
      </c>
      <c r="H2752" s="3">
        <v>1</v>
      </c>
      <c r="I2752" s="2">
        <v>799.33</v>
      </c>
      <c r="J2752" s="2">
        <f>ROUND(Tabla2[[#This Row],[CANTIDAD 2]]*Tabla2[[#This Row],[P. U. 2]],2)</f>
        <v>799.33</v>
      </c>
    </row>
    <row r="2753" spans="1:10">
      <c r="A2753" s="16" t="s">
        <v>6577</v>
      </c>
      <c r="B2753" s="16" t="s">
        <v>2555</v>
      </c>
      <c r="C2753" s="16" t="s">
        <v>5845</v>
      </c>
      <c r="D2753" s="1" t="s">
        <v>62</v>
      </c>
      <c r="E2753" s="3">
        <v>1</v>
      </c>
      <c r="F2753" s="2">
        <v>579.74</v>
      </c>
      <c r="G2753" s="2">
        <f>ROUND('CDD-CD'!$E2753*'CDD-CD'!$F2753,2)</f>
        <v>579.74</v>
      </c>
      <c r="H2753" s="3">
        <v>1</v>
      </c>
      <c r="I2753" s="2">
        <v>799.33</v>
      </c>
      <c r="J2753" s="2">
        <f>ROUND(Tabla2[[#This Row],[CANTIDAD 2]]*Tabla2[[#This Row],[P. U. 2]],2)</f>
        <v>799.33</v>
      </c>
    </row>
    <row r="2754" spans="1:10">
      <c r="A2754" s="16" t="s">
        <v>6577</v>
      </c>
      <c r="B2754" s="16" t="s">
        <v>2556</v>
      </c>
      <c r="C2754" s="16" t="s">
        <v>5846</v>
      </c>
      <c r="D2754" s="1" t="s">
        <v>62</v>
      </c>
      <c r="E2754" s="3">
        <v>1</v>
      </c>
      <c r="F2754" s="2">
        <v>579.74</v>
      </c>
      <c r="G2754" s="2">
        <f>ROUND('CDD-CD'!$E2754*'CDD-CD'!$F2754,2)</f>
        <v>579.74</v>
      </c>
      <c r="H2754" s="3">
        <v>1</v>
      </c>
      <c r="I2754" s="2">
        <v>799.33</v>
      </c>
      <c r="J2754" s="2">
        <f>ROUND(Tabla2[[#This Row],[CANTIDAD 2]]*Tabla2[[#This Row],[P. U. 2]],2)</f>
        <v>799.33</v>
      </c>
    </row>
    <row r="2755" spans="1:10">
      <c r="A2755" s="16" t="s">
        <v>6577</v>
      </c>
      <c r="B2755" s="16" t="s">
        <v>2557</v>
      </c>
      <c r="C2755" s="16" t="s">
        <v>5847</v>
      </c>
      <c r="D2755" s="1" t="s">
        <v>62</v>
      </c>
      <c r="E2755" s="3">
        <v>1</v>
      </c>
      <c r="F2755" s="2">
        <v>579.74</v>
      </c>
      <c r="G2755" s="2">
        <f>ROUND('CDD-CD'!$E2755*'CDD-CD'!$F2755,2)</f>
        <v>579.74</v>
      </c>
      <c r="H2755" s="3">
        <v>1</v>
      </c>
      <c r="I2755" s="2">
        <v>799.33</v>
      </c>
      <c r="J2755" s="2">
        <f>ROUND(Tabla2[[#This Row],[CANTIDAD 2]]*Tabla2[[#This Row],[P. U. 2]],2)</f>
        <v>799.33</v>
      </c>
    </row>
    <row r="2756" spans="1:10">
      <c r="A2756" s="16" t="s">
        <v>6577</v>
      </c>
      <c r="B2756" s="16" t="s">
        <v>2558</v>
      </c>
      <c r="C2756" s="16" t="s">
        <v>5848</v>
      </c>
      <c r="D2756" s="1" t="s">
        <v>62</v>
      </c>
      <c r="E2756" s="3">
        <v>1</v>
      </c>
      <c r="F2756" s="2">
        <v>579.74</v>
      </c>
      <c r="G2756" s="2">
        <f>ROUND('CDD-CD'!$E2756*'CDD-CD'!$F2756,2)</f>
        <v>579.74</v>
      </c>
      <c r="H2756" s="3">
        <v>1</v>
      </c>
      <c r="I2756" s="2">
        <v>799.33</v>
      </c>
      <c r="J2756" s="2">
        <f>ROUND(Tabla2[[#This Row],[CANTIDAD 2]]*Tabla2[[#This Row],[P. U. 2]],2)</f>
        <v>799.33</v>
      </c>
    </row>
    <row r="2757" spans="1:10">
      <c r="A2757" s="16" t="s">
        <v>6577</v>
      </c>
      <c r="B2757" s="16" t="s">
        <v>2559</v>
      </c>
      <c r="C2757" s="16" t="s">
        <v>5849</v>
      </c>
      <c r="D2757" s="1" t="s">
        <v>62</v>
      </c>
      <c r="E2757" s="3">
        <v>1</v>
      </c>
      <c r="F2757" s="2">
        <v>579.74</v>
      </c>
      <c r="G2757" s="2">
        <f>ROUND('CDD-CD'!$E2757*'CDD-CD'!$F2757,2)</f>
        <v>579.74</v>
      </c>
      <c r="H2757" s="3">
        <v>1</v>
      </c>
      <c r="I2757" s="2">
        <v>799.33</v>
      </c>
      <c r="J2757" s="2">
        <f>ROUND(Tabla2[[#This Row],[CANTIDAD 2]]*Tabla2[[#This Row],[P. U. 2]],2)</f>
        <v>799.33</v>
      </c>
    </row>
    <row r="2758" spans="1:10">
      <c r="A2758" s="16" t="s">
        <v>6577</v>
      </c>
      <c r="B2758" s="16" t="s">
        <v>2560</v>
      </c>
      <c r="C2758" s="16" t="s">
        <v>5850</v>
      </c>
      <c r="D2758" s="1" t="s">
        <v>62</v>
      </c>
      <c r="E2758" s="3">
        <v>1</v>
      </c>
      <c r="F2758" s="2">
        <v>579.74</v>
      </c>
      <c r="G2758" s="2">
        <f>ROUND('CDD-CD'!$E2758*'CDD-CD'!$F2758,2)</f>
        <v>579.74</v>
      </c>
      <c r="H2758" s="3">
        <v>1</v>
      </c>
      <c r="I2758" s="2">
        <v>799.33</v>
      </c>
      <c r="J2758" s="2">
        <f>ROUND(Tabla2[[#This Row],[CANTIDAD 2]]*Tabla2[[#This Row],[P. U. 2]],2)</f>
        <v>799.33</v>
      </c>
    </row>
    <row r="2759" spans="1:10">
      <c r="A2759" s="16" t="s">
        <v>6577</v>
      </c>
      <c r="B2759" s="16" t="s">
        <v>2561</v>
      </c>
      <c r="C2759" s="16" t="s">
        <v>5851</v>
      </c>
      <c r="D2759" s="1" t="s">
        <v>62</v>
      </c>
      <c r="E2759" s="3">
        <v>1</v>
      </c>
      <c r="F2759" s="2">
        <v>579.74</v>
      </c>
      <c r="G2759" s="2">
        <f>ROUND('CDD-CD'!$E2759*'CDD-CD'!$F2759,2)</f>
        <v>579.74</v>
      </c>
      <c r="H2759" s="3">
        <v>1</v>
      </c>
      <c r="I2759" s="2">
        <v>799.33</v>
      </c>
      <c r="J2759" s="2">
        <f>ROUND(Tabla2[[#This Row],[CANTIDAD 2]]*Tabla2[[#This Row],[P. U. 2]],2)</f>
        <v>799.33</v>
      </c>
    </row>
    <row r="2760" spans="1:10">
      <c r="A2760" s="16" t="s">
        <v>6577</v>
      </c>
      <c r="B2760" s="16" t="s">
        <v>2562</v>
      </c>
      <c r="C2760" s="16" t="s">
        <v>5852</v>
      </c>
      <c r="D2760" s="1" t="s">
        <v>62</v>
      </c>
      <c r="E2760" s="3">
        <v>1</v>
      </c>
      <c r="F2760" s="2">
        <v>579.74</v>
      </c>
      <c r="G2760" s="2">
        <f>ROUND('CDD-CD'!$E2760*'CDD-CD'!$F2760,2)</f>
        <v>579.74</v>
      </c>
      <c r="H2760" s="3">
        <v>1</v>
      </c>
      <c r="I2760" s="2">
        <v>799.33</v>
      </c>
      <c r="J2760" s="2">
        <f>ROUND(Tabla2[[#This Row],[CANTIDAD 2]]*Tabla2[[#This Row],[P. U. 2]],2)</f>
        <v>799.33</v>
      </c>
    </row>
    <row r="2761" spans="1:10">
      <c r="A2761" s="16" t="s">
        <v>6577</v>
      </c>
      <c r="B2761" s="16" t="s">
        <v>2563</v>
      </c>
      <c r="C2761" s="16" t="s">
        <v>5853</v>
      </c>
      <c r="D2761" s="1" t="s">
        <v>62</v>
      </c>
      <c r="E2761" s="3">
        <v>1</v>
      </c>
      <c r="F2761" s="2">
        <v>579.74</v>
      </c>
      <c r="G2761" s="2">
        <f>ROUND('CDD-CD'!$E2761*'CDD-CD'!$F2761,2)</f>
        <v>579.74</v>
      </c>
      <c r="H2761" s="3">
        <v>1</v>
      </c>
      <c r="I2761" s="2">
        <v>799.33</v>
      </c>
      <c r="J2761" s="2">
        <f>ROUND(Tabla2[[#This Row],[CANTIDAD 2]]*Tabla2[[#This Row],[P. U. 2]],2)</f>
        <v>799.33</v>
      </c>
    </row>
    <row r="2762" spans="1:10">
      <c r="A2762" s="16" t="s">
        <v>6577</v>
      </c>
      <c r="B2762" s="16" t="s">
        <v>2564</v>
      </c>
      <c r="C2762" s="16" t="s">
        <v>5854</v>
      </c>
      <c r="D2762" s="1" t="s">
        <v>62</v>
      </c>
      <c r="E2762" s="3">
        <v>1</v>
      </c>
      <c r="F2762" s="2">
        <v>579.74</v>
      </c>
      <c r="G2762" s="2">
        <f>ROUND('CDD-CD'!$E2762*'CDD-CD'!$F2762,2)</f>
        <v>579.74</v>
      </c>
      <c r="H2762" s="3">
        <v>1</v>
      </c>
      <c r="I2762" s="2">
        <v>799.33</v>
      </c>
      <c r="J2762" s="2">
        <f>ROUND(Tabla2[[#This Row],[CANTIDAD 2]]*Tabla2[[#This Row],[P. U. 2]],2)</f>
        <v>799.33</v>
      </c>
    </row>
    <row r="2763" spans="1:10">
      <c r="A2763" s="16" t="s">
        <v>6577</v>
      </c>
      <c r="B2763" s="16" t="s">
        <v>2565</v>
      </c>
      <c r="C2763" s="16" t="s">
        <v>5855</v>
      </c>
      <c r="D2763" s="1" t="s">
        <v>62</v>
      </c>
      <c r="E2763" s="3">
        <v>1</v>
      </c>
      <c r="F2763" s="2">
        <v>579.74</v>
      </c>
      <c r="G2763" s="2">
        <f>ROUND('CDD-CD'!$E2763*'CDD-CD'!$F2763,2)</f>
        <v>579.74</v>
      </c>
      <c r="H2763" s="3">
        <v>1</v>
      </c>
      <c r="I2763" s="2">
        <v>799.33</v>
      </c>
      <c r="J2763" s="2">
        <f>ROUND(Tabla2[[#This Row],[CANTIDAD 2]]*Tabla2[[#This Row],[P. U. 2]],2)</f>
        <v>799.33</v>
      </c>
    </row>
    <row r="2764" spans="1:10">
      <c r="A2764" s="16" t="s">
        <v>6577</v>
      </c>
      <c r="B2764" s="16" t="s">
        <v>2566</v>
      </c>
      <c r="C2764" s="16" t="s">
        <v>5856</v>
      </c>
      <c r="D2764" s="1" t="s">
        <v>62</v>
      </c>
      <c r="E2764" s="3">
        <v>1</v>
      </c>
      <c r="F2764" s="2">
        <v>579.74</v>
      </c>
      <c r="G2764" s="2">
        <f>ROUND('CDD-CD'!$E2764*'CDD-CD'!$F2764,2)</f>
        <v>579.74</v>
      </c>
      <c r="H2764" s="3">
        <v>1</v>
      </c>
      <c r="I2764" s="2">
        <v>799.33</v>
      </c>
      <c r="J2764" s="2">
        <f>ROUND(Tabla2[[#This Row],[CANTIDAD 2]]*Tabla2[[#This Row],[P. U. 2]],2)</f>
        <v>799.33</v>
      </c>
    </row>
    <row r="2765" spans="1:10">
      <c r="A2765" s="16" t="s">
        <v>6577</v>
      </c>
      <c r="B2765" s="16" t="s">
        <v>2567</v>
      </c>
      <c r="C2765" s="16" t="s">
        <v>5857</v>
      </c>
      <c r="D2765" s="1" t="s">
        <v>62</v>
      </c>
      <c r="E2765" s="3">
        <v>1</v>
      </c>
      <c r="F2765" s="2">
        <v>579.74</v>
      </c>
      <c r="G2765" s="2">
        <f>ROUND('CDD-CD'!$E2765*'CDD-CD'!$F2765,2)</f>
        <v>579.74</v>
      </c>
      <c r="H2765" s="3">
        <v>1</v>
      </c>
      <c r="I2765" s="2">
        <v>799.33</v>
      </c>
      <c r="J2765" s="2">
        <f>ROUND(Tabla2[[#This Row],[CANTIDAD 2]]*Tabla2[[#This Row],[P. U. 2]],2)</f>
        <v>799.33</v>
      </c>
    </row>
    <row r="2766" spans="1:10">
      <c r="A2766" s="16" t="s">
        <v>6577</v>
      </c>
      <c r="B2766" s="16" t="s">
        <v>2568</v>
      </c>
      <c r="C2766" s="16" t="s">
        <v>5858</v>
      </c>
      <c r="D2766" s="1" t="s">
        <v>62</v>
      </c>
      <c r="E2766" s="3">
        <v>1</v>
      </c>
      <c r="F2766" s="2">
        <v>579.74</v>
      </c>
      <c r="G2766" s="2">
        <f>ROUND('CDD-CD'!$E2766*'CDD-CD'!$F2766,2)</f>
        <v>579.74</v>
      </c>
      <c r="H2766" s="3">
        <v>1</v>
      </c>
      <c r="I2766" s="2">
        <v>799.33</v>
      </c>
      <c r="J2766" s="2">
        <f>ROUND(Tabla2[[#This Row],[CANTIDAD 2]]*Tabla2[[#This Row],[P. U. 2]],2)</f>
        <v>799.33</v>
      </c>
    </row>
    <row r="2767" spans="1:10">
      <c r="A2767" s="16" t="s">
        <v>6577</v>
      </c>
      <c r="B2767" s="16" t="s">
        <v>2569</v>
      </c>
      <c r="C2767" s="16" t="s">
        <v>5859</v>
      </c>
      <c r="D2767" s="1" t="s">
        <v>62</v>
      </c>
      <c r="E2767" s="3">
        <v>1</v>
      </c>
      <c r="F2767" s="2">
        <v>579.74</v>
      </c>
      <c r="G2767" s="2">
        <f>ROUND('CDD-CD'!$E2767*'CDD-CD'!$F2767,2)</f>
        <v>579.74</v>
      </c>
      <c r="H2767" s="3">
        <v>1</v>
      </c>
      <c r="I2767" s="2">
        <v>799.33</v>
      </c>
      <c r="J2767" s="2">
        <f>ROUND(Tabla2[[#This Row],[CANTIDAD 2]]*Tabla2[[#This Row],[P. U. 2]],2)</f>
        <v>799.33</v>
      </c>
    </row>
    <row r="2768" spans="1:10">
      <c r="A2768" s="16" t="s">
        <v>6577</v>
      </c>
      <c r="B2768" s="16" t="s">
        <v>2570</v>
      </c>
      <c r="C2768" s="16" t="s">
        <v>5860</v>
      </c>
      <c r="D2768" s="1" t="s">
        <v>62</v>
      </c>
      <c r="E2768" s="3">
        <v>1</v>
      </c>
      <c r="F2768" s="2">
        <v>579.74</v>
      </c>
      <c r="G2768" s="2">
        <f>ROUND('CDD-CD'!$E2768*'CDD-CD'!$F2768,2)</f>
        <v>579.74</v>
      </c>
      <c r="H2768" s="3">
        <v>1</v>
      </c>
      <c r="I2768" s="2">
        <v>799.33</v>
      </c>
      <c r="J2768" s="2">
        <f>ROUND(Tabla2[[#This Row],[CANTIDAD 2]]*Tabla2[[#This Row],[P. U. 2]],2)</f>
        <v>799.33</v>
      </c>
    </row>
    <row r="2769" spans="1:10">
      <c r="A2769" s="16" t="s">
        <v>6577</v>
      </c>
      <c r="B2769" s="16" t="s">
        <v>2571</v>
      </c>
      <c r="C2769" s="16" t="s">
        <v>5861</v>
      </c>
      <c r="D2769" s="1" t="s">
        <v>62</v>
      </c>
      <c r="E2769" s="3">
        <v>1</v>
      </c>
      <c r="F2769" s="2">
        <v>579.74</v>
      </c>
      <c r="G2769" s="2">
        <f>ROUND('CDD-CD'!$E2769*'CDD-CD'!$F2769,2)</f>
        <v>579.74</v>
      </c>
      <c r="H2769" s="3">
        <v>1</v>
      </c>
      <c r="I2769" s="2">
        <v>799.33</v>
      </c>
      <c r="J2769" s="2">
        <f>ROUND(Tabla2[[#This Row],[CANTIDAD 2]]*Tabla2[[#This Row],[P. U. 2]],2)</f>
        <v>799.33</v>
      </c>
    </row>
    <row r="2770" spans="1:10">
      <c r="A2770" s="16" t="s">
        <v>6577</v>
      </c>
      <c r="B2770" s="16" t="s">
        <v>2572</v>
      </c>
      <c r="C2770" s="16" t="s">
        <v>5862</v>
      </c>
      <c r="D2770" s="1" t="s">
        <v>62</v>
      </c>
      <c r="E2770" s="3">
        <v>1</v>
      </c>
      <c r="F2770" s="2">
        <v>579.74</v>
      </c>
      <c r="G2770" s="2">
        <f>ROUND('CDD-CD'!$E2770*'CDD-CD'!$F2770,2)</f>
        <v>579.74</v>
      </c>
      <c r="H2770" s="3">
        <v>1</v>
      </c>
      <c r="I2770" s="2">
        <v>799.33</v>
      </c>
      <c r="J2770" s="2">
        <f>ROUND(Tabla2[[#This Row],[CANTIDAD 2]]*Tabla2[[#This Row],[P. U. 2]],2)</f>
        <v>799.33</v>
      </c>
    </row>
    <row r="2771" spans="1:10">
      <c r="A2771" s="16" t="s">
        <v>6577</v>
      </c>
      <c r="B2771" s="16" t="s">
        <v>2573</v>
      </c>
      <c r="C2771" s="16" t="s">
        <v>5863</v>
      </c>
      <c r="D2771" s="1" t="s">
        <v>62</v>
      </c>
      <c r="E2771" s="3">
        <v>1</v>
      </c>
      <c r="F2771" s="2">
        <v>579.74</v>
      </c>
      <c r="G2771" s="2">
        <f>ROUND('CDD-CD'!$E2771*'CDD-CD'!$F2771,2)</f>
        <v>579.74</v>
      </c>
      <c r="H2771" s="3">
        <v>1</v>
      </c>
      <c r="I2771" s="2">
        <v>799.33</v>
      </c>
      <c r="J2771" s="2">
        <f>ROUND(Tabla2[[#This Row],[CANTIDAD 2]]*Tabla2[[#This Row],[P. U. 2]],2)</f>
        <v>799.33</v>
      </c>
    </row>
    <row r="2772" spans="1:10">
      <c r="A2772" s="16" t="s">
        <v>6577</v>
      </c>
      <c r="B2772" s="16" t="s">
        <v>2574</v>
      </c>
      <c r="C2772" s="16" t="s">
        <v>5864</v>
      </c>
      <c r="D2772" s="1" t="s">
        <v>62</v>
      </c>
      <c r="E2772" s="3">
        <v>1</v>
      </c>
      <c r="F2772" s="2">
        <v>579.74</v>
      </c>
      <c r="G2772" s="2">
        <f>ROUND('CDD-CD'!$E2772*'CDD-CD'!$F2772,2)</f>
        <v>579.74</v>
      </c>
      <c r="H2772" s="3">
        <v>1</v>
      </c>
      <c r="I2772" s="2">
        <v>799.33</v>
      </c>
      <c r="J2772" s="2">
        <f>ROUND(Tabla2[[#This Row],[CANTIDAD 2]]*Tabla2[[#This Row],[P. U. 2]],2)</f>
        <v>799.33</v>
      </c>
    </row>
    <row r="2773" spans="1:10">
      <c r="A2773" s="16" t="s">
        <v>6577</v>
      </c>
      <c r="B2773" s="16" t="s">
        <v>2575</v>
      </c>
      <c r="C2773" s="16" t="s">
        <v>5865</v>
      </c>
      <c r="D2773" s="1" t="s">
        <v>62</v>
      </c>
      <c r="E2773" s="3">
        <v>1</v>
      </c>
      <c r="F2773" s="2">
        <v>579.74</v>
      </c>
      <c r="G2773" s="2">
        <f>ROUND('CDD-CD'!$E2773*'CDD-CD'!$F2773,2)</f>
        <v>579.74</v>
      </c>
      <c r="H2773" s="3">
        <v>1</v>
      </c>
      <c r="I2773" s="2">
        <v>799.33</v>
      </c>
      <c r="J2773" s="2">
        <f>ROUND(Tabla2[[#This Row],[CANTIDAD 2]]*Tabla2[[#This Row],[P. U. 2]],2)</f>
        <v>799.33</v>
      </c>
    </row>
    <row r="2774" spans="1:10">
      <c r="A2774" s="16" t="s">
        <v>6577</v>
      </c>
      <c r="B2774" s="16" t="s">
        <v>2576</v>
      </c>
      <c r="C2774" s="16" t="s">
        <v>5866</v>
      </c>
      <c r="D2774" s="1" t="s">
        <v>62</v>
      </c>
      <c r="E2774" s="3">
        <v>1</v>
      </c>
      <c r="F2774" s="2">
        <v>579.74</v>
      </c>
      <c r="G2774" s="2">
        <f>ROUND('CDD-CD'!$E2774*'CDD-CD'!$F2774,2)</f>
        <v>579.74</v>
      </c>
      <c r="H2774" s="3">
        <v>1</v>
      </c>
      <c r="I2774" s="2">
        <v>799.33</v>
      </c>
      <c r="J2774" s="2">
        <f>ROUND(Tabla2[[#This Row],[CANTIDAD 2]]*Tabla2[[#This Row],[P. U. 2]],2)</f>
        <v>799.33</v>
      </c>
    </row>
    <row r="2775" spans="1:10">
      <c r="A2775" s="16" t="s">
        <v>6577</v>
      </c>
      <c r="B2775" s="16" t="s">
        <v>2577</v>
      </c>
      <c r="C2775" s="16" t="s">
        <v>5867</v>
      </c>
      <c r="D2775" s="1" t="s">
        <v>62</v>
      </c>
      <c r="E2775" s="3">
        <v>1</v>
      </c>
      <c r="F2775" s="2">
        <v>579.74</v>
      </c>
      <c r="G2775" s="2">
        <f>ROUND('CDD-CD'!$E2775*'CDD-CD'!$F2775,2)</f>
        <v>579.74</v>
      </c>
      <c r="H2775" s="3">
        <v>1</v>
      </c>
      <c r="I2775" s="2">
        <v>799.33</v>
      </c>
      <c r="J2775" s="2">
        <f>ROUND(Tabla2[[#This Row],[CANTIDAD 2]]*Tabla2[[#This Row],[P. U. 2]],2)</f>
        <v>799.33</v>
      </c>
    </row>
    <row r="2776" spans="1:10">
      <c r="A2776" s="16" t="s">
        <v>6577</v>
      </c>
      <c r="B2776" s="16" t="s">
        <v>2578</v>
      </c>
      <c r="C2776" s="16" t="s">
        <v>5868</v>
      </c>
      <c r="D2776" s="1" t="s">
        <v>62</v>
      </c>
      <c r="E2776" s="3">
        <v>1</v>
      </c>
      <c r="F2776" s="2">
        <v>579.74</v>
      </c>
      <c r="G2776" s="2">
        <f>ROUND('CDD-CD'!$E2776*'CDD-CD'!$F2776,2)</f>
        <v>579.74</v>
      </c>
      <c r="H2776" s="3">
        <v>1</v>
      </c>
      <c r="I2776" s="2">
        <v>799.33</v>
      </c>
      <c r="J2776" s="2">
        <f>ROUND(Tabla2[[#This Row],[CANTIDAD 2]]*Tabla2[[#This Row],[P. U. 2]],2)</f>
        <v>799.33</v>
      </c>
    </row>
    <row r="2777" spans="1:10">
      <c r="A2777" s="16" t="s">
        <v>6577</v>
      </c>
      <c r="B2777" s="16" t="s">
        <v>2579</v>
      </c>
      <c r="C2777" s="16" t="s">
        <v>5869</v>
      </c>
      <c r="D2777" s="1" t="s">
        <v>62</v>
      </c>
      <c r="E2777" s="3">
        <v>1</v>
      </c>
      <c r="F2777" s="2">
        <v>579.74</v>
      </c>
      <c r="G2777" s="2">
        <f>ROUND('CDD-CD'!$E2777*'CDD-CD'!$F2777,2)</f>
        <v>579.74</v>
      </c>
      <c r="H2777" s="3">
        <v>1</v>
      </c>
      <c r="I2777" s="2">
        <v>799.33</v>
      </c>
      <c r="J2777" s="2">
        <f>ROUND(Tabla2[[#This Row],[CANTIDAD 2]]*Tabla2[[#This Row],[P. U. 2]],2)</f>
        <v>799.33</v>
      </c>
    </row>
    <row r="2778" spans="1:10">
      <c r="A2778" s="16" t="s">
        <v>6577</v>
      </c>
      <c r="B2778" s="16" t="s">
        <v>2580</v>
      </c>
      <c r="C2778" s="16" t="s">
        <v>5870</v>
      </c>
      <c r="D2778" s="1" t="s">
        <v>62</v>
      </c>
      <c r="E2778" s="3">
        <v>1</v>
      </c>
      <c r="F2778" s="2">
        <v>579.74</v>
      </c>
      <c r="G2778" s="2">
        <f>ROUND('CDD-CD'!$E2778*'CDD-CD'!$F2778,2)</f>
        <v>579.74</v>
      </c>
      <c r="H2778" s="3">
        <v>1</v>
      </c>
      <c r="I2778" s="2">
        <v>799.33</v>
      </c>
      <c r="J2778" s="2">
        <f>ROUND(Tabla2[[#This Row],[CANTIDAD 2]]*Tabla2[[#This Row],[P. U. 2]],2)</f>
        <v>799.33</v>
      </c>
    </row>
    <row r="2779" spans="1:10" s="46" customFormat="1">
      <c r="A2779" s="45" t="s">
        <v>6578</v>
      </c>
      <c r="B2779" s="45" t="s">
        <v>6696</v>
      </c>
      <c r="C2779" s="45" t="s">
        <v>5871</v>
      </c>
      <c r="D2779" s="25" t="s">
        <v>3472</v>
      </c>
      <c r="E2779" s="26"/>
      <c r="F2779" s="27"/>
      <c r="G2779" s="27">
        <f>G2780+G2797+G2898+G2907+G2914+G2918</f>
        <v>11068767.860000001</v>
      </c>
      <c r="H2779" s="26"/>
      <c r="I2779" s="63"/>
      <c r="J2779" s="27">
        <f>J2780+J2797+J2898+J2907+J2914+J2918</f>
        <v>11687186.09</v>
      </c>
    </row>
    <row r="2780" spans="1:10" s="51" customFormat="1">
      <c r="A2780" s="47" t="s">
        <v>6579</v>
      </c>
      <c r="B2780" s="47" t="s">
        <v>6638</v>
      </c>
      <c r="C2780" s="47" t="s">
        <v>3574</v>
      </c>
      <c r="D2780" s="48" t="s">
        <v>3472</v>
      </c>
      <c r="E2780" s="49"/>
      <c r="F2780" s="50"/>
      <c r="G2780" s="50">
        <f>SUM(G2781:G2796)</f>
        <v>118090.20999999999</v>
      </c>
      <c r="H2780" s="49"/>
      <c r="I2780" s="64"/>
      <c r="J2780" s="50">
        <f>SUM(J2781:J2796)</f>
        <v>154066.31999999998</v>
      </c>
    </row>
    <row r="2781" spans="1:10">
      <c r="A2781" s="16" t="s">
        <v>6577</v>
      </c>
      <c r="B2781" s="16" t="s">
        <v>2581</v>
      </c>
      <c r="C2781" s="16" t="s">
        <v>5872</v>
      </c>
      <c r="D2781" s="1" t="s">
        <v>62</v>
      </c>
      <c r="E2781" s="3">
        <v>723</v>
      </c>
      <c r="F2781" s="2">
        <v>5.5</v>
      </c>
      <c r="G2781" s="2">
        <f>ROUND('CDD-CD'!$E2781*'CDD-CD'!$F2781,2)</f>
        <v>3976.5</v>
      </c>
      <c r="H2781" s="3">
        <v>723</v>
      </c>
      <c r="I2781" s="2">
        <v>7.33</v>
      </c>
      <c r="J2781" s="2">
        <f>ROUND(Tabla2[[#This Row],[CANTIDAD 2]]*Tabla2[[#This Row],[P. U. 2]],2)</f>
        <v>5299.59</v>
      </c>
    </row>
    <row r="2782" spans="1:10">
      <c r="A2782" s="16" t="s">
        <v>6577</v>
      </c>
      <c r="B2782" s="16" t="s">
        <v>2582</v>
      </c>
      <c r="C2782" s="16" t="s">
        <v>5873</v>
      </c>
      <c r="D2782" s="1" t="s">
        <v>62</v>
      </c>
      <c r="E2782" s="3">
        <v>1253</v>
      </c>
      <c r="F2782" s="2">
        <v>6.38</v>
      </c>
      <c r="G2782" s="2">
        <f>ROUND('CDD-CD'!$E2782*'CDD-CD'!$F2782,2)</f>
        <v>7994.14</v>
      </c>
      <c r="H2782" s="3">
        <v>1253</v>
      </c>
      <c r="I2782" s="2">
        <v>8.4600000000000009</v>
      </c>
      <c r="J2782" s="2">
        <f>ROUND(Tabla2[[#This Row],[CANTIDAD 2]]*Tabla2[[#This Row],[P. U. 2]],2)</f>
        <v>10600.38</v>
      </c>
    </row>
    <row r="2783" spans="1:10">
      <c r="A2783" s="16" t="s">
        <v>6577</v>
      </c>
      <c r="B2783" s="16" t="s">
        <v>2583</v>
      </c>
      <c r="C2783" s="16" t="s">
        <v>5874</v>
      </c>
      <c r="D2783" s="1" t="s">
        <v>62</v>
      </c>
      <c r="E2783" s="3">
        <v>771</v>
      </c>
      <c r="F2783" s="2">
        <v>7.51</v>
      </c>
      <c r="G2783" s="2">
        <f>ROUND('CDD-CD'!$E2783*'CDD-CD'!$F2783,2)</f>
        <v>5790.21</v>
      </c>
      <c r="H2783" s="3">
        <v>771</v>
      </c>
      <c r="I2783" s="2">
        <v>9.94</v>
      </c>
      <c r="J2783" s="2">
        <f>ROUND(Tabla2[[#This Row],[CANTIDAD 2]]*Tabla2[[#This Row],[P. U. 2]],2)</f>
        <v>7663.74</v>
      </c>
    </row>
    <row r="2784" spans="1:10">
      <c r="A2784" s="16" t="s">
        <v>6577</v>
      </c>
      <c r="B2784" s="16" t="s">
        <v>2584</v>
      </c>
      <c r="C2784" s="16" t="s">
        <v>5875</v>
      </c>
      <c r="D2784" s="1" t="s">
        <v>62</v>
      </c>
      <c r="E2784" s="3">
        <v>487</v>
      </c>
      <c r="F2784" s="2">
        <v>9.02</v>
      </c>
      <c r="G2784" s="2">
        <f>ROUND('CDD-CD'!$E2784*'CDD-CD'!$F2784,2)</f>
        <v>4392.74</v>
      </c>
      <c r="H2784" s="3">
        <v>487</v>
      </c>
      <c r="I2784" s="2">
        <v>11.94</v>
      </c>
      <c r="J2784" s="2">
        <f>ROUND(Tabla2[[#This Row],[CANTIDAD 2]]*Tabla2[[#This Row],[P. U. 2]],2)</f>
        <v>5814.78</v>
      </c>
    </row>
    <row r="2785" spans="1:10">
      <c r="A2785" s="16" t="s">
        <v>6577</v>
      </c>
      <c r="B2785" s="16" t="s">
        <v>2585</v>
      </c>
      <c r="C2785" s="16" t="s">
        <v>5876</v>
      </c>
      <c r="D2785" s="1" t="s">
        <v>62</v>
      </c>
      <c r="E2785" s="3">
        <v>800</v>
      </c>
      <c r="F2785" s="2">
        <v>11.14</v>
      </c>
      <c r="G2785" s="2">
        <f>ROUND('CDD-CD'!$E2785*'CDD-CD'!$F2785,2)</f>
        <v>8912</v>
      </c>
      <c r="H2785" s="3">
        <v>800</v>
      </c>
      <c r="I2785" s="2">
        <v>14.76</v>
      </c>
      <c r="J2785" s="2">
        <f>ROUND(Tabla2[[#This Row],[CANTIDAD 2]]*Tabla2[[#This Row],[P. U. 2]],2)</f>
        <v>11808</v>
      </c>
    </row>
    <row r="2786" spans="1:10">
      <c r="A2786" s="16" t="s">
        <v>6577</v>
      </c>
      <c r="B2786" s="16" t="s">
        <v>2586</v>
      </c>
      <c r="C2786" s="16" t="s">
        <v>5877</v>
      </c>
      <c r="D2786" s="1" t="s">
        <v>62</v>
      </c>
      <c r="E2786" s="3">
        <v>265</v>
      </c>
      <c r="F2786" s="2">
        <v>12.93</v>
      </c>
      <c r="G2786" s="2">
        <f>ROUND('CDD-CD'!$E2786*'CDD-CD'!$F2786,2)</f>
        <v>3426.45</v>
      </c>
      <c r="H2786" s="3">
        <v>265</v>
      </c>
      <c r="I2786" s="2">
        <v>17.079999999999998</v>
      </c>
      <c r="J2786" s="2">
        <f>ROUND(Tabla2[[#This Row],[CANTIDAD 2]]*Tabla2[[#This Row],[P. U. 2]],2)</f>
        <v>4526.2</v>
      </c>
    </row>
    <row r="2787" spans="1:10">
      <c r="A2787" s="16" t="s">
        <v>6577</v>
      </c>
      <c r="B2787" s="16" t="s">
        <v>2587</v>
      </c>
      <c r="C2787" s="16" t="s">
        <v>5878</v>
      </c>
      <c r="D2787" s="1" t="s">
        <v>62</v>
      </c>
      <c r="E2787" s="3">
        <v>99</v>
      </c>
      <c r="F2787" s="2">
        <v>15.26</v>
      </c>
      <c r="G2787" s="2">
        <f>ROUND('CDD-CD'!$E2787*'CDD-CD'!$F2787,2)</f>
        <v>1510.74</v>
      </c>
      <c r="H2787" s="3">
        <v>99</v>
      </c>
      <c r="I2787" s="2">
        <v>20.079999999999998</v>
      </c>
      <c r="J2787" s="2">
        <f>ROUND(Tabla2[[#This Row],[CANTIDAD 2]]*Tabla2[[#This Row],[P. U. 2]],2)</f>
        <v>1987.92</v>
      </c>
    </row>
    <row r="2788" spans="1:10">
      <c r="A2788" s="16" t="s">
        <v>6577</v>
      </c>
      <c r="B2788" s="16" t="s">
        <v>2588</v>
      </c>
      <c r="C2788" s="16" t="s">
        <v>5879</v>
      </c>
      <c r="D2788" s="1" t="s">
        <v>62</v>
      </c>
      <c r="E2788" s="3">
        <v>220</v>
      </c>
      <c r="F2788" s="2">
        <v>18.600000000000001</v>
      </c>
      <c r="G2788" s="2">
        <f>ROUND('CDD-CD'!$E2788*'CDD-CD'!$F2788,2)</f>
        <v>4092</v>
      </c>
      <c r="H2788" s="3">
        <v>220</v>
      </c>
      <c r="I2788" s="2">
        <v>24.44</v>
      </c>
      <c r="J2788" s="2">
        <f>ROUND(Tabla2[[#This Row],[CANTIDAD 2]]*Tabla2[[#This Row],[P. U. 2]],2)</f>
        <v>5376.8</v>
      </c>
    </row>
    <row r="2789" spans="1:10">
      <c r="A2789" s="16" t="s">
        <v>6577</v>
      </c>
      <c r="B2789" s="16" t="s">
        <v>2589</v>
      </c>
      <c r="C2789" s="16" t="s">
        <v>5880</v>
      </c>
      <c r="D2789" s="1" t="s">
        <v>79</v>
      </c>
      <c r="E2789" s="3">
        <v>1037.3800000000001</v>
      </c>
      <c r="F2789" s="2">
        <v>7.81</v>
      </c>
      <c r="G2789" s="2">
        <f>ROUND('CDD-CD'!$E2789*'CDD-CD'!$F2789,2)</f>
        <v>8101.94</v>
      </c>
      <c r="H2789" s="3">
        <v>1037.3800000000001</v>
      </c>
      <c r="I2789" s="2">
        <v>10.23</v>
      </c>
      <c r="J2789" s="2">
        <f>ROUND(Tabla2[[#This Row],[CANTIDAD 2]]*Tabla2[[#This Row],[P. U. 2]],2)</f>
        <v>10612.4</v>
      </c>
    </row>
    <row r="2790" spans="1:10">
      <c r="A2790" s="16" t="s">
        <v>6577</v>
      </c>
      <c r="B2790" s="16" t="s">
        <v>2590</v>
      </c>
      <c r="C2790" s="16" t="s">
        <v>5881</v>
      </c>
      <c r="D2790" s="1" t="s">
        <v>79</v>
      </c>
      <c r="E2790" s="3">
        <v>1797.81</v>
      </c>
      <c r="F2790" s="2">
        <v>9.58</v>
      </c>
      <c r="G2790" s="2">
        <f>ROUND('CDD-CD'!$E2790*'CDD-CD'!$F2790,2)</f>
        <v>17223.02</v>
      </c>
      <c r="H2790" s="3">
        <v>1797.81</v>
      </c>
      <c r="I2790" s="2">
        <v>12.47</v>
      </c>
      <c r="J2790" s="2">
        <f>ROUND(Tabla2[[#This Row],[CANTIDAD 2]]*Tabla2[[#This Row],[P. U. 2]],2)</f>
        <v>22418.69</v>
      </c>
    </row>
    <row r="2791" spans="1:10">
      <c r="A2791" s="16" t="s">
        <v>6577</v>
      </c>
      <c r="B2791" s="16" t="s">
        <v>2591</v>
      </c>
      <c r="C2791" s="16" t="s">
        <v>5882</v>
      </c>
      <c r="D2791" s="1" t="s">
        <v>79</v>
      </c>
      <c r="E2791" s="3">
        <v>1106.6099999999999</v>
      </c>
      <c r="F2791" s="2">
        <v>12.03</v>
      </c>
      <c r="G2791" s="2">
        <f>ROUND('CDD-CD'!$E2791*'CDD-CD'!$F2791,2)</f>
        <v>13312.52</v>
      </c>
      <c r="H2791" s="3">
        <v>1106.6099999999999</v>
      </c>
      <c r="I2791" s="2">
        <v>15.63</v>
      </c>
      <c r="J2791" s="2">
        <f>ROUND(Tabla2[[#This Row],[CANTIDAD 2]]*Tabla2[[#This Row],[P. U. 2]],2)</f>
        <v>17296.310000000001</v>
      </c>
    </row>
    <row r="2792" spans="1:10">
      <c r="A2792" s="16" t="s">
        <v>6577</v>
      </c>
      <c r="B2792" s="16" t="s">
        <v>2592</v>
      </c>
      <c r="C2792" s="16" t="s">
        <v>5883</v>
      </c>
      <c r="D2792" s="1" t="s">
        <v>79</v>
      </c>
      <c r="E2792" s="3">
        <v>699.21</v>
      </c>
      <c r="F2792" s="2">
        <v>14.04</v>
      </c>
      <c r="G2792" s="2">
        <f>ROUND('CDD-CD'!$E2792*'CDD-CD'!$F2792,2)</f>
        <v>9816.91</v>
      </c>
      <c r="H2792" s="3">
        <v>699.21</v>
      </c>
      <c r="I2792" s="2">
        <v>18.170000000000002</v>
      </c>
      <c r="J2792" s="2">
        <f>ROUND(Tabla2[[#This Row],[CANTIDAD 2]]*Tabla2[[#This Row],[P. U. 2]],2)</f>
        <v>12704.65</v>
      </c>
    </row>
    <row r="2793" spans="1:10">
      <c r="A2793" s="16" t="s">
        <v>6577</v>
      </c>
      <c r="B2793" s="16" t="s">
        <v>2593</v>
      </c>
      <c r="C2793" s="16" t="s">
        <v>5884</v>
      </c>
      <c r="D2793" s="1" t="s">
        <v>79</v>
      </c>
      <c r="E2793" s="3">
        <v>1148.4000000000001</v>
      </c>
      <c r="F2793" s="2">
        <v>16.440000000000001</v>
      </c>
      <c r="G2793" s="2">
        <f>ROUND('CDD-CD'!$E2793*'CDD-CD'!$F2793,2)</f>
        <v>18879.7</v>
      </c>
      <c r="H2793" s="3">
        <v>1148.4000000000001</v>
      </c>
      <c r="I2793" s="2">
        <v>21.23</v>
      </c>
      <c r="J2793" s="2">
        <f>ROUND(Tabla2[[#This Row],[CANTIDAD 2]]*Tabla2[[#This Row],[P. U. 2]],2)</f>
        <v>24380.53</v>
      </c>
    </row>
    <row r="2794" spans="1:10">
      <c r="A2794" s="16" t="s">
        <v>6577</v>
      </c>
      <c r="B2794" s="16" t="s">
        <v>2594</v>
      </c>
      <c r="C2794" s="16" t="s">
        <v>5885</v>
      </c>
      <c r="D2794" s="1" t="s">
        <v>79</v>
      </c>
      <c r="E2794" s="3">
        <v>380.77</v>
      </c>
      <c r="F2794" s="2">
        <v>18.8</v>
      </c>
      <c r="G2794" s="2">
        <f>ROUND('CDD-CD'!$E2794*'CDD-CD'!$F2794,2)</f>
        <v>7158.48</v>
      </c>
      <c r="H2794" s="3">
        <v>380.77</v>
      </c>
      <c r="I2794" s="2">
        <v>24.04</v>
      </c>
      <c r="J2794" s="2">
        <f>ROUND(Tabla2[[#This Row],[CANTIDAD 2]]*Tabla2[[#This Row],[P. U. 2]],2)</f>
        <v>9153.7099999999991</v>
      </c>
    </row>
    <row r="2795" spans="1:10">
      <c r="A2795" s="16" t="s">
        <v>6577</v>
      </c>
      <c r="B2795" s="16" t="s">
        <v>2595</v>
      </c>
      <c r="C2795" s="16" t="s">
        <v>5886</v>
      </c>
      <c r="D2795" s="1" t="s">
        <v>79</v>
      </c>
      <c r="E2795" s="3">
        <v>45.81</v>
      </c>
      <c r="F2795" s="2">
        <v>21.48</v>
      </c>
      <c r="G2795" s="2">
        <f>ROUND('CDD-CD'!$E2795*'CDD-CD'!$F2795,2)</f>
        <v>984</v>
      </c>
      <c r="H2795" s="3">
        <v>45.81</v>
      </c>
      <c r="I2795" s="2">
        <v>27.24</v>
      </c>
      <c r="J2795" s="2">
        <f>ROUND(Tabla2[[#This Row],[CANTIDAD 2]]*Tabla2[[#This Row],[P. U. 2]],2)</f>
        <v>1247.8599999999999</v>
      </c>
    </row>
    <row r="2796" spans="1:10">
      <c r="A2796" s="16" t="s">
        <v>6577</v>
      </c>
      <c r="B2796" s="16" t="s">
        <v>2596</v>
      </c>
      <c r="C2796" s="16" t="s">
        <v>5887</v>
      </c>
      <c r="D2796" s="1" t="s">
        <v>79</v>
      </c>
      <c r="E2796" s="3">
        <v>101.69</v>
      </c>
      <c r="F2796" s="2">
        <v>24.77</v>
      </c>
      <c r="G2796" s="2">
        <f>ROUND('CDD-CD'!$E2796*'CDD-CD'!$F2796,2)</f>
        <v>2518.86</v>
      </c>
      <c r="H2796" s="3">
        <v>101.69</v>
      </c>
      <c r="I2796" s="2">
        <v>31.22</v>
      </c>
      <c r="J2796" s="2">
        <f>ROUND(Tabla2[[#This Row],[CANTIDAD 2]]*Tabla2[[#This Row],[P. U. 2]],2)</f>
        <v>3174.76</v>
      </c>
    </row>
    <row r="2797" spans="1:10" s="51" customFormat="1">
      <c r="A2797" s="47" t="s">
        <v>6579</v>
      </c>
      <c r="B2797" s="47" t="s">
        <v>6639</v>
      </c>
      <c r="C2797" s="47" t="s">
        <v>5888</v>
      </c>
      <c r="D2797" s="48" t="s">
        <v>3472</v>
      </c>
      <c r="E2797" s="49"/>
      <c r="F2797" s="50"/>
      <c r="G2797" s="50">
        <f>SUM(G2798:G2897)</f>
        <v>2178106.44</v>
      </c>
      <c r="H2797" s="49"/>
      <c r="I2797" s="64"/>
      <c r="J2797" s="50">
        <f>SUM(J2798:J2897)</f>
        <v>2330763.7899999991</v>
      </c>
    </row>
    <row r="2798" spans="1:10">
      <c r="A2798" s="16" t="s">
        <v>6577</v>
      </c>
      <c r="B2798" s="16" t="s">
        <v>2597</v>
      </c>
      <c r="C2798" s="16" t="s">
        <v>5889</v>
      </c>
      <c r="D2798" s="1" t="s">
        <v>79</v>
      </c>
      <c r="E2798" s="3">
        <v>1037.3800000000001</v>
      </c>
      <c r="F2798" s="2">
        <v>89.41</v>
      </c>
      <c r="G2798" s="2">
        <f>ROUND('CDD-CD'!$E2798*'CDD-CD'!$F2798,2)</f>
        <v>92752.15</v>
      </c>
      <c r="H2798" s="3">
        <v>1037.3800000000001</v>
      </c>
      <c r="I2798" s="2">
        <v>96.91</v>
      </c>
      <c r="J2798" s="2">
        <f>ROUND(Tabla2[[#This Row],[CANTIDAD 2]]*Tabla2[[#This Row],[P. U. 2]],2)</f>
        <v>100532.5</v>
      </c>
    </row>
    <row r="2799" spans="1:10">
      <c r="A2799" s="16" t="s">
        <v>6577</v>
      </c>
      <c r="B2799" s="16" t="s">
        <v>2598</v>
      </c>
      <c r="C2799" s="16" t="s">
        <v>5890</v>
      </c>
      <c r="D2799" s="1" t="s">
        <v>79</v>
      </c>
      <c r="E2799" s="3">
        <v>1797.81</v>
      </c>
      <c r="F2799" s="2">
        <v>140.97999999999999</v>
      </c>
      <c r="G2799" s="2">
        <f>ROUND('CDD-CD'!$E2799*'CDD-CD'!$F2799,2)</f>
        <v>253455.25</v>
      </c>
      <c r="H2799" s="3">
        <v>1797.81</v>
      </c>
      <c r="I2799" s="2">
        <v>150.63</v>
      </c>
      <c r="J2799" s="2">
        <f>ROUND(Tabla2[[#This Row],[CANTIDAD 2]]*Tabla2[[#This Row],[P. U. 2]],2)</f>
        <v>270804.12</v>
      </c>
    </row>
    <row r="2800" spans="1:10">
      <c r="A2800" s="16" t="s">
        <v>6577</v>
      </c>
      <c r="B2800" s="16" t="s">
        <v>2599</v>
      </c>
      <c r="C2800" s="16" t="s">
        <v>5891</v>
      </c>
      <c r="D2800" s="1" t="s">
        <v>79</v>
      </c>
      <c r="E2800" s="3">
        <v>1106.6099999999999</v>
      </c>
      <c r="F2800" s="2">
        <v>219.19</v>
      </c>
      <c r="G2800" s="2">
        <f>ROUND('CDD-CD'!$E2800*'CDD-CD'!$F2800,2)</f>
        <v>242557.85</v>
      </c>
      <c r="H2800" s="3">
        <v>1106.6099999999999</v>
      </c>
      <c r="I2800" s="2">
        <v>230.44</v>
      </c>
      <c r="J2800" s="2">
        <f>ROUND(Tabla2[[#This Row],[CANTIDAD 2]]*Tabla2[[#This Row],[P. U. 2]],2)</f>
        <v>255007.21</v>
      </c>
    </row>
    <row r="2801" spans="1:10">
      <c r="A2801" s="16" t="s">
        <v>6577</v>
      </c>
      <c r="B2801" s="16" t="s">
        <v>2600</v>
      </c>
      <c r="C2801" s="16" t="s">
        <v>5892</v>
      </c>
      <c r="D2801" s="1" t="s">
        <v>79</v>
      </c>
      <c r="E2801" s="3">
        <v>699.21</v>
      </c>
      <c r="F2801" s="2">
        <v>278.57</v>
      </c>
      <c r="G2801" s="2">
        <f>ROUND('CDD-CD'!$E2801*'CDD-CD'!$F2801,2)</f>
        <v>194778.93</v>
      </c>
      <c r="H2801" s="3">
        <v>699.21</v>
      </c>
      <c r="I2801" s="2">
        <v>291.08999999999997</v>
      </c>
      <c r="J2801" s="2">
        <f>ROUND(Tabla2[[#This Row],[CANTIDAD 2]]*Tabla2[[#This Row],[P. U. 2]],2)</f>
        <v>203533.04</v>
      </c>
    </row>
    <row r="2802" spans="1:10">
      <c r="A2802" s="16" t="s">
        <v>6577</v>
      </c>
      <c r="B2802" s="16" t="s">
        <v>2601</v>
      </c>
      <c r="C2802" s="16" t="s">
        <v>5893</v>
      </c>
      <c r="D2802" s="1" t="s">
        <v>79</v>
      </c>
      <c r="E2802" s="3">
        <v>1148.4000000000001</v>
      </c>
      <c r="F2802" s="2">
        <v>349.72</v>
      </c>
      <c r="G2802" s="2">
        <f>ROUND('CDD-CD'!$E2802*'CDD-CD'!$F2802,2)</f>
        <v>401618.45</v>
      </c>
      <c r="H2802" s="3">
        <v>1148.4000000000001</v>
      </c>
      <c r="I2802" s="2">
        <v>363.77</v>
      </c>
      <c r="J2802" s="2">
        <f>ROUND(Tabla2[[#This Row],[CANTIDAD 2]]*Tabla2[[#This Row],[P. U. 2]],2)</f>
        <v>417753.47</v>
      </c>
    </row>
    <row r="2803" spans="1:10">
      <c r="A2803" s="16" t="s">
        <v>6577</v>
      </c>
      <c r="B2803" s="16" t="s">
        <v>2602</v>
      </c>
      <c r="C2803" s="16" t="s">
        <v>5894</v>
      </c>
      <c r="D2803" s="1" t="s">
        <v>79</v>
      </c>
      <c r="E2803" s="3">
        <v>380.77</v>
      </c>
      <c r="F2803" s="2">
        <v>522.95000000000005</v>
      </c>
      <c r="G2803" s="2">
        <f>ROUND('CDD-CD'!$E2803*'CDD-CD'!$F2803,2)</f>
        <v>199123.67</v>
      </c>
      <c r="H2803" s="3">
        <v>380.77</v>
      </c>
      <c r="I2803" s="2">
        <v>539.01</v>
      </c>
      <c r="J2803" s="2">
        <f>ROUND(Tabla2[[#This Row],[CANTIDAD 2]]*Tabla2[[#This Row],[P. U. 2]],2)</f>
        <v>205238.84</v>
      </c>
    </row>
    <row r="2804" spans="1:10">
      <c r="A2804" s="16" t="s">
        <v>6577</v>
      </c>
      <c r="B2804" s="16" t="s">
        <v>2603</v>
      </c>
      <c r="C2804" s="16" t="s">
        <v>5895</v>
      </c>
      <c r="D2804" s="1" t="s">
        <v>79</v>
      </c>
      <c r="E2804" s="3">
        <v>45.81</v>
      </c>
      <c r="F2804" s="2">
        <v>936</v>
      </c>
      <c r="G2804" s="2">
        <f>ROUND('CDD-CD'!$E2804*'CDD-CD'!$F2804,2)</f>
        <v>42878.16</v>
      </c>
      <c r="H2804" s="3">
        <v>45.81</v>
      </c>
      <c r="I2804" s="2">
        <v>954.7</v>
      </c>
      <c r="J2804" s="2">
        <f>ROUND(Tabla2[[#This Row],[CANTIDAD 2]]*Tabla2[[#This Row],[P. U. 2]],2)</f>
        <v>43734.81</v>
      </c>
    </row>
    <row r="2805" spans="1:10">
      <c r="A2805" s="16" t="s">
        <v>6577</v>
      </c>
      <c r="B2805" s="16" t="s">
        <v>2604</v>
      </c>
      <c r="C2805" s="16" t="s">
        <v>5896</v>
      </c>
      <c r="D2805" s="1" t="s">
        <v>79</v>
      </c>
      <c r="E2805" s="3">
        <v>101.69</v>
      </c>
      <c r="F2805" s="2">
        <v>1241.3800000000001</v>
      </c>
      <c r="G2805" s="2">
        <f>ROUND('CDD-CD'!$E2805*'CDD-CD'!$F2805,2)</f>
        <v>126235.93</v>
      </c>
      <c r="H2805" s="3">
        <v>101.69</v>
      </c>
      <c r="I2805" s="2">
        <v>1263.78</v>
      </c>
      <c r="J2805" s="2">
        <f>ROUND(Tabla2[[#This Row],[CANTIDAD 2]]*Tabla2[[#This Row],[P. U. 2]],2)</f>
        <v>128513.79</v>
      </c>
    </row>
    <row r="2806" spans="1:10">
      <c r="A2806" s="16" t="s">
        <v>6577</v>
      </c>
      <c r="B2806" s="16" t="s">
        <v>2605</v>
      </c>
      <c r="C2806" s="16" t="s">
        <v>5897</v>
      </c>
      <c r="D2806" s="1" t="s">
        <v>62</v>
      </c>
      <c r="E2806" s="3">
        <v>135</v>
      </c>
      <c r="F2806" s="2">
        <v>23.41</v>
      </c>
      <c r="G2806" s="2">
        <f>ROUND('CDD-CD'!$E2806*'CDD-CD'!$F2806,2)</f>
        <v>3160.35</v>
      </c>
      <c r="H2806" s="3">
        <v>135</v>
      </c>
      <c r="I2806" s="2">
        <v>28.11</v>
      </c>
      <c r="J2806" s="2">
        <f>ROUND(Tabla2[[#This Row],[CANTIDAD 2]]*Tabla2[[#This Row],[P. U. 2]],2)</f>
        <v>3794.85</v>
      </c>
    </row>
    <row r="2807" spans="1:10">
      <c r="A2807" s="16" t="s">
        <v>6577</v>
      </c>
      <c r="B2807" s="16" t="s">
        <v>2606</v>
      </c>
      <c r="C2807" s="16" t="s">
        <v>5898</v>
      </c>
      <c r="D2807" s="1" t="s">
        <v>62</v>
      </c>
      <c r="E2807" s="3">
        <v>103</v>
      </c>
      <c r="F2807" s="2">
        <v>31.77</v>
      </c>
      <c r="G2807" s="2">
        <f>ROUND('CDD-CD'!$E2807*'CDD-CD'!$F2807,2)</f>
        <v>3272.31</v>
      </c>
      <c r="H2807" s="3">
        <v>103</v>
      </c>
      <c r="I2807" s="2">
        <v>37.26</v>
      </c>
      <c r="J2807" s="2">
        <f>ROUND(Tabla2[[#This Row],[CANTIDAD 2]]*Tabla2[[#This Row],[P. U. 2]],2)</f>
        <v>3837.78</v>
      </c>
    </row>
    <row r="2808" spans="1:10">
      <c r="A2808" s="16" t="s">
        <v>6577</v>
      </c>
      <c r="B2808" s="16" t="s">
        <v>2607</v>
      </c>
      <c r="C2808" s="16" t="s">
        <v>5899</v>
      </c>
      <c r="D2808" s="1" t="s">
        <v>62</v>
      </c>
      <c r="E2808" s="3">
        <v>89</v>
      </c>
      <c r="F2808" s="2">
        <v>44.07</v>
      </c>
      <c r="G2808" s="2">
        <f>ROUND('CDD-CD'!$E2808*'CDD-CD'!$F2808,2)</f>
        <v>3922.23</v>
      </c>
      <c r="H2808" s="3">
        <v>89</v>
      </c>
      <c r="I2808" s="2">
        <v>50.66</v>
      </c>
      <c r="J2808" s="2">
        <f>ROUND(Tabla2[[#This Row],[CANTIDAD 2]]*Tabla2[[#This Row],[P. U. 2]],2)</f>
        <v>4508.74</v>
      </c>
    </row>
    <row r="2809" spans="1:10">
      <c r="A2809" s="16" t="s">
        <v>6577</v>
      </c>
      <c r="B2809" s="16" t="s">
        <v>2608</v>
      </c>
      <c r="C2809" s="16" t="s">
        <v>5900</v>
      </c>
      <c r="D2809" s="1" t="s">
        <v>62</v>
      </c>
      <c r="E2809" s="3">
        <v>81</v>
      </c>
      <c r="F2809" s="2">
        <v>55.06</v>
      </c>
      <c r="G2809" s="2">
        <f>ROUND('CDD-CD'!$E2809*'CDD-CD'!$F2809,2)</f>
        <v>4459.8599999999997</v>
      </c>
      <c r="H2809" s="3">
        <v>81</v>
      </c>
      <c r="I2809" s="2">
        <v>63.29</v>
      </c>
      <c r="J2809" s="2">
        <f>ROUND(Tabla2[[#This Row],[CANTIDAD 2]]*Tabla2[[#This Row],[P. U. 2]],2)</f>
        <v>5126.49</v>
      </c>
    </row>
    <row r="2810" spans="1:10">
      <c r="A2810" s="16" t="s">
        <v>6577</v>
      </c>
      <c r="B2810" s="16" t="s">
        <v>2609</v>
      </c>
      <c r="C2810" s="16" t="s">
        <v>5901</v>
      </c>
      <c r="D2810" s="1" t="s">
        <v>62</v>
      </c>
      <c r="E2810" s="3">
        <v>96</v>
      </c>
      <c r="F2810" s="2">
        <v>72.930000000000007</v>
      </c>
      <c r="G2810" s="2">
        <f>ROUND('CDD-CD'!$E2810*'CDD-CD'!$F2810,2)</f>
        <v>7001.28</v>
      </c>
      <c r="H2810" s="3">
        <v>96</v>
      </c>
      <c r="I2810" s="2">
        <v>83.91</v>
      </c>
      <c r="J2810" s="2">
        <f>ROUND(Tabla2[[#This Row],[CANTIDAD 2]]*Tabla2[[#This Row],[P. U. 2]],2)</f>
        <v>8055.36</v>
      </c>
    </row>
    <row r="2811" spans="1:10">
      <c r="A2811" s="16" t="s">
        <v>6577</v>
      </c>
      <c r="B2811" s="16" t="s">
        <v>2610</v>
      </c>
      <c r="C2811" s="16" t="s">
        <v>5902</v>
      </c>
      <c r="D2811" s="1" t="s">
        <v>62</v>
      </c>
      <c r="E2811" s="3">
        <v>27</v>
      </c>
      <c r="F2811" s="2">
        <v>94.88</v>
      </c>
      <c r="G2811" s="2">
        <f>ROUND('CDD-CD'!$E2811*'CDD-CD'!$F2811,2)</f>
        <v>2561.7600000000002</v>
      </c>
      <c r="H2811" s="3">
        <v>27</v>
      </c>
      <c r="I2811" s="2">
        <v>108.06</v>
      </c>
      <c r="J2811" s="2">
        <f>ROUND(Tabla2[[#This Row],[CANTIDAD 2]]*Tabla2[[#This Row],[P. U. 2]],2)</f>
        <v>2917.62</v>
      </c>
    </row>
    <row r="2812" spans="1:10">
      <c r="A2812" s="16" t="s">
        <v>6577</v>
      </c>
      <c r="B2812" s="16" t="s">
        <v>2611</v>
      </c>
      <c r="C2812" s="16" t="s">
        <v>5903</v>
      </c>
      <c r="D2812" s="1" t="s">
        <v>62</v>
      </c>
      <c r="E2812" s="3">
        <v>32</v>
      </c>
      <c r="F2812" s="2">
        <v>134.08000000000001</v>
      </c>
      <c r="G2812" s="2">
        <f>ROUND('CDD-CD'!$E2812*'CDD-CD'!$F2812,2)</f>
        <v>4290.5600000000004</v>
      </c>
      <c r="H2812" s="3">
        <v>32</v>
      </c>
      <c r="I2812" s="2">
        <v>150.55000000000001</v>
      </c>
      <c r="J2812" s="2">
        <f>ROUND(Tabla2[[#This Row],[CANTIDAD 2]]*Tabla2[[#This Row],[P. U. 2]],2)</f>
        <v>4817.6000000000004</v>
      </c>
    </row>
    <row r="2813" spans="1:10">
      <c r="A2813" s="16" t="s">
        <v>6577</v>
      </c>
      <c r="B2813" s="16" t="s">
        <v>2612</v>
      </c>
      <c r="C2813" s="16" t="s">
        <v>5904</v>
      </c>
      <c r="D2813" s="1" t="s">
        <v>62</v>
      </c>
      <c r="E2813" s="3">
        <v>3</v>
      </c>
      <c r="F2813" s="2">
        <v>200</v>
      </c>
      <c r="G2813" s="2">
        <f>ROUND('CDD-CD'!$E2813*'CDD-CD'!$F2813,2)</f>
        <v>600</v>
      </c>
      <c r="H2813" s="3">
        <v>3</v>
      </c>
      <c r="I2813" s="2">
        <v>221.96</v>
      </c>
      <c r="J2813" s="2">
        <f>ROUND(Tabla2[[#This Row],[CANTIDAD 2]]*Tabla2[[#This Row],[P. U. 2]],2)</f>
        <v>665.88</v>
      </c>
    </row>
    <row r="2814" spans="1:10">
      <c r="A2814" s="16" t="s">
        <v>6577</v>
      </c>
      <c r="B2814" s="16" t="s">
        <v>2613</v>
      </c>
      <c r="C2814" s="16" t="s">
        <v>5905</v>
      </c>
      <c r="D2814" s="1" t="s">
        <v>62</v>
      </c>
      <c r="E2814" s="3">
        <v>70</v>
      </c>
      <c r="F2814" s="2">
        <v>34.42</v>
      </c>
      <c r="G2814" s="2">
        <f>ROUND('CDD-CD'!$E2814*'CDD-CD'!$F2814,2)</f>
        <v>2409.4</v>
      </c>
      <c r="H2814" s="3">
        <v>70</v>
      </c>
      <c r="I2814" s="2">
        <v>39.909999999999997</v>
      </c>
      <c r="J2814" s="2">
        <f>ROUND(Tabla2[[#This Row],[CANTIDAD 2]]*Tabla2[[#This Row],[P. U. 2]],2)</f>
        <v>2793.7</v>
      </c>
    </row>
    <row r="2815" spans="1:10">
      <c r="A2815" s="16" t="s">
        <v>6577</v>
      </c>
      <c r="B2815" s="16" t="s">
        <v>2614</v>
      </c>
      <c r="C2815" s="16" t="s">
        <v>5906</v>
      </c>
      <c r="D2815" s="1" t="s">
        <v>62</v>
      </c>
      <c r="E2815" s="3">
        <v>60</v>
      </c>
      <c r="F2815" s="2">
        <v>25.29</v>
      </c>
      <c r="G2815" s="2">
        <f>ROUND('CDD-CD'!$E2815*'CDD-CD'!$F2815,2)</f>
        <v>1517.4</v>
      </c>
      <c r="H2815" s="3">
        <v>60</v>
      </c>
      <c r="I2815" s="2">
        <v>29.99</v>
      </c>
      <c r="J2815" s="2">
        <f>ROUND(Tabla2[[#This Row],[CANTIDAD 2]]*Tabla2[[#This Row],[P. U. 2]],2)</f>
        <v>1799.4</v>
      </c>
    </row>
    <row r="2816" spans="1:10">
      <c r="A2816" s="16" t="s">
        <v>6577</v>
      </c>
      <c r="B2816" s="16" t="s">
        <v>2615</v>
      </c>
      <c r="C2816" s="16" t="s">
        <v>5907</v>
      </c>
      <c r="D2816" s="1" t="s">
        <v>62</v>
      </c>
      <c r="E2816" s="3">
        <v>60</v>
      </c>
      <c r="F2816" s="2">
        <v>32.58</v>
      </c>
      <c r="G2816" s="2">
        <f>ROUND('CDD-CD'!$E2816*'CDD-CD'!$F2816,2)</f>
        <v>1954.8</v>
      </c>
      <c r="H2816" s="3">
        <v>60</v>
      </c>
      <c r="I2816" s="2">
        <v>38.07</v>
      </c>
      <c r="J2816" s="2">
        <f>ROUND(Tabla2[[#This Row],[CANTIDAD 2]]*Tabla2[[#This Row],[P. U. 2]],2)</f>
        <v>2284.1999999999998</v>
      </c>
    </row>
    <row r="2817" spans="1:10">
      <c r="A2817" s="16" t="s">
        <v>6577</v>
      </c>
      <c r="B2817" s="16" t="s">
        <v>2616</v>
      </c>
      <c r="C2817" s="16" t="s">
        <v>5908</v>
      </c>
      <c r="D2817" s="1" t="s">
        <v>62</v>
      </c>
      <c r="E2817" s="3">
        <v>48</v>
      </c>
      <c r="F2817" s="2">
        <v>42.28</v>
      </c>
      <c r="G2817" s="2">
        <f>ROUND('CDD-CD'!$E2817*'CDD-CD'!$F2817,2)</f>
        <v>2029.44</v>
      </c>
      <c r="H2817" s="3">
        <v>48</v>
      </c>
      <c r="I2817" s="2">
        <v>48.87</v>
      </c>
      <c r="J2817" s="2">
        <f>ROUND(Tabla2[[#This Row],[CANTIDAD 2]]*Tabla2[[#This Row],[P. U. 2]],2)</f>
        <v>2345.7600000000002</v>
      </c>
    </row>
    <row r="2818" spans="1:10">
      <c r="A2818" s="16" t="s">
        <v>6577</v>
      </c>
      <c r="B2818" s="16" t="s">
        <v>2617</v>
      </c>
      <c r="C2818" s="16" t="s">
        <v>5909</v>
      </c>
      <c r="D2818" s="1" t="s">
        <v>62</v>
      </c>
      <c r="E2818" s="3">
        <v>27</v>
      </c>
      <c r="F2818" s="2">
        <v>42.27</v>
      </c>
      <c r="G2818" s="2">
        <f>ROUND('CDD-CD'!$E2818*'CDD-CD'!$F2818,2)</f>
        <v>1141.29</v>
      </c>
      <c r="H2818" s="3">
        <v>27</v>
      </c>
      <c r="I2818" s="2">
        <v>48.86</v>
      </c>
      <c r="J2818" s="2">
        <f>ROUND(Tabla2[[#This Row],[CANTIDAD 2]]*Tabla2[[#This Row],[P. U. 2]],2)</f>
        <v>1319.22</v>
      </c>
    </row>
    <row r="2819" spans="1:10">
      <c r="A2819" s="16" t="s">
        <v>6577</v>
      </c>
      <c r="B2819" s="16" t="s">
        <v>2618</v>
      </c>
      <c r="C2819" s="16" t="s">
        <v>5910</v>
      </c>
      <c r="D2819" s="1" t="s">
        <v>62</v>
      </c>
      <c r="E2819" s="3">
        <v>50</v>
      </c>
      <c r="F2819" s="2">
        <v>58.32</v>
      </c>
      <c r="G2819" s="2">
        <f>ROUND('CDD-CD'!$E2819*'CDD-CD'!$F2819,2)</f>
        <v>2916</v>
      </c>
      <c r="H2819" s="3">
        <v>50</v>
      </c>
      <c r="I2819" s="2">
        <v>66.55</v>
      </c>
      <c r="J2819" s="2">
        <f>ROUND(Tabla2[[#This Row],[CANTIDAD 2]]*Tabla2[[#This Row],[P. U. 2]],2)</f>
        <v>3327.5</v>
      </c>
    </row>
    <row r="2820" spans="1:10">
      <c r="A2820" s="16" t="s">
        <v>6577</v>
      </c>
      <c r="B2820" s="16" t="s">
        <v>2619</v>
      </c>
      <c r="C2820" s="16" t="s">
        <v>5911</v>
      </c>
      <c r="D2820" s="1" t="s">
        <v>62</v>
      </c>
      <c r="E2820" s="3">
        <v>39</v>
      </c>
      <c r="F2820" s="2">
        <v>58.32</v>
      </c>
      <c r="G2820" s="2">
        <f>ROUND('CDD-CD'!$E2820*'CDD-CD'!$F2820,2)</f>
        <v>2274.48</v>
      </c>
      <c r="H2820" s="3">
        <v>39</v>
      </c>
      <c r="I2820" s="2">
        <v>66.55</v>
      </c>
      <c r="J2820" s="2">
        <f>ROUND(Tabla2[[#This Row],[CANTIDAD 2]]*Tabla2[[#This Row],[P. U. 2]],2)</f>
        <v>2595.4499999999998</v>
      </c>
    </row>
    <row r="2821" spans="1:10">
      <c r="A2821" s="16" t="s">
        <v>6577</v>
      </c>
      <c r="B2821" s="16" t="s">
        <v>2620</v>
      </c>
      <c r="C2821" s="16" t="s">
        <v>5912</v>
      </c>
      <c r="D2821" s="1" t="s">
        <v>62</v>
      </c>
      <c r="E2821" s="3">
        <v>6</v>
      </c>
      <c r="F2821" s="2">
        <v>58.32</v>
      </c>
      <c r="G2821" s="2">
        <f>ROUND('CDD-CD'!$E2821*'CDD-CD'!$F2821,2)</f>
        <v>349.92</v>
      </c>
      <c r="H2821" s="3">
        <v>6</v>
      </c>
      <c r="I2821" s="2">
        <v>66.55</v>
      </c>
      <c r="J2821" s="2">
        <f>ROUND(Tabla2[[#This Row],[CANTIDAD 2]]*Tabla2[[#This Row],[P. U. 2]],2)</f>
        <v>399.3</v>
      </c>
    </row>
    <row r="2822" spans="1:10">
      <c r="A2822" s="16" t="s">
        <v>6577</v>
      </c>
      <c r="B2822" s="16" t="s">
        <v>2621</v>
      </c>
      <c r="C2822" s="16" t="s">
        <v>5913</v>
      </c>
      <c r="D2822" s="1" t="s">
        <v>62</v>
      </c>
      <c r="E2822" s="3">
        <v>18</v>
      </c>
      <c r="F2822" s="2">
        <v>82.95</v>
      </c>
      <c r="G2822" s="2">
        <f>ROUND('CDD-CD'!$E2822*'CDD-CD'!$F2822,2)</f>
        <v>1493.1</v>
      </c>
      <c r="H2822" s="3">
        <v>18</v>
      </c>
      <c r="I2822" s="2">
        <v>93.93</v>
      </c>
      <c r="J2822" s="2">
        <f>ROUND(Tabla2[[#This Row],[CANTIDAD 2]]*Tabla2[[#This Row],[P. U. 2]],2)</f>
        <v>1690.74</v>
      </c>
    </row>
    <row r="2823" spans="1:10">
      <c r="A2823" s="16" t="s">
        <v>6577</v>
      </c>
      <c r="B2823" s="16" t="s">
        <v>2622</v>
      </c>
      <c r="C2823" s="16" t="s">
        <v>5914</v>
      </c>
      <c r="D2823" s="1" t="s">
        <v>62</v>
      </c>
      <c r="E2823" s="3">
        <v>15</v>
      </c>
      <c r="F2823" s="2">
        <v>82.95</v>
      </c>
      <c r="G2823" s="2">
        <f>ROUND('CDD-CD'!$E2823*'CDD-CD'!$F2823,2)</f>
        <v>1244.25</v>
      </c>
      <c r="H2823" s="3">
        <v>15</v>
      </c>
      <c r="I2823" s="2">
        <v>93.93</v>
      </c>
      <c r="J2823" s="2">
        <f>ROUND(Tabla2[[#This Row],[CANTIDAD 2]]*Tabla2[[#This Row],[P. U. 2]],2)</f>
        <v>1408.95</v>
      </c>
    </row>
    <row r="2824" spans="1:10">
      <c r="A2824" s="16" t="s">
        <v>6577</v>
      </c>
      <c r="B2824" s="16" t="s">
        <v>2623</v>
      </c>
      <c r="C2824" s="16" t="s">
        <v>5915</v>
      </c>
      <c r="D2824" s="1" t="s">
        <v>62</v>
      </c>
      <c r="E2824" s="3">
        <v>26</v>
      </c>
      <c r="F2824" s="2">
        <v>82.95</v>
      </c>
      <c r="G2824" s="2">
        <f>ROUND('CDD-CD'!$E2824*'CDD-CD'!$F2824,2)</f>
        <v>2156.6999999999998</v>
      </c>
      <c r="H2824" s="3">
        <v>26</v>
      </c>
      <c r="I2824" s="2">
        <v>93.93</v>
      </c>
      <c r="J2824" s="2">
        <f>ROUND(Tabla2[[#This Row],[CANTIDAD 2]]*Tabla2[[#This Row],[P. U. 2]],2)</f>
        <v>2442.1799999999998</v>
      </c>
    </row>
    <row r="2825" spans="1:10">
      <c r="A2825" s="16" t="s">
        <v>6577</v>
      </c>
      <c r="B2825" s="16" t="s">
        <v>2624</v>
      </c>
      <c r="C2825" s="16" t="s">
        <v>5916</v>
      </c>
      <c r="D2825" s="1" t="s">
        <v>62</v>
      </c>
      <c r="E2825" s="3">
        <v>3</v>
      </c>
      <c r="F2825" s="2">
        <v>82.95</v>
      </c>
      <c r="G2825" s="2">
        <f>ROUND('CDD-CD'!$E2825*'CDD-CD'!$F2825,2)</f>
        <v>248.85</v>
      </c>
      <c r="H2825" s="3">
        <v>3</v>
      </c>
      <c r="I2825" s="2">
        <v>93.93</v>
      </c>
      <c r="J2825" s="2">
        <f>ROUND(Tabla2[[#This Row],[CANTIDAD 2]]*Tabla2[[#This Row],[P. U. 2]],2)</f>
        <v>281.79000000000002</v>
      </c>
    </row>
    <row r="2826" spans="1:10">
      <c r="A2826" s="16" t="s">
        <v>6577</v>
      </c>
      <c r="B2826" s="16" t="s">
        <v>2625</v>
      </c>
      <c r="C2826" s="16" t="s">
        <v>5917</v>
      </c>
      <c r="D2826" s="1" t="s">
        <v>62</v>
      </c>
      <c r="E2826" s="3">
        <v>5</v>
      </c>
      <c r="F2826" s="2">
        <v>115.87</v>
      </c>
      <c r="G2826" s="2">
        <f>ROUND('CDD-CD'!$E2826*'CDD-CD'!$F2826,2)</f>
        <v>579.35</v>
      </c>
      <c r="H2826" s="3">
        <v>5</v>
      </c>
      <c r="I2826" s="2">
        <v>128.43</v>
      </c>
      <c r="J2826" s="2">
        <f>ROUND(Tabla2[[#This Row],[CANTIDAD 2]]*Tabla2[[#This Row],[P. U. 2]],2)</f>
        <v>642.15</v>
      </c>
    </row>
    <row r="2827" spans="1:10">
      <c r="A2827" s="16" t="s">
        <v>6577</v>
      </c>
      <c r="B2827" s="16" t="s">
        <v>2626</v>
      </c>
      <c r="C2827" s="16" t="s">
        <v>5918</v>
      </c>
      <c r="D2827" s="1" t="s">
        <v>62</v>
      </c>
      <c r="E2827" s="3">
        <v>2</v>
      </c>
      <c r="F2827" s="2">
        <v>115.71</v>
      </c>
      <c r="G2827" s="2">
        <f>ROUND('CDD-CD'!$E2827*'CDD-CD'!$F2827,2)</f>
        <v>231.42</v>
      </c>
      <c r="H2827" s="3">
        <v>2</v>
      </c>
      <c r="I2827" s="2">
        <v>128.27000000000001</v>
      </c>
      <c r="J2827" s="2">
        <f>ROUND(Tabla2[[#This Row],[CANTIDAD 2]]*Tabla2[[#This Row],[P. U. 2]],2)</f>
        <v>256.54000000000002</v>
      </c>
    </row>
    <row r="2828" spans="1:10">
      <c r="A2828" s="16" t="s">
        <v>6577</v>
      </c>
      <c r="B2828" s="16" t="s">
        <v>2627</v>
      </c>
      <c r="C2828" s="16" t="s">
        <v>5919</v>
      </c>
      <c r="D2828" s="1" t="s">
        <v>62</v>
      </c>
      <c r="E2828" s="3">
        <v>8</v>
      </c>
      <c r="F2828" s="2">
        <v>115.71</v>
      </c>
      <c r="G2828" s="2">
        <f>ROUND('CDD-CD'!$E2828*'CDD-CD'!$F2828,2)</f>
        <v>925.68</v>
      </c>
      <c r="H2828" s="3">
        <v>8</v>
      </c>
      <c r="I2828" s="2">
        <v>128.27000000000001</v>
      </c>
      <c r="J2828" s="2">
        <f>ROUND(Tabla2[[#This Row],[CANTIDAD 2]]*Tabla2[[#This Row],[P. U. 2]],2)</f>
        <v>1026.1600000000001</v>
      </c>
    </row>
    <row r="2829" spans="1:10">
      <c r="A2829" s="16" t="s">
        <v>6577</v>
      </c>
      <c r="B2829" s="16" t="s">
        <v>2628</v>
      </c>
      <c r="C2829" s="16" t="s">
        <v>5920</v>
      </c>
      <c r="D2829" s="1" t="s">
        <v>62</v>
      </c>
      <c r="E2829" s="3">
        <v>3</v>
      </c>
      <c r="F2829" s="2">
        <v>115.71</v>
      </c>
      <c r="G2829" s="2">
        <f>ROUND('CDD-CD'!$E2829*'CDD-CD'!$F2829,2)</f>
        <v>347.13</v>
      </c>
      <c r="H2829" s="3">
        <v>3</v>
      </c>
      <c r="I2829" s="2">
        <v>128.27000000000001</v>
      </c>
      <c r="J2829" s="2">
        <f>ROUND(Tabla2[[#This Row],[CANTIDAD 2]]*Tabla2[[#This Row],[P. U. 2]],2)</f>
        <v>384.81</v>
      </c>
    </row>
    <row r="2830" spans="1:10">
      <c r="A2830" s="16" t="s">
        <v>6577</v>
      </c>
      <c r="B2830" s="16" t="s">
        <v>2629</v>
      </c>
      <c r="C2830" s="16" t="s">
        <v>5921</v>
      </c>
      <c r="D2830" s="1" t="s">
        <v>62</v>
      </c>
      <c r="E2830" s="3">
        <v>5</v>
      </c>
      <c r="F2830" s="2">
        <v>115.71</v>
      </c>
      <c r="G2830" s="2">
        <f>ROUND('CDD-CD'!$E2830*'CDD-CD'!$F2830,2)</f>
        <v>578.54999999999995</v>
      </c>
      <c r="H2830" s="3">
        <v>5</v>
      </c>
      <c r="I2830" s="2">
        <v>128.27000000000001</v>
      </c>
      <c r="J2830" s="2">
        <f>ROUND(Tabla2[[#This Row],[CANTIDAD 2]]*Tabla2[[#This Row],[P. U. 2]],2)</f>
        <v>641.35</v>
      </c>
    </row>
    <row r="2831" spans="1:10">
      <c r="A2831" s="16" t="s">
        <v>6577</v>
      </c>
      <c r="B2831" s="16" t="s">
        <v>2630</v>
      </c>
      <c r="C2831" s="16" t="s">
        <v>5922</v>
      </c>
      <c r="D2831" s="1" t="s">
        <v>62</v>
      </c>
      <c r="E2831" s="3">
        <v>3</v>
      </c>
      <c r="F2831" s="2">
        <v>187.8</v>
      </c>
      <c r="G2831" s="2">
        <f>ROUND('CDD-CD'!$E2831*'CDD-CD'!$F2831,2)</f>
        <v>563.4</v>
      </c>
      <c r="H2831" s="3">
        <v>3</v>
      </c>
      <c r="I2831" s="2">
        <v>203.5</v>
      </c>
      <c r="J2831" s="2">
        <f>ROUND(Tabla2[[#This Row],[CANTIDAD 2]]*Tabla2[[#This Row],[P. U. 2]],2)</f>
        <v>610.5</v>
      </c>
    </row>
    <row r="2832" spans="1:10">
      <c r="A2832" s="16" t="s">
        <v>6577</v>
      </c>
      <c r="B2832" s="16" t="s">
        <v>2631</v>
      </c>
      <c r="C2832" s="16" t="s">
        <v>5923</v>
      </c>
      <c r="D2832" s="1" t="s">
        <v>62</v>
      </c>
      <c r="E2832" s="3">
        <v>7</v>
      </c>
      <c r="F2832" s="2">
        <v>187.8</v>
      </c>
      <c r="G2832" s="2">
        <f>ROUND('CDD-CD'!$E2832*'CDD-CD'!$F2832,2)</f>
        <v>1314.6</v>
      </c>
      <c r="H2832" s="3">
        <v>7</v>
      </c>
      <c r="I2832" s="2">
        <v>203.5</v>
      </c>
      <c r="J2832" s="2">
        <f>ROUND(Tabla2[[#This Row],[CANTIDAD 2]]*Tabla2[[#This Row],[P. U. 2]],2)</f>
        <v>1424.5</v>
      </c>
    </row>
    <row r="2833" spans="1:10">
      <c r="A2833" s="16" t="s">
        <v>6577</v>
      </c>
      <c r="B2833" s="16" t="s">
        <v>2632</v>
      </c>
      <c r="C2833" s="16" t="s">
        <v>5924</v>
      </c>
      <c r="D2833" s="1" t="s">
        <v>62</v>
      </c>
      <c r="E2833" s="3">
        <v>6</v>
      </c>
      <c r="F2833" s="2">
        <v>187.8</v>
      </c>
      <c r="G2833" s="2">
        <f>ROUND('CDD-CD'!$E2833*'CDD-CD'!$F2833,2)</f>
        <v>1126.8</v>
      </c>
      <c r="H2833" s="3">
        <v>6</v>
      </c>
      <c r="I2833" s="2">
        <v>203.5</v>
      </c>
      <c r="J2833" s="2">
        <f>ROUND(Tabla2[[#This Row],[CANTIDAD 2]]*Tabla2[[#This Row],[P. U. 2]],2)</f>
        <v>1221</v>
      </c>
    </row>
    <row r="2834" spans="1:10">
      <c r="A2834" s="16" t="s">
        <v>6577</v>
      </c>
      <c r="B2834" s="16" t="s">
        <v>2633</v>
      </c>
      <c r="C2834" s="16" t="s">
        <v>5925</v>
      </c>
      <c r="D2834" s="1" t="s">
        <v>62</v>
      </c>
      <c r="E2834" s="3">
        <v>1</v>
      </c>
      <c r="F2834" s="2">
        <v>187.8</v>
      </c>
      <c r="G2834" s="2">
        <f>ROUND('CDD-CD'!$E2834*'CDD-CD'!$F2834,2)</f>
        <v>187.8</v>
      </c>
      <c r="H2834" s="3">
        <v>1</v>
      </c>
      <c r="I2834" s="2">
        <v>203.5</v>
      </c>
      <c r="J2834" s="2">
        <f>ROUND(Tabla2[[#This Row],[CANTIDAD 2]]*Tabla2[[#This Row],[P. U. 2]],2)</f>
        <v>203.5</v>
      </c>
    </row>
    <row r="2835" spans="1:10">
      <c r="A2835" s="16" t="s">
        <v>6577</v>
      </c>
      <c r="B2835" s="16" t="s">
        <v>2634</v>
      </c>
      <c r="C2835" s="16" t="s">
        <v>5926</v>
      </c>
      <c r="D2835" s="1" t="s">
        <v>62</v>
      </c>
      <c r="E2835" s="3">
        <v>1</v>
      </c>
      <c r="F2835" s="2">
        <v>214.2</v>
      </c>
      <c r="G2835" s="2">
        <f>ROUND('CDD-CD'!$E2835*'CDD-CD'!$F2835,2)</f>
        <v>214.2</v>
      </c>
      <c r="H2835" s="3">
        <v>1</v>
      </c>
      <c r="I2835" s="2">
        <v>235.13</v>
      </c>
      <c r="J2835" s="2">
        <f>ROUND(Tabla2[[#This Row],[CANTIDAD 2]]*Tabla2[[#This Row],[P. U. 2]],2)</f>
        <v>235.13</v>
      </c>
    </row>
    <row r="2836" spans="1:10">
      <c r="A2836" s="16" t="s">
        <v>6577</v>
      </c>
      <c r="B2836" s="16" t="s">
        <v>2635</v>
      </c>
      <c r="C2836" s="16" t="s">
        <v>5927</v>
      </c>
      <c r="D2836" s="1" t="s">
        <v>62</v>
      </c>
      <c r="E2836" s="3">
        <v>94</v>
      </c>
      <c r="F2836" s="2">
        <v>21.47</v>
      </c>
      <c r="G2836" s="2">
        <f>ROUND('CDD-CD'!$E2836*'CDD-CD'!$F2836,2)</f>
        <v>2018.18</v>
      </c>
      <c r="H2836" s="3">
        <v>94</v>
      </c>
      <c r="I2836" s="2">
        <v>25.65</v>
      </c>
      <c r="J2836" s="2">
        <f>ROUND(Tabla2[[#This Row],[CANTIDAD 2]]*Tabla2[[#This Row],[P. U. 2]],2)</f>
        <v>2411.1</v>
      </c>
    </row>
    <row r="2837" spans="1:10">
      <c r="A2837" s="16" t="s">
        <v>6577</v>
      </c>
      <c r="B2837" s="16" t="s">
        <v>2636</v>
      </c>
      <c r="C2837" s="16" t="s">
        <v>5928</v>
      </c>
      <c r="D2837" s="1" t="s">
        <v>62</v>
      </c>
      <c r="E2837" s="3">
        <v>47</v>
      </c>
      <c r="F2837" s="2">
        <v>30.27</v>
      </c>
      <c r="G2837" s="2">
        <f>ROUND('CDD-CD'!$E2837*'CDD-CD'!$F2837,2)</f>
        <v>1422.69</v>
      </c>
      <c r="H2837" s="3">
        <v>47</v>
      </c>
      <c r="I2837" s="2">
        <v>35.1</v>
      </c>
      <c r="J2837" s="2">
        <f>ROUND(Tabla2[[#This Row],[CANTIDAD 2]]*Tabla2[[#This Row],[P. U. 2]],2)</f>
        <v>1649.7</v>
      </c>
    </row>
    <row r="2838" spans="1:10">
      <c r="A2838" s="16" t="s">
        <v>6577</v>
      </c>
      <c r="B2838" s="16" t="s">
        <v>2637</v>
      </c>
      <c r="C2838" s="16" t="s">
        <v>5929</v>
      </c>
      <c r="D2838" s="1" t="s">
        <v>62</v>
      </c>
      <c r="E2838" s="3">
        <v>25</v>
      </c>
      <c r="F2838" s="2">
        <v>51.67</v>
      </c>
      <c r="G2838" s="2">
        <f>ROUND('CDD-CD'!$E2838*'CDD-CD'!$F2838,2)</f>
        <v>1291.75</v>
      </c>
      <c r="H2838" s="3">
        <v>25</v>
      </c>
      <c r="I2838" s="2">
        <v>57.38</v>
      </c>
      <c r="J2838" s="2">
        <f>ROUND(Tabla2[[#This Row],[CANTIDAD 2]]*Tabla2[[#This Row],[P. U. 2]],2)</f>
        <v>1434.5</v>
      </c>
    </row>
    <row r="2839" spans="1:10">
      <c r="A2839" s="16" t="s">
        <v>6577</v>
      </c>
      <c r="B2839" s="16" t="s">
        <v>2638</v>
      </c>
      <c r="C2839" s="16" t="s">
        <v>5930</v>
      </c>
      <c r="D2839" s="1" t="s">
        <v>62</v>
      </c>
      <c r="E2839" s="3">
        <v>17</v>
      </c>
      <c r="F2839" s="2">
        <v>78.33</v>
      </c>
      <c r="G2839" s="2">
        <f>ROUND('CDD-CD'!$E2839*'CDD-CD'!$F2839,2)</f>
        <v>1331.61</v>
      </c>
      <c r="H2839" s="3">
        <v>17</v>
      </c>
      <c r="I2839" s="2">
        <v>85.31</v>
      </c>
      <c r="J2839" s="2">
        <f>ROUND(Tabla2[[#This Row],[CANTIDAD 2]]*Tabla2[[#This Row],[P. U. 2]],2)</f>
        <v>1450.27</v>
      </c>
    </row>
    <row r="2840" spans="1:10">
      <c r="A2840" s="16" t="s">
        <v>6577</v>
      </c>
      <c r="B2840" s="16" t="s">
        <v>2639</v>
      </c>
      <c r="C2840" s="16" t="s">
        <v>5931</v>
      </c>
      <c r="D2840" s="1" t="s">
        <v>62</v>
      </c>
      <c r="E2840" s="3">
        <v>30</v>
      </c>
      <c r="F2840" s="2">
        <v>93.98</v>
      </c>
      <c r="G2840" s="2">
        <f>ROUND('CDD-CD'!$E2840*'CDD-CD'!$F2840,2)</f>
        <v>2819.4</v>
      </c>
      <c r="H2840" s="3">
        <v>30</v>
      </c>
      <c r="I2840" s="2">
        <v>102.95</v>
      </c>
      <c r="J2840" s="2">
        <f>ROUND(Tabla2[[#This Row],[CANTIDAD 2]]*Tabla2[[#This Row],[P. U. 2]],2)</f>
        <v>3088.5</v>
      </c>
    </row>
    <row r="2841" spans="1:10">
      <c r="A2841" s="16" t="s">
        <v>6577</v>
      </c>
      <c r="B2841" s="16" t="s">
        <v>2640</v>
      </c>
      <c r="C2841" s="16" t="s">
        <v>5932</v>
      </c>
      <c r="D2841" s="1" t="s">
        <v>62</v>
      </c>
      <c r="E2841" s="3">
        <v>9</v>
      </c>
      <c r="F2841" s="2">
        <v>143.37</v>
      </c>
      <c r="G2841" s="2">
        <f>ROUND('CDD-CD'!$E2841*'CDD-CD'!$F2841,2)</f>
        <v>1290.33</v>
      </c>
      <c r="H2841" s="3">
        <v>9</v>
      </c>
      <c r="I2841" s="2">
        <v>154.58000000000001</v>
      </c>
      <c r="J2841" s="2">
        <f>ROUND(Tabla2[[#This Row],[CANTIDAD 2]]*Tabla2[[#This Row],[P. U. 2]],2)</f>
        <v>1391.22</v>
      </c>
    </row>
    <row r="2842" spans="1:10">
      <c r="A2842" s="16" t="s">
        <v>6577</v>
      </c>
      <c r="B2842" s="16" t="s">
        <v>2641</v>
      </c>
      <c r="C2842" s="16" t="s">
        <v>5933</v>
      </c>
      <c r="D2842" s="1" t="s">
        <v>62</v>
      </c>
      <c r="E2842" s="3">
        <v>4</v>
      </c>
      <c r="F2842" s="2">
        <v>399.07</v>
      </c>
      <c r="G2842" s="2">
        <f>ROUND('CDD-CD'!$E2842*'CDD-CD'!$F2842,2)</f>
        <v>1596.28</v>
      </c>
      <c r="H2842" s="3">
        <v>4</v>
      </c>
      <c r="I2842" s="2">
        <v>412.16</v>
      </c>
      <c r="J2842" s="2">
        <f>ROUND(Tabla2[[#This Row],[CANTIDAD 2]]*Tabla2[[#This Row],[P. U. 2]],2)</f>
        <v>1648.64</v>
      </c>
    </row>
    <row r="2843" spans="1:10">
      <c r="A2843" s="16" t="s">
        <v>6577</v>
      </c>
      <c r="B2843" s="16" t="s">
        <v>2642</v>
      </c>
      <c r="C2843" s="16" t="s">
        <v>5934</v>
      </c>
      <c r="D2843" s="1" t="s">
        <v>62</v>
      </c>
      <c r="E2843" s="3">
        <v>4</v>
      </c>
      <c r="F2843" s="2">
        <v>517.62</v>
      </c>
      <c r="G2843" s="2">
        <f>ROUND('CDD-CD'!$E2843*'CDD-CD'!$F2843,2)</f>
        <v>2070.48</v>
      </c>
      <c r="H2843" s="3">
        <v>4</v>
      </c>
      <c r="I2843" s="2">
        <v>535.07000000000005</v>
      </c>
      <c r="J2843" s="2">
        <f>ROUND(Tabla2[[#This Row],[CANTIDAD 2]]*Tabla2[[#This Row],[P. U. 2]],2)</f>
        <v>2140.2800000000002</v>
      </c>
    </row>
    <row r="2844" spans="1:10">
      <c r="A2844" s="16" t="s">
        <v>6577</v>
      </c>
      <c r="B2844" s="16" t="s">
        <v>2643</v>
      </c>
      <c r="C2844" s="16" t="s">
        <v>5935</v>
      </c>
      <c r="D2844" s="1" t="s">
        <v>62</v>
      </c>
      <c r="E2844" s="3">
        <v>1548</v>
      </c>
      <c r="F2844" s="2">
        <v>25.5</v>
      </c>
      <c r="G2844" s="2">
        <f>ROUND('CDD-CD'!$E2844*'CDD-CD'!$F2844,2)</f>
        <v>39474</v>
      </c>
      <c r="H2844" s="3">
        <v>1548</v>
      </c>
      <c r="I2844" s="2">
        <v>30.57</v>
      </c>
      <c r="J2844" s="2">
        <f>ROUND(Tabla2[[#This Row],[CANTIDAD 2]]*Tabla2[[#This Row],[P. U. 2]],2)</f>
        <v>47322.36</v>
      </c>
    </row>
    <row r="2845" spans="1:10">
      <c r="A2845" s="16" t="s">
        <v>6577</v>
      </c>
      <c r="B2845" s="16" t="s">
        <v>2644</v>
      </c>
      <c r="C2845" s="16" t="s">
        <v>5936</v>
      </c>
      <c r="D2845" s="1" t="s">
        <v>62</v>
      </c>
      <c r="E2845" s="3">
        <v>553</v>
      </c>
      <c r="F2845" s="2">
        <v>35.700000000000003</v>
      </c>
      <c r="G2845" s="2">
        <f>ROUND('CDD-CD'!$E2845*'CDD-CD'!$F2845,2)</f>
        <v>19742.099999999999</v>
      </c>
      <c r="H2845" s="3">
        <v>553</v>
      </c>
      <c r="I2845" s="2">
        <v>41.69</v>
      </c>
      <c r="J2845" s="2">
        <f>ROUND(Tabla2[[#This Row],[CANTIDAD 2]]*Tabla2[[#This Row],[P. U. 2]],2)</f>
        <v>23054.57</v>
      </c>
    </row>
    <row r="2846" spans="1:10">
      <c r="A2846" s="16" t="s">
        <v>6577</v>
      </c>
      <c r="B2846" s="16" t="s">
        <v>2645</v>
      </c>
      <c r="C2846" s="16" t="s">
        <v>5937</v>
      </c>
      <c r="D2846" s="1" t="s">
        <v>62</v>
      </c>
      <c r="E2846" s="3">
        <v>201</v>
      </c>
      <c r="F2846" s="2">
        <v>55.68</v>
      </c>
      <c r="G2846" s="2">
        <f>ROUND('CDD-CD'!$E2846*'CDD-CD'!$F2846,2)</f>
        <v>11191.68</v>
      </c>
      <c r="H2846" s="3">
        <v>201</v>
      </c>
      <c r="I2846" s="2">
        <v>63</v>
      </c>
      <c r="J2846" s="2">
        <f>ROUND(Tabla2[[#This Row],[CANTIDAD 2]]*Tabla2[[#This Row],[P. U. 2]],2)</f>
        <v>12663</v>
      </c>
    </row>
    <row r="2847" spans="1:10">
      <c r="A2847" s="16" t="s">
        <v>6577</v>
      </c>
      <c r="B2847" s="16" t="s">
        <v>2646</v>
      </c>
      <c r="C2847" s="16" t="s">
        <v>5938</v>
      </c>
      <c r="D2847" s="1" t="s">
        <v>62</v>
      </c>
      <c r="E2847" s="3">
        <v>59</v>
      </c>
      <c r="F2847" s="2">
        <v>84.24</v>
      </c>
      <c r="G2847" s="2">
        <f>ROUND('CDD-CD'!$E2847*'CDD-CD'!$F2847,2)</f>
        <v>4970.16</v>
      </c>
      <c r="H2847" s="3">
        <v>59</v>
      </c>
      <c r="I2847" s="2">
        <v>93.66</v>
      </c>
      <c r="J2847" s="2">
        <f>ROUND(Tabla2[[#This Row],[CANTIDAD 2]]*Tabla2[[#This Row],[P. U. 2]],2)</f>
        <v>5525.94</v>
      </c>
    </row>
    <row r="2848" spans="1:10">
      <c r="A2848" s="16" t="s">
        <v>6577</v>
      </c>
      <c r="B2848" s="16" t="s">
        <v>2647</v>
      </c>
      <c r="C2848" s="16" t="s">
        <v>5939</v>
      </c>
      <c r="D2848" s="1" t="s">
        <v>62</v>
      </c>
      <c r="E2848" s="3">
        <v>91</v>
      </c>
      <c r="F2848" s="2">
        <v>108.5</v>
      </c>
      <c r="G2848" s="2">
        <f>ROUND('CDD-CD'!$E2848*'CDD-CD'!$F2848,2)</f>
        <v>9873.5</v>
      </c>
      <c r="H2848" s="3">
        <v>91</v>
      </c>
      <c r="I2848" s="2">
        <v>119.48</v>
      </c>
      <c r="J2848" s="2">
        <f>ROUND(Tabla2[[#This Row],[CANTIDAD 2]]*Tabla2[[#This Row],[P. U. 2]],2)</f>
        <v>10872.68</v>
      </c>
    </row>
    <row r="2849" spans="1:10">
      <c r="A2849" s="16" t="s">
        <v>6577</v>
      </c>
      <c r="B2849" s="16" t="s">
        <v>2648</v>
      </c>
      <c r="C2849" s="16" t="s">
        <v>5940</v>
      </c>
      <c r="D2849" s="1" t="s">
        <v>62</v>
      </c>
      <c r="E2849" s="3">
        <v>13</v>
      </c>
      <c r="F2849" s="2">
        <v>170.16</v>
      </c>
      <c r="G2849" s="2">
        <f>ROUND('CDD-CD'!$E2849*'CDD-CD'!$F2849,2)</f>
        <v>2212.08</v>
      </c>
      <c r="H2849" s="3">
        <v>13</v>
      </c>
      <c r="I2849" s="2">
        <v>183.34</v>
      </c>
      <c r="J2849" s="2">
        <f>ROUND(Tabla2[[#This Row],[CANTIDAD 2]]*Tabla2[[#This Row],[P. U. 2]],2)</f>
        <v>2383.42</v>
      </c>
    </row>
    <row r="2850" spans="1:10">
      <c r="A2850" s="16" t="s">
        <v>6577</v>
      </c>
      <c r="B2850" s="16" t="s">
        <v>2649</v>
      </c>
      <c r="C2850" s="16" t="s">
        <v>5941</v>
      </c>
      <c r="D2850" s="1" t="s">
        <v>62</v>
      </c>
      <c r="E2850" s="3">
        <v>7</v>
      </c>
      <c r="F2850" s="2">
        <v>284.83999999999997</v>
      </c>
      <c r="G2850" s="2">
        <f>ROUND('CDD-CD'!$E2850*'CDD-CD'!$F2850,2)</f>
        <v>1993.88</v>
      </c>
      <c r="H2850" s="3">
        <v>7</v>
      </c>
      <c r="I2850" s="2">
        <v>301.31</v>
      </c>
      <c r="J2850" s="2">
        <f>ROUND(Tabla2[[#This Row],[CANTIDAD 2]]*Tabla2[[#This Row],[P. U. 2]],2)</f>
        <v>2109.17</v>
      </c>
    </row>
    <row r="2851" spans="1:10">
      <c r="A2851" s="16" t="s">
        <v>6577</v>
      </c>
      <c r="B2851" s="16" t="s">
        <v>2650</v>
      </c>
      <c r="C2851" s="16" t="s">
        <v>5942</v>
      </c>
      <c r="D2851" s="1" t="s">
        <v>62</v>
      </c>
      <c r="E2851" s="3">
        <v>4</v>
      </c>
      <c r="F2851" s="2">
        <v>369.78</v>
      </c>
      <c r="G2851" s="2">
        <f>ROUND('CDD-CD'!$E2851*'CDD-CD'!$F2851,2)</f>
        <v>1479.12</v>
      </c>
      <c r="H2851" s="3">
        <v>4</v>
      </c>
      <c r="I2851" s="2">
        <v>391.74</v>
      </c>
      <c r="J2851" s="2">
        <f>ROUND(Tabla2[[#This Row],[CANTIDAD 2]]*Tabla2[[#This Row],[P. U. 2]],2)</f>
        <v>1566.96</v>
      </c>
    </row>
    <row r="2852" spans="1:10">
      <c r="A2852" s="16" t="s">
        <v>6577</v>
      </c>
      <c r="B2852" s="16" t="s">
        <v>2651</v>
      </c>
      <c r="C2852" s="16" t="s">
        <v>5943</v>
      </c>
      <c r="D2852" s="1" t="s">
        <v>62</v>
      </c>
      <c r="E2852" s="3">
        <v>6</v>
      </c>
      <c r="F2852" s="2">
        <v>30.33</v>
      </c>
      <c r="G2852" s="2">
        <f>ROUND('CDD-CD'!$E2852*'CDD-CD'!$F2852,2)</f>
        <v>181.98</v>
      </c>
      <c r="H2852" s="3">
        <v>6</v>
      </c>
      <c r="I2852" s="2">
        <v>35.4</v>
      </c>
      <c r="J2852" s="2">
        <f>ROUND(Tabla2[[#This Row],[CANTIDAD 2]]*Tabla2[[#This Row],[P. U. 2]],2)</f>
        <v>212.4</v>
      </c>
    </row>
    <row r="2853" spans="1:10">
      <c r="A2853" s="16" t="s">
        <v>6577</v>
      </c>
      <c r="B2853" s="16" t="s">
        <v>2652</v>
      </c>
      <c r="C2853" s="16" t="s">
        <v>5944</v>
      </c>
      <c r="D2853" s="1" t="s">
        <v>62</v>
      </c>
      <c r="E2853" s="3">
        <v>7</v>
      </c>
      <c r="F2853" s="2">
        <v>41.75</v>
      </c>
      <c r="G2853" s="2">
        <f>ROUND('CDD-CD'!$E2853*'CDD-CD'!$F2853,2)</f>
        <v>292.25</v>
      </c>
      <c r="H2853" s="3">
        <v>7</v>
      </c>
      <c r="I2853" s="2">
        <v>47.74</v>
      </c>
      <c r="J2853" s="2">
        <f>ROUND(Tabla2[[#This Row],[CANTIDAD 2]]*Tabla2[[#This Row],[P. U. 2]],2)</f>
        <v>334.18</v>
      </c>
    </row>
    <row r="2854" spans="1:10">
      <c r="A2854" s="16" t="s">
        <v>6577</v>
      </c>
      <c r="B2854" s="16" t="s">
        <v>2653</v>
      </c>
      <c r="C2854" s="16" t="s">
        <v>5945</v>
      </c>
      <c r="D2854" s="1" t="s">
        <v>62</v>
      </c>
      <c r="E2854" s="3">
        <v>11</v>
      </c>
      <c r="F2854" s="2">
        <v>64.91</v>
      </c>
      <c r="G2854" s="2">
        <f>ROUND('CDD-CD'!$E2854*'CDD-CD'!$F2854,2)</f>
        <v>714.01</v>
      </c>
      <c r="H2854" s="3">
        <v>11</v>
      </c>
      <c r="I2854" s="2">
        <v>72.23</v>
      </c>
      <c r="J2854" s="2">
        <f>ROUND(Tabla2[[#This Row],[CANTIDAD 2]]*Tabla2[[#This Row],[P. U. 2]],2)</f>
        <v>794.53</v>
      </c>
    </row>
    <row r="2855" spans="1:10">
      <c r="A2855" s="16" t="s">
        <v>6577</v>
      </c>
      <c r="B2855" s="16" t="s">
        <v>2654</v>
      </c>
      <c r="C2855" s="16" t="s">
        <v>5946</v>
      </c>
      <c r="D2855" s="1" t="s">
        <v>62</v>
      </c>
      <c r="E2855" s="3">
        <v>7</v>
      </c>
      <c r="F2855" s="2">
        <v>86.91</v>
      </c>
      <c r="G2855" s="2">
        <f>ROUND('CDD-CD'!$E2855*'CDD-CD'!$F2855,2)</f>
        <v>608.37</v>
      </c>
      <c r="H2855" s="3">
        <v>7</v>
      </c>
      <c r="I2855" s="2">
        <v>96.33</v>
      </c>
      <c r="J2855" s="2">
        <f>ROUND(Tabla2[[#This Row],[CANTIDAD 2]]*Tabla2[[#This Row],[P. U. 2]],2)</f>
        <v>674.31</v>
      </c>
    </row>
    <row r="2856" spans="1:10">
      <c r="A2856" s="16" t="s">
        <v>6577</v>
      </c>
      <c r="B2856" s="16" t="s">
        <v>2655</v>
      </c>
      <c r="C2856" s="16" t="s">
        <v>5947</v>
      </c>
      <c r="D2856" s="1" t="s">
        <v>62</v>
      </c>
      <c r="E2856" s="3">
        <v>8</v>
      </c>
      <c r="F2856" s="2">
        <v>106.22</v>
      </c>
      <c r="G2856" s="2">
        <f>ROUND('CDD-CD'!$E2856*'CDD-CD'!$F2856,2)</f>
        <v>849.76</v>
      </c>
      <c r="H2856" s="3">
        <v>8</v>
      </c>
      <c r="I2856" s="2">
        <v>117.2</v>
      </c>
      <c r="J2856" s="2">
        <f>ROUND(Tabla2[[#This Row],[CANTIDAD 2]]*Tabla2[[#This Row],[P. U. 2]],2)</f>
        <v>937.6</v>
      </c>
    </row>
    <row r="2857" spans="1:10">
      <c r="A2857" s="16" t="s">
        <v>6577</v>
      </c>
      <c r="B2857" s="16" t="s">
        <v>2656</v>
      </c>
      <c r="C2857" s="16" t="s">
        <v>5948</v>
      </c>
      <c r="D2857" s="1" t="s">
        <v>62</v>
      </c>
      <c r="E2857" s="3">
        <v>7</v>
      </c>
      <c r="F2857" s="2">
        <v>153.99</v>
      </c>
      <c r="G2857" s="2">
        <f>ROUND('CDD-CD'!$E2857*'CDD-CD'!$F2857,2)</f>
        <v>1077.93</v>
      </c>
      <c r="H2857" s="3">
        <v>7</v>
      </c>
      <c r="I2857" s="2">
        <v>167.17</v>
      </c>
      <c r="J2857" s="2">
        <f>ROUND(Tabla2[[#This Row],[CANTIDAD 2]]*Tabla2[[#This Row],[P. U. 2]],2)</f>
        <v>1170.19</v>
      </c>
    </row>
    <row r="2858" spans="1:10">
      <c r="A2858" s="16" t="s">
        <v>6577</v>
      </c>
      <c r="B2858" s="16" t="s">
        <v>2657</v>
      </c>
      <c r="C2858" s="16" t="s">
        <v>5949</v>
      </c>
      <c r="D2858" s="1" t="s">
        <v>62</v>
      </c>
      <c r="E2858" s="3">
        <v>4</v>
      </c>
      <c r="F2858" s="2">
        <v>281.72000000000003</v>
      </c>
      <c r="G2858" s="2">
        <f>ROUND('CDD-CD'!$E2858*'CDD-CD'!$F2858,2)</f>
        <v>1126.8800000000001</v>
      </c>
      <c r="H2858" s="3">
        <v>4</v>
      </c>
      <c r="I2858" s="2">
        <v>294.89999999999998</v>
      </c>
      <c r="J2858" s="2">
        <f>ROUND(Tabla2[[#This Row],[CANTIDAD 2]]*Tabla2[[#This Row],[P. U. 2]],2)</f>
        <v>1179.5999999999999</v>
      </c>
    </row>
    <row r="2859" spans="1:10">
      <c r="A2859" s="16" t="s">
        <v>6577</v>
      </c>
      <c r="B2859" s="16" t="s">
        <v>2658</v>
      </c>
      <c r="C2859" s="16" t="s">
        <v>5950</v>
      </c>
      <c r="D2859" s="1" t="s">
        <v>62</v>
      </c>
      <c r="E2859" s="3">
        <v>2</v>
      </c>
      <c r="F2859" s="2">
        <v>392.16</v>
      </c>
      <c r="G2859" s="2">
        <f>ROUND('CDD-CD'!$E2859*'CDD-CD'!$F2859,2)</f>
        <v>784.32</v>
      </c>
      <c r="H2859" s="3">
        <v>2</v>
      </c>
      <c r="I2859" s="2">
        <v>405.34</v>
      </c>
      <c r="J2859" s="2">
        <f>ROUND(Tabla2[[#This Row],[CANTIDAD 2]]*Tabla2[[#This Row],[P. U. 2]],2)</f>
        <v>810.68</v>
      </c>
    </row>
    <row r="2860" spans="1:10">
      <c r="A2860" s="16" t="s">
        <v>6577</v>
      </c>
      <c r="B2860" s="16" t="s">
        <v>2659</v>
      </c>
      <c r="C2860" s="16" t="s">
        <v>5951</v>
      </c>
      <c r="D2860" s="1" t="s">
        <v>62</v>
      </c>
      <c r="E2860" s="3">
        <v>338</v>
      </c>
      <c r="F2860" s="2">
        <v>47.63</v>
      </c>
      <c r="G2860" s="2">
        <f>ROUND('CDD-CD'!$E2860*'CDD-CD'!$F2860,2)</f>
        <v>16098.94</v>
      </c>
      <c r="H2860" s="3">
        <v>338</v>
      </c>
      <c r="I2860" s="2">
        <v>58.61</v>
      </c>
      <c r="J2860" s="2">
        <f>ROUND(Tabla2[[#This Row],[CANTIDAD 2]]*Tabla2[[#This Row],[P. U. 2]],2)</f>
        <v>19810.18</v>
      </c>
    </row>
    <row r="2861" spans="1:10">
      <c r="A2861" s="16" t="s">
        <v>6577</v>
      </c>
      <c r="B2861" s="16" t="s">
        <v>2660</v>
      </c>
      <c r="C2861" s="16" t="s">
        <v>5952</v>
      </c>
      <c r="D2861" s="1" t="s">
        <v>62</v>
      </c>
      <c r="E2861" s="3">
        <v>354</v>
      </c>
      <c r="F2861" s="2">
        <v>67.25</v>
      </c>
      <c r="G2861" s="2">
        <f>ROUND('CDD-CD'!$E2861*'CDD-CD'!$F2861,2)</f>
        <v>23806.5</v>
      </c>
      <c r="H2861" s="3">
        <v>354</v>
      </c>
      <c r="I2861" s="2">
        <v>79.45</v>
      </c>
      <c r="J2861" s="2">
        <f>ROUND(Tabla2[[#This Row],[CANTIDAD 2]]*Tabla2[[#This Row],[P. U. 2]],2)</f>
        <v>28125.3</v>
      </c>
    </row>
    <row r="2862" spans="1:10">
      <c r="A2862" s="16" t="s">
        <v>6577</v>
      </c>
      <c r="B2862" s="16" t="s">
        <v>2661</v>
      </c>
      <c r="C2862" s="16" t="s">
        <v>5953</v>
      </c>
      <c r="D2862" s="1" t="s">
        <v>62</v>
      </c>
      <c r="E2862" s="3">
        <v>123</v>
      </c>
      <c r="F2862" s="2">
        <v>113.33</v>
      </c>
      <c r="G2862" s="2">
        <f>ROUND('CDD-CD'!$E2862*'CDD-CD'!$F2862,2)</f>
        <v>13939.59</v>
      </c>
      <c r="H2862" s="3">
        <v>123</v>
      </c>
      <c r="I2862" s="2">
        <v>127.05</v>
      </c>
      <c r="J2862" s="2">
        <f>ROUND(Tabla2[[#This Row],[CANTIDAD 2]]*Tabla2[[#This Row],[P. U. 2]],2)</f>
        <v>15627.15</v>
      </c>
    </row>
    <row r="2863" spans="1:10">
      <c r="A2863" s="16" t="s">
        <v>6577</v>
      </c>
      <c r="B2863" s="16" t="s">
        <v>2662</v>
      </c>
      <c r="C2863" s="16" t="s">
        <v>5954</v>
      </c>
      <c r="D2863" s="1" t="s">
        <v>62</v>
      </c>
      <c r="E2863" s="3">
        <v>27</v>
      </c>
      <c r="F2863" s="2">
        <v>158.77000000000001</v>
      </c>
      <c r="G2863" s="2">
        <f>ROUND('CDD-CD'!$E2863*'CDD-CD'!$F2863,2)</f>
        <v>4286.79</v>
      </c>
      <c r="H2863" s="3">
        <v>27</v>
      </c>
      <c r="I2863" s="2">
        <v>174.46</v>
      </c>
      <c r="J2863" s="2">
        <f>ROUND(Tabla2[[#This Row],[CANTIDAD 2]]*Tabla2[[#This Row],[P. U. 2]],2)</f>
        <v>4710.42</v>
      </c>
    </row>
    <row r="2864" spans="1:10">
      <c r="A2864" s="16" t="s">
        <v>6577</v>
      </c>
      <c r="B2864" s="16" t="s">
        <v>2663</v>
      </c>
      <c r="C2864" s="16" t="s">
        <v>5955</v>
      </c>
      <c r="D2864" s="1" t="s">
        <v>62</v>
      </c>
      <c r="E2864" s="3">
        <v>46</v>
      </c>
      <c r="F2864" s="2">
        <v>220.35</v>
      </c>
      <c r="G2864" s="2">
        <f>ROUND('CDD-CD'!$E2864*'CDD-CD'!$F2864,2)</f>
        <v>10136.1</v>
      </c>
      <c r="H2864" s="3">
        <v>46</v>
      </c>
      <c r="I2864" s="2">
        <v>238.65</v>
      </c>
      <c r="J2864" s="2">
        <f>ROUND(Tabla2[[#This Row],[CANTIDAD 2]]*Tabla2[[#This Row],[P. U. 2]],2)</f>
        <v>10977.9</v>
      </c>
    </row>
    <row r="2865" spans="1:10">
      <c r="A2865" s="16" t="s">
        <v>6577</v>
      </c>
      <c r="B2865" s="16" t="s">
        <v>2664</v>
      </c>
      <c r="C2865" s="16" t="s">
        <v>5956</v>
      </c>
      <c r="D2865" s="1" t="s">
        <v>62</v>
      </c>
      <c r="E2865" s="3">
        <v>11</v>
      </c>
      <c r="F2865" s="2">
        <v>298.86</v>
      </c>
      <c r="G2865" s="2">
        <f>ROUND('CDD-CD'!$E2865*'CDD-CD'!$F2865,2)</f>
        <v>3287.46</v>
      </c>
      <c r="H2865" s="3">
        <v>11</v>
      </c>
      <c r="I2865" s="2">
        <v>320.82</v>
      </c>
      <c r="J2865" s="2">
        <f>ROUND(Tabla2[[#This Row],[CANTIDAD 2]]*Tabla2[[#This Row],[P. U. 2]],2)</f>
        <v>3529.02</v>
      </c>
    </row>
    <row r="2866" spans="1:10">
      <c r="A2866" s="16" t="s">
        <v>6577</v>
      </c>
      <c r="B2866" s="16" t="s">
        <v>2665</v>
      </c>
      <c r="C2866" s="16" t="s">
        <v>5957</v>
      </c>
      <c r="D2866" s="1" t="s">
        <v>62</v>
      </c>
      <c r="E2866" s="3">
        <v>5</v>
      </c>
      <c r="F2866" s="2">
        <v>561.83000000000004</v>
      </c>
      <c r="G2866" s="2">
        <f>ROUND('CDD-CD'!$E2866*'CDD-CD'!$F2866,2)</f>
        <v>2809.15</v>
      </c>
      <c r="H2866" s="3">
        <v>5</v>
      </c>
      <c r="I2866" s="2">
        <v>591.77</v>
      </c>
      <c r="J2866" s="2">
        <f>ROUND(Tabla2[[#This Row],[CANTIDAD 2]]*Tabla2[[#This Row],[P. U. 2]],2)</f>
        <v>2958.85</v>
      </c>
    </row>
    <row r="2867" spans="1:10">
      <c r="A2867" s="16" t="s">
        <v>6577</v>
      </c>
      <c r="B2867" s="16" t="s">
        <v>2666</v>
      </c>
      <c r="C2867" s="16" t="s">
        <v>5958</v>
      </c>
      <c r="D2867" s="1" t="s">
        <v>62</v>
      </c>
      <c r="E2867" s="3">
        <v>3</v>
      </c>
      <c r="F2867" s="2">
        <v>818.43</v>
      </c>
      <c r="G2867" s="2">
        <f>ROUND('CDD-CD'!$E2867*'CDD-CD'!$F2867,2)</f>
        <v>2455.29</v>
      </c>
      <c r="H2867" s="3">
        <v>3</v>
      </c>
      <c r="I2867" s="2">
        <v>873.33</v>
      </c>
      <c r="J2867" s="2">
        <f>ROUND(Tabla2[[#This Row],[CANTIDAD 2]]*Tabla2[[#This Row],[P. U. 2]],2)</f>
        <v>2619.9899999999998</v>
      </c>
    </row>
    <row r="2868" spans="1:10">
      <c r="A2868" s="16" t="s">
        <v>6577</v>
      </c>
      <c r="B2868" s="16" t="s">
        <v>2667</v>
      </c>
      <c r="C2868" s="16" t="s">
        <v>5959</v>
      </c>
      <c r="D2868" s="1" t="s">
        <v>62</v>
      </c>
      <c r="E2868" s="3">
        <v>11</v>
      </c>
      <c r="F2868" s="2">
        <v>60.76</v>
      </c>
      <c r="G2868" s="2">
        <f>ROUND('CDD-CD'!$E2868*'CDD-CD'!$F2868,2)</f>
        <v>668.36</v>
      </c>
      <c r="H2868" s="3">
        <v>11</v>
      </c>
      <c r="I2868" s="2">
        <v>71.23</v>
      </c>
      <c r="J2868" s="2">
        <f>ROUND(Tabla2[[#This Row],[CANTIDAD 2]]*Tabla2[[#This Row],[P. U. 2]],2)</f>
        <v>783.53</v>
      </c>
    </row>
    <row r="2869" spans="1:10">
      <c r="A2869" s="16" t="s">
        <v>6577</v>
      </c>
      <c r="B2869" s="16" t="s">
        <v>2668</v>
      </c>
      <c r="C2869" s="16" t="s">
        <v>5960</v>
      </c>
      <c r="D2869" s="1" t="s">
        <v>62</v>
      </c>
      <c r="E2869" s="3">
        <v>7</v>
      </c>
      <c r="F2869" s="2">
        <v>74.599999999999994</v>
      </c>
      <c r="G2869" s="2">
        <f>ROUND('CDD-CD'!$E2869*'CDD-CD'!$F2869,2)</f>
        <v>522.20000000000005</v>
      </c>
      <c r="H2869" s="3">
        <v>7</v>
      </c>
      <c r="I2869" s="2">
        <v>86.24</v>
      </c>
      <c r="J2869" s="2">
        <f>ROUND(Tabla2[[#This Row],[CANTIDAD 2]]*Tabla2[[#This Row],[P. U. 2]],2)</f>
        <v>603.67999999999995</v>
      </c>
    </row>
    <row r="2870" spans="1:10">
      <c r="A2870" s="16" t="s">
        <v>6577</v>
      </c>
      <c r="B2870" s="16" t="s">
        <v>2669</v>
      </c>
      <c r="C2870" s="16" t="s">
        <v>5961</v>
      </c>
      <c r="D2870" s="1" t="s">
        <v>62</v>
      </c>
      <c r="E2870" s="3">
        <v>12</v>
      </c>
      <c r="F2870" s="2">
        <v>116.5</v>
      </c>
      <c r="G2870" s="2">
        <f>ROUND('CDD-CD'!$E2870*'CDD-CD'!$F2870,2)</f>
        <v>1398</v>
      </c>
      <c r="H2870" s="3">
        <v>12</v>
      </c>
      <c r="I2870" s="2">
        <v>130.22</v>
      </c>
      <c r="J2870" s="2">
        <f>ROUND(Tabla2[[#This Row],[CANTIDAD 2]]*Tabla2[[#This Row],[P. U. 2]],2)</f>
        <v>1562.64</v>
      </c>
    </row>
    <row r="2871" spans="1:10">
      <c r="A2871" s="16" t="s">
        <v>6577</v>
      </c>
      <c r="B2871" s="16" t="s">
        <v>2670</v>
      </c>
      <c r="C2871" s="16" t="s">
        <v>5962</v>
      </c>
      <c r="D2871" s="1" t="s">
        <v>62</v>
      </c>
      <c r="E2871" s="3">
        <v>6</v>
      </c>
      <c r="F2871" s="2">
        <v>154.25</v>
      </c>
      <c r="G2871" s="2">
        <f>ROUND('CDD-CD'!$E2871*'CDD-CD'!$F2871,2)</f>
        <v>925.5</v>
      </c>
      <c r="H2871" s="3">
        <v>6</v>
      </c>
      <c r="I2871" s="2">
        <v>171.58</v>
      </c>
      <c r="J2871" s="2">
        <f>ROUND(Tabla2[[#This Row],[CANTIDAD 2]]*Tabla2[[#This Row],[P. U. 2]],2)</f>
        <v>1029.48</v>
      </c>
    </row>
    <row r="2872" spans="1:10">
      <c r="A2872" s="16" t="s">
        <v>6577</v>
      </c>
      <c r="B2872" s="16" t="s">
        <v>2671</v>
      </c>
      <c r="C2872" s="16" t="s">
        <v>5963</v>
      </c>
      <c r="D2872" s="1" t="s">
        <v>62</v>
      </c>
      <c r="E2872" s="3">
        <v>9</v>
      </c>
      <c r="F2872" s="2">
        <v>285.33999999999997</v>
      </c>
      <c r="G2872" s="2">
        <f>ROUND('CDD-CD'!$E2872*'CDD-CD'!$F2872,2)</f>
        <v>2568.06</v>
      </c>
      <c r="H2872" s="3">
        <v>9</v>
      </c>
      <c r="I2872" s="2">
        <v>305.93</v>
      </c>
      <c r="J2872" s="2">
        <f>ROUND(Tabla2[[#This Row],[CANTIDAD 2]]*Tabla2[[#This Row],[P. U. 2]],2)</f>
        <v>2753.37</v>
      </c>
    </row>
    <row r="2873" spans="1:10">
      <c r="A2873" s="16" t="s">
        <v>6577</v>
      </c>
      <c r="B2873" s="16" t="s">
        <v>2672</v>
      </c>
      <c r="C2873" s="16" t="s">
        <v>5964</v>
      </c>
      <c r="D2873" s="1" t="s">
        <v>62</v>
      </c>
      <c r="E2873" s="3">
        <v>7</v>
      </c>
      <c r="F2873" s="2">
        <v>451.26</v>
      </c>
      <c r="G2873" s="2">
        <f>ROUND('CDD-CD'!$E2873*'CDD-CD'!$F2873,2)</f>
        <v>3158.82</v>
      </c>
      <c r="H2873" s="3">
        <v>7</v>
      </c>
      <c r="I2873" s="2">
        <v>476.6</v>
      </c>
      <c r="J2873" s="2">
        <f>ROUND(Tabla2[[#This Row],[CANTIDAD 2]]*Tabla2[[#This Row],[P. U. 2]],2)</f>
        <v>3336.2</v>
      </c>
    </row>
    <row r="2874" spans="1:10">
      <c r="A2874" s="16" t="s">
        <v>6577</v>
      </c>
      <c r="B2874" s="16" t="s">
        <v>2673</v>
      </c>
      <c r="C2874" s="16" t="s">
        <v>5965</v>
      </c>
      <c r="D2874" s="1" t="s">
        <v>62</v>
      </c>
      <c r="E2874" s="3">
        <v>3</v>
      </c>
      <c r="F2874" s="2">
        <v>551.61</v>
      </c>
      <c r="G2874" s="2">
        <f>ROUND('CDD-CD'!$E2874*'CDD-CD'!$F2874,2)</f>
        <v>1654.83</v>
      </c>
      <c r="H2874" s="3">
        <v>3</v>
      </c>
      <c r="I2874" s="2">
        <v>584.54999999999995</v>
      </c>
      <c r="J2874" s="2">
        <f>ROUND(Tabla2[[#This Row],[CANTIDAD 2]]*Tabla2[[#This Row],[P. U. 2]],2)</f>
        <v>1753.65</v>
      </c>
    </row>
    <row r="2875" spans="1:10">
      <c r="A2875" s="16" t="s">
        <v>6577</v>
      </c>
      <c r="B2875" s="16" t="s">
        <v>2674</v>
      </c>
      <c r="C2875" s="16" t="s">
        <v>5966</v>
      </c>
      <c r="D2875" s="1" t="s">
        <v>62</v>
      </c>
      <c r="E2875" s="3">
        <v>2</v>
      </c>
      <c r="F2875" s="2">
        <v>755.77</v>
      </c>
      <c r="G2875" s="2">
        <f>ROUND('CDD-CD'!$E2875*'CDD-CD'!$F2875,2)</f>
        <v>1511.54</v>
      </c>
      <c r="H2875" s="3">
        <v>2</v>
      </c>
      <c r="I2875" s="2">
        <v>795.03</v>
      </c>
      <c r="J2875" s="2">
        <f>ROUND(Tabla2[[#This Row],[CANTIDAD 2]]*Tabla2[[#This Row],[P. U. 2]],2)</f>
        <v>1590.06</v>
      </c>
    </row>
    <row r="2876" spans="1:10">
      <c r="A2876" s="16" t="s">
        <v>6577</v>
      </c>
      <c r="B2876" s="16" t="s">
        <v>2675</v>
      </c>
      <c r="C2876" s="16" t="s">
        <v>5967</v>
      </c>
      <c r="D2876" s="1" t="s">
        <v>62</v>
      </c>
      <c r="E2876" s="3">
        <v>4</v>
      </c>
      <c r="F2876" s="2">
        <v>24.09</v>
      </c>
      <c r="G2876" s="2">
        <f>ROUND('CDD-CD'!$E2876*'CDD-CD'!$F2876,2)</f>
        <v>96.36</v>
      </c>
      <c r="H2876" s="3">
        <v>4</v>
      </c>
      <c r="I2876" s="2">
        <v>28.27</v>
      </c>
      <c r="J2876" s="2">
        <f>ROUND(Tabla2[[#This Row],[CANTIDAD 2]]*Tabla2[[#This Row],[P. U. 2]],2)</f>
        <v>113.08</v>
      </c>
    </row>
    <row r="2877" spans="1:10">
      <c r="A2877" s="16" t="s">
        <v>6577</v>
      </c>
      <c r="B2877" s="16" t="s">
        <v>2676</v>
      </c>
      <c r="C2877" s="16" t="s">
        <v>5968</v>
      </c>
      <c r="D2877" s="1" t="s">
        <v>62</v>
      </c>
      <c r="E2877" s="3">
        <v>34</v>
      </c>
      <c r="F2877" s="2">
        <v>33.85</v>
      </c>
      <c r="G2877" s="2">
        <f>ROUND('CDD-CD'!$E2877*'CDD-CD'!$F2877,2)</f>
        <v>1150.9000000000001</v>
      </c>
      <c r="H2877" s="3">
        <v>34</v>
      </c>
      <c r="I2877" s="2">
        <v>38.68</v>
      </c>
      <c r="J2877" s="2">
        <f>ROUND(Tabla2[[#This Row],[CANTIDAD 2]]*Tabla2[[#This Row],[P. U. 2]],2)</f>
        <v>1315.12</v>
      </c>
    </row>
    <row r="2878" spans="1:10">
      <c r="A2878" s="16" t="s">
        <v>6577</v>
      </c>
      <c r="B2878" s="16" t="s">
        <v>2677</v>
      </c>
      <c r="C2878" s="16" t="s">
        <v>5969</v>
      </c>
      <c r="D2878" s="1" t="s">
        <v>62</v>
      </c>
      <c r="E2878" s="3">
        <v>6</v>
      </c>
      <c r="F2878" s="2">
        <v>51.88</v>
      </c>
      <c r="G2878" s="2">
        <f>ROUND('CDD-CD'!$E2878*'CDD-CD'!$F2878,2)</f>
        <v>311.27999999999997</v>
      </c>
      <c r="H2878" s="3">
        <v>6</v>
      </c>
      <c r="I2878" s="2">
        <v>57.59</v>
      </c>
      <c r="J2878" s="2">
        <f>ROUND(Tabla2[[#This Row],[CANTIDAD 2]]*Tabla2[[#This Row],[P. U. 2]],2)</f>
        <v>345.54</v>
      </c>
    </row>
    <row r="2879" spans="1:10">
      <c r="A2879" s="16" t="s">
        <v>6577</v>
      </c>
      <c r="B2879" s="16" t="s">
        <v>2678</v>
      </c>
      <c r="C2879" s="16" t="s">
        <v>5970</v>
      </c>
      <c r="D2879" s="1" t="s">
        <v>62</v>
      </c>
      <c r="E2879" s="3">
        <v>8</v>
      </c>
      <c r="F2879" s="2">
        <v>85.2</v>
      </c>
      <c r="G2879" s="2">
        <f>ROUND('CDD-CD'!$E2879*'CDD-CD'!$F2879,2)</f>
        <v>681.6</v>
      </c>
      <c r="H2879" s="3">
        <v>8</v>
      </c>
      <c r="I2879" s="2">
        <v>94.17</v>
      </c>
      <c r="J2879" s="2">
        <f>ROUND(Tabla2[[#This Row],[CANTIDAD 2]]*Tabla2[[#This Row],[P. U. 2]],2)</f>
        <v>753.36</v>
      </c>
    </row>
    <row r="2880" spans="1:10">
      <c r="A2880" s="16" t="s">
        <v>6577</v>
      </c>
      <c r="B2880" s="16" t="s">
        <v>2679</v>
      </c>
      <c r="C2880" s="16" t="s">
        <v>5971</v>
      </c>
      <c r="D2880" s="1" t="s">
        <v>62</v>
      </c>
      <c r="E2880" s="3">
        <v>15</v>
      </c>
      <c r="F2880" s="2">
        <v>116.91</v>
      </c>
      <c r="G2880" s="2">
        <f>ROUND('CDD-CD'!$E2880*'CDD-CD'!$F2880,2)</f>
        <v>1753.65</v>
      </c>
      <c r="H2880" s="3">
        <v>15</v>
      </c>
      <c r="I2880" s="2">
        <v>125.88</v>
      </c>
      <c r="J2880" s="2">
        <f>ROUND(Tabla2[[#This Row],[CANTIDAD 2]]*Tabla2[[#This Row],[P. U. 2]],2)</f>
        <v>1888.2</v>
      </c>
    </row>
    <row r="2881" spans="1:10">
      <c r="A2881" s="16" t="s">
        <v>6577</v>
      </c>
      <c r="B2881" s="16" t="s">
        <v>2680</v>
      </c>
      <c r="C2881" s="16" t="s">
        <v>5972</v>
      </c>
      <c r="D2881" s="1" t="s">
        <v>62</v>
      </c>
      <c r="E2881" s="3">
        <v>9</v>
      </c>
      <c r="F2881" s="2">
        <v>189.72</v>
      </c>
      <c r="G2881" s="2">
        <f>ROUND('CDD-CD'!$E2881*'CDD-CD'!$F2881,2)</f>
        <v>1707.48</v>
      </c>
      <c r="H2881" s="3">
        <v>9</v>
      </c>
      <c r="I2881" s="2">
        <v>213.88</v>
      </c>
      <c r="J2881" s="2">
        <f>ROUND(Tabla2[[#This Row],[CANTIDAD 2]]*Tabla2[[#This Row],[P. U. 2]],2)</f>
        <v>1924.92</v>
      </c>
    </row>
    <row r="2882" spans="1:10">
      <c r="A2882" s="16" t="s">
        <v>6577</v>
      </c>
      <c r="B2882" s="16" t="s">
        <v>2681</v>
      </c>
      <c r="C2882" s="16" t="s">
        <v>5973</v>
      </c>
      <c r="D2882" s="1" t="s">
        <v>62</v>
      </c>
      <c r="E2882" s="3">
        <v>5</v>
      </c>
      <c r="F2882" s="2">
        <v>396</v>
      </c>
      <c r="G2882" s="2">
        <f>ROUND('CDD-CD'!$E2882*'CDD-CD'!$F2882,2)</f>
        <v>1980</v>
      </c>
      <c r="H2882" s="3">
        <v>5</v>
      </c>
      <c r="I2882" s="2">
        <v>409.09</v>
      </c>
      <c r="J2882" s="2">
        <f>ROUND(Tabla2[[#This Row],[CANTIDAD 2]]*Tabla2[[#This Row],[P. U. 2]],2)</f>
        <v>2045.45</v>
      </c>
    </row>
    <row r="2883" spans="1:10">
      <c r="A2883" s="16" t="s">
        <v>6577</v>
      </c>
      <c r="B2883" s="16" t="s">
        <v>2682</v>
      </c>
      <c r="C2883" s="16" t="s">
        <v>5974</v>
      </c>
      <c r="D2883" s="1" t="s">
        <v>62</v>
      </c>
      <c r="E2883" s="3">
        <v>4</v>
      </c>
      <c r="F2883" s="2">
        <v>600.36</v>
      </c>
      <c r="G2883" s="2">
        <f>ROUND('CDD-CD'!$E2883*'CDD-CD'!$F2883,2)</f>
        <v>2401.44</v>
      </c>
      <c r="H2883" s="3">
        <v>4</v>
      </c>
      <c r="I2883" s="2">
        <v>617.80999999999995</v>
      </c>
      <c r="J2883" s="2">
        <f>ROUND(Tabla2[[#This Row],[CANTIDAD 2]]*Tabla2[[#This Row],[P. U. 2]],2)</f>
        <v>2471.2399999999998</v>
      </c>
    </row>
    <row r="2884" spans="1:10">
      <c r="A2884" s="16" t="s">
        <v>6577</v>
      </c>
      <c r="B2884" s="16" t="s">
        <v>2683</v>
      </c>
      <c r="C2884" s="16" t="s">
        <v>5975</v>
      </c>
      <c r="D2884" s="1" t="s">
        <v>62</v>
      </c>
      <c r="E2884" s="3">
        <v>162</v>
      </c>
      <c r="F2884" s="2">
        <v>407.95</v>
      </c>
      <c r="G2884" s="2">
        <f>ROUND('CDD-CD'!$E2884*'CDD-CD'!$F2884,2)</f>
        <v>66087.899999999994</v>
      </c>
      <c r="H2884" s="3">
        <v>162</v>
      </c>
      <c r="I2884" s="2">
        <v>430.38</v>
      </c>
      <c r="J2884" s="2">
        <f>ROUND(Tabla2[[#This Row],[CANTIDAD 2]]*Tabla2[[#This Row],[P. U. 2]],2)</f>
        <v>69721.56</v>
      </c>
    </row>
    <row r="2885" spans="1:10">
      <c r="A2885" s="16" t="s">
        <v>6577</v>
      </c>
      <c r="B2885" s="16" t="s">
        <v>2684</v>
      </c>
      <c r="C2885" s="16" t="s">
        <v>5976</v>
      </c>
      <c r="D2885" s="1" t="s">
        <v>62</v>
      </c>
      <c r="E2885" s="3">
        <v>45</v>
      </c>
      <c r="F2885" s="2">
        <v>483.6</v>
      </c>
      <c r="G2885" s="2">
        <f>ROUND('CDD-CD'!$E2885*'CDD-CD'!$F2885,2)</f>
        <v>21762</v>
      </c>
      <c r="H2885" s="3">
        <v>45</v>
      </c>
      <c r="I2885" s="2">
        <v>509.77</v>
      </c>
      <c r="J2885" s="2">
        <f>ROUND(Tabla2[[#This Row],[CANTIDAD 2]]*Tabla2[[#This Row],[P. U. 2]],2)</f>
        <v>22939.65</v>
      </c>
    </row>
    <row r="2886" spans="1:10">
      <c r="A2886" s="16" t="s">
        <v>6577</v>
      </c>
      <c r="B2886" s="16" t="s">
        <v>2685</v>
      </c>
      <c r="C2886" s="16" t="s">
        <v>5977</v>
      </c>
      <c r="D2886" s="1" t="s">
        <v>62</v>
      </c>
      <c r="E2886" s="3">
        <v>36</v>
      </c>
      <c r="F2886" s="2">
        <v>576.28</v>
      </c>
      <c r="G2886" s="2">
        <f>ROUND('CDD-CD'!$E2886*'CDD-CD'!$F2886,2)</f>
        <v>20746.080000000002</v>
      </c>
      <c r="H2886" s="3">
        <v>36</v>
      </c>
      <c r="I2886" s="2">
        <v>607.67999999999995</v>
      </c>
      <c r="J2886" s="2">
        <f>ROUND(Tabla2[[#This Row],[CANTIDAD 2]]*Tabla2[[#This Row],[P. U. 2]],2)</f>
        <v>21876.48</v>
      </c>
    </row>
    <row r="2887" spans="1:10">
      <c r="A2887" s="16" t="s">
        <v>6577</v>
      </c>
      <c r="B2887" s="16" t="s">
        <v>2686</v>
      </c>
      <c r="C2887" s="16" t="s">
        <v>5978</v>
      </c>
      <c r="D2887" s="1" t="s">
        <v>62</v>
      </c>
      <c r="E2887" s="3">
        <v>18</v>
      </c>
      <c r="F2887" s="2">
        <v>759.31</v>
      </c>
      <c r="G2887" s="2">
        <f>ROUND('CDD-CD'!$E2887*'CDD-CD'!$F2887,2)</f>
        <v>13667.58</v>
      </c>
      <c r="H2887" s="3">
        <v>18</v>
      </c>
      <c r="I2887" s="2">
        <v>794.2</v>
      </c>
      <c r="J2887" s="2">
        <f>ROUND(Tabla2[[#This Row],[CANTIDAD 2]]*Tabla2[[#This Row],[P. U. 2]],2)</f>
        <v>14295.6</v>
      </c>
    </row>
    <row r="2888" spans="1:10">
      <c r="A2888" s="16" t="s">
        <v>6577</v>
      </c>
      <c r="B2888" s="16" t="s">
        <v>2687</v>
      </c>
      <c r="C2888" s="16" t="s">
        <v>5979</v>
      </c>
      <c r="D2888" s="1" t="s">
        <v>62</v>
      </c>
      <c r="E2888" s="3">
        <v>24</v>
      </c>
      <c r="F2888" s="2">
        <v>1139.8699999999999</v>
      </c>
      <c r="G2888" s="2">
        <f>ROUND('CDD-CD'!$E2888*'CDD-CD'!$F2888,2)</f>
        <v>27356.880000000001</v>
      </c>
      <c r="H2888" s="3">
        <v>24</v>
      </c>
      <c r="I2888" s="2">
        <v>1179.1300000000001</v>
      </c>
      <c r="J2888" s="2">
        <f>ROUND(Tabla2[[#This Row],[CANTIDAD 2]]*Tabla2[[#This Row],[P. U. 2]],2)</f>
        <v>28299.119999999999</v>
      </c>
    </row>
    <row r="2889" spans="1:10">
      <c r="A2889" s="16" t="s">
        <v>6577</v>
      </c>
      <c r="B2889" s="16" t="s">
        <v>2688</v>
      </c>
      <c r="C2889" s="16" t="s">
        <v>5980</v>
      </c>
      <c r="D2889" s="1" t="s">
        <v>62</v>
      </c>
      <c r="E2889" s="3">
        <v>3</v>
      </c>
      <c r="F2889" s="2">
        <v>1690.71</v>
      </c>
      <c r="G2889" s="2">
        <f>ROUND('CDD-CD'!$E2889*'CDD-CD'!$F2889,2)</f>
        <v>5072.13</v>
      </c>
      <c r="H2889" s="3">
        <v>3</v>
      </c>
      <c r="I2889" s="2">
        <v>1737.77</v>
      </c>
      <c r="J2889" s="2">
        <f>ROUND(Tabla2[[#This Row],[CANTIDAD 2]]*Tabla2[[#This Row],[P. U. 2]],2)</f>
        <v>5213.3100000000004</v>
      </c>
    </row>
    <row r="2890" spans="1:10">
      <c r="A2890" s="16" t="s">
        <v>6577</v>
      </c>
      <c r="B2890" s="16" t="s">
        <v>2689</v>
      </c>
      <c r="C2890" s="16" t="s">
        <v>5981</v>
      </c>
      <c r="D2890" s="1" t="s">
        <v>62</v>
      </c>
      <c r="E2890" s="3">
        <v>4</v>
      </c>
      <c r="F2890" s="2">
        <v>2475.38</v>
      </c>
      <c r="G2890" s="2">
        <f>ROUND('CDD-CD'!$E2890*'CDD-CD'!$F2890,2)</f>
        <v>9901.52</v>
      </c>
      <c r="H2890" s="3">
        <v>4</v>
      </c>
      <c r="I2890" s="2">
        <v>2538.19</v>
      </c>
      <c r="J2890" s="2">
        <f>ROUND(Tabla2[[#This Row],[CANTIDAD 2]]*Tabla2[[#This Row],[P. U. 2]],2)</f>
        <v>10152.76</v>
      </c>
    </row>
    <row r="2891" spans="1:10">
      <c r="A2891" s="16" t="s">
        <v>6577</v>
      </c>
      <c r="B2891" s="16" t="s">
        <v>2690</v>
      </c>
      <c r="C2891" s="16" t="s">
        <v>5982</v>
      </c>
      <c r="D2891" s="1" t="s">
        <v>62</v>
      </c>
      <c r="E2891" s="3">
        <v>3</v>
      </c>
      <c r="F2891" s="2">
        <v>2771.34</v>
      </c>
      <c r="G2891" s="2">
        <f>ROUND('CDD-CD'!$E2891*'CDD-CD'!$F2891,2)</f>
        <v>8314.02</v>
      </c>
      <c r="H2891" s="3">
        <v>3</v>
      </c>
      <c r="I2891" s="2">
        <v>2849.85</v>
      </c>
      <c r="J2891" s="2">
        <f>ROUND(Tabla2[[#This Row],[CANTIDAD 2]]*Tabla2[[#This Row],[P. U. 2]],2)</f>
        <v>8549.5499999999993</v>
      </c>
    </row>
    <row r="2892" spans="1:10">
      <c r="A2892" s="16" t="s">
        <v>6577</v>
      </c>
      <c r="B2892" s="16" t="s">
        <v>2691</v>
      </c>
      <c r="C2892" s="16" t="s">
        <v>5983</v>
      </c>
      <c r="D2892" s="1" t="s">
        <v>62</v>
      </c>
      <c r="E2892" s="3">
        <v>65</v>
      </c>
      <c r="F2892" s="2">
        <v>110</v>
      </c>
      <c r="G2892" s="2">
        <f>ROUND('CDD-CD'!$E2892*'CDD-CD'!$F2892,2)</f>
        <v>7150</v>
      </c>
      <c r="H2892" s="3">
        <v>65</v>
      </c>
      <c r="I2892" s="2">
        <v>131.52000000000001</v>
      </c>
      <c r="J2892" s="2">
        <f>ROUND(Tabla2[[#This Row],[CANTIDAD 2]]*Tabla2[[#This Row],[P. U. 2]],2)</f>
        <v>8548.7999999999993</v>
      </c>
    </row>
    <row r="2893" spans="1:10">
      <c r="A2893" s="16" t="s">
        <v>6577</v>
      </c>
      <c r="B2893" s="16" t="s">
        <v>2692</v>
      </c>
      <c r="C2893" s="16" t="s">
        <v>5984</v>
      </c>
      <c r="D2893" s="1" t="s">
        <v>62</v>
      </c>
      <c r="E2893" s="3">
        <v>285</v>
      </c>
      <c r="F2893" s="2">
        <v>129.44999999999999</v>
      </c>
      <c r="G2893" s="2">
        <f>ROUND('CDD-CD'!$E2893*'CDD-CD'!$F2893,2)</f>
        <v>36893.25</v>
      </c>
      <c r="H2893" s="3">
        <v>285</v>
      </c>
      <c r="I2893" s="2">
        <v>154.05000000000001</v>
      </c>
      <c r="J2893" s="2">
        <f>ROUND(Tabla2[[#This Row],[CANTIDAD 2]]*Tabla2[[#This Row],[P. U. 2]],2)</f>
        <v>43904.25</v>
      </c>
    </row>
    <row r="2894" spans="1:10">
      <c r="A2894" s="16" t="s">
        <v>6577</v>
      </c>
      <c r="B2894" s="16" t="s">
        <v>2693</v>
      </c>
      <c r="C2894" s="16" t="s">
        <v>5985</v>
      </c>
      <c r="D2894" s="1" t="s">
        <v>62</v>
      </c>
      <c r="E2894" s="3">
        <v>655</v>
      </c>
      <c r="F2894" s="2">
        <v>152.97999999999999</v>
      </c>
      <c r="G2894" s="2">
        <f>ROUND('CDD-CD'!$E2894*'CDD-CD'!$F2894,2)</f>
        <v>100201.9</v>
      </c>
      <c r="H2894" s="3">
        <v>655</v>
      </c>
      <c r="I2894" s="2">
        <v>181.68</v>
      </c>
      <c r="J2894" s="2">
        <f>ROUND(Tabla2[[#This Row],[CANTIDAD 2]]*Tabla2[[#This Row],[P. U. 2]],2)</f>
        <v>119000.4</v>
      </c>
    </row>
    <row r="2895" spans="1:10">
      <c r="A2895" s="16" t="s">
        <v>6577</v>
      </c>
      <c r="B2895" s="16" t="s">
        <v>2694</v>
      </c>
      <c r="C2895" s="16" t="s">
        <v>5986</v>
      </c>
      <c r="D2895" s="1" t="s">
        <v>62</v>
      </c>
      <c r="E2895" s="3">
        <v>86</v>
      </c>
      <c r="F2895" s="2">
        <v>171.21</v>
      </c>
      <c r="G2895" s="2">
        <f>ROUND('CDD-CD'!$E2895*'CDD-CD'!$F2895,2)</f>
        <v>14724.06</v>
      </c>
      <c r="H2895" s="3">
        <v>86</v>
      </c>
      <c r="I2895" s="2">
        <v>202.52</v>
      </c>
      <c r="J2895" s="2">
        <f>ROUND(Tabla2[[#This Row],[CANTIDAD 2]]*Tabla2[[#This Row],[P. U. 2]],2)</f>
        <v>17416.72</v>
      </c>
    </row>
    <row r="2896" spans="1:10">
      <c r="A2896" s="16" t="s">
        <v>6577</v>
      </c>
      <c r="B2896" s="16" t="s">
        <v>2695</v>
      </c>
      <c r="C2896" s="16" t="s">
        <v>5987</v>
      </c>
      <c r="D2896" s="1" t="s">
        <v>62</v>
      </c>
      <c r="E2896" s="3">
        <v>93</v>
      </c>
      <c r="F2896" s="2">
        <v>190.82</v>
      </c>
      <c r="G2896" s="2">
        <f>ROUND('CDD-CD'!$E2896*'CDD-CD'!$F2896,2)</f>
        <v>17746.259999999998</v>
      </c>
      <c r="H2896" s="3">
        <v>93</v>
      </c>
      <c r="I2896" s="2">
        <v>225.25</v>
      </c>
      <c r="J2896" s="2">
        <f>ROUND(Tabla2[[#This Row],[CANTIDAD 2]]*Tabla2[[#This Row],[P. U. 2]],2)</f>
        <v>20948.25</v>
      </c>
    </row>
    <row r="2897" spans="1:10">
      <c r="A2897" s="16" t="s">
        <v>6577</v>
      </c>
      <c r="B2897" s="16" t="s">
        <v>2696</v>
      </c>
      <c r="C2897" s="16" t="s">
        <v>5988</v>
      </c>
      <c r="D2897" s="1" t="s">
        <v>62</v>
      </c>
      <c r="E2897" s="3">
        <v>46</v>
      </c>
      <c r="F2897" s="2">
        <v>223.63</v>
      </c>
      <c r="G2897" s="2">
        <f>ROUND('CDD-CD'!$E2897*'CDD-CD'!$F2897,2)</f>
        <v>10286.98</v>
      </c>
      <c r="H2897" s="3">
        <v>46</v>
      </c>
      <c r="I2897" s="2">
        <v>266.68</v>
      </c>
      <c r="J2897" s="2">
        <f>ROUND(Tabla2[[#This Row],[CANTIDAD 2]]*Tabla2[[#This Row],[P. U. 2]],2)</f>
        <v>12267.28</v>
      </c>
    </row>
    <row r="2898" spans="1:10" s="51" customFormat="1">
      <c r="A2898" s="47" t="s">
        <v>6579</v>
      </c>
      <c r="B2898" s="47" t="s">
        <v>6640</v>
      </c>
      <c r="C2898" s="47" t="s">
        <v>5989</v>
      </c>
      <c r="D2898" s="48" t="s">
        <v>3472</v>
      </c>
      <c r="E2898" s="49"/>
      <c r="F2898" s="50"/>
      <c r="G2898" s="50">
        <f>SUM(G2899:G2906)</f>
        <v>152422.42000000001</v>
      </c>
      <c r="H2898" s="49"/>
      <c r="I2898" s="64"/>
      <c r="J2898" s="50">
        <f>SUM(J2899:J2906)</f>
        <v>160314.69999999998</v>
      </c>
    </row>
    <row r="2899" spans="1:10">
      <c r="A2899" s="16" t="s">
        <v>6577</v>
      </c>
      <c r="B2899" s="16" t="s">
        <v>2697</v>
      </c>
      <c r="C2899" s="16" t="s">
        <v>5990</v>
      </c>
      <c r="D2899" s="1" t="s">
        <v>62</v>
      </c>
      <c r="E2899" s="3">
        <v>48</v>
      </c>
      <c r="F2899" s="2">
        <v>844.43</v>
      </c>
      <c r="G2899" s="2">
        <f>ROUND('CDD-CD'!$E2899*'CDD-CD'!$F2899,2)</f>
        <v>40532.639999999999</v>
      </c>
      <c r="H2899" s="3">
        <v>48</v>
      </c>
      <c r="I2899" s="2">
        <v>888.53</v>
      </c>
      <c r="J2899" s="2">
        <f>ROUND(Tabla2[[#This Row],[CANTIDAD 2]]*Tabla2[[#This Row],[P. U. 2]],2)</f>
        <v>42649.440000000002</v>
      </c>
    </row>
    <row r="2900" spans="1:10">
      <c r="A2900" s="16" t="s">
        <v>6577</v>
      </c>
      <c r="B2900" s="16" t="s">
        <v>2698</v>
      </c>
      <c r="C2900" s="16" t="s">
        <v>5991</v>
      </c>
      <c r="D2900" s="1" t="s">
        <v>62</v>
      </c>
      <c r="E2900" s="3">
        <v>51</v>
      </c>
      <c r="F2900" s="2">
        <v>844.43</v>
      </c>
      <c r="G2900" s="2">
        <f>ROUND('CDD-CD'!$E2900*'CDD-CD'!$F2900,2)</f>
        <v>43065.93</v>
      </c>
      <c r="H2900" s="3">
        <v>51</v>
      </c>
      <c r="I2900" s="2">
        <v>888.53</v>
      </c>
      <c r="J2900" s="2">
        <f>ROUND(Tabla2[[#This Row],[CANTIDAD 2]]*Tabla2[[#This Row],[P. U. 2]],2)</f>
        <v>45315.03</v>
      </c>
    </row>
    <row r="2901" spans="1:10">
      <c r="A2901" s="16" t="s">
        <v>6577</v>
      </c>
      <c r="B2901" s="16" t="s">
        <v>2699</v>
      </c>
      <c r="C2901" s="16" t="s">
        <v>5992</v>
      </c>
      <c r="D2901" s="1" t="s">
        <v>62</v>
      </c>
      <c r="E2901" s="3">
        <v>35</v>
      </c>
      <c r="F2901" s="2">
        <v>844.43</v>
      </c>
      <c r="G2901" s="2">
        <f>ROUND('CDD-CD'!$E2901*'CDD-CD'!$F2901,2)</f>
        <v>29555.05</v>
      </c>
      <c r="H2901" s="3">
        <v>35</v>
      </c>
      <c r="I2901" s="2">
        <v>888.53</v>
      </c>
      <c r="J2901" s="2">
        <f>ROUND(Tabla2[[#This Row],[CANTIDAD 2]]*Tabla2[[#This Row],[P. U. 2]],2)</f>
        <v>31098.55</v>
      </c>
    </row>
    <row r="2902" spans="1:10">
      <c r="A2902" s="16" t="s">
        <v>6577</v>
      </c>
      <c r="B2902" s="16" t="s">
        <v>2700</v>
      </c>
      <c r="C2902" s="16" t="s">
        <v>5993</v>
      </c>
      <c r="D2902" s="1" t="s">
        <v>62</v>
      </c>
      <c r="E2902" s="3">
        <v>12</v>
      </c>
      <c r="F2902" s="2">
        <v>844.43</v>
      </c>
      <c r="G2902" s="2">
        <f>ROUND('CDD-CD'!$E2902*'CDD-CD'!$F2902,2)</f>
        <v>10133.16</v>
      </c>
      <c r="H2902" s="3">
        <v>12</v>
      </c>
      <c r="I2902" s="2">
        <v>888.53</v>
      </c>
      <c r="J2902" s="2">
        <f>ROUND(Tabla2[[#This Row],[CANTIDAD 2]]*Tabla2[[#This Row],[P. U. 2]],2)</f>
        <v>10662.36</v>
      </c>
    </row>
    <row r="2903" spans="1:10">
      <c r="A2903" s="16" t="s">
        <v>6577</v>
      </c>
      <c r="B2903" s="16" t="s">
        <v>2701</v>
      </c>
      <c r="C2903" s="16" t="s">
        <v>5994</v>
      </c>
      <c r="D2903" s="1" t="s">
        <v>62</v>
      </c>
      <c r="E2903" s="3">
        <v>12</v>
      </c>
      <c r="F2903" s="2">
        <v>844.43</v>
      </c>
      <c r="G2903" s="2">
        <f>ROUND('CDD-CD'!$E2903*'CDD-CD'!$F2903,2)</f>
        <v>10133.16</v>
      </c>
      <c r="H2903" s="3">
        <v>12</v>
      </c>
      <c r="I2903" s="2">
        <v>888.53</v>
      </c>
      <c r="J2903" s="2">
        <f>ROUND(Tabla2[[#This Row],[CANTIDAD 2]]*Tabla2[[#This Row],[P. U. 2]],2)</f>
        <v>10662.36</v>
      </c>
    </row>
    <row r="2904" spans="1:10">
      <c r="A2904" s="16" t="s">
        <v>6577</v>
      </c>
      <c r="B2904" s="16" t="s">
        <v>2702</v>
      </c>
      <c r="C2904" s="16" t="s">
        <v>5995</v>
      </c>
      <c r="D2904" s="1" t="s">
        <v>62</v>
      </c>
      <c r="E2904" s="3">
        <v>12</v>
      </c>
      <c r="F2904" s="2">
        <v>844.43</v>
      </c>
      <c r="G2904" s="2">
        <f>ROUND('CDD-CD'!$E2904*'CDD-CD'!$F2904,2)</f>
        <v>10133.16</v>
      </c>
      <c r="H2904" s="3">
        <v>12</v>
      </c>
      <c r="I2904" s="2">
        <v>888.53</v>
      </c>
      <c r="J2904" s="2">
        <f>ROUND(Tabla2[[#This Row],[CANTIDAD 2]]*Tabla2[[#This Row],[P. U. 2]],2)</f>
        <v>10662.36</v>
      </c>
    </row>
    <row r="2905" spans="1:10">
      <c r="A2905" s="16" t="s">
        <v>6577</v>
      </c>
      <c r="B2905" s="16" t="s">
        <v>2703</v>
      </c>
      <c r="C2905" s="16" t="s">
        <v>5996</v>
      </c>
      <c r="D2905" s="1" t="s">
        <v>62</v>
      </c>
      <c r="E2905" s="3">
        <v>18</v>
      </c>
      <c r="F2905" s="2">
        <v>220.34</v>
      </c>
      <c r="G2905" s="2">
        <f>ROUND('CDD-CD'!$E2905*'CDD-CD'!$F2905,2)</f>
        <v>3966.12</v>
      </c>
      <c r="H2905" s="3">
        <v>18</v>
      </c>
      <c r="I2905" s="2">
        <v>231.32</v>
      </c>
      <c r="J2905" s="2">
        <f>ROUND(Tabla2[[#This Row],[CANTIDAD 2]]*Tabla2[[#This Row],[P. U. 2]],2)</f>
        <v>4163.76</v>
      </c>
    </row>
    <row r="2906" spans="1:10">
      <c r="A2906" s="16" t="s">
        <v>6577</v>
      </c>
      <c r="B2906" s="16" t="s">
        <v>2704</v>
      </c>
      <c r="C2906" s="16" t="s">
        <v>5997</v>
      </c>
      <c r="D2906" s="1" t="s">
        <v>62</v>
      </c>
      <c r="E2906" s="3">
        <v>18</v>
      </c>
      <c r="F2906" s="2">
        <v>272.39999999999998</v>
      </c>
      <c r="G2906" s="2">
        <f>ROUND('CDD-CD'!$E2906*'CDD-CD'!$F2906,2)</f>
        <v>4903.2</v>
      </c>
      <c r="H2906" s="3">
        <v>18</v>
      </c>
      <c r="I2906" s="2">
        <v>283.38</v>
      </c>
      <c r="J2906" s="2">
        <f>ROUND(Tabla2[[#This Row],[CANTIDAD 2]]*Tabla2[[#This Row],[P. U. 2]],2)</f>
        <v>5100.84</v>
      </c>
    </row>
    <row r="2907" spans="1:10" s="51" customFormat="1">
      <c r="A2907" s="47" t="s">
        <v>6579</v>
      </c>
      <c r="B2907" s="47" t="s">
        <v>6641</v>
      </c>
      <c r="C2907" s="47" t="s">
        <v>5998</v>
      </c>
      <c r="D2907" s="48" t="s">
        <v>3472</v>
      </c>
      <c r="E2907" s="49"/>
      <c r="F2907" s="50"/>
      <c r="G2907" s="50">
        <f>SUM(G2908:G2913)</f>
        <v>34456.32</v>
      </c>
      <c r="H2907" s="49"/>
      <c r="I2907" s="64"/>
      <c r="J2907" s="50">
        <f>SUM(J2908:J2913)</f>
        <v>36249.270000000004</v>
      </c>
    </row>
    <row r="2908" spans="1:10">
      <c r="A2908" s="16" t="s">
        <v>6577</v>
      </c>
      <c r="B2908" s="16" t="s">
        <v>2705</v>
      </c>
      <c r="C2908" s="16" t="s">
        <v>5999</v>
      </c>
      <c r="D2908" s="1" t="s">
        <v>62</v>
      </c>
      <c r="E2908" s="3">
        <v>6</v>
      </c>
      <c r="F2908" s="2">
        <v>451.57</v>
      </c>
      <c r="G2908" s="2">
        <f>ROUND('CDD-CD'!$E2908*'CDD-CD'!$F2908,2)</f>
        <v>2709.42</v>
      </c>
      <c r="H2908" s="3">
        <v>6</v>
      </c>
      <c r="I2908" s="2">
        <v>475.07</v>
      </c>
      <c r="J2908" s="2">
        <f>ROUND(Tabla2[[#This Row],[CANTIDAD 2]]*Tabla2[[#This Row],[P. U. 2]],2)</f>
        <v>2850.42</v>
      </c>
    </row>
    <row r="2909" spans="1:10">
      <c r="A2909" s="16" t="s">
        <v>6577</v>
      </c>
      <c r="B2909" s="16" t="s">
        <v>2706</v>
      </c>
      <c r="C2909" s="16" t="s">
        <v>6000</v>
      </c>
      <c r="D2909" s="1" t="s">
        <v>62</v>
      </c>
      <c r="E2909" s="3">
        <v>4</v>
      </c>
      <c r="F2909" s="2">
        <v>560.04999999999995</v>
      </c>
      <c r="G2909" s="2">
        <f>ROUND('CDD-CD'!$E2909*'CDD-CD'!$F2909,2)</f>
        <v>2240.1999999999998</v>
      </c>
      <c r="H2909" s="3">
        <v>4</v>
      </c>
      <c r="I2909" s="2">
        <v>589.19000000000005</v>
      </c>
      <c r="J2909" s="2">
        <f>ROUND(Tabla2[[#This Row],[CANTIDAD 2]]*Tabla2[[#This Row],[P. U. 2]],2)</f>
        <v>2356.7600000000002</v>
      </c>
    </row>
    <row r="2910" spans="1:10">
      <c r="A2910" s="16" t="s">
        <v>6577</v>
      </c>
      <c r="B2910" s="16" t="s">
        <v>2707</v>
      </c>
      <c r="C2910" s="16" t="s">
        <v>6001</v>
      </c>
      <c r="D2910" s="1" t="s">
        <v>62</v>
      </c>
      <c r="E2910" s="3">
        <v>7</v>
      </c>
      <c r="F2910" s="2">
        <v>707.86</v>
      </c>
      <c r="G2910" s="2">
        <f>ROUND('CDD-CD'!$E2910*'CDD-CD'!$F2910,2)</f>
        <v>4955.0200000000004</v>
      </c>
      <c r="H2910" s="3">
        <v>7</v>
      </c>
      <c r="I2910" s="2">
        <v>744.7</v>
      </c>
      <c r="J2910" s="2">
        <f>ROUND(Tabla2[[#This Row],[CANTIDAD 2]]*Tabla2[[#This Row],[P. U. 2]],2)</f>
        <v>5212.8999999999996</v>
      </c>
    </row>
    <row r="2911" spans="1:10">
      <c r="A2911" s="16" t="s">
        <v>6577</v>
      </c>
      <c r="B2911" s="16" t="s">
        <v>2708</v>
      </c>
      <c r="C2911" s="16" t="s">
        <v>6002</v>
      </c>
      <c r="D2911" s="1" t="s">
        <v>62</v>
      </c>
      <c r="E2911" s="3">
        <v>5</v>
      </c>
      <c r="F2911" s="2">
        <v>1183.8499999999999</v>
      </c>
      <c r="G2911" s="2">
        <f>ROUND('CDD-CD'!$E2911*'CDD-CD'!$F2911,2)</f>
        <v>5919.25</v>
      </c>
      <c r="H2911" s="3">
        <v>5</v>
      </c>
      <c r="I2911" s="2">
        <v>1245.45</v>
      </c>
      <c r="J2911" s="2">
        <f>ROUND(Tabla2[[#This Row],[CANTIDAD 2]]*Tabla2[[#This Row],[P. U. 2]],2)</f>
        <v>6227.25</v>
      </c>
    </row>
    <row r="2912" spans="1:10">
      <c r="A2912" s="16" t="s">
        <v>6577</v>
      </c>
      <c r="B2912" s="16" t="s">
        <v>2709</v>
      </c>
      <c r="C2912" s="16" t="s">
        <v>6003</v>
      </c>
      <c r="D2912" s="1" t="s">
        <v>62</v>
      </c>
      <c r="E2912" s="3">
        <v>6</v>
      </c>
      <c r="F2912" s="2">
        <v>1521.51</v>
      </c>
      <c r="G2912" s="2">
        <f>ROUND('CDD-CD'!$E2912*'CDD-CD'!$F2912,2)</f>
        <v>9129.06</v>
      </c>
      <c r="H2912" s="3">
        <v>6</v>
      </c>
      <c r="I2912" s="2">
        <v>1600.68</v>
      </c>
      <c r="J2912" s="2">
        <f>ROUND(Tabla2[[#This Row],[CANTIDAD 2]]*Tabla2[[#This Row],[P. U. 2]],2)</f>
        <v>9604.08</v>
      </c>
    </row>
    <row r="2913" spans="1:10">
      <c r="A2913" s="16" t="s">
        <v>6577</v>
      </c>
      <c r="B2913" s="16" t="s">
        <v>2710</v>
      </c>
      <c r="C2913" s="16" t="s">
        <v>6004</v>
      </c>
      <c r="D2913" s="1" t="s">
        <v>62</v>
      </c>
      <c r="E2913" s="3">
        <v>3</v>
      </c>
      <c r="F2913" s="2">
        <v>3167.79</v>
      </c>
      <c r="G2913" s="2">
        <f>ROUND('CDD-CD'!$E2913*'CDD-CD'!$F2913,2)</f>
        <v>9503.3700000000008</v>
      </c>
      <c r="H2913" s="3">
        <v>3</v>
      </c>
      <c r="I2913" s="2">
        <v>3332.62</v>
      </c>
      <c r="J2913" s="2">
        <f>ROUND(Tabla2[[#This Row],[CANTIDAD 2]]*Tabla2[[#This Row],[P. U. 2]],2)</f>
        <v>9997.86</v>
      </c>
    </row>
    <row r="2914" spans="1:10" s="51" customFormat="1">
      <c r="A2914" s="47" t="s">
        <v>6579</v>
      </c>
      <c r="B2914" s="47" t="s">
        <v>6642</v>
      </c>
      <c r="C2914" s="47" t="s">
        <v>4946</v>
      </c>
      <c r="D2914" s="48" t="s">
        <v>3472</v>
      </c>
      <c r="E2914" s="49"/>
      <c r="F2914" s="50"/>
      <c r="G2914" s="50">
        <f>SUM(G2915:G2917)</f>
        <v>58987.360000000001</v>
      </c>
      <c r="H2914" s="49"/>
      <c r="I2914" s="64"/>
      <c r="J2914" s="50">
        <f>SUM(J2915:J2917)</f>
        <v>62067.7</v>
      </c>
    </row>
    <row r="2915" spans="1:10">
      <c r="A2915" s="16" t="s">
        <v>6577</v>
      </c>
      <c r="B2915" s="16" t="s">
        <v>2711</v>
      </c>
      <c r="C2915" s="16" t="s">
        <v>6005</v>
      </c>
      <c r="D2915" s="1" t="s">
        <v>62</v>
      </c>
      <c r="E2915" s="3">
        <v>7</v>
      </c>
      <c r="F2915" s="2">
        <v>542.17999999999995</v>
      </c>
      <c r="G2915" s="2">
        <f>ROUND('CDD-CD'!$E2915*'CDD-CD'!$F2915,2)</f>
        <v>3795.26</v>
      </c>
      <c r="H2915" s="3">
        <v>7</v>
      </c>
      <c r="I2915" s="2">
        <v>570.5</v>
      </c>
      <c r="J2915" s="2">
        <f>ROUND(Tabla2[[#This Row],[CANTIDAD 2]]*Tabla2[[#This Row],[P. U. 2]],2)</f>
        <v>3993.5</v>
      </c>
    </row>
    <row r="2916" spans="1:10">
      <c r="A2916" s="16" t="s">
        <v>6577</v>
      </c>
      <c r="B2916" s="16" t="s">
        <v>2712</v>
      </c>
      <c r="C2916" s="16" t="s">
        <v>6006</v>
      </c>
      <c r="D2916" s="1" t="s">
        <v>62</v>
      </c>
      <c r="E2916" s="3">
        <v>15</v>
      </c>
      <c r="F2916" s="2">
        <v>642.08000000000004</v>
      </c>
      <c r="G2916" s="2">
        <f>ROUND('CDD-CD'!$E2916*'CDD-CD'!$F2916,2)</f>
        <v>9631.2000000000007</v>
      </c>
      <c r="H2916" s="3">
        <v>15</v>
      </c>
      <c r="I2916" s="2">
        <v>675.62</v>
      </c>
      <c r="J2916" s="2">
        <f>ROUND(Tabla2[[#This Row],[CANTIDAD 2]]*Tabla2[[#This Row],[P. U. 2]],2)</f>
        <v>10134.299999999999</v>
      </c>
    </row>
    <row r="2917" spans="1:10">
      <c r="A2917" s="16" t="s">
        <v>6577</v>
      </c>
      <c r="B2917" s="16" t="s">
        <v>2713</v>
      </c>
      <c r="C2917" s="16" t="s">
        <v>6007</v>
      </c>
      <c r="D2917" s="1" t="s">
        <v>62</v>
      </c>
      <c r="E2917" s="3">
        <v>61</v>
      </c>
      <c r="F2917" s="2">
        <v>746.9</v>
      </c>
      <c r="G2917" s="2">
        <f>ROUND('CDD-CD'!$E2917*'CDD-CD'!$F2917,2)</f>
        <v>45560.9</v>
      </c>
      <c r="H2917" s="3">
        <v>61</v>
      </c>
      <c r="I2917" s="2">
        <v>785.9</v>
      </c>
      <c r="J2917" s="2">
        <f>ROUND(Tabla2[[#This Row],[CANTIDAD 2]]*Tabla2[[#This Row],[P. U. 2]],2)</f>
        <v>47939.9</v>
      </c>
    </row>
    <row r="2918" spans="1:10" s="51" customFormat="1">
      <c r="A2918" s="47" t="s">
        <v>6579</v>
      </c>
      <c r="B2918" s="47" t="s">
        <v>6697</v>
      </c>
      <c r="C2918" s="47" t="s">
        <v>6008</v>
      </c>
      <c r="D2918" s="48" t="s">
        <v>3472</v>
      </c>
      <c r="E2918" s="49"/>
      <c r="F2918" s="50"/>
      <c r="G2918" s="50">
        <f>G2919+G2959+G2999</f>
        <v>8526705.1100000013</v>
      </c>
      <c r="H2918" s="49"/>
      <c r="I2918" s="64"/>
      <c r="J2918" s="50">
        <f>J2919+J2959+J2999</f>
        <v>8943724.3100000005</v>
      </c>
    </row>
    <row r="2919" spans="1:10" s="56" customFormat="1">
      <c r="A2919" s="52" t="s">
        <v>6580</v>
      </c>
      <c r="B2919" s="52" t="s">
        <v>2714</v>
      </c>
      <c r="C2919" s="52" t="s">
        <v>4310</v>
      </c>
      <c r="D2919" s="53" t="s">
        <v>3472</v>
      </c>
      <c r="E2919" s="54"/>
      <c r="F2919" s="55"/>
      <c r="G2919" s="55">
        <f>SUM(G2920:G2958)</f>
        <v>4079848.9300000006</v>
      </c>
      <c r="H2919" s="54"/>
      <c r="I2919" s="65"/>
      <c r="J2919" s="55">
        <f>SUM(J2920:J2958)</f>
        <v>4218855.33</v>
      </c>
    </row>
    <row r="2920" spans="1:10">
      <c r="A2920" s="16" t="s">
        <v>6577</v>
      </c>
      <c r="B2920" s="16" t="s">
        <v>2715</v>
      </c>
      <c r="C2920" s="16" t="s">
        <v>6009</v>
      </c>
      <c r="D2920" s="1" t="s">
        <v>62</v>
      </c>
      <c r="E2920" s="3">
        <v>102</v>
      </c>
      <c r="F2920" s="2">
        <v>3788.63</v>
      </c>
      <c r="G2920" s="2">
        <f>ROUND('CDD-CD'!$E2920*'CDD-CD'!$F2920,2)</f>
        <v>386440.26</v>
      </c>
      <c r="H2920" s="3">
        <v>102</v>
      </c>
      <c r="I2920" s="2">
        <v>3988.42</v>
      </c>
      <c r="J2920" s="2">
        <f>ROUND(Tabla2[[#This Row],[CANTIDAD 2]]*Tabla2[[#This Row],[P. U. 2]],2)</f>
        <v>406818.84</v>
      </c>
    </row>
    <row r="2921" spans="1:10">
      <c r="A2921" s="16" t="s">
        <v>6577</v>
      </c>
      <c r="B2921" s="16" t="s">
        <v>2716</v>
      </c>
      <c r="C2921" s="16" t="s">
        <v>6010</v>
      </c>
      <c r="D2921" s="1" t="s">
        <v>62</v>
      </c>
      <c r="E2921" s="3">
        <v>40</v>
      </c>
      <c r="F2921" s="2">
        <v>3788.63</v>
      </c>
      <c r="G2921" s="2">
        <f>ROUND('CDD-CD'!$E2921*'CDD-CD'!$F2921,2)</f>
        <v>151545.20000000001</v>
      </c>
      <c r="H2921" s="3">
        <v>40</v>
      </c>
      <c r="I2921" s="2">
        <v>3988.42</v>
      </c>
      <c r="J2921" s="2">
        <f>ROUND(Tabla2[[#This Row],[CANTIDAD 2]]*Tabla2[[#This Row],[P. U. 2]],2)</f>
        <v>159536.79999999999</v>
      </c>
    </row>
    <row r="2922" spans="1:10">
      <c r="A2922" s="16" t="s">
        <v>6577</v>
      </c>
      <c r="B2922" s="16" t="s">
        <v>2717</v>
      </c>
      <c r="C2922" s="16" t="s">
        <v>6011</v>
      </c>
      <c r="D2922" s="1" t="s">
        <v>62</v>
      </c>
      <c r="E2922" s="3">
        <v>3</v>
      </c>
      <c r="F2922" s="2">
        <v>3223.5</v>
      </c>
      <c r="G2922" s="2">
        <f>ROUND('CDD-CD'!$E2922*'CDD-CD'!$F2922,2)</f>
        <v>9670.5</v>
      </c>
      <c r="H2922" s="3">
        <v>3</v>
      </c>
      <c r="I2922" s="2">
        <v>3393.49</v>
      </c>
      <c r="J2922" s="2">
        <f>ROUND(Tabla2[[#This Row],[CANTIDAD 2]]*Tabla2[[#This Row],[P. U. 2]],2)</f>
        <v>10180.469999999999</v>
      </c>
    </row>
    <row r="2923" spans="1:10">
      <c r="A2923" s="16" t="s">
        <v>6577</v>
      </c>
      <c r="B2923" s="16" t="s">
        <v>2718</v>
      </c>
      <c r="C2923" s="16" t="s">
        <v>6012</v>
      </c>
      <c r="D2923" s="1" t="s">
        <v>62</v>
      </c>
      <c r="E2923" s="3">
        <v>20</v>
      </c>
      <c r="F2923" s="2">
        <v>3223.5</v>
      </c>
      <c r="G2923" s="2">
        <f>ROUND('CDD-CD'!$E2923*'CDD-CD'!$F2923,2)</f>
        <v>64470</v>
      </c>
      <c r="H2923" s="3">
        <v>20</v>
      </c>
      <c r="I2923" s="2">
        <v>3393.49</v>
      </c>
      <c r="J2923" s="2">
        <f>ROUND(Tabla2[[#This Row],[CANTIDAD 2]]*Tabla2[[#This Row],[P. U. 2]],2)</f>
        <v>67869.8</v>
      </c>
    </row>
    <row r="2924" spans="1:10">
      <c r="A2924" s="16" t="s">
        <v>6577</v>
      </c>
      <c r="B2924" s="16" t="s">
        <v>2719</v>
      </c>
      <c r="C2924" s="16" t="s">
        <v>6013</v>
      </c>
      <c r="D2924" s="1" t="s">
        <v>62</v>
      </c>
      <c r="E2924" s="3">
        <v>36</v>
      </c>
      <c r="F2924" s="2">
        <v>2722.66</v>
      </c>
      <c r="G2924" s="2">
        <f>ROUND('CDD-CD'!$E2924*'CDD-CD'!$F2924,2)</f>
        <v>98015.76</v>
      </c>
      <c r="H2924" s="3">
        <v>36</v>
      </c>
      <c r="I2924" s="2">
        <v>2866.24</v>
      </c>
      <c r="J2924" s="2">
        <f>ROUND(Tabla2[[#This Row],[CANTIDAD 2]]*Tabla2[[#This Row],[P. U. 2]],2)</f>
        <v>103184.64</v>
      </c>
    </row>
    <row r="2925" spans="1:10">
      <c r="A2925" s="16" t="s">
        <v>6577</v>
      </c>
      <c r="B2925" s="16" t="s">
        <v>2720</v>
      </c>
      <c r="C2925" s="16" t="s">
        <v>6014</v>
      </c>
      <c r="D2925" s="1" t="s">
        <v>62</v>
      </c>
      <c r="E2925" s="3">
        <v>10</v>
      </c>
      <c r="F2925" s="2">
        <v>2711.69</v>
      </c>
      <c r="G2925" s="2">
        <f>ROUND('CDD-CD'!$E2925*'CDD-CD'!$F2925,2)</f>
        <v>27116.9</v>
      </c>
      <c r="H2925" s="3">
        <v>10</v>
      </c>
      <c r="I2925" s="2">
        <v>2854.69</v>
      </c>
      <c r="J2925" s="2">
        <f>ROUND(Tabla2[[#This Row],[CANTIDAD 2]]*Tabla2[[#This Row],[P. U. 2]],2)</f>
        <v>28546.9</v>
      </c>
    </row>
    <row r="2926" spans="1:10">
      <c r="A2926" s="16" t="s">
        <v>6577</v>
      </c>
      <c r="B2926" s="16" t="s">
        <v>2721</v>
      </c>
      <c r="C2926" s="16" t="s">
        <v>6015</v>
      </c>
      <c r="D2926" s="1" t="s">
        <v>62</v>
      </c>
      <c r="E2926" s="3">
        <v>6</v>
      </c>
      <c r="F2926" s="2">
        <v>3533.51</v>
      </c>
      <c r="G2926" s="2">
        <f>ROUND('CDD-CD'!$E2926*'CDD-CD'!$F2926,2)</f>
        <v>21201.06</v>
      </c>
      <c r="H2926" s="3">
        <v>6</v>
      </c>
      <c r="I2926" s="2">
        <v>3719.84</v>
      </c>
      <c r="J2926" s="2">
        <f>ROUND(Tabla2[[#This Row],[CANTIDAD 2]]*Tabla2[[#This Row],[P. U. 2]],2)</f>
        <v>22319.040000000001</v>
      </c>
    </row>
    <row r="2927" spans="1:10">
      <c r="A2927" s="16" t="s">
        <v>6577</v>
      </c>
      <c r="B2927" s="16" t="s">
        <v>2722</v>
      </c>
      <c r="C2927" s="16" t="s">
        <v>6016</v>
      </c>
      <c r="D2927" s="1" t="s">
        <v>62</v>
      </c>
      <c r="E2927" s="3">
        <v>62</v>
      </c>
      <c r="F2927" s="2">
        <v>3223.5</v>
      </c>
      <c r="G2927" s="2">
        <f>ROUND('CDD-CD'!$E2927*'CDD-CD'!$F2927,2)</f>
        <v>199857</v>
      </c>
      <c r="H2927" s="3">
        <v>62</v>
      </c>
      <c r="I2927" s="2">
        <v>3393.49</v>
      </c>
      <c r="J2927" s="2">
        <f>ROUND(Tabla2[[#This Row],[CANTIDAD 2]]*Tabla2[[#This Row],[P. U. 2]],2)</f>
        <v>210396.38</v>
      </c>
    </row>
    <row r="2928" spans="1:10">
      <c r="A2928" s="16" t="s">
        <v>6577</v>
      </c>
      <c r="B2928" s="16" t="s">
        <v>2723</v>
      </c>
      <c r="C2928" s="16" t="s">
        <v>6017</v>
      </c>
      <c r="D2928" s="1" t="s">
        <v>62</v>
      </c>
      <c r="E2928" s="3">
        <v>9</v>
      </c>
      <c r="F2928" s="2">
        <v>3223.5</v>
      </c>
      <c r="G2928" s="2">
        <f>ROUND('CDD-CD'!$E2928*'CDD-CD'!$F2928,2)</f>
        <v>29011.5</v>
      </c>
      <c r="H2928" s="3">
        <v>9</v>
      </c>
      <c r="I2928" s="2">
        <v>3393.49</v>
      </c>
      <c r="J2928" s="2">
        <f>ROUND(Tabla2[[#This Row],[CANTIDAD 2]]*Tabla2[[#This Row],[P. U. 2]],2)</f>
        <v>30541.41</v>
      </c>
    </row>
    <row r="2929" spans="1:10">
      <c r="A2929" s="16" t="s">
        <v>6577</v>
      </c>
      <c r="B2929" s="16" t="s">
        <v>2724</v>
      </c>
      <c r="C2929" s="16" t="s">
        <v>6018</v>
      </c>
      <c r="D2929" s="1" t="s">
        <v>62</v>
      </c>
      <c r="E2929" s="3">
        <v>3</v>
      </c>
      <c r="F2929" s="2">
        <v>7750.29</v>
      </c>
      <c r="G2929" s="2">
        <f>ROUND('CDD-CD'!$E2929*'CDD-CD'!$F2929,2)</f>
        <v>23250.87</v>
      </c>
      <c r="H2929" s="3">
        <v>3</v>
      </c>
      <c r="I2929" s="2">
        <v>8158.99</v>
      </c>
      <c r="J2929" s="2">
        <f>ROUND(Tabla2[[#This Row],[CANTIDAD 2]]*Tabla2[[#This Row],[P. U. 2]],2)</f>
        <v>24476.97</v>
      </c>
    </row>
    <row r="2930" spans="1:10">
      <c r="A2930" s="16" t="s">
        <v>6577</v>
      </c>
      <c r="B2930" s="16" t="s">
        <v>2725</v>
      </c>
      <c r="C2930" s="16" t="s">
        <v>6019</v>
      </c>
      <c r="D2930" s="1" t="s">
        <v>62</v>
      </c>
      <c r="E2930" s="3">
        <v>3</v>
      </c>
      <c r="F2930" s="2">
        <v>3223.5</v>
      </c>
      <c r="G2930" s="2">
        <f>ROUND('CDD-CD'!$E2930*'CDD-CD'!$F2930,2)</f>
        <v>9670.5</v>
      </c>
      <c r="H2930" s="3">
        <v>3</v>
      </c>
      <c r="I2930" s="2">
        <v>3393.49</v>
      </c>
      <c r="J2930" s="2">
        <f>ROUND(Tabla2[[#This Row],[CANTIDAD 2]]*Tabla2[[#This Row],[P. U. 2]],2)</f>
        <v>10180.469999999999</v>
      </c>
    </row>
    <row r="2931" spans="1:10">
      <c r="A2931" s="16" t="s">
        <v>6577</v>
      </c>
      <c r="B2931" s="16" t="s">
        <v>2726</v>
      </c>
      <c r="C2931" s="16" t="s">
        <v>6020</v>
      </c>
      <c r="D2931" s="1" t="s">
        <v>62</v>
      </c>
      <c r="E2931" s="3">
        <v>1</v>
      </c>
      <c r="F2931" s="2">
        <v>13682.34</v>
      </c>
      <c r="G2931" s="2">
        <f>ROUND('CDD-CD'!$E2931*'CDD-CD'!$F2931,2)</f>
        <v>13682.34</v>
      </c>
      <c r="H2931" s="3">
        <v>1</v>
      </c>
      <c r="I2931" s="2">
        <v>14403.87</v>
      </c>
      <c r="J2931" s="2">
        <f>ROUND(Tabla2[[#This Row],[CANTIDAD 2]]*Tabla2[[#This Row],[P. U. 2]],2)</f>
        <v>14403.87</v>
      </c>
    </row>
    <row r="2932" spans="1:10">
      <c r="A2932" s="16" t="s">
        <v>6577</v>
      </c>
      <c r="B2932" s="16" t="s">
        <v>2727</v>
      </c>
      <c r="C2932" s="16" t="s">
        <v>6021</v>
      </c>
      <c r="D2932" s="1" t="s">
        <v>62</v>
      </c>
      <c r="E2932" s="3">
        <v>4</v>
      </c>
      <c r="F2932" s="2">
        <v>17147.88</v>
      </c>
      <c r="G2932" s="2">
        <f>ROUND('CDD-CD'!$E2932*'CDD-CD'!$F2932,2)</f>
        <v>68591.520000000004</v>
      </c>
      <c r="H2932" s="3">
        <v>4</v>
      </c>
      <c r="I2932" s="2">
        <v>18052.16</v>
      </c>
      <c r="J2932" s="2">
        <f>ROUND(Tabla2[[#This Row],[CANTIDAD 2]]*Tabla2[[#This Row],[P. U. 2]],2)</f>
        <v>72208.639999999999</v>
      </c>
    </row>
    <row r="2933" spans="1:10">
      <c r="A2933" s="16" t="s">
        <v>6577</v>
      </c>
      <c r="B2933" s="16" t="s">
        <v>2728</v>
      </c>
      <c r="C2933" s="16" t="s">
        <v>6022</v>
      </c>
      <c r="D2933" s="1" t="s">
        <v>62</v>
      </c>
      <c r="E2933" s="3">
        <v>4</v>
      </c>
      <c r="F2933" s="2">
        <v>17900.169999999998</v>
      </c>
      <c r="G2933" s="2">
        <f>ROUND('CDD-CD'!$E2933*'CDD-CD'!$F2933,2)</f>
        <v>71600.679999999993</v>
      </c>
      <c r="H2933" s="3">
        <v>4</v>
      </c>
      <c r="I2933" s="2">
        <v>18844.13</v>
      </c>
      <c r="J2933" s="2">
        <f>ROUND(Tabla2[[#This Row],[CANTIDAD 2]]*Tabla2[[#This Row],[P. U. 2]],2)</f>
        <v>75376.52</v>
      </c>
    </row>
    <row r="2934" spans="1:10">
      <c r="A2934" s="16" t="s">
        <v>6577</v>
      </c>
      <c r="B2934" s="16" t="s">
        <v>2729</v>
      </c>
      <c r="C2934" s="16" t="s">
        <v>6023</v>
      </c>
      <c r="D2934" s="1" t="s">
        <v>62</v>
      </c>
      <c r="E2934" s="3">
        <v>5</v>
      </c>
      <c r="F2934" s="2">
        <v>7929.92</v>
      </c>
      <c r="G2934" s="2">
        <f>ROUND('CDD-CD'!$E2934*'CDD-CD'!$F2934,2)</f>
        <v>39649.599999999999</v>
      </c>
      <c r="H2934" s="3">
        <v>5</v>
      </c>
      <c r="I2934" s="2">
        <v>8186.42</v>
      </c>
      <c r="J2934" s="2">
        <f>ROUND(Tabla2[[#This Row],[CANTIDAD 2]]*Tabla2[[#This Row],[P. U. 2]],2)</f>
        <v>40932.1</v>
      </c>
    </row>
    <row r="2935" spans="1:10">
      <c r="A2935" s="16" t="s">
        <v>6577</v>
      </c>
      <c r="B2935" s="16" t="s">
        <v>2730</v>
      </c>
      <c r="C2935" s="16" t="s">
        <v>6024</v>
      </c>
      <c r="D2935" s="1" t="s">
        <v>62</v>
      </c>
      <c r="E2935" s="3">
        <v>17</v>
      </c>
      <c r="F2935" s="2">
        <v>10252.9</v>
      </c>
      <c r="G2935" s="2">
        <f>ROUND('CDD-CD'!$E2935*'CDD-CD'!$F2935,2)</f>
        <v>174299.3</v>
      </c>
      <c r="H2935" s="3">
        <v>17</v>
      </c>
      <c r="I2935" s="2">
        <v>10509.4</v>
      </c>
      <c r="J2935" s="2">
        <f>ROUND(Tabla2[[#This Row],[CANTIDAD 2]]*Tabla2[[#This Row],[P. U. 2]],2)</f>
        <v>178659.8</v>
      </c>
    </row>
    <row r="2936" spans="1:10">
      <c r="A2936" s="16" t="s">
        <v>6577</v>
      </c>
      <c r="B2936" s="16" t="s">
        <v>2731</v>
      </c>
      <c r="C2936" s="16" t="s">
        <v>6025</v>
      </c>
      <c r="D2936" s="1" t="s">
        <v>62</v>
      </c>
      <c r="E2936" s="3">
        <v>6</v>
      </c>
      <c r="F2936" s="2">
        <v>15022.47</v>
      </c>
      <c r="G2936" s="2">
        <f>ROUND('CDD-CD'!$E2936*'CDD-CD'!$F2936,2)</f>
        <v>90134.82</v>
      </c>
      <c r="H2936" s="3">
        <v>6</v>
      </c>
      <c r="I2936" s="2">
        <v>15278.97</v>
      </c>
      <c r="J2936" s="2">
        <f>ROUND(Tabla2[[#This Row],[CANTIDAD 2]]*Tabla2[[#This Row],[P. U. 2]],2)</f>
        <v>91673.82</v>
      </c>
    </row>
    <row r="2937" spans="1:10">
      <c r="A2937" s="16" t="s">
        <v>6577</v>
      </c>
      <c r="B2937" s="16" t="s">
        <v>2732</v>
      </c>
      <c r="C2937" s="16" t="s">
        <v>6026</v>
      </c>
      <c r="D2937" s="1" t="s">
        <v>62</v>
      </c>
      <c r="E2937" s="3">
        <v>1</v>
      </c>
      <c r="F2937" s="2">
        <v>7392.81</v>
      </c>
      <c r="G2937" s="2">
        <f>ROUND('CDD-CD'!$E2937*'CDD-CD'!$F2937,2)</f>
        <v>7392.81</v>
      </c>
      <c r="H2937" s="3">
        <v>1</v>
      </c>
      <c r="I2937" s="2">
        <v>7649.31</v>
      </c>
      <c r="J2937" s="2">
        <f>ROUND(Tabla2[[#This Row],[CANTIDAD 2]]*Tabla2[[#This Row],[P. U. 2]],2)</f>
        <v>7649.31</v>
      </c>
    </row>
    <row r="2938" spans="1:10">
      <c r="A2938" s="16" t="s">
        <v>6577</v>
      </c>
      <c r="B2938" s="16" t="s">
        <v>2733</v>
      </c>
      <c r="C2938" s="16" t="s">
        <v>6027</v>
      </c>
      <c r="D2938" s="1" t="s">
        <v>62</v>
      </c>
      <c r="E2938" s="3">
        <v>1</v>
      </c>
      <c r="F2938" s="2">
        <v>7731.41</v>
      </c>
      <c r="G2938" s="2">
        <f>ROUND('CDD-CD'!$E2938*'CDD-CD'!$F2938,2)</f>
        <v>7731.41</v>
      </c>
      <c r="H2938" s="3">
        <v>1</v>
      </c>
      <c r="I2938" s="2">
        <v>8116.16</v>
      </c>
      <c r="J2938" s="2">
        <f>ROUND(Tabla2[[#This Row],[CANTIDAD 2]]*Tabla2[[#This Row],[P. U. 2]],2)</f>
        <v>8116.16</v>
      </c>
    </row>
    <row r="2939" spans="1:10">
      <c r="A2939" s="16" t="s">
        <v>6577</v>
      </c>
      <c r="B2939" s="16" t="s">
        <v>2734</v>
      </c>
      <c r="C2939" s="16" t="s">
        <v>6028</v>
      </c>
      <c r="D2939" s="1" t="s">
        <v>62</v>
      </c>
      <c r="E2939" s="3">
        <v>1</v>
      </c>
      <c r="F2939" s="2">
        <v>29538.42</v>
      </c>
      <c r="G2939" s="2">
        <f>ROUND('CDD-CD'!$E2939*'CDD-CD'!$F2939,2)</f>
        <v>29538.42</v>
      </c>
      <c r="H2939" s="3">
        <v>1</v>
      </c>
      <c r="I2939" s="2">
        <v>31096.1</v>
      </c>
      <c r="J2939" s="2">
        <f>ROUND(Tabla2[[#This Row],[CANTIDAD 2]]*Tabla2[[#This Row],[P. U. 2]],2)</f>
        <v>31096.1</v>
      </c>
    </row>
    <row r="2940" spans="1:10">
      <c r="A2940" s="16" t="s">
        <v>6577</v>
      </c>
      <c r="B2940" s="16" t="s">
        <v>2735</v>
      </c>
      <c r="C2940" s="16" t="s">
        <v>6029</v>
      </c>
      <c r="D2940" s="1" t="s">
        <v>62</v>
      </c>
      <c r="E2940" s="3">
        <v>1</v>
      </c>
      <c r="F2940" s="2">
        <v>14937.55</v>
      </c>
      <c r="G2940" s="2">
        <f>ROUND('CDD-CD'!$E2940*'CDD-CD'!$F2940,2)</f>
        <v>14937.55</v>
      </c>
      <c r="H2940" s="3">
        <v>1</v>
      </c>
      <c r="I2940" s="2">
        <v>15725.27</v>
      </c>
      <c r="J2940" s="2">
        <f>ROUND(Tabla2[[#This Row],[CANTIDAD 2]]*Tabla2[[#This Row],[P. U. 2]],2)</f>
        <v>15725.27</v>
      </c>
    </row>
    <row r="2941" spans="1:10">
      <c r="A2941" s="16" t="s">
        <v>6577</v>
      </c>
      <c r="B2941" s="16" t="s">
        <v>2736</v>
      </c>
      <c r="C2941" s="16" t="s">
        <v>6030</v>
      </c>
      <c r="D2941" s="1" t="s">
        <v>62</v>
      </c>
      <c r="E2941" s="3">
        <v>1</v>
      </c>
      <c r="F2941" s="2">
        <v>17293.740000000002</v>
      </c>
      <c r="G2941" s="2">
        <f>ROUND('CDD-CD'!$E2941*'CDD-CD'!$F2941,2)</f>
        <v>17293.740000000002</v>
      </c>
      <c r="H2941" s="3">
        <v>1</v>
      </c>
      <c r="I2941" s="2">
        <v>18205.72</v>
      </c>
      <c r="J2941" s="2">
        <f>ROUND(Tabla2[[#This Row],[CANTIDAD 2]]*Tabla2[[#This Row],[P. U. 2]],2)</f>
        <v>18205.72</v>
      </c>
    </row>
    <row r="2942" spans="1:10">
      <c r="A2942" s="16" t="s">
        <v>6577</v>
      </c>
      <c r="B2942" s="16" t="s">
        <v>2737</v>
      </c>
      <c r="C2942" s="16" t="s">
        <v>6031</v>
      </c>
      <c r="D2942" s="1" t="s">
        <v>62</v>
      </c>
      <c r="E2942" s="3">
        <v>6</v>
      </c>
      <c r="F2942" s="2">
        <v>15613.51</v>
      </c>
      <c r="G2942" s="2">
        <f>ROUND('CDD-CD'!$E2942*'CDD-CD'!$F2942,2)</f>
        <v>93681.06</v>
      </c>
      <c r="H2942" s="3">
        <v>6</v>
      </c>
      <c r="I2942" s="2">
        <v>16436.88</v>
      </c>
      <c r="J2942" s="2">
        <f>ROUND(Tabla2[[#This Row],[CANTIDAD 2]]*Tabla2[[#This Row],[P. U. 2]],2)</f>
        <v>98621.28</v>
      </c>
    </row>
    <row r="2943" spans="1:10">
      <c r="A2943" s="16" t="s">
        <v>6577</v>
      </c>
      <c r="B2943" s="16" t="s">
        <v>2738</v>
      </c>
      <c r="C2943" s="16" t="s">
        <v>6032</v>
      </c>
      <c r="D2943" s="1" t="s">
        <v>62</v>
      </c>
      <c r="E2943" s="3">
        <v>1</v>
      </c>
      <c r="F2943" s="2">
        <v>445030.06</v>
      </c>
      <c r="G2943" s="2">
        <f>ROUND('CDD-CD'!$E2943*'CDD-CD'!$F2943,2)</f>
        <v>445030.06</v>
      </c>
      <c r="H2943" s="3">
        <v>1</v>
      </c>
      <c r="I2943" s="2">
        <v>468498.47</v>
      </c>
      <c r="J2943" s="2">
        <f>ROUND(Tabla2[[#This Row],[CANTIDAD 2]]*Tabla2[[#This Row],[P. U. 2]],2)</f>
        <v>468498.47</v>
      </c>
    </row>
    <row r="2944" spans="1:10">
      <c r="A2944" s="16" t="s">
        <v>6577</v>
      </c>
      <c r="B2944" s="16" t="s">
        <v>2739</v>
      </c>
      <c r="C2944" s="16" t="s">
        <v>6033</v>
      </c>
      <c r="D2944" s="1" t="s">
        <v>62</v>
      </c>
      <c r="E2944" s="3">
        <v>1</v>
      </c>
      <c r="F2944" s="2">
        <v>326329.40000000002</v>
      </c>
      <c r="G2944" s="2">
        <f>ROUND('CDD-CD'!$E2944*'CDD-CD'!$F2944,2)</f>
        <v>326329.40000000002</v>
      </c>
      <c r="H2944" s="3">
        <v>1</v>
      </c>
      <c r="I2944" s="2">
        <v>343538.15</v>
      </c>
      <c r="J2944" s="2">
        <f>ROUND(Tabla2[[#This Row],[CANTIDAD 2]]*Tabla2[[#This Row],[P. U. 2]],2)</f>
        <v>343538.15</v>
      </c>
    </row>
    <row r="2945" spans="1:10">
      <c r="A2945" s="16" t="s">
        <v>6577</v>
      </c>
      <c r="B2945" s="16" t="s">
        <v>2740</v>
      </c>
      <c r="C2945" s="16" t="s">
        <v>6034</v>
      </c>
      <c r="D2945" s="1" t="s">
        <v>62</v>
      </c>
      <c r="E2945" s="3">
        <v>1</v>
      </c>
      <c r="F2945" s="2">
        <v>234844.95</v>
      </c>
      <c r="G2945" s="2">
        <f>ROUND('CDD-CD'!$E2945*'CDD-CD'!$F2945,2)</f>
        <v>234844.95</v>
      </c>
      <c r="H2945" s="3">
        <v>1</v>
      </c>
      <c r="I2945" s="2">
        <v>239395.44</v>
      </c>
      <c r="J2945" s="2">
        <f>ROUND(Tabla2[[#This Row],[CANTIDAD 2]]*Tabla2[[#This Row],[P. U. 2]],2)</f>
        <v>239395.44</v>
      </c>
    </row>
    <row r="2946" spans="1:10">
      <c r="A2946" s="16" t="s">
        <v>6577</v>
      </c>
      <c r="B2946" s="16" t="s">
        <v>2741</v>
      </c>
      <c r="C2946" s="16" t="s">
        <v>6035</v>
      </c>
      <c r="D2946" s="1" t="s">
        <v>62</v>
      </c>
      <c r="E2946" s="3">
        <v>3</v>
      </c>
      <c r="F2946" s="2">
        <v>8094.29</v>
      </c>
      <c r="G2946" s="2">
        <f>ROUND('CDD-CD'!$E2946*'CDD-CD'!$F2946,2)</f>
        <v>24282.87</v>
      </c>
      <c r="H2946" s="3">
        <v>3</v>
      </c>
      <c r="I2946" s="2">
        <v>8521.1299999999992</v>
      </c>
      <c r="J2946" s="2">
        <f>ROUND(Tabla2[[#This Row],[CANTIDAD 2]]*Tabla2[[#This Row],[P. U. 2]],2)</f>
        <v>25563.39</v>
      </c>
    </row>
    <row r="2947" spans="1:10">
      <c r="A2947" s="16" t="s">
        <v>6577</v>
      </c>
      <c r="B2947" s="16" t="s">
        <v>2742</v>
      </c>
      <c r="C2947" s="16" t="s">
        <v>6036</v>
      </c>
      <c r="D2947" s="1" t="s">
        <v>62</v>
      </c>
      <c r="E2947" s="3">
        <v>1</v>
      </c>
      <c r="F2947" s="2">
        <v>85152.46</v>
      </c>
      <c r="G2947" s="2">
        <f>ROUND('CDD-CD'!$E2947*'CDD-CD'!$F2947,2)</f>
        <v>85152.46</v>
      </c>
      <c r="H2947" s="3">
        <v>1</v>
      </c>
      <c r="I2947" s="2">
        <v>85900.12</v>
      </c>
      <c r="J2947" s="2">
        <f>ROUND(Tabla2[[#This Row],[CANTIDAD 2]]*Tabla2[[#This Row],[P. U. 2]],2)</f>
        <v>85900.12</v>
      </c>
    </row>
    <row r="2948" spans="1:10">
      <c r="A2948" s="16" t="s">
        <v>6577</v>
      </c>
      <c r="B2948" s="16" t="s">
        <v>2743</v>
      </c>
      <c r="C2948" s="16" t="s">
        <v>6037</v>
      </c>
      <c r="D2948" s="1" t="s">
        <v>62</v>
      </c>
      <c r="E2948" s="3">
        <v>2</v>
      </c>
      <c r="F2948" s="2">
        <v>56229.55</v>
      </c>
      <c r="G2948" s="2">
        <f>ROUND('CDD-CD'!$E2948*'CDD-CD'!$F2948,2)</f>
        <v>112459.1</v>
      </c>
      <c r="H2948" s="3">
        <v>2</v>
      </c>
      <c r="I2948" s="2">
        <v>57117.51</v>
      </c>
      <c r="J2948" s="2">
        <f>ROUND(Tabla2[[#This Row],[CANTIDAD 2]]*Tabla2[[#This Row],[P. U. 2]],2)</f>
        <v>114235.02</v>
      </c>
    </row>
    <row r="2949" spans="1:10">
      <c r="A2949" s="16" t="s">
        <v>6577</v>
      </c>
      <c r="B2949" s="16" t="s">
        <v>2744</v>
      </c>
      <c r="C2949" s="16" t="s">
        <v>6038</v>
      </c>
      <c r="D2949" s="1" t="s">
        <v>62</v>
      </c>
      <c r="E2949" s="3">
        <v>2</v>
      </c>
      <c r="F2949" s="2">
        <v>56236.83</v>
      </c>
      <c r="G2949" s="2">
        <f>ROUND('CDD-CD'!$E2949*'CDD-CD'!$F2949,2)</f>
        <v>112473.66</v>
      </c>
      <c r="H2949" s="3">
        <v>2</v>
      </c>
      <c r="I2949" s="2">
        <v>57127.54</v>
      </c>
      <c r="J2949" s="2">
        <f>ROUND(Tabla2[[#This Row],[CANTIDAD 2]]*Tabla2[[#This Row],[P. U. 2]],2)</f>
        <v>114255.08</v>
      </c>
    </row>
    <row r="2950" spans="1:10">
      <c r="A2950" s="16" t="s">
        <v>6577</v>
      </c>
      <c r="B2950" s="16" t="s">
        <v>2745</v>
      </c>
      <c r="C2950" s="16" t="s">
        <v>6039</v>
      </c>
      <c r="D2950" s="1" t="s">
        <v>62</v>
      </c>
      <c r="E2950" s="3">
        <v>1</v>
      </c>
      <c r="F2950" s="2">
        <v>50723.81</v>
      </c>
      <c r="G2950" s="2">
        <f>ROUND('CDD-CD'!$E2950*'CDD-CD'!$F2950,2)</f>
        <v>50723.81</v>
      </c>
      <c r="H2950" s="3">
        <v>1</v>
      </c>
      <c r="I2950" s="2">
        <v>51567.38</v>
      </c>
      <c r="J2950" s="2">
        <f>ROUND(Tabla2[[#This Row],[CANTIDAD 2]]*Tabla2[[#This Row],[P. U. 2]],2)</f>
        <v>51567.38</v>
      </c>
    </row>
    <row r="2951" spans="1:10">
      <c r="A2951" s="16" t="s">
        <v>6577</v>
      </c>
      <c r="B2951" s="16" t="s">
        <v>2746</v>
      </c>
      <c r="C2951" s="16" t="s">
        <v>6040</v>
      </c>
      <c r="D2951" s="1" t="s">
        <v>62</v>
      </c>
      <c r="E2951" s="3">
        <v>1</v>
      </c>
      <c r="F2951" s="2">
        <v>48298.98</v>
      </c>
      <c r="G2951" s="2">
        <f>ROUND('CDD-CD'!$E2951*'CDD-CD'!$F2951,2)</f>
        <v>48298.98</v>
      </c>
      <c r="H2951" s="3">
        <v>1</v>
      </c>
      <c r="I2951" s="2">
        <v>49142.55</v>
      </c>
      <c r="J2951" s="2">
        <f>ROUND(Tabla2[[#This Row],[CANTIDAD 2]]*Tabla2[[#This Row],[P. U. 2]],2)</f>
        <v>49142.55</v>
      </c>
    </row>
    <row r="2952" spans="1:10">
      <c r="A2952" s="16" t="s">
        <v>6577</v>
      </c>
      <c r="B2952" s="16" t="s">
        <v>2747</v>
      </c>
      <c r="C2952" s="16" t="s">
        <v>6041</v>
      </c>
      <c r="D2952" s="1" t="s">
        <v>62</v>
      </c>
      <c r="E2952" s="3">
        <v>1</v>
      </c>
      <c r="F2952" s="2">
        <v>48533.41</v>
      </c>
      <c r="G2952" s="2">
        <f>ROUND('CDD-CD'!$E2952*'CDD-CD'!$F2952,2)</f>
        <v>48533.41</v>
      </c>
      <c r="H2952" s="3">
        <v>1</v>
      </c>
      <c r="I2952" s="2">
        <v>49465.77</v>
      </c>
      <c r="J2952" s="2">
        <f>ROUND(Tabla2[[#This Row],[CANTIDAD 2]]*Tabla2[[#This Row],[P. U. 2]],2)</f>
        <v>49465.77</v>
      </c>
    </row>
    <row r="2953" spans="1:10">
      <c r="A2953" s="16" t="s">
        <v>6577</v>
      </c>
      <c r="B2953" s="16" t="s">
        <v>2748</v>
      </c>
      <c r="C2953" s="16" t="s">
        <v>6042</v>
      </c>
      <c r="D2953" s="1" t="s">
        <v>62</v>
      </c>
      <c r="E2953" s="3">
        <v>1</v>
      </c>
      <c r="F2953" s="2">
        <v>62977.1</v>
      </c>
      <c r="G2953" s="2">
        <f>ROUND('CDD-CD'!$E2953*'CDD-CD'!$F2953,2)</f>
        <v>62977.1</v>
      </c>
      <c r="H2953" s="3">
        <v>1</v>
      </c>
      <c r="I2953" s="2">
        <v>63971.61</v>
      </c>
      <c r="J2953" s="2">
        <f>ROUND(Tabla2[[#This Row],[CANTIDAD 2]]*Tabla2[[#This Row],[P. U. 2]],2)</f>
        <v>63971.61</v>
      </c>
    </row>
    <row r="2954" spans="1:10">
      <c r="A2954" s="16" t="s">
        <v>6577</v>
      </c>
      <c r="B2954" s="16" t="s">
        <v>2749</v>
      </c>
      <c r="C2954" s="16" t="s">
        <v>6043</v>
      </c>
      <c r="D2954" s="1" t="s">
        <v>62</v>
      </c>
      <c r="E2954" s="3">
        <v>270</v>
      </c>
      <c r="F2954" s="2">
        <v>338.02</v>
      </c>
      <c r="G2954" s="2">
        <f>ROUND('CDD-CD'!$E2954*'CDD-CD'!$F2954,2)</f>
        <v>91265.4</v>
      </c>
      <c r="H2954" s="3">
        <v>270</v>
      </c>
      <c r="I2954" s="2">
        <v>345.37</v>
      </c>
      <c r="J2954" s="2">
        <f>ROUND(Tabla2[[#This Row],[CANTIDAD 2]]*Tabla2[[#This Row],[P. U. 2]],2)</f>
        <v>93249.9</v>
      </c>
    </row>
    <row r="2955" spans="1:10">
      <c r="A2955" s="16" t="s">
        <v>6577</v>
      </c>
      <c r="B2955" s="16" t="s">
        <v>2750</v>
      </c>
      <c r="C2955" s="16" t="s">
        <v>6044</v>
      </c>
      <c r="D2955" s="1" t="s">
        <v>62</v>
      </c>
      <c r="E2955" s="3">
        <v>225</v>
      </c>
      <c r="F2955" s="2">
        <v>436.5</v>
      </c>
      <c r="G2955" s="2">
        <f>ROUND('CDD-CD'!$E2955*'CDD-CD'!$F2955,2)</f>
        <v>98212.5</v>
      </c>
      <c r="H2955" s="3">
        <v>225</v>
      </c>
      <c r="I2955" s="2">
        <v>443.85</v>
      </c>
      <c r="J2955" s="2">
        <f>ROUND(Tabla2[[#This Row],[CANTIDAD 2]]*Tabla2[[#This Row],[P. U. 2]],2)</f>
        <v>99866.25</v>
      </c>
    </row>
    <row r="2956" spans="1:10">
      <c r="A2956" s="16" t="s">
        <v>6577</v>
      </c>
      <c r="B2956" s="16" t="s">
        <v>2751</v>
      </c>
      <c r="C2956" s="16" t="s">
        <v>6045</v>
      </c>
      <c r="D2956" s="1" t="s">
        <v>62</v>
      </c>
      <c r="E2956" s="3">
        <v>43</v>
      </c>
      <c r="F2956" s="2">
        <v>529.96</v>
      </c>
      <c r="G2956" s="2">
        <f>ROUND('CDD-CD'!$E2956*'CDD-CD'!$F2956,2)</f>
        <v>22788.28</v>
      </c>
      <c r="H2956" s="3">
        <v>43</v>
      </c>
      <c r="I2956" s="2">
        <v>541.38</v>
      </c>
      <c r="J2956" s="2">
        <f>ROUND(Tabla2[[#This Row],[CANTIDAD 2]]*Tabla2[[#This Row],[P. U. 2]],2)</f>
        <v>23279.34</v>
      </c>
    </row>
    <row r="2957" spans="1:10">
      <c r="A2957" s="16" t="s">
        <v>6577</v>
      </c>
      <c r="B2957" s="16" t="s">
        <v>2752</v>
      </c>
      <c r="C2957" s="16" t="s">
        <v>6046</v>
      </c>
      <c r="D2957" s="1" t="s">
        <v>62</v>
      </c>
      <c r="E2957" s="3">
        <v>125</v>
      </c>
      <c r="F2957" s="2">
        <v>996.96</v>
      </c>
      <c r="G2957" s="2">
        <f>ROUND('CDD-CD'!$E2957*'CDD-CD'!$F2957,2)</f>
        <v>124620</v>
      </c>
      <c r="H2957" s="3">
        <v>125</v>
      </c>
      <c r="I2957" s="2">
        <v>1008.38</v>
      </c>
      <c r="J2957" s="2">
        <f>ROUND(Tabla2[[#This Row],[CANTIDAD 2]]*Tabla2[[#This Row],[P. U. 2]],2)</f>
        <v>126047.5</v>
      </c>
    </row>
    <row r="2958" spans="1:10">
      <c r="A2958" s="16" t="s">
        <v>6577</v>
      </c>
      <c r="B2958" s="16" t="s">
        <v>2753</v>
      </c>
      <c r="C2958" s="16" t="s">
        <v>6047</v>
      </c>
      <c r="D2958" s="1" t="s">
        <v>62</v>
      </c>
      <c r="E2958" s="3">
        <v>95</v>
      </c>
      <c r="F2958" s="2">
        <v>5716.57</v>
      </c>
      <c r="G2958" s="2">
        <f>ROUND('CDD-CD'!$E2958*'CDD-CD'!$F2958,2)</f>
        <v>543074.15</v>
      </c>
      <c r="H2958" s="3">
        <v>95</v>
      </c>
      <c r="I2958" s="2">
        <v>5727.99</v>
      </c>
      <c r="J2958" s="2">
        <f>ROUND(Tabla2[[#This Row],[CANTIDAD 2]]*Tabla2[[#This Row],[P. U. 2]],2)</f>
        <v>544159.05000000005</v>
      </c>
    </row>
    <row r="2959" spans="1:10" s="56" customFormat="1">
      <c r="A2959" s="52" t="s">
        <v>6580</v>
      </c>
      <c r="B2959" s="52" t="s">
        <v>2754</v>
      </c>
      <c r="C2959" s="52" t="s">
        <v>4321</v>
      </c>
      <c r="D2959" s="53" t="s">
        <v>3472</v>
      </c>
      <c r="E2959" s="54"/>
      <c r="F2959" s="55"/>
      <c r="G2959" s="55">
        <f>SUM(G2960:G2998)</f>
        <v>2594713.1800000006</v>
      </c>
      <c r="H2959" s="54"/>
      <c r="I2959" s="65"/>
      <c r="J2959" s="55">
        <f>SUM(J2960:J2998)</f>
        <v>2733719.5799999996</v>
      </c>
    </row>
    <row r="2960" spans="1:10">
      <c r="A2960" s="16" t="s">
        <v>6577</v>
      </c>
      <c r="B2960" s="16" t="s">
        <v>2755</v>
      </c>
      <c r="C2960" s="16" t="s">
        <v>6009</v>
      </c>
      <c r="D2960" s="1" t="s">
        <v>62</v>
      </c>
      <c r="E2960" s="3">
        <v>102</v>
      </c>
      <c r="F2960" s="2">
        <v>2484.17</v>
      </c>
      <c r="G2960" s="2">
        <f>ROUND('CDD-CD'!$E2960*'CDD-CD'!$F2960,2)</f>
        <v>253385.34</v>
      </c>
      <c r="H2960" s="3">
        <v>102</v>
      </c>
      <c r="I2960" s="2">
        <v>2683.96</v>
      </c>
      <c r="J2960" s="2">
        <f>ROUND(Tabla2[[#This Row],[CANTIDAD 2]]*Tabla2[[#This Row],[P. U. 2]],2)</f>
        <v>273763.92</v>
      </c>
    </row>
    <row r="2961" spans="1:10">
      <c r="A2961" s="16" t="s">
        <v>6577</v>
      </c>
      <c r="B2961" s="16" t="s">
        <v>2756</v>
      </c>
      <c r="C2961" s="16" t="s">
        <v>6010</v>
      </c>
      <c r="D2961" s="1" t="s">
        <v>62</v>
      </c>
      <c r="E2961" s="3">
        <v>40</v>
      </c>
      <c r="F2961" s="2">
        <v>2484.17</v>
      </c>
      <c r="G2961" s="2">
        <f>ROUND('CDD-CD'!$E2961*'CDD-CD'!$F2961,2)</f>
        <v>99366.8</v>
      </c>
      <c r="H2961" s="3">
        <v>40</v>
      </c>
      <c r="I2961" s="2">
        <v>2683.96</v>
      </c>
      <c r="J2961" s="2">
        <f>ROUND(Tabla2[[#This Row],[CANTIDAD 2]]*Tabla2[[#This Row],[P. U. 2]],2)</f>
        <v>107358.39999999999</v>
      </c>
    </row>
    <row r="2962" spans="1:10">
      <c r="A2962" s="16" t="s">
        <v>6577</v>
      </c>
      <c r="B2962" s="16" t="s">
        <v>2757</v>
      </c>
      <c r="C2962" s="16" t="s">
        <v>6011</v>
      </c>
      <c r="D2962" s="1" t="s">
        <v>62</v>
      </c>
      <c r="E2962" s="3">
        <v>3</v>
      </c>
      <c r="F2962" s="2">
        <v>2113.62</v>
      </c>
      <c r="G2962" s="2">
        <f>ROUND('CDD-CD'!$E2962*'CDD-CD'!$F2962,2)</f>
        <v>6340.86</v>
      </c>
      <c r="H2962" s="3">
        <v>3</v>
      </c>
      <c r="I2962" s="2">
        <v>2283.61</v>
      </c>
      <c r="J2962" s="2">
        <f>ROUND(Tabla2[[#This Row],[CANTIDAD 2]]*Tabla2[[#This Row],[P. U. 2]],2)</f>
        <v>6850.83</v>
      </c>
    </row>
    <row r="2963" spans="1:10">
      <c r="A2963" s="16" t="s">
        <v>6577</v>
      </c>
      <c r="B2963" s="16" t="s">
        <v>2758</v>
      </c>
      <c r="C2963" s="16" t="s">
        <v>6012</v>
      </c>
      <c r="D2963" s="1" t="s">
        <v>62</v>
      </c>
      <c r="E2963" s="3">
        <v>20</v>
      </c>
      <c r="F2963" s="2">
        <v>2113.62</v>
      </c>
      <c r="G2963" s="2">
        <f>ROUND('CDD-CD'!$E2963*'CDD-CD'!$F2963,2)</f>
        <v>42272.4</v>
      </c>
      <c r="H2963" s="3">
        <v>20</v>
      </c>
      <c r="I2963" s="2">
        <v>2283.61</v>
      </c>
      <c r="J2963" s="2">
        <f>ROUND(Tabla2[[#This Row],[CANTIDAD 2]]*Tabla2[[#This Row],[P. U. 2]],2)</f>
        <v>45672.2</v>
      </c>
    </row>
    <row r="2964" spans="1:10">
      <c r="A2964" s="16" t="s">
        <v>6577</v>
      </c>
      <c r="B2964" s="16" t="s">
        <v>2759</v>
      </c>
      <c r="C2964" s="16" t="s">
        <v>6013</v>
      </c>
      <c r="D2964" s="1" t="s">
        <v>62</v>
      </c>
      <c r="E2964" s="3">
        <v>36</v>
      </c>
      <c r="F2964" s="2">
        <v>1785.22</v>
      </c>
      <c r="G2964" s="2">
        <f>ROUND('CDD-CD'!$E2964*'CDD-CD'!$F2964,2)</f>
        <v>64267.92</v>
      </c>
      <c r="H2964" s="3">
        <v>36</v>
      </c>
      <c r="I2964" s="2">
        <v>1928.8</v>
      </c>
      <c r="J2964" s="2">
        <f>ROUND(Tabla2[[#This Row],[CANTIDAD 2]]*Tabla2[[#This Row],[P. U. 2]],2)</f>
        <v>69436.800000000003</v>
      </c>
    </row>
    <row r="2965" spans="1:10">
      <c r="A2965" s="16" t="s">
        <v>6577</v>
      </c>
      <c r="B2965" s="16" t="s">
        <v>2760</v>
      </c>
      <c r="C2965" s="16" t="s">
        <v>6014</v>
      </c>
      <c r="D2965" s="1" t="s">
        <v>62</v>
      </c>
      <c r="E2965" s="3">
        <v>10</v>
      </c>
      <c r="F2965" s="2">
        <v>1778.03</v>
      </c>
      <c r="G2965" s="2">
        <f>ROUND('CDD-CD'!$E2965*'CDD-CD'!$F2965,2)</f>
        <v>17780.3</v>
      </c>
      <c r="H2965" s="3">
        <v>10</v>
      </c>
      <c r="I2965" s="2">
        <v>1921.03</v>
      </c>
      <c r="J2965" s="2">
        <f>ROUND(Tabla2[[#This Row],[CANTIDAD 2]]*Tabla2[[#This Row],[P. U. 2]],2)</f>
        <v>19210.3</v>
      </c>
    </row>
    <row r="2966" spans="1:10">
      <c r="A2966" s="16" t="s">
        <v>6577</v>
      </c>
      <c r="B2966" s="16" t="s">
        <v>2761</v>
      </c>
      <c r="C2966" s="16" t="s">
        <v>6015</v>
      </c>
      <c r="D2966" s="1" t="s">
        <v>62</v>
      </c>
      <c r="E2966" s="3">
        <v>6</v>
      </c>
      <c r="F2966" s="2">
        <v>2316.89</v>
      </c>
      <c r="G2966" s="2">
        <f>ROUND('CDD-CD'!$E2966*'CDD-CD'!$F2966,2)</f>
        <v>13901.34</v>
      </c>
      <c r="H2966" s="3">
        <v>6</v>
      </c>
      <c r="I2966" s="2">
        <v>2503.2199999999998</v>
      </c>
      <c r="J2966" s="2">
        <f>ROUND(Tabla2[[#This Row],[CANTIDAD 2]]*Tabla2[[#This Row],[P. U. 2]],2)</f>
        <v>15019.32</v>
      </c>
    </row>
    <row r="2967" spans="1:10">
      <c r="A2967" s="16" t="s">
        <v>6577</v>
      </c>
      <c r="B2967" s="16" t="s">
        <v>2762</v>
      </c>
      <c r="C2967" s="16" t="s">
        <v>6016</v>
      </c>
      <c r="D2967" s="1" t="s">
        <v>62</v>
      </c>
      <c r="E2967" s="3">
        <v>62</v>
      </c>
      <c r="F2967" s="2">
        <v>2113.62</v>
      </c>
      <c r="G2967" s="2">
        <f>ROUND('CDD-CD'!$E2967*'CDD-CD'!$F2967,2)</f>
        <v>131044.44</v>
      </c>
      <c r="H2967" s="3">
        <v>62</v>
      </c>
      <c r="I2967" s="2">
        <v>2283.61</v>
      </c>
      <c r="J2967" s="2">
        <f>ROUND(Tabla2[[#This Row],[CANTIDAD 2]]*Tabla2[[#This Row],[P. U. 2]],2)</f>
        <v>141583.82</v>
      </c>
    </row>
    <row r="2968" spans="1:10">
      <c r="A2968" s="16" t="s">
        <v>6577</v>
      </c>
      <c r="B2968" s="16" t="s">
        <v>2763</v>
      </c>
      <c r="C2968" s="16" t="s">
        <v>6017</v>
      </c>
      <c r="D2968" s="1" t="s">
        <v>62</v>
      </c>
      <c r="E2968" s="3">
        <v>9</v>
      </c>
      <c r="F2968" s="2">
        <v>2113.62</v>
      </c>
      <c r="G2968" s="2">
        <f>ROUND('CDD-CD'!$E2968*'CDD-CD'!$F2968,2)</f>
        <v>19022.580000000002</v>
      </c>
      <c r="H2968" s="3">
        <v>9</v>
      </c>
      <c r="I2968" s="2">
        <v>2283.61</v>
      </c>
      <c r="J2968" s="2">
        <f>ROUND(Tabla2[[#This Row],[CANTIDAD 2]]*Tabla2[[#This Row],[P. U. 2]],2)</f>
        <v>20552.490000000002</v>
      </c>
    </row>
    <row r="2969" spans="1:10">
      <c r="A2969" s="16" t="s">
        <v>6577</v>
      </c>
      <c r="B2969" s="16" t="s">
        <v>2764</v>
      </c>
      <c r="C2969" s="16" t="s">
        <v>6018</v>
      </c>
      <c r="D2969" s="1" t="s">
        <v>62</v>
      </c>
      <c r="E2969" s="3">
        <v>3</v>
      </c>
      <c r="F2969" s="2">
        <v>5081.79</v>
      </c>
      <c r="G2969" s="2">
        <f>ROUND('CDD-CD'!$E2969*'CDD-CD'!$F2969,2)</f>
        <v>15245.37</v>
      </c>
      <c r="H2969" s="3">
        <v>3</v>
      </c>
      <c r="I2969" s="2">
        <v>5490.49</v>
      </c>
      <c r="J2969" s="2">
        <f>ROUND(Tabla2[[#This Row],[CANTIDAD 2]]*Tabla2[[#This Row],[P. U. 2]],2)</f>
        <v>16471.47</v>
      </c>
    </row>
    <row r="2970" spans="1:10">
      <c r="A2970" s="16" t="s">
        <v>6577</v>
      </c>
      <c r="B2970" s="16" t="s">
        <v>2765</v>
      </c>
      <c r="C2970" s="16" t="s">
        <v>6019</v>
      </c>
      <c r="D2970" s="1" t="s">
        <v>62</v>
      </c>
      <c r="E2970" s="3">
        <v>3</v>
      </c>
      <c r="F2970" s="2">
        <v>2113.62</v>
      </c>
      <c r="G2970" s="2">
        <f>ROUND('CDD-CD'!$E2970*'CDD-CD'!$F2970,2)</f>
        <v>6340.86</v>
      </c>
      <c r="H2970" s="3">
        <v>3</v>
      </c>
      <c r="I2970" s="2">
        <v>2283.61</v>
      </c>
      <c r="J2970" s="2">
        <f>ROUND(Tabla2[[#This Row],[CANTIDAD 2]]*Tabla2[[#This Row],[P. U. 2]],2)</f>
        <v>6850.83</v>
      </c>
    </row>
    <row r="2971" spans="1:10">
      <c r="A2971" s="16" t="s">
        <v>6577</v>
      </c>
      <c r="B2971" s="16" t="s">
        <v>2766</v>
      </c>
      <c r="C2971" s="16" t="s">
        <v>6020</v>
      </c>
      <c r="D2971" s="1" t="s">
        <v>62</v>
      </c>
      <c r="E2971" s="3">
        <v>1</v>
      </c>
      <c r="F2971" s="2">
        <v>8971.3799999999992</v>
      </c>
      <c r="G2971" s="2">
        <f>ROUND('CDD-CD'!$E2971*'CDD-CD'!$F2971,2)</f>
        <v>8971.3799999999992</v>
      </c>
      <c r="H2971" s="3">
        <v>1</v>
      </c>
      <c r="I2971" s="2">
        <v>9692.91</v>
      </c>
      <c r="J2971" s="2">
        <f>ROUND(Tabla2[[#This Row],[CANTIDAD 2]]*Tabla2[[#This Row],[P. U. 2]],2)</f>
        <v>9692.91</v>
      </c>
    </row>
    <row r="2972" spans="1:10">
      <c r="A2972" s="16" t="s">
        <v>6577</v>
      </c>
      <c r="B2972" s="16" t="s">
        <v>2767</v>
      </c>
      <c r="C2972" s="16" t="s">
        <v>6021</v>
      </c>
      <c r="D2972" s="1" t="s">
        <v>62</v>
      </c>
      <c r="E2972" s="3">
        <v>4</v>
      </c>
      <c r="F2972" s="2">
        <v>11243.7</v>
      </c>
      <c r="G2972" s="2">
        <f>ROUND('CDD-CD'!$E2972*'CDD-CD'!$F2972,2)</f>
        <v>44974.8</v>
      </c>
      <c r="H2972" s="3">
        <v>4</v>
      </c>
      <c r="I2972" s="2">
        <v>12147.98</v>
      </c>
      <c r="J2972" s="2">
        <f>ROUND(Tabla2[[#This Row],[CANTIDAD 2]]*Tabla2[[#This Row],[P. U. 2]],2)</f>
        <v>48591.92</v>
      </c>
    </row>
    <row r="2973" spans="1:10">
      <c r="A2973" s="16" t="s">
        <v>6577</v>
      </c>
      <c r="B2973" s="16" t="s">
        <v>2768</v>
      </c>
      <c r="C2973" s="16" t="s">
        <v>6022</v>
      </c>
      <c r="D2973" s="1" t="s">
        <v>62</v>
      </c>
      <c r="E2973" s="3">
        <v>4</v>
      </c>
      <c r="F2973" s="2">
        <v>11736.97</v>
      </c>
      <c r="G2973" s="2">
        <f>ROUND('CDD-CD'!$E2973*'CDD-CD'!$F2973,2)</f>
        <v>46947.88</v>
      </c>
      <c r="H2973" s="3">
        <v>4</v>
      </c>
      <c r="I2973" s="2">
        <v>12680.93</v>
      </c>
      <c r="J2973" s="2">
        <f>ROUND(Tabla2[[#This Row],[CANTIDAD 2]]*Tabla2[[#This Row],[P. U. 2]],2)</f>
        <v>50723.72</v>
      </c>
    </row>
    <row r="2974" spans="1:10">
      <c r="A2974" s="16" t="s">
        <v>6577</v>
      </c>
      <c r="B2974" s="16" t="s">
        <v>2769</v>
      </c>
      <c r="C2974" s="16" t="s">
        <v>6023</v>
      </c>
      <c r="D2974" s="1" t="s">
        <v>62</v>
      </c>
      <c r="E2974" s="3">
        <v>5</v>
      </c>
      <c r="F2974" s="2">
        <v>5028.83</v>
      </c>
      <c r="G2974" s="2">
        <f>ROUND('CDD-CD'!$E2974*'CDD-CD'!$F2974,2)</f>
        <v>25144.15</v>
      </c>
      <c r="H2974" s="3">
        <v>5</v>
      </c>
      <c r="I2974" s="2">
        <v>5285.33</v>
      </c>
      <c r="J2974" s="2">
        <f>ROUND(Tabla2[[#This Row],[CANTIDAD 2]]*Tabla2[[#This Row],[P. U. 2]],2)</f>
        <v>26426.65</v>
      </c>
    </row>
    <row r="2975" spans="1:10">
      <c r="A2975" s="16" t="s">
        <v>6577</v>
      </c>
      <c r="B2975" s="16" t="s">
        <v>2770</v>
      </c>
      <c r="C2975" s="16" t="s">
        <v>6024</v>
      </c>
      <c r="D2975" s="1" t="s">
        <v>62</v>
      </c>
      <c r="E2975" s="3">
        <v>17</v>
      </c>
      <c r="F2975" s="2">
        <v>6422.62</v>
      </c>
      <c r="G2975" s="2">
        <f>ROUND('CDD-CD'!$E2975*'CDD-CD'!$F2975,2)</f>
        <v>109184.54</v>
      </c>
      <c r="H2975" s="3">
        <v>17</v>
      </c>
      <c r="I2975" s="2">
        <v>6679.12</v>
      </c>
      <c r="J2975" s="2">
        <f>ROUND(Tabla2[[#This Row],[CANTIDAD 2]]*Tabla2[[#This Row],[P. U. 2]],2)</f>
        <v>113545.04</v>
      </c>
    </row>
    <row r="2976" spans="1:10">
      <c r="A2976" s="16" t="s">
        <v>6577</v>
      </c>
      <c r="B2976" s="16" t="s">
        <v>2771</v>
      </c>
      <c r="C2976" s="16" t="s">
        <v>6025</v>
      </c>
      <c r="D2976" s="1" t="s">
        <v>62</v>
      </c>
      <c r="E2976" s="3">
        <v>6</v>
      </c>
      <c r="F2976" s="2">
        <v>9284.36</v>
      </c>
      <c r="G2976" s="2">
        <f>ROUND('CDD-CD'!$E2976*'CDD-CD'!$F2976,2)</f>
        <v>55706.16</v>
      </c>
      <c r="H2976" s="3">
        <v>6</v>
      </c>
      <c r="I2976" s="2">
        <v>9540.86</v>
      </c>
      <c r="J2976" s="2">
        <f>ROUND(Tabla2[[#This Row],[CANTIDAD 2]]*Tabla2[[#This Row],[P. U. 2]],2)</f>
        <v>57245.16</v>
      </c>
    </row>
    <row r="2977" spans="1:10">
      <c r="A2977" s="16" t="s">
        <v>6577</v>
      </c>
      <c r="B2977" s="16" t="s">
        <v>2772</v>
      </c>
      <c r="C2977" s="16" t="s">
        <v>6026</v>
      </c>
      <c r="D2977" s="1" t="s">
        <v>62</v>
      </c>
      <c r="E2977" s="3">
        <v>1</v>
      </c>
      <c r="F2977" s="2">
        <v>4706.5600000000004</v>
      </c>
      <c r="G2977" s="2">
        <f>ROUND('CDD-CD'!$E2977*'CDD-CD'!$F2977,2)</f>
        <v>4706.5600000000004</v>
      </c>
      <c r="H2977" s="3">
        <v>1</v>
      </c>
      <c r="I2977" s="2">
        <v>4963.0600000000004</v>
      </c>
      <c r="J2977" s="2">
        <f>ROUND(Tabla2[[#This Row],[CANTIDAD 2]]*Tabla2[[#This Row],[P. U. 2]],2)</f>
        <v>4963.0600000000004</v>
      </c>
    </row>
    <row r="2978" spans="1:10">
      <c r="A2978" s="16" t="s">
        <v>6577</v>
      </c>
      <c r="B2978" s="16" t="s">
        <v>2773</v>
      </c>
      <c r="C2978" s="16" t="s">
        <v>6027</v>
      </c>
      <c r="D2978" s="1" t="s">
        <v>62</v>
      </c>
      <c r="E2978" s="3">
        <v>1</v>
      </c>
      <c r="F2978" s="2">
        <v>5045.16</v>
      </c>
      <c r="G2978" s="2">
        <f>ROUND('CDD-CD'!$E2978*'CDD-CD'!$F2978,2)</f>
        <v>5045.16</v>
      </c>
      <c r="H2978" s="3">
        <v>1</v>
      </c>
      <c r="I2978" s="2">
        <v>5429.91</v>
      </c>
      <c r="J2978" s="2">
        <f>ROUND(Tabla2[[#This Row],[CANTIDAD 2]]*Tabla2[[#This Row],[P. U. 2]],2)</f>
        <v>5429.91</v>
      </c>
    </row>
    <row r="2979" spans="1:10">
      <c r="A2979" s="16" t="s">
        <v>6577</v>
      </c>
      <c r="B2979" s="16" t="s">
        <v>2774</v>
      </c>
      <c r="C2979" s="16" t="s">
        <v>6028</v>
      </c>
      <c r="D2979" s="1" t="s">
        <v>62</v>
      </c>
      <c r="E2979" s="3">
        <v>1</v>
      </c>
      <c r="F2979" s="2">
        <v>19368.060000000001</v>
      </c>
      <c r="G2979" s="2">
        <f>ROUND('CDD-CD'!$E2979*'CDD-CD'!$F2979,2)</f>
        <v>19368.060000000001</v>
      </c>
      <c r="H2979" s="3">
        <v>1</v>
      </c>
      <c r="I2979" s="2">
        <v>20925.740000000002</v>
      </c>
      <c r="J2979" s="2">
        <f>ROUND(Tabla2[[#This Row],[CANTIDAD 2]]*Tabla2[[#This Row],[P. U. 2]],2)</f>
        <v>20925.740000000002</v>
      </c>
    </row>
    <row r="2980" spans="1:10">
      <c r="A2980" s="16" t="s">
        <v>6577</v>
      </c>
      <c r="B2980" s="16" t="s">
        <v>2775</v>
      </c>
      <c r="C2980" s="16" t="s">
        <v>6029</v>
      </c>
      <c r="D2980" s="1" t="s">
        <v>62</v>
      </c>
      <c r="E2980" s="3">
        <v>1</v>
      </c>
      <c r="F2980" s="2">
        <v>9794.41</v>
      </c>
      <c r="G2980" s="2">
        <f>ROUND('CDD-CD'!$E2980*'CDD-CD'!$F2980,2)</f>
        <v>9794.41</v>
      </c>
      <c r="H2980" s="3">
        <v>1</v>
      </c>
      <c r="I2980" s="2">
        <v>10582.13</v>
      </c>
      <c r="J2980" s="2">
        <f>ROUND(Tabla2[[#This Row],[CANTIDAD 2]]*Tabla2[[#This Row],[P. U. 2]],2)</f>
        <v>10582.13</v>
      </c>
    </row>
    <row r="2981" spans="1:10">
      <c r="A2981" s="16" t="s">
        <v>6577</v>
      </c>
      <c r="B2981" s="16" t="s">
        <v>2776</v>
      </c>
      <c r="C2981" s="16" t="s">
        <v>6030</v>
      </c>
      <c r="D2981" s="1" t="s">
        <v>62</v>
      </c>
      <c r="E2981" s="3">
        <v>1</v>
      </c>
      <c r="F2981" s="2">
        <v>11339.34</v>
      </c>
      <c r="G2981" s="2">
        <f>ROUND('CDD-CD'!$E2981*'CDD-CD'!$F2981,2)</f>
        <v>11339.34</v>
      </c>
      <c r="H2981" s="3">
        <v>1</v>
      </c>
      <c r="I2981" s="2">
        <v>12251.32</v>
      </c>
      <c r="J2981" s="2">
        <f>ROUND(Tabla2[[#This Row],[CANTIDAD 2]]*Tabla2[[#This Row],[P. U. 2]],2)</f>
        <v>12251.32</v>
      </c>
    </row>
    <row r="2982" spans="1:10">
      <c r="A2982" s="16" t="s">
        <v>6577</v>
      </c>
      <c r="B2982" s="16" t="s">
        <v>2777</v>
      </c>
      <c r="C2982" s="16" t="s">
        <v>6031</v>
      </c>
      <c r="D2982" s="1" t="s">
        <v>62</v>
      </c>
      <c r="E2982" s="3">
        <v>6</v>
      </c>
      <c r="F2982" s="2">
        <v>10237.629999999999</v>
      </c>
      <c r="G2982" s="2">
        <f>ROUND('CDD-CD'!$E2982*'CDD-CD'!$F2982,2)</f>
        <v>61425.78</v>
      </c>
      <c r="H2982" s="3">
        <v>6</v>
      </c>
      <c r="I2982" s="2">
        <v>11061</v>
      </c>
      <c r="J2982" s="2">
        <f>ROUND(Tabla2[[#This Row],[CANTIDAD 2]]*Tabla2[[#This Row],[P. U. 2]],2)</f>
        <v>66366</v>
      </c>
    </row>
    <row r="2983" spans="1:10">
      <c r="A2983" s="16" t="s">
        <v>6577</v>
      </c>
      <c r="B2983" s="16" t="s">
        <v>2778</v>
      </c>
      <c r="C2983" s="16" t="s">
        <v>6032</v>
      </c>
      <c r="D2983" s="1" t="s">
        <v>62</v>
      </c>
      <c r="E2983" s="3">
        <v>1</v>
      </c>
      <c r="F2983" s="2">
        <v>291802.01</v>
      </c>
      <c r="G2983" s="2">
        <f>ROUND('CDD-CD'!$E2983*'CDD-CD'!$F2983,2)</f>
        <v>291802.01</v>
      </c>
      <c r="H2983" s="3">
        <v>1</v>
      </c>
      <c r="I2983" s="2">
        <v>315270.42</v>
      </c>
      <c r="J2983" s="2">
        <f>ROUND(Tabla2[[#This Row],[CANTIDAD 2]]*Tabla2[[#This Row],[P. U. 2]],2)</f>
        <v>315270.42</v>
      </c>
    </row>
    <row r="2984" spans="1:10">
      <c r="A2984" s="16" t="s">
        <v>6577</v>
      </c>
      <c r="B2984" s="16" t="s">
        <v>2779</v>
      </c>
      <c r="C2984" s="16" t="s">
        <v>6033</v>
      </c>
      <c r="D2984" s="1" t="s">
        <v>62</v>
      </c>
      <c r="E2984" s="3">
        <v>1</v>
      </c>
      <c r="F2984" s="2">
        <v>213971.06</v>
      </c>
      <c r="G2984" s="2">
        <f>ROUND('CDD-CD'!$E2984*'CDD-CD'!$F2984,2)</f>
        <v>213971.06</v>
      </c>
      <c r="H2984" s="3">
        <v>1</v>
      </c>
      <c r="I2984" s="2">
        <v>231179.81</v>
      </c>
      <c r="J2984" s="2">
        <f>ROUND(Tabla2[[#This Row],[CANTIDAD 2]]*Tabla2[[#This Row],[P. U. 2]],2)</f>
        <v>231179.81</v>
      </c>
    </row>
    <row r="2985" spans="1:10">
      <c r="A2985" s="16" t="s">
        <v>6577</v>
      </c>
      <c r="B2985" s="16" t="s">
        <v>2780</v>
      </c>
      <c r="C2985" s="16" t="s">
        <v>6034</v>
      </c>
      <c r="D2985" s="1" t="s">
        <v>62</v>
      </c>
      <c r="E2985" s="3">
        <v>1</v>
      </c>
      <c r="F2985" s="2">
        <v>145712.54999999999</v>
      </c>
      <c r="G2985" s="2">
        <f>ROUND('CDD-CD'!$E2985*'CDD-CD'!$F2985,2)</f>
        <v>145712.54999999999</v>
      </c>
      <c r="H2985" s="3">
        <v>1</v>
      </c>
      <c r="I2985" s="2">
        <v>150263.04000000001</v>
      </c>
      <c r="J2985" s="2">
        <f>ROUND(Tabla2[[#This Row],[CANTIDAD 2]]*Tabla2[[#This Row],[P. U. 2]],2)</f>
        <v>150263.04000000001</v>
      </c>
    </row>
    <row r="2986" spans="1:10">
      <c r="A2986" s="16" t="s">
        <v>6577</v>
      </c>
      <c r="B2986" s="16" t="s">
        <v>2781</v>
      </c>
      <c r="C2986" s="16" t="s">
        <v>6035</v>
      </c>
      <c r="D2986" s="1" t="s">
        <v>62</v>
      </c>
      <c r="E2986" s="3">
        <v>3</v>
      </c>
      <c r="F2986" s="2">
        <v>5307.35</v>
      </c>
      <c r="G2986" s="2">
        <f>ROUND('CDD-CD'!$E2986*'CDD-CD'!$F2986,2)</f>
        <v>15922.05</v>
      </c>
      <c r="H2986" s="3">
        <v>3</v>
      </c>
      <c r="I2986" s="2">
        <v>5734.19</v>
      </c>
      <c r="J2986" s="2">
        <f>ROUND(Tabla2[[#This Row],[CANTIDAD 2]]*Tabla2[[#This Row],[P. U. 2]],2)</f>
        <v>17202.57</v>
      </c>
    </row>
    <row r="2987" spans="1:10">
      <c r="A2987" s="16" t="s">
        <v>6577</v>
      </c>
      <c r="B2987" s="16" t="s">
        <v>2782</v>
      </c>
      <c r="C2987" s="16" t="s">
        <v>6036</v>
      </c>
      <c r="D2987" s="1" t="s">
        <v>62</v>
      </c>
      <c r="E2987" s="3">
        <v>1</v>
      </c>
      <c r="F2987" s="2">
        <v>51881.04</v>
      </c>
      <c r="G2987" s="2">
        <f>ROUND('CDD-CD'!$E2987*'CDD-CD'!$F2987,2)</f>
        <v>51881.04</v>
      </c>
      <c r="H2987" s="3">
        <v>1</v>
      </c>
      <c r="I2987" s="2">
        <v>52628.7</v>
      </c>
      <c r="J2987" s="2">
        <f>ROUND(Tabla2[[#This Row],[CANTIDAD 2]]*Tabla2[[#This Row],[P. U. 2]],2)</f>
        <v>52628.7</v>
      </c>
    </row>
    <row r="2988" spans="1:10">
      <c r="A2988" s="16" t="s">
        <v>6577</v>
      </c>
      <c r="B2988" s="16" t="s">
        <v>2783</v>
      </c>
      <c r="C2988" s="16" t="s">
        <v>6037</v>
      </c>
      <c r="D2988" s="1" t="s">
        <v>62</v>
      </c>
      <c r="E2988" s="3">
        <v>2</v>
      </c>
      <c r="F2988" s="2">
        <v>34675.47</v>
      </c>
      <c r="G2988" s="2">
        <f>ROUND('CDD-CD'!$E2988*'CDD-CD'!$F2988,2)</f>
        <v>69350.94</v>
      </c>
      <c r="H2988" s="3">
        <v>2</v>
      </c>
      <c r="I2988" s="2">
        <v>35563.43</v>
      </c>
      <c r="J2988" s="2">
        <f>ROUND(Tabla2[[#This Row],[CANTIDAD 2]]*Tabla2[[#This Row],[P. U. 2]],2)</f>
        <v>71126.86</v>
      </c>
    </row>
    <row r="2989" spans="1:10">
      <c r="A2989" s="16" t="s">
        <v>6577</v>
      </c>
      <c r="B2989" s="16" t="s">
        <v>2784</v>
      </c>
      <c r="C2989" s="16" t="s">
        <v>6038</v>
      </c>
      <c r="D2989" s="1" t="s">
        <v>62</v>
      </c>
      <c r="E2989" s="3">
        <v>2</v>
      </c>
      <c r="F2989" s="2">
        <v>34682.75</v>
      </c>
      <c r="G2989" s="2">
        <f>ROUND('CDD-CD'!$E2989*'CDD-CD'!$F2989,2)</f>
        <v>69365.5</v>
      </c>
      <c r="H2989" s="3">
        <v>2</v>
      </c>
      <c r="I2989" s="2">
        <v>35573.46</v>
      </c>
      <c r="J2989" s="2">
        <f>ROUND(Tabla2[[#This Row],[CANTIDAD 2]]*Tabla2[[#This Row],[P. U. 2]],2)</f>
        <v>71146.92</v>
      </c>
    </row>
    <row r="2990" spans="1:10">
      <c r="A2990" s="16" t="s">
        <v>6577</v>
      </c>
      <c r="B2990" s="16" t="s">
        <v>2785</v>
      </c>
      <c r="C2990" s="16" t="s">
        <v>6039</v>
      </c>
      <c r="D2990" s="1" t="s">
        <v>62</v>
      </c>
      <c r="E2990" s="3">
        <v>1</v>
      </c>
      <c r="F2990" s="2">
        <v>31325.14</v>
      </c>
      <c r="G2990" s="2">
        <f>ROUND('CDD-CD'!$E2990*'CDD-CD'!$F2990,2)</f>
        <v>31325.14</v>
      </c>
      <c r="H2990" s="3">
        <v>1</v>
      </c>
      <c r="I2990" s="2">
        <v>32168.71</v>
      </c>
      <c r="J2990" s="2">
        <f>ROUND(Tabla2[[#This Row],[CANTIDAD 2]]*Tabla2[[#This Row],[P. U. 2]],2)</f>
        <v>32168.71</v>
      </c>
    </row>
    <row r="2991" spans="1:10">
      <c r="A2991" s="16" t="s">
        <v>6577</v>
      </c>
      <c r="B2991" s="16" t="s">
        <v>2786</v>
      </c>
      <c r="C2991" s="16" t="s">
        <v>6040</v>
      </c>
      <c r="D2991" s="1" t="s">
        <v>62</v>
      </c>
      <c r="E2991" s="3">
        <v>1</v>
      </c>
      <c r="F2991" s="2">
        <v>29870.240000000002</v>
      </c>
      <c r="G2991" s="2">
        <f>ROUND('CDD-CD'!$E2991*'CDD-CD'!$F2991,2)</f>
        <v>29870.240000000002</v>
      </c>
      <c r="H2991" s="3">
        <v>1</v>
      </c>
      <c r="I2991" s="2">
        <v>30713.81</v>
      </c>
      <c r="J2991" s="2">
        <f>ROUND(Tabla2[[#This Row],[CANTIDAD 2]]*Tabla2[[#This Row],[P. U. 2]],2)</f>
        <v>30713.81</v>
      </c>
    </row>
    <row r="2992" spans="1:10">
      <c r="A2992" s="16" t="s">
        <v>6577</v>
      </c>
      <c r="B2992" s="16" t="s">
        <v>2787</v>
      </c>
      <c r="C2992" s="16" t="s">
        <v>6041</v>
      </c>
      <c r="D2992" s="1" t="s">
        <v>62</v>
      </c>
      <c r="E2992" s="3">
        <v>1</v>
      </c>
      <c r="F2992" s="2">
        <v>30104.67</v>
      </c>
      <c r="G2992" s="2">
        <f>ROUND('CDD-CD'!$E2992*'CDD-CD'!$F2992,2)</f>
        <v>30104.67</v>
      </c>
      <c r="H2992" s="3">
        <v>1</v>
      </c>
      <c r="I2992" s="2">
        <v>31037.03</v>
      </c>
      <c r="J2992" s="2">
        <f>ROUND(Tabla2[[#This Row],[CANTIDAD 2]]*Tabla2[[#This Row],[P. U. 2]],2)</f>
        <v>31037.03</v>
      </c>
    </row>
    <row r="2993" spans="1:10">
      <c r="A2993" s="16" t="s">
        <v>6577</v>
      </c>
      <c r="B2993" s="16" t="s">
        <v>2788</v>
      </c>
      <c r="C2993" s="16" t="s">
        <v>6042</v>
      </c>
      <c r="D2993" s="1" t="s">
        <v>62</v>
      </c>
      <c r="E2993" s="3">
        <v>1</v>
      </c>
      <c r="F2993" s="2">
        <v>38836.53</v>
      </c>
      <c r="G2993" s="2">
        <f>ROUND('CDD-CD'!$E2993*'CDD-CD'!$F2993,2)</f>
        <v>38836.53</v>
      </c>
      <c r="H2993" s="3">
        <v>1</v>
      </c>
      <c r="I2993" s="2">
        <v>39831.040000000001</v>
      </c>
      <c r="J2993" s="2">
        <f>ROUND(Tabla2[[#This Row],[CANTIDAD 2]]*Tabla2[[#This Row],[P. U. 2]],2)</f>
        <v>39831.040000000001</v>
      </c>
    </row>
    <row r="2994" spans="1:10">
      <c r="A2994" s="16" t="s">
        <v>6577</v>
      </c>
      <c r="B2994" s="16" t="s">
        <v>2789</v>
      </c>
      <c r="C2994" s="16" t="s">
        <v>6043</v>
      </c>
      <c r="D2994" s="1" t="s">
        <v>62</v>
      </c>
      <c r="E2994" s="3">
        <v>270</v>
      </c>
      <c r="F2994" s="2">
        <v>210.58</v>
      </c>
      <c r="G2994" s="2">
        <f>ROUND('CDD-CD'!$E2994*'CDD-CD'!$F2994,2)</f>
        <v>56856.6</v>
      </c>
      <c r="H2994" s="3">
        <v>270</v>
      </c>
      <c r="I2994" s="2">
        <v>217.93</v>
      </c>
      <c r="J2994" s="2">
        <f>ROUND(Tabla2[[#This Row],[CANTIDAD 2]]*Tabla2[[#This Row],[P. U. 2]],2)</f>
        <v>58841.1</v>
      </c>
    </row>
    <row r="2995" spans="1:10">
      <c r="A2995" s="16" t="s">
        <v>6577</v>
      </c>
      <c r="B2995" s="16" t="s">
        <v>2790</v>
      </c>
      <c r="C2995" s="16" t="s">
        <v>6044</v>
      </c>
      <c r="D2995" s="1" t="s">
        <v>62</v>
      </c>
      <c r="E2995" s="3">
        <v>225</v>
      </c>
      <c r="F2995" s="2">
        <v>269.67</v>
      </c>
      <c r="G2995" s="2">
        <f>ROUND('CDD-CD'!$E2995*'CDD-CD'!$F2995,2)</f>
        <v>60675.75</v>
      </c>
      <c r="H2995" s="3">
        <v>225</v>
      </c>
      <c r="I2995" s="2">
        <v>277.02</v>
      </c>
      <c r="J2995" s="2">
        <f>ROUND(Tabla2[[#This Row],[CANTIDAD 2]]*Tabla2[[#This Row],[P. U. 2]],2)</f>
        <v>62329.5</v>
      </c>
    </row>
    <row r="2996" spans="1:10">
      <c r="A2996" s="16" t="s">
        <v>6577</v>
      </c>
      <c r="B2996" s="16" t="s">
        <v>2791</v>
      </c>
      <c r="C2996" s="16" t="s">
        <v>6045</v>
      </c>
      <c r="D2996" s="1" t="s">
        <v>62</v>
      </c>
      <c r="E2996" s="3">
        <v>43</v>
      </c>
      <c r="F2996" s="2">
        <v>330.04</v>
      </c>
      <c r="G2996" s="2">
        <f>ROUND('CDD-CD'!$E2996*'CDD-CD'!$F2996,2)</f>
        <v>14191.72</v>
      </c>
      <c r="H2996" s="3">
        <v>43</v>
      </c>
      <c r="I2996" s="2">
        <v>341.46</v>
      </c>
      <c r="J2996" s="2">
        <f>ROUND(Tabla2[[#This Row],[CANTIDAD 2]]*Tabla2[[#This Row],[P. U. 2]],2)</f>
        <v>14682.78</v>
      </c>
    </row>
    <row r="2997" spans="1:10">
      <c r="A2997" s="16" t="s">
        <v>6577</v>
      </c>
      <c r="B2997" s="16" t="s">
        <v>2792</v>
      </c>
      <c r="C2997" s="16" t="s">
        <v>6046</v>
      </c>
      <c r="D2997" s="1" t="s">
        <v>62</v>
      </c>
      <c r="E2997" s="3">
        <v>125</v>
      </c>
      <c r="F2997" s="2">
        <v>610.24</v>
      </c>
      <c r="G2997" s="2">
        <f>ROUND('CDD-CD'!$E2997*'CDD-CD'!$F2997,2)</f>
        <v>76280</v>
      </c>
      <c r="H2997" s="3">
        <v>125</v>
      </c>
      <c r="I2997" s="2">
        <v>621.66</v>
      </c>
      <c r="J2997" s="2">
        <f>ROUND(Tabla2[[#This Row],[CANTIDAD 2]]*Tabla2[[#This Row],[P. U. 2]],2)</f>
        <v>77707.5</v>
      </c>
    </row>
    <row r="2998" spans="1:10">
      <c r="A2998" s="16" t="s">
        <v>6577</v>
      </c>
      <c r="B2998" s="16" t="s">
        <v>2793</v>
      </c>
      <c r="C2998" s="16" t="s">
        <v>6047</v>
      </c>
      <c r="D2998" s="1" t="s">
        <v>62</v>
      </c>
      <c r="E2998" s="3">
        <v>95</v>
      </c>
      <c r="F2998" s="2">
        <v>3442.01</v>
      </c>
      <c r="G2998" s="2">
        <f>ROUND('CDD-CD'!$E2998*'CDD-CD'!$F2998,2)</f>
        <v>326990.95</v>
      </c>
      <c r="H2998" s="3">
        <v>95</v>
      </c>
      <c r="I2998" s="2">
        <v>3453.43</v>
      </c>
      <c r="J2998" s="2">
        <f>ROUND(Tabla2[[#This Row],[CANTIDAD 2]]*Tabla2[[#This Row],[P. U. 2]],2)</f>
        <v>328075.84999999998</v>
      </c>
    </row>
    <row r="2999" spans="1:10" s="56" customFormat="1">
      <c r="A2999" s="52" t="s">
        <v>6580</v>
      </c>
      <c r="B2999" s="52" t="s">
        <v>2794</v>
      </c>
      <c r="C2999" s="52" t="s">
        <v>6048</v>
      </c>
      <c r="D2999" s="53" t="s">
        <v>3472</v>
      </c>
      <c r="E2999" s="54"/>
      <c r="F2999" s="55"/>
      <c r="G2999" s="55">
        <f>SUM(G3000:G3038)</f>
        <v>1852143</v>
      </c>
      <c r="H2999" s="54"/>
      <c r="I2999" s="65"/>
      <c r="J2999" s="55">
        <f>SUM(J3000:J3038)</f>
        <v>1991149.4000000004</v>
      </c>
    </row>
    <row r="3000" spans="1:10">
      <c r="A3000" s="16" t="s">
        <v>6577</v>
      </c>
      <c r="B3000" s="16" t="s">
        <v>2795</v>
      </c>
      <c r="C3000" s="16" t="s">
        <v>6009</v>
      </c>
      <c r="D3000" s="1" t="s">
        <v>62</v>
      </c>
      <c r="E3000" s="3">
        <v>102</v>
      </c>
      <c r="F3000" s="2">
        <v>1831.94</v>
      </c>
      <c r="G3000" s="2">
        <f>ROUND('CDD-CD'!$E3000*'CDD-CD'!$F3000,2)</f>
        <v>186857.88</v>
      </c>
      <c r="H3000" s="3">
        <v>102</v>
      </c>
      <c r="I3000" s="2">
        <v>2031.73</v>
      </c>
      <c r="J3000" s="2">
        <f>ROUND(Tabla2[[#This Row],[CANTIDAD 2]]*Tabla2[[#This Row],[P. U. 2]],2)</f>
        <v>207236.46</v>
      </c>
    </row>
    <row r="3001" spans="1:10">
      <c r="A3001" s="16" t="s">
        <v>6577</v>
      </c>
      <c r="B3001" s="16" t="s">
        <v>2796</v>
      </c>
      <c r="C3001" s="16" t="s">
        <v>6010</v>
      </c>
      <c r="D3001" s="1" t="s">
        <v>62</v>
      </c>
      <c r="E3001" s="3">
        <v>40</v>
      </c>
      <c r="F3001" s="2">
        <v>1831.94</v>
      </c>
      <c r="G3001" s="2">
        <f>ROUND('CDD-CD'!$E3001*'CDD-CD'!$F3001,2)</f>
        <v>73277.600000000006</v>
      </c>
      <c r="H3001" s="3">
        <v>40</v>
      </c>
      <c r="I3001" s="2">
        <v>2031.73</v>
      </c>
      <c r="J3001" s="2">
        <f>ROUND(Tabla2[[#This Row],[CANTIDAD 2]]*Tabla2[[#This Row],[P. U. 2]],2)</f>
        <v>81269.2</v>
      </c>
    </row>
    <row r="3002" spans="1:10">
      <c r="A3002" s="16" t="s">
        <v>6577</v>
      </c>
      <c r="B3002" s="16" t="s">
        <v>2797</v>
      </c>
      <c r="C3002" s="16" t="s">
        <v>6011</v>
      </c>
      <c r="D3002" s="1" t="s">
        <v>62</v>
      </c>
      <c r="E3002" s="3">
        <v>3</v>
      </c>
      <c r="F3002" s="2">
        <v>1558.68</v>
      </c>
      <c r="G3002" s="2">
        <f>ROUND('CDD-CD'!$E3002*'CDD-CD'!$F3002,2)</f>
        <v>4676.04</v>
      </c>
      <c r="H3002" s="3">
        <v>3</v>
      </c>
      <c r="I3002" s="2">
        <v>1728.67</v>
      </c>
      <c r="J3002" s="2">
        <f>ROUND(Tabla2[[#This Row],[CANTIDAD 2]]*Tabla2[[#This Row],[P. U. 2]],2)</f>
        <v>5186.01</v>
      </c>
    </row>
    <row r="3003" spans="1:10">
      <c r="A3003" s="16" t="s">
        <v>6577</v>
      </c>
      <c r="B3003" s="16" t="s">
        <v>2798</v>
      </c>
      <c r="C3003" s="16" t="s">
        <v>6012</v>
      </c>
      <c r="D3003" s="1" t="s">
        <v>62</v>
      </c>
      <c r="E3003" s="3">
        <v>20</v>
      </c>
      <c r="F3003" s="2">
        <v>1558.68</v>
      </c>
      <c r="G3003" s="2">
        <f>ROUND('CDD-CD'!$E3003*'CDD-CD'!$F3003,2)</f>
        <v>31173.599999999999</v>
      </c>
      <c r="H3003" s="3">
        <v>20</v>
      </c>
      <c r="I3003" s="2">
        <v>1728.67</v>
      </c>
      <c r="J3003" s="2">
        <f>ROUND(Tabla2[[#This Row],[CANTIDAD 2]]*Tabla2[[#This Row],[P. U. 2]],2)</f>
        <v>34573.4</v>
      </c>
    </row>
    <row r="3004" spans="1:10">
      <c r="A3004" s="16" t="s">
        <v>6577</v>
      </c>
      <c r="B3004" s="16" t="s">
        <v>2799</v>
      </c>
      <c r="C3004" s="16" t="s">
        <v>6013</v>
      </c>
      <c r="D3004" s="1" t="s">
        <v>62</v>
      </c>
      <c r="E3004" s="3">
        <v>36</v>
      </c>
      <c r="F3004" s="2">
        <v>1316.5</v>
      </c>
      <c r="G3004" s="2">
        <f>ROUND('CDD-CD'!$E3004*'CDD-CD'!$F3004,2)</f>
        <v>47394</v>
      </c>
      <c r="H3004" s="3">
        <v>36</v>
      </c>
      <c r="I3004" s="2">
        <v>1460.08</v>
      </c>
      <c r="J3004" s="2">
        <f>ROUND(Tabla2[[#This Row],[CANTIDAD 2]]*Tabla2[[#This Row],[P. U. 2]],2)</f>
        <v>52562.879999999997</v>
      </c>
    </row>
    <row r="3005" spans="1:10">
      <c r="A3005" s="16" t="s">
        <v>6577</v>
      </c>
      <c r="B3005" s="16" t="s">
        <v>2800</v>
      </c>
      <c r="C3005" s="16" t="s">
        <v>6014</v>
      </c>
      <c r="D3005" s="1" t="s">
        <v>62</v>
      </c>
      <c r="E3005" s="3">
        <v>10</v>
      </c>
      <c r="F3005" s="2">
        <v>1311.2</v>
      </c>
      <c r="G3005" s="2">
        <f>ROUND('CDD-CD'!$E3005*'CDD-CD'!$F3005,2)</f>
        <v>13112</v>
      </c>
      <c r="H3005" s="3">
        <v>10</v>
      </c>
      <c r="I3005" s="2">
        <v>1454.2</v>
      </c>
      <c r="J3005" s="2">
        <f>ROUND(Tabla2[[#This Row],[CANTIDAD 2]]*Tabla2[[#This Row],[P. U. 2]],2)</f>
        <v>14542</v>
      </c>
    </row>
    <row r="3006" spans="1:10">
      <c r="A3006" s="16" t="s">
        <v>6577</v>
      </c>
      <c r="B3006" s="16" t="s">
        <v>2801</v>
      </c>
      <c r="C3006" s="16" t="s">
        <v>6015</v>
      </c>
      <c r="D3006" s="1" t="s">
        <v>62</v>
      </c>
      <c r="E3006" s="3">
        <v>6</v>
      </c>
      <c r="F3006" s="2">
        <v>1708.58</v>
      </c>
      <c r="G3006" s="2">
        <f>ROUND('CDD-CD'!$E3006*'CDD-CD'!$F3006,2)</f>
        <v>10251.48</v>
      </c>
      <c r="H3006" s="3">
        <v>6</v>
      </c>
      <c r="I3006" s="2">
        <v>1894.91</v>
      </c>
      <c r="J3006" s="2">
        <f>ROUND(Tabla2[[#This Row],[CANTIDAD 2]]*Tabla2[[#This Row],[P. U. 2]],2)</f>
        <v>11369.46</v>
      </c>
    </row>
    <row r="3007" spans="1:10">
      <c r="A3007" s="16" t="s">
        <v>6577</v>
      </c>
      <c r="B3007" s="16" t="s">
        <v>2802</v>
      </c>
      <c r="C3007" s="16" t="s">
        <v>6016</v>
      </c>
      <c r="D3007" s="1" t="s">
        <v>62</v>
      </c>
      <c r="E3007" s="3">
        <v>62</v>
      </c>
      <c r="F3007" s="2">
        <v>1558.68</v>
      </c>
      <c r="G3007" s="2">
        <f>ROUND('CDD-CD'!$E3007*'CDD-CD'!$F3007,2)</f>
        <v>96638.16</v>
      </c>
      <c r="H3007" s="3">
        <v>62</v>
      </c>
      <c r="I3007" s="2">
        <v>1728.67</v>
      </c>
      <c r="J3007" s="2">
        <f>ROUND(Tabla2[[#This Row],[CANTIDAD 2]]*Tabla2[[#This Row],[P. U. 2]],2)</f>
        <v>107177.54</v>
      </c>
    </row>
    <row r="3008" spans="1:10">
      <c r="A3008" s="16" t="s">
        <v>6577</v>
      </c>
      <c r="B3008" s="16" t="s">
        <v>2803</v>
      </c>
      <c r="C3008" s="16" t="s">
        <v>6017</v>
      </c>
      <c r="D3008" s="1" t="s">
        <v>62</v>
      </c>
      <c r="E3008" s="3">
        <v>9</v>
      </c>
      <c r="F3008" s="2">
        <v>1558.68</v>
      </c>
      <c r="G3008" s="2">
        <f>ROUND('CDD-CD'!$E3008*'CDD-CD'!$F3008,2)</f>
        <v>14028.12</v>
      </c>
      <c r="H3008" s="3">
        <v>9</v>
      </c>
      <c r="I3008" s="2">
        <v>1728.67</v>
      </c>
      <c r="J3008" s="2">
        <f>ROUND(Tabla2[[#This Row],[CANTIDAD 2]]*Tabla2[[#This Row],[P. U. 2]],2)</f>
        <v>15558.03</v>
      </c>
    </row>
    <row r="3009" spans="1:10">
      <c r="A3009" s="16" t="s">
        <v>6577</v>
      </c>
      <c r="B3009" s="16" t="s">
        <v>2804</v>
      </c>
      <c r="C3009" s="16" t="s">
        <v>6018</v>
      </c>
      <c r="D3009" s="1" t="s">
        <v>62</v>
      </c>
      <c r="E3009" s="3">
        <v>3</v>
      </c>
      <c r="F3009" s="2">
        <v>3747.54</v>
      </c>
      <c r="G3009" s="2">
        <f>ROUND('CDD-CD'!$E3009*'CDD-CD'!$F3009,2)</f>
        <v>11242.62</v>
      </c>
      <c r="H3009" s="3">
        <v>3</v>
      </c>
      <c r="I3009" s="2">
        <v>4156.24</v>
      </c>
      <c r="J3009" s="2">
        <f>ROUND(Tabla2[[#This Row],[CANTIDAD 2]]*Tabla2[[#This Row],[P. U. 2]],2)</f>
        <v>12468.72</v>
      </c>
    </row>
    <row r="3010" spans="1:10">
      <c r="A3010" s="16" t="s">
        <v>6577</v>
      </c>
      <c r="B3010" s="16" t="s">
        <v>2805</v>
      </c>
      <c r="C3010" s="16" t="s">
        <v>6019</v>
      </c>
      <c r="D3010" s="1" t="s">
        <v>62</v>
      </c>
      <c r="E3010" s="3">
        <v>3</v>
      </c>
      <c r="F3010" s="2">
        <v>1558.68</v>
      </c>
      <c r="G3010" s="2">
        <f>ROUND('CDD-CD'!$E3010*'CDD-CD'!$F3010,2)</f>
        <v>4676.04</v>
      </c>
      <c r="H3010" s="3">
        <v>3</v>
      </c>
      <c r="I3010" s="2">
        <v>1728.67</v>
      </c>
      <c r="J3010" s="2">
        <f>ROUND(Tabla2[[#This Row],[CANTIDAD 2]]*Tabla2[[#This Row],[P. U. 2]],2)</f>
        <v>5186.01</v>
      </c>
    </row>
    <row r="3011" spans="1:10">
      <c r="A3011" s="16" t="s">
        <v>6577</v>
      </c>
      <c r="B3011" s="16" t="s">
        <v>2806</v>
      </c>
      <c r="C3011" s="16" t="s">
        <v>6020</v>
      </c>
      <c r="D3011" s="1" t="s">
        <v>62</v>
      </c>
      <c r="E3011" s="3">
        <v>1</v>
      </c>
      <c r="F3011" s="2">
        <v>6615.9</v>
      </c>
      <c r="G3011" s="2">
        <f>ROUND('CDD-CD'!$E3011*'CDD-CD'!$F3011,2)</f>
        <v>6615.9</v>
      </c>
      <c r="H3011" s="3">
        <v>1</v>
      </c>
      <c r="I3011" s="2">
        <v>7337.43</v>
      </c>
      <c r="J3011" s="2">
        <f>ROUND(Tabla2[[#This Row],[CANTIDAD 2]]*Tabla2[[#This Row],[P. U. 2]],2)</f>
        <v>7337.43</v>
      </c>
    </row>
    <row r="3012" spans="1:10">
      <c r="A3012" s="16" t="s">
        <v>6577</v>
      </c>
      <c r="B3012" s="16" t="s">
        <v>2807</v>
      </c>
      <c r="C3012" s="16" t="s">
        <v>6021</v>
      </c>
      <c r="D3012" s="1" t="s">
        <v>62</v>
      </c>
      <c r="E3012" s="3">
        <v>4</v>
      </c>
      <c r="F3012" s="2">
        <v>8291.61</v>
      </c>
      <c r="G3012" s="2">
        <f>ROUND('CDD-CD'!$E3012*'CDD-CD'!$F3012,2)</f>
        <v>33166.44</v>
      </c>
      <c r="H3012" s="3">
        <v>4</v>
      </c>
      <c r="I3012" s="2">
        <v>9195.89</v>
      </c>
      <c r="J3012" s="2">
        <f>ROUND(Tabla2[[#This Row],[CANTIDAD 2]]*Tabla2[[#This Row],[P. U. 2]],2)</f>
        <v>36783.56</v>
      </c>
    </row>
    <row r="3013" spans="1:10">
      <c r="A3013" s="16" t="s">
        <v>6577</v>
      </c>
      <c r="B3013" s="16" t="s">
        <v>2808</v>
      </c>
      <c r="C3013" s="16" t="s">
        <v>6022</v>
      </c>
      <c r="D3013" s="1" t="s">
        <v>62</v>
      </c>
      <c r="E3013" s="3">
        <v>4</v>
      </c>
      <c r="F3013" s="2">
        <v>8655.3700000000008</v>
      </c>
      <c r="G3013" s="2">
        <f>ROUND('CDD-CD'!$E3013*'CDD-CD'!$F3013,2)</f>
        <v>34621.480000000003</v>
      </c>
      <c r="H3013" s="3">
        <v>4</v>
      </c>
      <c r="I3013" s="2">
        <v>9599.33</v>
      </c>
      <c r="J3013" s="2">
        <f>ROUND(Tabla2[[#This Row],[CANTIDAD 2]]*Tabla2[[#This Row],[P. U. 2]],2)</f>
        <v>38397.32</v>
      </c>
    </row>
    <row r="3014" spans="1:10">
      <c r="A3014" s="16" t="s">
        <v>6577</v>
      </c>
      <c r="B3014" s="16" t="s">
        <v>2809</v>
      </c>
      <c r="C3014" s="16" t="s">
        <v>6023</v>
      </c>
      <c r="D3014" s="1" t="s">
        <v>62</v>
      </c>
      <c r="E3014" s="3">
        <v>5</v>
      </c>
      <c r="F3014" s="2">
        <v>3578.28</v>
      </c>
      <c r="G3014" s="2">
        <f>ROUND('CDD-CD'!$E3014*'CDD-CD'!$F3014,2)</f>
        <v>17891.400000000001</v>
      </c>
      <c r="H3014" s="3">
        <v>5</v>
      </c>
      <c r="I3014" s="2">
        <v>3834.78</v>
      </c>
      <c r="J3014" s="2">
        <f>ROUND(Tabla2[[#This Row],[CANTIDAD 2]]*Tabla2[[#This Row],[P. U. 2]],2)</f>
        <v>19173.900000000001</v>
      </c>
    </row>
    <row r="3015" spans="1:10">
      <c r="A3015" s="16" t="s">
        <v>6577</v>
      </c>
      <c r="B3015" s="16" t="s">
        <v>2810</v>
      </c>
      <c r="C3015" s="16" t="s">
        <v>6024</v>
      </c>
      <c r="D3015" s="1" t="s">
        <v>62</v>
      </c>
      <c r="E3015" s="3">
        <v>17</v>
      </c>
      <c r="F3015" s="2">
        <v>4507.47</v>
      </c>
      <c r="G3015" s="2">
        <f>ROUND('CDD-CD'!$E3015*'CDD-CD'!$F3015,2)</f>
        <v>76626.990000000005</v>
      </c>
      <c r="H3015" s="3">
        <v>17</v>
      </c>
      <c r="I3015" s="2">
        <v>4763.97</v>
      </c>
      <c r="J3015" s="2">
        <f>ROUND(Tabla2[[#This Row],[CANTIDAD 2]]*Tabla2[[#This Row],[P. U. 2]],2)</f>
        <v>80987.490000000005</v>
      </c>
    </row>
    <row r="3016" spans="1:10">
      <c r="A3016" s="16" t="s">
        <v>6577</v>
      </c>
      <c r="B3016" s="16" t="s">
        <v>2811</v>
      </c>
      <c r="C3016" s="16" t="s">
        <v>6025</v>
      </c>
      <c r="D3016" s="1" t="s">
        <v>62</v>
      </c>
      <c r="E3016" s="3">
        <v>6</v>
      </c>
      <c r="F3016" s="2">
        <v>6415.3</v>
      </c>
      <c r="G3016" s="2">
        <f>ROUND('CDD-CD'!$E3016*'CDD-CD'!$F3016,2)</f>
        <v>38491.800000000003</v>
      </c>
      <c r="H3016" s="3">
        <v>6</v>
      </c>
      <c r="I3016" s="2">
        <v>6671.8</v>
      </c>
      <c r="J3016" s="2">
        <f>ROUND(Tabla2[[#This Row],[CANTIDAD 2]]*Tabla2[[#This Row],[P. U. 2]],2)</f>
        <v>40030.800000000003</v>
      </c>
    </row>
    <row r="3017" spans="1:10">
      <c r="A3017" s="16" t="s">
        <v>6577</v>
      </c>
      <c r="B3017" s="16" t="s">
        <v>2812</v>
      </c>
      <c r="C3017" s="16" t="s">
        <v>6026</v>
      </c>
      <c r="D3017" s="1" t="s">
        <v>62</v>
      </c>
      <c r="E3017" s="3">
        <v>1</v>
      </c>
      <c r="F3017" s="2">
        <v>3363.44</v>
      </c>
      <c r="G3017" s="2">
        <f>ROUND('CDD-CD'!$E3017*'CDD-CD'!$F3017,2)</f>
        <v>3363.44</v>
      </c>
      <c r="H3017" s="3">
        <v>1</v>
      </c>
      <c r="I3017" s="2">
        <v>3619.94</v>
      </c>
      <c r="J3017" s="2">
        <f>ROUND(Tabla2[[#This Row],[CANTIDAD 2]]*Tabla2[[#This Row],[P. U. 2]],2)</f>
        <v>3619.94</v>
      </c>
    </row>
    <row r="3018" spans="1:10">
      <c r="A3018" s="16" t="s">
        <v>6577</v>
      </c>
      <c r="B3018" s="16" t="s">
        <v>2813</v>
      </c>
      <c r="C3018" s="16" t="s">
        <v>6027</v>
      </c>
      <c r="D3018" s="1" t="s">
        <v>62</v>
      </c>
      <c r="E3018" s="3">
        <v>1</v>
      </c>
      <c r="F3018" s="2">
        <v>3702.04</v>
      </c>
      <c r="G3018" s="2">
        <f>ROUND('CDD-CD'!$E3018*'CDD-CD'!$F3018,2)</f>
        <v>3702.04</v>
      </c>
      <c r="H3018" s="3">
        <v>1</v>
      </c>
      <c r="I3018" s="2">
        <v>4086.79</v>
      </c>
      <c r="J3018" s="2">
        <f>ROUND(Tabla2[[#This Row],[CANTIDAD 2]]*Tabla2[[#This Row],[P. U. 2]],2)</f>
        <v>4086.79</v>
      </c>
    </row>
    <row r="3019" spans="1:10">
      <c r="A3019" s="16" t="s">
        <v>6577</v>
      </c>
      <c r="B3019" s="16" t="s">
        <v>2814</v>
      </c>
      <c r="C3019" s="16" t="s">
        <v>6028</v>
      </c>
      <c r="D3019" s="1" t="s">
        <v>62</v>
      </c>
      <c r="E3019" s="3">
        <v>1</v>
      </c>
      <c r="F3019" s="2">
        <v>14282.88</v>
      </c>
      <c r="G3019" s="2">
        <f>ROUND('CDD-CD'!$E3019*'CDD-CD'!$F3019,2)</f>
        <v>14282.88</v>
      </c>
      <c r="H3019" s="3">
        <v>1</v>
      </c>
      <c r="I3019" s="2">
        <v>15840.56</v>
      </c>
      <c r="J3019" s="2">
        <f>ROUND(Tabla2[[#This Row],[CANTIDAD 2]]*Tabla2[[#This Row],[P. U. 2]],2)</f>
        <v>15840.56</v>
      </c>
    </row>
    <row r="3020" spans="1:10">
      <c r="A3020" s="16" t="s">
        <v>6577</v>
      </c>
      <c r="B3020" s="16" t="s">
        <v>2815</v>
      </c>
      <c r="C3020" s="16" t="s">
        <v>6029</v>
      </c>
      <c r="D3020" s="1" t="s">
        <v>62</v>
      </c>
      <c r="E3020" s="3">
        <v>1</v>
      </c>
      <c r="F3020" s="2">
        <v>7222.84</v>
      </c>
      <c r="G3020" s="2">
        <f>ROUND('CDD-CD'!$E3020*'CDD-CD'!$F3020,2)</f>
        <v>7222.84</v>
      </c>
      <c r="H3020" s="3">
        <v>1</v>
      </c>
      <c r="I3020" s="2">
        <v>8010.56</v>
      </c>
      <c r="J3020" s="2">
        <f>ROUND(Tabla2[[#This Row],[CANTIDAD 2]]*Tabla2[[#This Row],[P. U. 2]],2)</f>
        <v>8010.56</v>
      </c>
    </row>
    <row r="3021" spans="1:10">
      <c r="A3021" s="16" t="s">
        <v>6577</v>
      </c>
      <c r="B3021" s="16" t="s">
        <v>2816</v>
      </c>
      <c r="C3021" s="16" t="s">
        <v>6030</v>
      </c>
      <c r="D3021" s="1" t="s">
        <v>62</v>
      </c>
      <c r="E3021" s="3">
        <v>1</v>
      </c>
      <c r="F3021" s="2">
        <v>8362.14</v>
      </c>
      <c r="G3021" s="2">
        <f>ROUND('CDD-CD'!$E3021*'CDD-CD'!$F3021,2)</f>
        <v>8362.14</v>
      </c>
      <c r="H3021" s="3">
        <v>1</v>
      </c>
      <c r="I3021" s="2">
        <v>9274.1200000000008</v>
      </c>
      <c r="J3021" s="2">
        <f>ROUND(Tabla2[[#This Row],[CANTIDAD 2]]*Tabla2[[#This Row],[P. U. 2]],2)</f>
        <v>9274.1200000000008</v>
      </c>
    </row>
    <row r="3022" spans="1:10">
      <c r="A3022" s="16" t="s">
        <v>6577</v>
      </c>
      <c r="B3022" s="16" t="s">
        <v>2817</v>
      </c>
      <c r="C3022" s="16" t="s">
        <v>6031</v>
      </c>
      <c r="D3022" s="1" t="s">
        <v>62</v>
      </c>
      <c r="E3022" s="3">
        <v>6</v>
      </c>
      <c r="F3022" s="2">
        <v>7549.69</v>
      </c>
      <c r="G3022" s="2">
        <f>ROUND('CDD-CD'!$E3022*'CDD-CD'!$F3022,2)</f>
        <v>45298.14</v>
      </c>
      <c r="H3022" s="3">
        <v>6</v>
      </c>
      <c r="I3022" s="2">
        <v>8373.06</v>
      </c>
      <c r="J3022" s="2">
        <f>ROUND(Tabla2[[#This Row],[CANTIDAD 2]]*Tabla2[[#This Row],[P. U. 2]],2)</f>
        <v>50238.36</v>
      </c>
    </row>
    <row r="3023" spans="1:10">
      <c r="A3023" s="16" t="s">
        <v>6577</v>
      </c>
      <c r="B3023" s="16" t="s">
        <v>2818</v>
      </c>
      <c r="C3023" s="16" t="s">
        <v>6032</v>
      </c>
      <c r="D3023" s="1" t="s">
        <v>62</v>
      </c>
      <c r="E3023" s="3">
        <v>1</v>
      </c>
      <c r="F3023" s="2">
        <v>215187.98</v>
      </c>
      <c r="G3023" s="2">
        <f>ROUND('CDD-CD'!$E3023*'CDD-CD'!$F3023,2)</f>
        <v>215187.98</v>
      </c>
      <c r="H3023" s="3">
        <v>1</v>
      </c>
      <c r="I3023" s="2">
        <v>238656.39</v>
      </c>
      <c r="J3023" s="2">
        <f>ROUND(Tabla2[[#This Row],[CANTIDAD 2]]*Tabla2[[#This Row],[P. U. 2]],2)</f>
        <v>238656.39</v>
      </c>
    </row>
    <row r="3024" spans="1:10">
      <c r="A3024" s="16" t="s">
        <v>6577</v>
      </c>
      <c r="B3024" s="16" t="s">
        <v>2819</v>
      </c>
      <c r="C3024" s="16" t="s">
        <v>6033</v>
      </c>
      <c r="D3024" s="1" t="s">
        <v>62</v>
      </c>
      <c r="E3024" s="3">
        <v>1</v>
      </c>
      <c r="F3024" s="2">
        <v>157791.89000000001</v>
      </c>
      <c r="G3024" s="2">
        <f>ROUND('CDD-CD'!$E3024*'CDD-CD'!$F3024,2)</f>
        <v>157791.89000000001</v>
      </c>
      <c r="H3024" s="3">
        <v>1</v>
      </c>
      <c r="I3024" s="2">
        <v>175000.64</v>
      </c>
      <c r="J3024" s="2">
        <f>ROUND(Tabla2[[#This Row],[CANTIDAD 2]]*Tabla2[[#This Row],[P. U. 2]],2)</f>
        <v>175000.64</v>
      </c>
    </row>
    <row r="3025" spans="1:10">
      <c r="A3025" s="16" t="s">
        <v>6577</v>
      </c>
      <c r="B3025" s="16" t="s">
        <v>2820</v>
      </c>
      <c r="C3025" s="16" t="s">
        <v>6034</v>
      </c>
      <c r="D3025" s="1" t="s">
        <v>62</v>
      </c>
      <c r="E3025" s="3">
        <v>1</v>
      </c>
      <c r="F3025" s="2">
        <v>101146.35</v>
      </c>
      <c r="G3025" s="2">
        <f>ROUND('CDD-CD'!$E3025*'CDD-CD'!$F3025,2)</f>
        <v>101146.35</v>
      </c>
      <c r="H3025" s="3">
        <v>1</v>
      </c>
      <c r="I3025" s="2">
        <v>105696.84</v>
      </c>
      <c r="J3025" s="2">
        <f>ROUND(Tabla2[[#This Row],[CANTIDAD 2]]*Tabla2[[#This Row],[P. U. 2]],2)</f>
        <v>105696.84</v>
      </c>
    </row>
    <row r="3026" spans="1:10">
      <c r="A3026" s="16" t="s">
        <v>6577</v>
      </c>
      <c r="B3026" s="16" t="s">
        <v>2821</v>
      </c>
      <c r="C3026" s="16" t="s">
        <v>6035</v>
      </c>
      <c r="D3026" s="1" t="s">
        <v>62</v>
      </c>
      <c r="E3026" s="3">
        <v>3</v>
      </c>
      <c r="F3026" s="2">
        <v>3913.88</v>
      </c>
      <c r="G3026" s="2">
        <f>ROUND('CDD-CD'!$E3026*'CDD-CD'!$F3026,2)</f>
        <v>11741.64</v>
      </c>
      <c r="H3026" s="3">
        <v>3</v>
      </c>
      <c r="I3026" s="2">
        <v>4340.72</v>
      </c>
      <c r="J3026" s="2">
        <f>ROUND(Tabla2[[#This Row],[CANTIDAD 2]]*Tabla2[[#This Row],[P. U. 2]],2)</f>
        <v>13022.16</v>
      </c>
    </row>
    <row r="3027" spans="1:10">
      <c r="A3027" s="16" t="s">
        <v>6577</v>
      </c>
      <c r="B3027" s="16" t="s">
        <v>2822</v>
      </c>
      <c r="C3027" s="16" t="s">
        <v>6036</v>
      </c>
      <c r="D3027" s="1" t="s">
        <v>62</v>
      </c>
      <c r="E3027" s="3">
        <v>1</v>
      </c>
      <c r="F3027" s="2">
        <v>35245.33</v>
      </c>
      <c r="G3027" s="2">
        <f>ROUND('CDD-CD'!$E3027*'CDD-CD'!$F3027,2)</f>
        <v>35245.33</v>
      </c>
      <c r="H3027" s="3">
        <v>1</v>
      </c>
      <c r="I3027" s="2">
        <v>35992.99</v>
      </c>
      <c r="J3027" s="2">
        <f>ROUND(Tabla2[[#This Row],[CANTIDAD 2]]*Tabla2[[#This Row],[P. U. 2]],2)</f>
        <v>35992.99</v>
      </c>
    </row>
    <row r="3028" spans="1:10">
      <c r="A3028" s="16" t="s">
        <v>6577</v>
      </c>
      <c r="B3028" s="16" t="s">
        <v>2823</v>
      </c>
      <c r="C3028" s="16" t="s">
        <v>6037</v>
      </c>
      <c r="D3028" s="1" t="s">
        <v>62</v>
      </c>
      <c r="E3028" s="3">
        <v>2</v>
      </c>
      <c r="F3028" s="2">
        <v>23898.43</v>
      </c>
      <c r="G3028" s="2">
        <f>ROUND('CDD-CD'!$E3028*'CDD-CD'!$F3028,2)</f>
        <v>47796.86</v>
      </c>
      <c r="H3028" s="3">
        <v>2</v>
      </c>
      <c r="I3028" s="2">
        <v>24786.39</v>
      </c>
      <c r="J3028" s="2">
        <f>ROUND(Tabla2[[#This Row],[CANTIDAD 2]]*Tabla2[[#This Row],[P. U. 2]],2)</f>
        <v>49572.78</v>
      </c>
    </row>
    <row r="3029" spans="1:10">
      <c r="A3029" s="16" t="s">
        <v>6577</v>
      </c>
      <c r="B3029" s="16" t="s">
        <v>2824</v>
      </c>
      <c r="C3029" s="16" t="s">
        <v>6038</v>
      </c>
      <c r="D3029" s="1" t="s">
        <v>62</v>
      </c>
      <c r="E3029" s="3">
        <v>2</v>
      </c>
      <c r="F3029" s="2">
        <v>23905.71</v>
      </c>
      <c r="G3029" s="2">
        <f>ROUND('CDD-CD'!$E3029*'CDD-CD'!$F3029,2)</f>
        <v>47811.42</v>
      </c>
      <c r="H3029" s="3">
        <v>2</v>
      </c>
      <c r="I3029" s="2">
        <v>24796.42</v>
      </c>
      <c r="J3029" s="2">
        <f>ROUND(Tabla2[[#This Row],[CANTIDAD 2]]*Tabla2[[#This Row],[P. U. 2]],2)</f>
        <v>49592.84</v>
      </c>
    </row>
    <row r="3030" spans="1:10">
      <c r="A3030" s="16" t="s">
        <v>6577</v>
      </c>
      <c r="B3030" s="16" t="s">
        <v>2825</v>
      </c>
      <c r="C3030" s="16" t="s">
        <v>6039</v>
      </c>
      <c r="D3030" s="1" t="s">
        <v>62</v>
      </c>
      <c r="E3030" s="3">
        <v>1</v>
      </c>
      <c r="F3030" s="2">
        <v>21625.8</v>
      </c>
      <c r="G3030" s="2">
        <f>ROUND('CDD-CD'!$E3030*'CDD-CD'!$F3030,2)</f>
        <v>21625.8</v>
      </c>
      <c r="H3030" s="3">
        <v>1</v>
      </c>
      <c r="I3030" s="2">
        <v>22469.37</v>
      </c>
      <c r="J3030" s="2">
        <f>ROUND(Tabla2[[#This Row],[CANTIDAD 2]]*Tabla2[[#This Row],[P. U. 2]],2)</f>
        <v>22469.37</v>
      </c>
    </row>
    <row r="3031" spans="1:10">
      <c r="A3031" s="16" t="s">
        <v>6577</v>
      </c>
      <c r="B3031" s="16" t="s">
        <v>2826</v>
      </c>
      <c r="C3031" s="16" t="s">
        <v>6040</v>
      </c>
      <c r="D3031" s="1" t="s">
        <v>62</v>
      </c>
      <c r="E3031" s="3">
        <v>1</v>
      </c>
      <c r="F3031" s="2">
        <v>20655.87</v>
      </c>
      <c r="G3031" s="2">
        <f>ROUND('CDD-CD'!$E3031*'CDD-CD'!$F3031,2)</f>
        <v>20655.87</v>
      </c>
      <c r="H3031" s="3">
        <v>1</v>
      </c>
      <c r="I3031" s="2">
        <v>21499.439999999999</v>
      </c>
      <c r="J3031" s="2">
        <f>ROUND(Tabla2[[#This Row],[CANTIDAD 2]]*Tabla2[[#This Row],[P. U. 2]],2)</f>
        <v>21499.439999999999</v>
      </c>
    </row>
    <row r="3032" spans="1:10">
      <c r="A3032" s="16" t="s">
        <v>6577</v>
      </c>
      <c r="B3032" s="16" t="s">
        <v>2827</v>
      </c>
      <c r="C3032" s="16" t="s">
        <v>6041</v>
      </c>
      <c r="D3032" s="1" t="s">
        <v>62</v>
      </c>
      <c r="E3032" s="3">
        <v>1</v>
      </c>
      <c r="F3032" s="2">
        <v>20890.3</v>
      </c>
      <c r="G3032" s="2">
        <f>ROUND('CDD-CD'!$E3032*'CDD-CD'!$F3032,2)</f>
        <v>20890.3</v>
      </c>
      <c r="H3032" s="3">
        <v>1</v>
      </c>
      <c r="I3032" s="2">
        <v>21822.66</v>
      </c>
      <c r="J3032" s="2">
        <f>ROUND(Tabla2[[#This Row],[CANTIDAD 2]]*Tabla2[[#This Row],[P. U. 2]],2)</f>
        <v>21822.66</v>
      </c>
    </row>
    <row r="3033" spans="1:10">
      <c r="A3033" s="16" t="s">
        <v>6577</v>
      </c>
      <c r="B3033" s="16" t="s">
        <v>2828</v>
      </c>
      <c r="C3033" s="16" t="s">
        <v>6042</v>
      </c>
      <c r="D3033" s="1" t="s">
        <v>62</v>
      </c>
      <c r="E3033" s="3">
        <v>1</v>
      </c>
      <c r="F3033" s="2">
        <v>26766.240000000002</v>
      </c>
      <c r="G3033" s="2">
        <f>ROUND('CDD-CD'!$E3033*'CDD-CD'!$F3033,2)</f>
        <v>26766.240000000002</v>
      </c>
      <c r="H3033" s="3">
        <v>1</v>
      </c>
      <c r="I3033" s="2">
        <v>27760.75</v>
      </c>
      <c r="J3033" s="2">
        <f>ROUND(Tabla2[[#This Row],[CANTIDAD 2]]*Tabla2[[#This Row],[P. U. 2]],2)</f>
        <v>27760.75</v>
      </c>
    </row>
    <row r="3034" spans="1:10">
      <c r="A3034" s="16" t="s">
        <v>6577</v>
      </c>
      <c r="B3034" s="16" t="s">
        <v>2829</v>
      </c>
      <c r="C3034" s="16" t="s">
        <v>6043</v>
      </c>
      <c r="D3034" s="1" t="s">
        <v>62</v>
      </c>
      <c r="E3034" s="3">
        <v>270</v>
      </c>
      <c r="F3034" s="2">
        <v>146.86000000000001</v>
      </c>
      <c r="G3034" s="2">
        <f>ROUND('CDD-CD'!$E3034*'CDD-CD'!$F3034,2)</f>
        <v>39652.199999999997</v>
      </c>
      <c r="H3034" s="3">
        <v>270</v>
      </c>
      <c r="I3034" s="2">
        <v>154.21</v>
      </c>
      <c r="J3034" s="2">
        <f>ROUND(Tabla2[[#This Row],[CANTIDAD 2]]*Tabla2[[#This Row],[P. U. 2]],2)</f>
        <v>41636.699999999997</v>
      </c>
    </row>
    <row r="3035" spans="1:10">
      <c r="A3035" s="16" t="s">
        <v>6577</v>
      </c>
      <c r="B3035" s="16" t="s">
        <v>2830</v>
      </c>
      <c r="C3035" s="16" t="s">
        <v>6044</v>
      </c>
      <c r="D3035" s="1" t="s">
        <v>62</v>
      </c>
      <c r="E3035" s="3">
        <v>225</v>
      </c>
      <c r="F3035" s="2">
        <v>186.25</v>
      </c>
      <c r="G3035" s="2">
        <f>ROUND('CDD-CD'!$E3035*'CDD-CD'!$F3035,2)</f>
        <v>41906.25</v>
      </c>
      <c r="H3035" s="3">
        <v>225</v>
      </c>
      <c r="I3035" s="2">
        <v>193.6</v>
      </c>
      <c r="J3035" s="2">
        <f>ROUND(Tabla2[[#This Row],[CANTIDAD 2]]*Tabla2[[#This Row],[P. U. 2]],2)</f>
        <v>43560</v>
      </c>
    </row>
    <row r="3036" spans="1:10">
      <c r="A3036" s="16" t="s">
        <v>6577</v>
      </c>
      <c r="B3036" s="16" t="s">
        <v>2831</v>
      </c>
      <c r="C3036" s="16" t="s">
        <v>6045</v>
      </c>
      <c r="D3036" s="1" t="s">
        <v>62</v>
      </c>
      <c r="E3036" s="3">
        <v>43</v>
      </c>
      <c r="F3036" s="2">
        <v>230.08</v>
      </c>
      <c r="G3036" s="2">
        <f>ROUND('CDD-CD'!$E3036*'CDD-CD'!$F3036,2)</f>
        <v>9893.44</v>
      </c>
      <c r="H3036" s="3">
        <v>43</v>
      </c>
      <c r="I3036" s="2">
        <v>241.5</v>
      </c>
      <c r="J3036" s="2">
        <f>ROUND(Tabla2[[#This Row],[CANTIDAD 2]]*Tabla2[[#This Row],[P. U. 2]],2)</f>
        <v>10384.5</v>
      </c>
    </row>
    <row r="3037" spans="1:10">
      <c r="A3037" s="16" t="s">
        <v>6577</v>
      </c>
      <c r="B3037" s="16" t="s">
        <v>2832</v>
      </c>
      <c r="C3037" s="16" t="s">
        <v>6046</v>
      </c>
      <c r="D3037" s="1" t="s">
        <v>62</v>
      </c>
      <c r="E3037" s="3">
        <v>125</v>
      </c>
      <c r="F3037" s="2">
        <v>416.88</v>
      </c>
      <c r="G3037" s="2">
        <f>ROUND('CDD-CD'!$E3037*'CDD-CD'!$F3037,2)</f>
        <v>52110</v>
      </c>
      <c r="H3037" s="3">
        <v>125</v>
      </c>
      <c r="I3037" s="2">
        <v>428.3</v>
      </c>
      <c r="J3037" s="2">
        <f>ROUND(Tabla2[[#This Row],[CANTIDAD 2]]*Tabla2[[#This Row],[P. U. 2]],2)</f>
        <v>53537.5</v>
      </c>
    </row>
    <row r="3038" spans="1:10">
      <c r="A3038" s="16" t="s">
        <v>6577</v>
      </c>
      <c r="B3038" s="16" t="s">
        <v>2833</v>
      </c>
      <c r="C3038" s="16" t="s">
        <v>6047</v>
      </c>
      <c r="D3038" s="1" t="s">
        <v>62</v>
      </c>
      <c r="E3038" s="3">
        <v>95</v>
      </c>
      <c r="F3038" s="2">
        <v>2304.7199999999998</v>
      </c>
      <c r="G3038" s="2">
        <f>ROUND('CDD-CD'!$E3038*'CDD-CD'!$F3038,2)</f>
        <v>218948.4</v>
      </c>
      <c r="H3038" s="3">
        <v>95</v>
      </c>
      <c r="I3038" s="2">
        <v>2316.14</v>
      </c>
      <c r="J3038" s="2">
        <f>ROUND(Tabla2[[#This Row],[CANTIDAD 2]]*Tabla2[[#This Row],[P. U. 2]],2)</f>
        <v>220033.3</v>
      </c>
    </row>
    <row r="3039" spans="1:10" s="46" customFormat="1">
      <c r="A3039" s="45" t="s">
        <v>6578</v>
      </c>
      <c r="B3039" s="45" t="s">
        <v>6698</v>
      </c>
      <c r="C3039" s="45" t="s">
        <v>6049</v>
      </c>
      <c r="D3039" s="25" t="s">
        <v>3472</v>
      </c>
      <c r="E3039" s="26"/>
      <c r="F3039" s="27"/>
      <c r="G3039" s="27">
        <f>G3040+G3063+G3081</f>
        <v>2598128.41</v>
      </c>
      <c r="H3039" s="26"/>
      <c r="I3039" s="63"/>
      <c r="J3039" s="27">
        <f>J3040+J3063+J3081</f>
        <v>2728315.74</v>
      </c>
    </row>
    <row r="3040" spans="1:10" s="51" customFormat="1">
      <c r="A3040" s="47" t="s">
        <v>6579</v>
      </c>
      <c r="B3040" s="47" t="s">
        <v>6643</v>
      </c>
      <c r="C3040" s="47" t="s">
        <v>6050</v>
      </c>
      <c r="D3040" s="48" t="s">
        <v>3472</v>
      </c>
      <c r="E3040" s="49"/>
      <c r="F3040" s="50"/>
      <c r="G3040" s="50">
        <f>SUM(G3041:G3062)</f>
        <v>1210853.5300000005</v>
      </c>
      <c r="H3040" s="49"/>
      <c r="I3040" s="64"/>
      <c r="J3040" s="50">
        <f>SUM(J3041:J3062)</f>
        <v>1258848.4800000002</v>
      </c>
    </row>
    <row r="3041" spans="1:10">
      <c r="A3041" s="16" t="s">
        <v>6577</v>
      </c>
      <c r="B3041" s="16" t="s">
        <v>2834</v>
      </c>
      <c r="C3041" s="16" t="s">
        <v>6051</v>
      </c>
      <c r="D3041" s="1" t="s">
        <v>79</v>
      </c>
      <c r="E3041" s="3">
        <v>1457.97</v>
      </c>
      <c r="F3041" s="2">
        <v>38.729999999999997</v>
      </c>
      <c r="G3041" s="2">
        <f>ROUND('CDD-CD'!$E3041*'CDD-CD'!$F3041,2)</f>
        <v>56467.18</v>
      </c>
      <c r="H3041" s="3">
        <v>1457.97</v>
      </c>
      <c r="I3041" s="2">
        <v>44.31</v>
      </c>
      <c r="J3041" s="2">
        <f>ROUND(Tabla2[[#This Row],[CANTIDAD 2]]*Tabla2[[#This Row],[P. U. 2]],2)</f>
        <v>64602.65</v>
      </c>
    </row>
    <row r="3042" spans="1:10">
      <c r="A3042" s="16" t="s">
        <v>6577</v>
      </c>
      <c r="B3042" s="16" t="s">
        <v>2835</v>
      </c>
      <c r="C3042" s="16" t="s">
        <v>6052</v>
      </c>
      <c r="D3042" s="1" t="s">
        <v>79</v>
      </c>
      <c r="E3042" s="3">
        <v>403.14</v>
      </c>
      <c r="F3042" s="2">
        <v>53.13</v>
      </c>
      <c r="G3042" s="2">
        <f>ROUND('CDD-CD'!$E3042*'CDD-CD'!$F3042,2)</f>
        <v>21418.83</v>
      </c>
      <c r="H3042" s="3">
        <v>403.14</v>
      </c>
      <c r="I3042" s="2">
        <v>60.05</v>
      </c>
      <c r="J3042" s="2">
        <f>ROUND(Tabla2[[#This Row],[CANTIDAD 2]]*Tabla2[[#This Row],[P. U. 2]],2)</f>
        <v>24208.560000000001</v>
      </c>
    </row>
    <row r="3043" spans="1:10">
      <c r="A3043" s="16" t="s">
        <v>6577</v>
      </c>
      <c r="B3043" s="16" t="s">
        <v>2836</v>
      </c>
      <c r="C3043" s="16" t="s">
        <v>6053</v>
      </c>
      <c r="D3043" s="1" t="s">
        <v>79</v>
      </c>
      <c r="E3043" s="3">
        <v>8.15</v>
      </c>
      <c r="F3043" s="2">
        <v>60.7</v>
      </c>
      <c r="G3043" s="2">
        <f>ROUND('CDD-CD'!$E3043*'CDD-CD'!$F3043,2)</f>
        <v>494.71</v>
      </c>
      <c r="H3043" s="3">
        <v>8.15</v>
      </c>
      <c r="I3043" s="2">
        <v>66.010000000000005</v>
      </c>
      <c r="J3043" s="2">
        <f>ROUND(Tabla2[[#This Row],[CANTIDAD 2]]*Tabla2[[#This Row],[P. U. 2]],2)</f>
        <v>537.98</v>
      </c>
    </row>
    <row r="3044" spans="1:10">
      <c r="A3044" s="16" t="s">
        <v>6577</v>
      </c>
      <c r="B3044" s="16" t="s">
        <v>2837</v>
      </c>
      <c r="C3044" s="16" t="s">
        <v>6054</v>
      </c>
      <c r="D3044" s="1" t="s">
        <v>79</v>
      </c>
      <c r="E3044" s="3">
        <v>26.32</v>
      </c>
      <c r="F3044" s="2">
        <v>70.58</v>
      </c>
      <c r="G3044" s="2">
        <f>ROUND('CDD-CD'!$E3044*'CDD-CD'!$F3044,2)</f>
        <v>1857.67</v>
      </c>
      <c r="H3044" s="3">
        <v>26.32</v>
      </c>
      <c r="I3044" s="2">
        <v>76.22</v>
      </c>
      <c r="J3044" s="2">
        <f>ROUND(Tabla2[[#This Row],[CANTIDAD 2]]*Tabla2[[#This Row],[P. U. 2]],2)</f>
        <v>2006.11</v>
      </c>
    </row>
    <row r="3045" spans="1:10">
      <c r="A3045" s="16" t="s">
        <v>6577</v>
      </c>
      <c r="B3045" s="16" t="s">
        <v>2838</v>
      </c>
      <c r="C3045" s="16" t="s">
        <v>6055</v>
      </c>
      <c r="D3045" s="1" t="s">
        <v>79</v>
      </c>
      <c r="E3045" s="3">
        <v>69.03</v>
      </c>
      <c r="F3045" s="2">
        <v>104.58</v>
      </c>
      <c r="G3045" s="2">
        <f>ROUND('CDD-CD'!$E3045*'CDD-CD'!$F3045,2)</f>
        <v>7219.16</v>
      </c>
      <c r="H3045" s="3">
        <v>69.03</v>
      </c>
      <c r="I3045" s="2">
        <v>110.54</v>
      </c>
      <c r="J3045" s="2">
        <f>ROUND(Tabla2[[#This Row],[CANTIDAD 2]]*Tabla2[[#This Row],[P. U. 2]],2)</f>
        <v>7630.58</v>
      </c>
    </row>
    <row r="3046" spans="1:10">
      <c r="A3046" s="16" t="s">
        <v>6577</v>
      </c>
      <c r="B3046" s="16" t="s">
        <v>2839</v>
      </c>
      <c r="C3046" s="16" t="s">
        <v>6056</v>
      </c>
      <c r="D3046" s="1" t="s">
        <v>62</v>
      </c>
      <c r="E3046" s="3">
        <v>124</v>
      </c>
      <c r="F3046" s="2">
        <v>806.8</v>
      </c>
      <c r="G3046" s="2">
        <f>ROUND('CDD-CD'!$E3046*'CDD-CD'!$F3046,2)</f>
        <v>100043.2</v>
      </c>
      <c r="H3046" s="3">
        <v>124</v>
      </c>
      <c r="I3046" s="2">
        <v>834.58</v>
      </c>
      <c r="J3046" s="2">
        <f>ROUND(Tabla2[[#This Row],[CANTIDAD 2]]*Tabla2[[#This Row],[P. U. 2]],2)</f>
        <v>103487.92</v>
      </c>
    </row>
    <row r="3047" spans="1:10">
      <c r="A3047" s="16" t="s">
        <v>6577</v>
      </c>
      <c r="B3047" s="16" t="s">
        <v>2840</v>
      </c>
      <c r="C3047" s="16" t="s">
        <v>6057</v>
      </c>
      <c r="D3047" s="1" t="s">
        <v>62</v>
      </c>
      <c r="E3047" s="3">
        <v>411</v>
      </c>
      <c r="F3047" s="2">
        <v>1117.1600000000001</v>
      </c>
      <c r="G3047" s="2">
        <f>ROUND('CDD-CD'!$E3047*'CDD-CD'!$F3047,2)</f>
        <v>459152.76</v>
      </c>
      <c r="H3047" s="3">
        <v>411</v>
      </c>
      <c r="I3047" s="2">
        <v>1144.94</v>
      </c>
      <c r="J3047" s="2">
        <f>ROUND(Tabla2[[#This Row],[CANTIDAD 2]]*Tabla2[[#This Row],[P. U. 2]],2)</f>
        <v>470570.34</v>
      </c>
    </row>
    <row r="3048" spans="1:10">
      <c r="A3048" s="16" t="s">
        <v>6577</v>
      </c>
      <c r="B3048" s="16" t="s">
        <v>2841</v>
      </c>
      <c r="C3048" s="16" t="s">
        <v>6058</v>
      </c>
      <c r="D3048" s="1" t="s">
        <v>153</v>
      </c>
      <c r="E3048" s="3">
        <v>109</v>
      </c>
      <c r="F3048" s="2">
        <v>53.12</v>
      </c>
      <c r="G3048" s="2">
        <f>ROUND('CDD-CD'!$E3048*'CDD-CD'!$F3048,2)</f>
        <v>5790.08</v>
      </c>
      <c r="H3048" s="3">
        <v>109</v>
      </c>
      <c r="I3048" s="2">
        <v>56.41</v>
      </c>
      <c r="J3048" s="2">
        <f>ROUND(Tabla2[[#This Row],[CANTIDAD 2]]*Tabla2[[#This Row],[P. U. 2]],2)</f>
        <v>6148.69</v>
      </c>
    </row>
    <row r="3049" spans="1:10">
      <c r="A3049" s="16" t="s">
        <v>6577</v>
      </c>
      <c r="B3049" s="16" t="s">
        <v>2842</v>
      </c>
      <c r="C3049" s="16" t="s">
        <v>6059</v>
      </c>
      <c r="D3049" s="1" t="s">
        <v>153</v>
      </c>
      <c r="E3049" s="3">
        <v>355</v>
      </c>
      <c r="F3049" s="2">
        <v>54.47</v>
      </c>
      <c r="G3049" s="2">
        <f>ROUND('CDD-CD'!$E3049*'CDD-CD'!$F3049,2)</f>
        <v>19336.849999999999</v>
      </c>
      <c r="H3049" s="3">
        <v>355</v>
      </c>
      <c r="I3049" s="2">
        <v>57.76</v>
      </c>
      <c r="J3049" s="2">
        <f>ROUND(Tabla2[[#This Row],[CANTIDAD 2]]*Tabla2[[#This Row],[P. U. 2]],2)</f>
        <v>20504.8</v>
      </c>
    </row>
    <row r="3050" spans="1:10">
      <c r="A3050" s="16" t="s">
        <v>6577</v>
      </c>
      <c r="B3050" s="16" t="s">
        <v>2843</v>
      </c>
      <c r="C3050" s="16" t="s">
        <v>6060</v>
      </c>
      <c r="D3050" s="1" t="s">
        <v>153</v>
      </c>
      <c r="E3050" s="3">
        <v>4</v>
      </c>
      <c r="F3050" s="2">
        <v>56.76</v>
      </c>
      <c r="G3050" s="2">
        <f>ROUND('CDD-CD'!$E3050*'CDD-CD'!$F3050,2)</f>
        <v>227.04</v>
      </c>
      <c r="H3050" s="3">
        <v>4</v>
      </c>
      <c r="I3050" s="2">
        <v>60.05</v>
      </c>
      <c r="J3050" s="2">
        <f>ROUND(Tabla2[[#This Row],[CANTIDAD 2]]*Tabla2[[#This Row],[P. U. 2]],2)</f>
        <v>240.2</v>
      </c>
    </row>
    <row r="3051" spans="1:10">
      <c r="A3051" s="16" t="s">
        <v>6577</v>
      </c>
      <c r="B3051" s="16" t="s">
        <v>2844</v>
      </c>
      <c r="C3051" s="16" t="s">
        <v>6061</v>
      </c>
      <c r="D3051" s="1" t="s">
        <v>153</v>
      </c>
      <c r="E3051" s="3">
        <v>899</v>
      </c>
      <c r="F3051" s="2">
        <v>69.45</v>
      </c>
      <c r="G3051" s="2">
        <f>ROUND('CDD-CD'!$E3051*'CDD-CD'!$F3051,2)</f>
        <v>62435.55</v>
      </c>
      <c r="H3051" s="3">
        <v>899</v>
      </c>
      <c r="I3051" s="2">
        <v>72.739999999999995</v>
      </c>
      <c r="J3051" s="2">
        <f>ROUND(Tabla2[[#This Row],[CANTIDAD 2]]*Tabla2[[#This Row],[P. U. 2]],2)</f>
        <v>65393.26</v>
      </c>
    </row>
    <row r="3052" spans="1:10">
      <c r="A3052" s="16" t="s">
        <v>6577</v>
      </c>
      <c r="B3052" s="16" t="s">
        <v>2845</v>
      </c>
      <c r="C3052" s="16" t="s">
        <v>6062</v>
      </c>
      <c r="D3052" s="1" t="s">
        <v>153</v>
      </c>
      <c r="E3052" s="3">
        <v>1066</v>
      </c>
      <c r="F3052" s="2">
        <v>103.16</v>
      </c>
      <c r="G3052" s="2">
        <f>ROUND('CDD-CD'!$E3052*'CDD-CD'!$F3052,2)</f>
        <v>109968.56</v>
      </c>
      <c r="H3052" s="3">
        <v>1066</v>
      </c>
      <c r="I3052" s="2">
        <v>109.15</v>
      </c>
      <c r="J3052" s="2">
        <f>ROUND(Tabla2[[#This Row],[CANTIDAD 2]]*Tabla2[[#This Row],[P. U. 2]],2)</f>
        <v>116353.9</v>
      </c>
    </row>
    <row r="3053" spans="1:10">
      <c r="A3053" s="16" t="s">
        <v>6577</v>
      </c>
      <c r="B3053" s="16" t="s">
        <v>2846</v>
      </c>
      <c r="C3053" s="16" t="s">
        <v>6063</v>
      </c>
      <c r="D3053" s="1" t="s">
        <v>153</v>
      </c>
      <c r="E3053" s="3">
        <v>15</v>
      </c>
      <c r="F3053" s="2">
        <v>3800.62</v>
      </c>
      <c r="G3053" s="2">
        <f>ROUND('CDD-CD'!$E3053*'CDD-CD'!$F3053,2)</f>
        <v>57009.3</v>
      </c>
      <c r="H3053" s="3">
        <v>15</v>
      </c>
      <c r="I3053" s="2">
        <v>3909.32</v>
      </c>
      <c r="J3053" s="2">
        <f>ROUND(Tabla2[[#This Row],[CANTIDAD 2]]*Tabla2[[#This Row],[P. U. 2]],2)</f>
        <v>58639.8</v>
      </c>
    </row>
    <row r="3054" spans="1:10">
      <c r="A3054" s="16" t="s">
        <v>6577</v>
      </c>
      <c r="B3054" s="16" t="s">
        <v>2847</v>
      </c>
      <c r="C3054" s="16" t="s">
        <v>6064</v>
      </c>
      <c r="D3054" s="1" t="s">
        <v>153</v>
      </c>
      <c r="E3054" s="3">
        <v>114</v>
      </c>
      <c r="F3054" s="2">
        <v>577.41</v>
      </c>
      <c r="G3054" s="2">
        <f>ROUND('CDD-CD'!$E3054*'CDD-CD'!$F3054,2)</f>
        <v>65824.740000000005</v>
      </c>
      <c r="H3054" s="3">
        <v>114</v>
      </c>
      <c r="I3054" s="2">
        <v>593.88</v>
      </c>
      <c r="J3054" s="2">
        <f>ROUND(Tabla2[[#This Row],[CANTIDAD 2]]*Tabla2[[#This Row],[P. U. 2]],2)</f>
        <v>67702.320000000007</v>
      </c>
    </row>
    <row r="3055" spans="1:10">
      <c r="A3055" s="16" t="s">
        <v>6577</v>
      </c>
      <c r="B3055" s="16" t="s">
        <v>2848</v>
      </c>
      <c r="C3055" s="16" t="s">
        <v>6065</v>
      </c>
      <c r="D3055" s="1" t="s">
        <v>62</v>
      </c>
      <c r="E3055" s="3">
        <v>8</v>
      </c>
      <c r="F3055" s="2">
        <v>4166.7299999999996</v>
      </c>
      <c r="G3055" s="2">
        <f>ROUND('CDD-CD'!$E3055*'CDD-CD'!$F3055,2)</f>
        <v>33333.839999999997</v>
      </c>
      <c r="H3055" s="3">
        <v>8</v>
      </c>
      <c r="I3055" s="2">
        <v>4285.3100000000004</v>
      </c>
      <c r="J3055" s="2">
        <f>ROUND(Tabla2[[#This Row],[CANTIDAD 2]]*Tabla2[[#This Row],[P. U. 2]],2)</f>
        <v>34282.480000000003</v>
      </c>
    </row>
    <row r="3056" spans="1:10">
      <c r="A3056" s="16" t="s">
        <v>6577</v>
      </c>
      <c r="B3056" s="16" t="s">
        <v>2849</v>
      </c>
      <c r="C3056" s="16" t="s">
        <v>6066</v>
      </c>
      <c r="D3056" s="1" t="s">
        <v>153</v>
      </c>
      <c r="E3056" s="3">
        <v>47</v>
      </c>
      <c r="F3056" s="2">
        <v>2017.11</v>
      </c>
      <c r="G3056" s="2">
        <f>ROUND('CDD-CD'!$E3056*'CDD-CD'!$F3056,2)</f>
        <v>94804.17</v>
      </c>
      <c r="H3056" s="3">
        <v>47</v>
      </c>
      <c r="I3056" s="2">
        <v>2080.5500000000002</v>
      </c>
      <c r="J3056" s="2">
        <f>ROUND(Tabla2[[#This Row],[CANTIDAD 2]]*Tabla2[[#This Row],[P. U. 2]],2)</f>
        <v>97785.85</v>
      </c>
    </row>
    <row r="3057" spans="1:10">
      <c r="A3057" s="16" t="s">
        <v>6577</v>
      </c>
      <c r="B3057" s="16" t="s">
        <v>2850</v>
      </c>
      <c r="C3057" s="16" t="s">
        <v>6067</v>
      </c>
      <c r="D3057" s="1" t="s">
        <v>153</v>
      </c>
      <c r="E3057" s="3">
        <v>24</v>
      </c>
      <c r="F3057" s="2">
        <v>2574.88</v>
      </c>
      <c r="G3057" s="2">
        <f>ROUND('CDD-CD'!$E3057*'CDD-CD'!$F3057,2)</f>
        <v>61797.120000000003</v>
      </c>
      <c r="H3057" s="3">
        <v>24</v>
      </c>
      <c r="I3057" s="2">
        <v>2648.09</v>
      </c>
      <c r="J3057" s="2">
        <f>ROUND(Tabla2[[#This Row],[CANTIDAD 2]]*Tabla2[[#This Row],[P. U. 2]],2)</f>
        <v>63554.16</v>
      </c>
    </row>
    <row r="3058" spans="1:10">
      <c r="A3058" s="16" t="s">
        <v>6577</v>
      </c>
      <c r="B3058" s="16" t="s">
        <v>2851</v>
      </c>
      <c r="C3058" s="16" t="s">
        <v>6068</v>
      </c>
      <c r="D3058" s="1" t="s">
        <v>153</v>
      </c>
      <c r="E3058" s="3">
        <v>10</v>
      </c>
      <c r="F3058" s="2">
        <v>3701.61</v>
      </c>
      <c r="G3058" s="2">
        <f>ROUND('CDD-CD'!$E3058*'CDD-CD'!$F3058,2)</f>
        <v>37016.1</v>
      </c>
      <c r="H3058" s="3">
        <v>10</v>
      </c>
      <c r="I3058" s="2">
        <v>3807.01</v>
      </c>
      <c r="J3058" s="2">
        <f>ROUND(Tabla2[[#This Row],[CANTIDAD 2]]*Tabla2[[#This Row],[P. U. 2]],2)</f>
        <v>38070.1</v>
      </c>
    </row>
    <row r="3059" spans="1:10">
      <c r="A3059" s="16" t="s">
        <v>6577</v>
      </c>
      <c r="B3059" s="16" t="s">
        <v>2852</v>
      </c>
      <c r="C3059" s="16" t="s">
        <v>6069</v>
      </c>
      <c r="D3059" s="1" t="s">
        <v>153</v>
      </c>
      <c r="E3059" s="3">
        <v>1</v>
      </c>
      <c r="F3059" s="2">
        <v>4203.3599999999997</v>
      </c>
      <c r="G3059" s="2">
        <f>ROUND('CDD-CD'!$E3059*'CDD-CD'!$F3059,2)</f>
        <v>4203.3599999999997</v>
      </c>
      <c r="H3059" s="3">
        <v>1</v>
      </c>
      <c r="I3059" s="2">
        <v>4321.9399999999996</v>
      </c>
      <c r="J3059" s="2">
        <f>ROUND(Tabla2[[#This Row],[CANTIDAD 2]]*Tabla2[[#This Row],[P. U. 2]],2)</f>
        <v>4321.9399999999996</v>
      </c>
    </row>
    <row r="3060" spans="1:10">
      <c r="A3060" s="16" t="s">
        <v>6577</v>
      </c>
      <c r="B3060" s="16" t="s">
        <v>2853</v>
      </c>
      <c r="C3060" s="16" t="s">
        <v>6070</v>
      </c>
      <c r="D3060" s="1" t="s">
        <v>62</v>
      </c>
      <c r="E3060" s="3">
        <v>2</v>
      </c>
      <c r="F3060" s="2">
        <v>5104.8</v>
      </c>
      <c r="G3060" s="2">
        <f>ROUND('CDD-CD'!$E3060*'CDD-CD'!$F3060,2)</f>
        <v>10209.6</v>
      </c>
      <c r="H3060" s="3">
        <v>2</v>
      </c>
      <c r="I3060" s="2">
        <v>5249.73</v>
      </c>
      <c r="J3060" s="2">
        <f>ROUND(Tabla2[[#This Row],[CANTIDAD 2]]*Tabla2[[#This Row],[P. U. 2]],2)</f>
        <v>10499.46</v>
      </c>
    </row>
    <row r="3061" spans="1:10">
      <c r="A3061" s="16" t="s">
        <v>6577</v>
      </c>
      <c r="B3061" s="16" t="s">
        <v>2854</v>
      </c>
      <c r="C3061" s="16" t="s">
        <v>6071</v>
      </c>
      <c r="D3061" s="1" t="s">
        <v>62</v>
      </c>
      <c r="E3061" s="3">
        <v>2</v>
      </c>
      <c r="F3061" s="2">
        <v>560.35</v>
      </c>
      <c r="G3061" s="2">
        <f>ROUND('CDD-CD'!$E3061*'CDD-CD'!$F3061,2)</f>
        <v>1120.7</v>
      </c>
      <c r="H3061" s="3">
        <v>2</v>
      </c>
      <c r="I3061" s="2">
        <v>576.04</v>
      </c>
      <c r="J3061" s="2">
        <f>ROUND(Tabla2[[#This Row],[CANTIDAD 2]]*Tabla2[[#This Row],[P. U. 2]],2)</f>
        <v>1152.08</v>
      </c>
    </row>
    <row r="3062" spans="1:10">
      <c r="A3062" s="16" t="s">
        <v>6577</v>
      </c>
      <c r="B3062" s="16" t="s">
        <v>2855</v>
      </c>
      <c r="C3062" s="16" t="s">
        <v>6072</v>
      </c>
      <c r="D3062" s="1" t="s">
        <v>62</v>
      </c>
      <c r="E3062" s="3">
        <v>1</v>
      </c>
      <c r="F3062" s="2">
        <v>1123.01</v>
      </c>
      <c r="G3062" s="2">
        <f>ROUND('CDD-CD'!$E3062*'CDD-CD'!$F3062,2)</f>
        <v>1123.01</v>
      </c>
      <c r="H3062" s="3">
        <v>1</v>
      </c>
      <c r="I3062" s="2">
        <v>1155.3</v>
      </c>
      <c r="J3062" s="2">
        <f>ROUND(Tabla2[[#This Row],[CANTIDAD 2]]*Tabla2[[#This Row],[P. U. 2]],2)</f>
        <v>1155.3</v>
      </c>
    </row>
    <row r="3063" spans="1:10" s="51" customFormat="1">
      <c r="A3063" s="47" t="s">
        <v>6579</v>
      </c>
      <c r="B3063" s="47" t="s">
        <v>6644</v>
      </c>
      <c r="C3063" s="47" t="s">
        <v>4613</v>
      </c>
      <c r="D3063" s="48" t="s">
        <v>3472</v>
      </c>
      <c r="E3063" s="49"/>
      <c r="F3063" s="50"/>
      <c r="G3063" s="50">
        <f>SUM(G3064:G3080)</f>
        <v>1182316.0699999996</v>
      </c>
      <c r="H3063" s="49"/>
      <c r="I3063" s="64"/>
      <c r="J3063" s="50">
        <f>SUM(J3064:J3080)</f>
        <v>1247349.47</v>
      </c>
    </row>
    <row r="3064" spans="1:10">
      <c r="A3064" s="16" t="s">
        <v>6577</v>
      </c>
      <c r="B3064" s="16" t="s">
        <v>2856</v>
      </c>
      <c r="C3064" s="16" t="s">
        <v>6073</v>
      </c>
      <c r="D3064" s="1" t="s">
        <v>62</v>
      </c>
      <c r="E3064" s="3">
        <v>48506.7</v>
      </c>
      <c r="F3064" s="2">
        <v>8.39</v>
      </c>
      <c r="G3064" s="2">
        <f>ROUND('CDD-CD'!$E3064*'CDD-CD'!$F3064,2)</f>
        <v>406971.21</v>
      </c>
      <c r="H3064" s="3">
        <v>48506.7</v>
      </c>
      <c r="I3064" s="2">
        <v>8.9600000000000009</v>
      </c>
      <c r="J3064" s="2">
        <f>ROUND(Tabla2[[#This Row],[CANTIDAD 2]]*Tabla2[[#This Row],[P. U. 2]],2)</f>
        <v>434620.03</v>
      </c>
    </row>
    <row r="3065" spans="1:10">
      <c r="A3065" s="16" t="s">
        <v>6577</v>
      </c>
      <c r="B3065" s="16" t="s">
        <v>2857</v>
      </c>
      <c r="C3065" s="16" t="s">
        <v>6074</v>
      </c>
      <c r="D3065" s="1" t="s">
        <v>79</v>
      </c>
      <c r="E3065" s="3">
        <v>88.4</v>
      </c>
      <c r="F3065" s="2">
        <v>46.78</v>
      </c>
      <c r="G3065" s="2">
        <f>ROUND('CDD-CD'!$E3065*'CDD-CD'!$F3065,2)</f>
        <v>4135.3500000000004</v>
      </c>
      <c r="H3065" s="3">
        <v>88.4</v>
      </c>
      <c r="I3065" s="2">
        <v>49.53</v>
      </c>
      <c r="J3065" s="2">
        <f>ROUND(Tabla2[[#This Row],[CANTIDAD 2]]*Tabla2[[#This Row],[P. U. 2]],2)</f>
        <v>4378.45</v>
      </c>
    </row>
    <row r="3066" spans="1:10">
      <c r="A3066" s="16" t="s">
        <v>6577</v>
      </c>
      <c r="B3066" s="16" t="s">
        <v>2858</v>
      </c>
      <c r="C3066" s="16" t="s">
        <v>6075</v>
      </c>
      <c r="D3066" s="1" t="s">
        <v>79</v>
      </c>
      <c r="E3066" s="3">
        <v>3182.45</v>
      </c>
      <c r="F3066" s="2">
        <v>22.3</v>
      </c>
      <c r="G3066" s="2">
        <f>ROUND('CDD-CD'!$E3066*'CDD-CD'!$F3066,2)-0.01</f>
        <v>70968.63</v>
      </c>
      <c r="H3066" s="3">
        <v>3182.45</v>
      </c>
      <c r="I3066" s="2">
        <v>23.62</v>
      </c>
      <c r="J3066" s="2">
        <f>ROUND(Tabla2[[#This Row],[CANTIDAD 2]]*Tabla2[[#This Row],[P. U. 2]],2)</f>
        <v>75169.47</v>
      </c>
    </row>
    <row r="3067" spans="1:10">
      <c r="A3067" s="16" t="s">
        <v>6577</v>
      </c>
      <c r="B3067" s="16" t="s">
        <v>2859</v>
      </c>
      <c r="C3067" s="16" t="s">
        <v>6076</v>
      </c>
      <c r="D3067" s="1" t="s">
        <v>62</v>
      </c>
      <c r="E3067" s="3">
        <v>56</v>
      </c>
      <c r="F3067" s="2">
        <v>209.47</v>
      </c>
      <c r="G3067" s="2">
        <f>ROUND('CDD-CD'!$E3067*'CDD-CD'!$F3067,2)</f>
        <v>11730.32</v>
      </c>
      <c r="H3067" s="3">
        <v>56</v>
      </c>
      <c r="I3067" s="2">
        <v>221.67</v>
      </c>
      <c r="J3067" s="2">
        <f>ROUND(Tabla2[[#This Row],[CANTIDAD 2]]*Tabla2[[#This Row],[P. U. 2]],2)</f>
        <v>12413.52</v>
      </c>
    </row>
    <row r="3068" spans="1:10">
      <c r="A3068" s="16" t="s">
        <v>6577</v>
      </c>
      <c r="B3068" s="16" t="s">
        <v>2860</v>
      </c>
      <c r="C3068" s="16" t="s">
        <v>6077</v>
      </c>
      <c r="D3068" s="1" t="s">
        <v>62</v>
      </c>
      <c r="E3068" s="3">
        <v>10</v>
      </c>
      <c r="F3068" s="2">
        <v>265.2</v>
      </c>
      <c r="G3068" s="2">
        <f>ROUND('CDD-CD'!$E3068*'CDD-CD'!$F3068,2)</f>
        <v>2652</v>
      </c>
      <c r="H3068" s="3">
        <v>10</v>
      </c>
      <c r="I3068" s="2">
        <v>272.68</v>
      </c>
      <c r="J3068" s="2">
        <f>ROUND(Tabla2[[#This Row],[CANTIDAD 2]]*Tabla2[[#This Row],[P. U. 2]],2)</f>
        <v>2726.8</v>
      </c>
    </row>
    <row r="3069" spans="1:10">
      <c r="A3069" s="16" t="s">
        <v>6577</v>
      </c>
      <c r="B3069" s="16" t="s">
        <v>2861</v>
      </c>
      <c r="C3069" s="16" t="s">
        <v>6078</v>
      </c>
      <c r="D3069" s="1" t="s">
        <v>62</v>
      </c>
      <c r="E3069" s="3">
        <v>1066</v>
      </c>
      <c r="F3069" s="2">
        <v>105.24</v>
      </c>
      <c r="G3069" s="2">
        <f>ROUND('CDD-CD'!$E3069*'CDD-CD'!$F3069,2)</f>
        <v>112185.84</v>
      </c>
      <c r="H3069" s="3">
        <v>1066</v>
      </c>
      <c r="I3069" s="2">
        <v>111.45</v>
      </c>
      <c r="J3069" s="2">
        <f>ROUND(Tabla2[[#This Row],[CANTIDAD 2]]*Tabla2[[#This Row],[P. U. 2]],2)</f>
        <v>118805.7</v>
      </c>
    </row>
    <row r="3070" spans="1:10">
      <c r="A3070" s="16" t="s">
        <v>6577</v>
      </c>
      <c r="B3070" s="16" t="s">
        <v>2862</v>
      </c>
      <c r="C3070" s="16" t="s">
        <v>6077</v>
      </c>
      <c r="D3070" s="1" t="s">
        <v>153</v>
      </c>
      <c r="E3070" s="3">
        <v>1010</v>
      </c>
      <c r="F3070" s="2">
        <v>96.53</v>
      </c>
      <c r="G3070" s="2">
        <f>ROUND('CDD-CD'!$E3070*'CDD-CD'!$F3070,2)</f>
        <v>97495.3</v>
      </c>
      <c r="H3070" s="3">
        <v>1010</v>
      </c>
      <c r="I3070" s="2">
        <v>102.21</v>
      </c>
      <c r="J3070" s="2">
        <f>ROUND(Tabla2[[#This Row],[CANTIDAD 2]]*Tabla2[[#This Row],[P. U. 2]],2)</f>
        <v>103232.1</v>
      </c>
    </row>
    <row r="3071" spans="1:10">
      <c r="A3071" s="16" t="s">
        <v>6577</v>
      </c>
      <c r="B3071" s="16" t="s">
        <v>2863</v>
      </c>
      <c r="C3071" s="16" t="s">
        <v>6079</v>
      </c>
      <c r="D3071" s="1" t="s">
        <v>62</v>
      </c>
      <c r="E3071" s="3">
        <v>2</v>
      </c>
      <c r="F3071" s="2">
        <v>1013.16</v>
      </c>
      <c r="G3071" s="2">
        <f>ROUND('CDD-CD'!$E3071*'CDD-CD'!$F3071,2)</f>
        <v>2026.32</v>
      </c>
      <c r="H3071" s="3">
        <v>2</v>
      </c>
      <c r="I3071" s="2">
        <v>1041.8</v>
      </c>
      <c r="J3071" s="2">
        <f>ROUND(Tabla2[[#This Row],[CANTIDAD 2]]*Tabla2[[#This Row],[P. U. 2]],2)</f>
        <v>2083.6</v>
      </c>
    </row>
    <row r="3072" spans="1:10">
      <c r="A3072" s="16" t="s">
        <v>6577</v>
      </c>
      <c r="B3072" s="16" t="s">
        <v>2864</v>
      </c>
      <c r="C3072" s="16" t="s">
        <v>6080</v>
      </c>
      <c r="D3072" s="1" t="s">
        <v>62</v>
      </c>
      <c r="E3072" s="3">
        <v>30</v>
      </c>
      <c r="F3072" s="2">
        <v>2168.11</v>
      </c>
      <c r="G3072" s="2">
        <f>ROUND('CDD-CD'!$E3072*'CDD-CD'!$F3072,2)</f>
        <v>65043.3</v>
      </c>
      <c r="H3072" s="3">
        <v>30</v>
      </c>
      <c r="I3072" s="2">
        <v>2229.11</v>
      </c>
      <c r="J3072" s="2">
        <f>ROUND(Tabla2[[#This Row],[CANTIDAD 2]]*Tabla2[[#This Row],[P. U. 2]],2)</f>
        <v>66873.3</v>
      </c>
    </row>
    <row r="3073" spans="1:10">
      <c r="A3073" s="16" t="s">
        <v>6577</v>
      </c>
      <c r="B3073" s="16" t="s">
        <v>2865</v>
      </c>
      <c r="C3073" s="16" t="s">
        <v>6081</v>
      </c>
      <c r="D3073" s="1" t="s">
        <v>153</v>
      </c>
      <c r="E3073" s="3">
        <v>192</v>
      </c>
      <c r="F3073" s="2">
        <v>523.24</v>
      </c>
      <c r="G3073" s="2">
        <f>ROUND('CDD-CD'!$E3073*'CDD-CD'!$F3073,2)</f>
        <v>100462.08</v>
      </c>
      <c r="H3073" s="3">
        <v>192</v>
      </c>
      <c r="I3073" s="2">
        <v>538.22</v>
      </c>
      <c r="J3073" s="2">
        <f>ROUND(Tabla2[[#This Row],[CANTIDAD 2]]*Tabla2[[#This Row],[P. U. 2]],2)</f>
        <v>103338.24000000001</v>
      </c>
    </row>
    <row r="3074" spans="1:10">
      <c r="A3074" s="16" t="s">
        <v>6577</v>
      </c>
      <c r="B3074" s="16" t="s">
        <v>2866</v>
      </c>
      <c r="C3074" s="16" t="s">
        <v>6082</v>
      </c>
      <c r="D3074" s="1" t="s">
        <v>153</v>
      </c>
      <c r="E3074" s="3">
        <v>64</v>
      </c>
      <c r="F3074" s="2">
        <v>867.17</v>
      </c>
      <c r="G3074" s="2">
        <f>ROUND('CDD-CD'!$E3074*'CDD-CD'!$F3074,2)</f>
        <v>55498.879999999997</v>
      </c>
      <c r="H3074" s="3">
        <v>64</v>
      </c>
      <c r="I3074" s="2">
        <v>892.51</v>
      </c>
      <c r="J3074" s="2">
        <f>ROUND(Tabla2[[#This Row],[CANTIDAD 2]]*Tabla2[[#This Row],[P. U. 2]],2)</f>
        <v>57120.639999999999</v>
      </c>
    </row>
    <row r="3075" spans="1:10">
      <c r="A3075" s="16" t="s">
        <v>6577</v>
      </c>
      <c r="B3075" s="16" t="s">
        <v>2867</v>
      </c>
      <c r="C3075" s="16" t="s">
        <v>6083</v>
      </c>
      <c r="D3075" s="1" t="s">
        <v>62</v>
      </c>
      <c r="E3075" s="3">
        <v>1357.3</v>
      </c>
      <c r="F3075" s="2">
        <v>26.04</v>
      </c>
      <c r="G3075" s="2">
        <f>ROUND('CDD-CD'!$E3075*'CDD-CD'!$F3075,2)</f>
        <v>35344.089999999997</v>
      </c>
      <c r="H3075" s="3">
        <v>1357.3</v>
      </c>
      <c r="I3075" s="2">
        <v>27.87</v>
      </c>
      <c r="J3075" s="2">
        <f>ROUND(Tabla2[[#This Row],[CANTIDAD 2]]*Tabla2[[#This Row],[P. U. 2]],2)</f>
        <v>37827.949999999997</v>
      </c>
    </row>
    <row r="3076" spans="1:10">
      <c r="A3076" s="16" t="s">
        <v>6577</v>
      </c>
      <c r="B3076" s="16" t="s">
        <v>2868</v>
      </c>
      <c r="C3076" s="16" t="s">
        <v>6084</v>
      </c>
      <c r="D3076" s="1" t="s">
        <v>62</v>
      </c>
      <c r="E3076" s="3">
        <v>1247.45</v>
      </c>
      <c r="F3076" s="2">
        <v>98.43</v>
      </c>
      <c r="G3076" s="2">
        <f>ROUND('CDD-CD'!$E3076*'CDD-CD'!$F3076,2)</f>
        <v>122786.5</v>
      </c>
      <c r="H3076" s="3">
        <v>1247.45</v>
      </c>
      <c r="I3076" s="2">
        <v>104.42</v>
      </c>
      <c r="J3076" s="2">
        <f>ROUND(Tabla2[[#This Row],[CANTIDAD 2]]*Tabla2[[#This Row],[P. U. 2]],2)</f>
        <v>130258.73</v>
      </c>
    </row>
    <row r="3077" spans="1:10">
      <c r="A3077" s="16" t="s">
        <v>6577</v>
      </c>
      <c r="B3077" s="16" t="s">
        <v>2869</v>
      </c>
      <c r="C3077" s="16" t="s">
        <v>6085</v>
      </c>
      <c r="D3077" s="1" t="s">
        <v>62</v>
      </c>
      <c r="E3077" s="3">
        <v>46.3</v>
      </c>
      <c r="F3077" s="2">
        <v>369.83</v>
      </c>
      <c r="G3077" s="2">
        <f>ROUND('CDD-CD'!$E3077*'CDD-CD'!$F3077,2)</f>
        <v>17123.13</v>
      </c>
      <c r="H3077" s="3">
        <v>46.3</v>
      </c>
      <c r="I3077" s="2">
        <v>391.79</v>
      </c>
      <c r="J3077" s="2">
        <f>ROUND(Tabla2[[#This Row],[CANTIDAD 2]]*Tabla2[[#This Row],[P. U. 2]],2)</f>
        <v>18139.88</v>
      </c>
    </row>
    <row r="3078" spans="1:10">
      <c r="A3078" s="16" t="s">
        <v>6577</v>
      </c>
      <c r="B3078" s="16" t="s">
        <v>2870</v>
      </c>
      <c r="C3078" s="16" t="s">
        <v>6086</v>
      </c>
      <c r="D3078" s="1" t="s">
        <v>79</v>
      </c>
      <c r="E3078" s="3">
        <v>114.05</v>
      </c>
      <c r="F3078" s="2">
        <v>95.27</v>
      </c>
      <c r="G3078" s="2">
        <f>ROUND('CDD-CD'!$E3078*'CDD-CD'!$F3078,2)</f>
        <v>10865.54</v>
      </c>
      <c r="H3078" s="3">
        <v>114.05</v>
      </c>
      <c r="I3078" s="2">
        <v>100.42</v>
      </c>
      <c r="J3078" s="2">
        <f>ROUND(Tabla2[[#This Row],[CANTIDAD 2]]*Tabla2[[#This Row],[P. U. 2]],2)</f>
        <v>11452.9</v>
      </c>
    </row>
    <row r="3079" spans="1:10">
      <c r="A3079" s="16" t="s">
        <v>6577</v>
      </c>
      <c r="B3079" s="16" t="s">
        <v>2871</v>
      </c>
      <c r="C3079" s="16" t="s">
        <v>6087</v>
      </c>
      <c r="D3079" s="1" t="s">
        <v>79</v>
      </c>
      <c r="E3079" s="3">
        <v>1357.3</v>
      </c>
      <c r="F3079" s="2">
        <v>47.11</v>
      </c>
      <c r="G3079" s="2">
        <f>ROUND('CDD-CD'!$E3079*'CDD-CD'!$F3079,2)</f>
        <v>63942.400000000001</v>
      </c>
      <c r="H3079" s="3">
        <v>1357.3</v>
      </c>
      <c r="I3079" s="2">
        <v>48.43</v>
      </c>
      <c r="J3079" s="2">
        <f>ROUND(Tabla2[[#This Row],[CANTIDAD 2]]*Tabla2[[#This Row],[P. U. 2]],2)</f>
        <v>65734.039999999994</v>
      </c>
    </row>
    <row r="3080" spans="1:10">
      <c r="A3080" s="16" t="s">
        <v>6577</v>
      </c>
      <c r="B3080" s="16" t="s">
        <v>2872</v>
      </c>
      <c r="C3080" s="16" t="s">
        <v>6088</v>
      </c>
      <c r="D3080" s="1" t="s">
        <v>62</v>
      </c>
      <c r="E3080" s="3">
        <v>1</v>
      </c>
      <c r="F3080" s="2">
        <v>3085.18</v>
      </c>
      <c r="G3080" s="2">
        <f>ROUND('CDD-CD'!$E3080*'CDD-CD'!$F3080,2)</f>
        <v>3085.18</v>
      </c>
      <c r="H3080" s="3">
        <v>1</v>
      </c>
      <c r="I3080" s="2">
        <v>3174.12</v>
      </c>
      <c r="J3080" s="2">
        <f>ROUND(Tabla2[[#This Row],[CANTIDAD 2]]*Tabla2[[#This Row],[P. U. 2]],2)</f>
        <v>3174.12</v>
      </c>
    </row>
    <row r="3081" spans="1:10" s="51" customFormat="1">
      <c r="A3081" s="47" t="s">
        <v>6579</v>
      </c>
      <c r="B3081" s="47" t="s">
        <v>6645</v>
      </c>
      <c r="C3081" s="47" t="s">
        <v>4415</v>
      </c>
      <c r="D3081" s="48" t="s">
        <v>3472</v>
      </c>
      <c r="E3081" s="49"/>
      <c r="F3081" s="50"/>
      <c r="G3081" s="50">
        <f>SUM(G3082:G3085)</f>
        <v>204958.81</v>
      </c>
      <c r="H3081" s="49"/>
      <c r="I3081" s="64"/>
      <c r="J3081" s="50">
        <f>SUM(J3082:J3085)</f>
        <v>222117.79</v>
      </c>
    </row>
    <row r="3082" spans="1:10">
      <c r="A3082" s="16" t="s">
        <v>6577</v>
      </c>
      <c r="B3082" s="16" t="s">
        <v>2873</v>
      </c>
      <c r="C3082" s="16" t="s">
        <v>6089</v>
      </c>
      <c r="D3082" s="1" t="s">
        <v>153</v>
      </c>
      <c r="E3082" s="3">
        <v>448</v>
      </c>
      <c r="F3082" s="2">
        <v>58.99</v>
      </c>
      <c r="G3082" s="2">
        <f>ROUND('CDD-CD'!$E3082*'CDD-CD'!$F3082,2)</f>
        <v>26427.52</v>
      </c>
      <c r="H3082" s="3">
        <v>448</v>
      </c>
      <c r="I3082" s="2">
        <v>64.150000000000006</v>
      </c>
      <c r="J3082" s="2">
        <f>ROUND(Tabla2[[#This Row],[CANTIDAD 2]]*Tabla2[[#This Row],[P. U. 2]],2)</f>
        <v>28739.200000000001</v>
      </c>
    </row>
    <row r="3083" spans="1:10">
      <c r="A3083" s="16" t="s">
        <v>6577</v>
      </c>
      <c r="B3083" s="16" t="s">
        <v>2874</v>
      </c>
      <c r="C3083" s="16" t="s">
        <v>6090</v>
      </c>
      <c r="D3083" s="1" t="s">
        <v>62</v>
      </c>
      <c r="E3083" s="3">
        <v>801</v>
      </c>
      <c r="F3083" s="2">
        <v>79.66</v>
      </c>
      <c r="G3083" s="2">
        <f>ROUND('CDD-CD'!$E3083*'CDD-CD'!$F3083,2)</f>
        <v>63807.66</v>
      </c>
      <c r="H3083" s="3">
        <v>801</v>
      </c>
      <c r="I3083" s="2">
        <v>86.87</v>
      </c>
      <c r="J3083" s="2">
        <f>ROUND(Tabla2[[#This Row],[CANTIDAD 2]]*Tabla2[[#This Row],[P. U. 2]],2)</f>
        <v>69582.87</v>
      </c>
    </row>
    <row r="3084" spans="1:10">
      <c r="A3084" s="16" t="s">
        <v>6577</v>
      </c>
      <c r="B3084" s="16" t="s">
        <v>2875</v>
      </c>
      <c r="C3084" s="16" t="s">
        <v>6091</v>
      </c>
      <c r="D3084" s="1" t="s">
        <v>62</v>
      </c>
      <c r="E3084" s="3">
        <v>681</v>
      </c>
      <c r="F3084" s="2">
        <v>115.23</v>
      </c>
      <c r="G3084" s="2">
        <f>ROUND('CDD-CD'!$E3084*'CDD-CD'!$F3084,2)</f>
        <v>78471.63</v>
      </c>
      <c r="H3084" s="3">
        <v>681</v>
      </c>
      <c r="I3084" s="2">
        <v>124.52</v>
      </c>
      <c r="J3084" s="2">
        <f>ROUND(Tabla2[[#This Row],[CANTIDAD 2]]*Tabla2[[#This Row],[P. U. 2]],2)</f>
        <v>84798.12</v>
      </c>
    </row>
    <row r="3085" spans="1:10">
      <c r="A3085" s="16" t="s">
        <v>6577</v>
      </c>
      <c r="B3085" s="16" t="s">
        <v>2876</v>
      </c>
      <c r="C3085" s="16" t="s">
        <v>6092</v>
      </c>
      <c r="D3085" s="1" t="s">
        <v>62</v>
      </c>
      <c r="E3085" s="3">
        <v>240</v>
      </c>
      <c r="F3085" s="2">
        <v>151.05000000000001</v>
      </c>
      <c r="G3085" s="2">
        <f>ROUND('CDD-CD'!$E3085*'CDD-CD'!$F3085,2)</f>
        <v>36252</v>
      </c>
      <c r="H3085" s="3">
        <v>240</v>
      </c>
      <c r="I3085" s="2">
        <v>162.49</v>
      </c>
      <c r="J3085" s="2">
        <f>ROUND(Tabla2[[#This Row],[CANTIDAD 2]]*Tabla2[[#This Row],[P. U. 2]],2)</f>
        <v>38997.599999999999</v>
      </c>
    </row>
    <row r="3086" spans="1:10" s="46" customFormat="1">
      <c r="A3086" s="45" t="s">
        <v>6578</v>
      </c>
      <c r="B3086" s="45" t="s">
        <v>6699</v>
      </c>
      <c r="C3086" s="45" t="s">
        <v>6093</v>
      </c>
      <c r="D3086" s="25" t="s">
        <v>3472</v>
      </c>
      <c r="E3086" s="26"/>
      <c r="F3086" s="27"/>
      <c r="G3086" s="27">
        <f>G3087+G3091+G3096</f>
        <v>4086620.92</v>
      </c>
      <c r="H3086" s="26"/>
      <c r="I3086" s="63"/>
      <c r="J3086" s="27">
        <f>J3087+J3091+J3096</f>
        <v>4454341.72</v>
      </c>
    </row>
    <row r="3087" spans="1:10" s="51" customFormat="1">
      <c r="A3087" s="47" t="s">
        <v>6579</v>
      </c>
      <c r="B3087" s="47" t="s">
        <v>6700</v>
      </c>
      <c r="C3087" s="47" t="s">
        <v>4613</v>
      </c>
      <c r="D3087" s="48" t="s">
        <v>3472</v>
      </c>
      <c r="E3087" s="49"/>
      <c r="F3087" s="50"/>
      <c r="G3087" s="50">
        <f>SUM(G3088:G3090)</f>
        <v>113232.02</v>
      </c>
      <c r="H3087" s="49"/>
      <c r="I3087" s="64"/>
      <c r="J3087" s="50">
        <f>SUM(J3088:J3090)</f>
        <v>119236.68999999999</v>
      </c>
    </row>
    <row r="3088" spans="1:10">
      <c r="A3088" s="16" t="s">
        <v>6577</v>
      </c>
      <c r="B3088" s="16" t="s">
        <v>2877</v>
      </c>
      <c r="C3088" s="16" t="s">
        <v>6094</v>
      </c>
      <c r="D3088" s="1" t="s">
        <v>79</v>
      </c>
      <c r="E3088" s="3">
        <v>1423.29</v>
      </c>
      <c r="F3088" s="2">
        <v>29.11</v>
      </c>
      <c r="G3088" s="2">
        <f>ROUND('CDD-CD'!$E3088*'CDD-CD'!$F3088,2)</f>
        <v>41431.97</v>
      </c>
      <c r="H3088" s="3">
        <v>1423.29</v>
      </c>
      <c r="I3088" s="2">
        <v>30.94</v>
      </c>
      <c r="J3088" s="2">
        <f>ROUND(Tabla2[[#This Row],[CANTIDAD 2]]*Tabla2[[#This Row],[P. U. 2]],2)</f>
        <v>44036.59</v>
      </c>
    </row>
    <row r="3089" spans="1:10">
      <c r="A3089" s="16" t="s">
        <v>6577</v>
      </c>
      <c r="B3089" s="16" t="s">
        <v>2878</v>
      </c>
      <c r="C3089" s="16" t="s">
        <v>6095</v>
      </c>
      <c r="D3089" s="1" t="s">
        <v>79</v>
      </c>
      <c r="E3089" s="3">
        <v>1643.36</v>
      </c>
      <c r="F3089" s="2">
        <v>39.659999999999997</v>
      </c>
      <c r="G3089" s="2">
        <f>ROUND('CDD-CD'!$E3089*'CDD-CD'!$F3089,2)</f>
        <v>65175.66</v>
      </c>
      <c r="H3089" s="3">
        <v>1643.36</v>
      </c>
      <c r="I3089" s="2">
        <v>41.49</v>
      </c>
      <c r="J3089" s="2">
        <f>ROUND(Tabla2[[#This Row],[CANTIDAD 2]]*Tabla2[[#This Row],[P. U. 2]],2)</f>
        <v>68183.009999999995</v>
      </c>
    </row>
    <row r="3090" spans="1:10">
      <c r="A3090" s="16" t="s">
        <v>6577</v>
      </c>
      <c r="B3090" s="16" t="s">
        <v>2879</v>
      </c>
      <c r="C3090" s="16" t="s">
        <v>6096</v>
      </c>
      <c r="D3090" s="1" t="s">
        <v>79</v>
      </c>
      <c r="E3090" s="3">
        <v>214.59</v>
      </c>
      <c r="F3090" s="2">
        <v>30.87</v>
      </c>
      <c r="G3090" s="2">
        <f>ROUND('CDD-CD'!$E3090*'CDD-CD'!$F3090,2)</f>
        <v>6624.39</v>
      </c>
      <c r="H3090" s="3">
        <v>214.59</v>
      </c>
      <c r="I3090" s="2">
        <v>32.700000000000003</v>
      </c>
      <c r="J3090" s="2">
        <f>ROUND(Tabla2[[#This Row],[CANTIDAD 2]]*Tabla2[[#This Row],[P. U. 2]],2)</f>
        <v>7017.09</v>
      </c>
    </row>
    <row r="3091" spans="1:10" s="51" customFormat="1">
      <c r="A3091" s="47" t="s">
        <v>6579</v>
      </c>
      <c r="B3091" s="47" t="s">
        <v>6701</v>
      </c>
      <c r="C3091" s="47" t="s">
        <v>6097</v>
      </c>
      <c r="D3091" s="48" t="s">
        <v>3472</v>
      </c>
      <c r="E3091" s="49"/>
      <c r="F3091" s="50"/>
      <c r="G3091" s="50">
        <f>SUM(G3092:G3095)</f>
        <v>209391.61</v>
      </c>
      <c r="H3091" s="49"/>
      <c r="I3091" s="64"/>
      <c r="J3091" s="50">
        <f>SUM(J3092:J3095)</f>
        <v>232321.95</v>
      </c>
    </row>
    <row r="3092" spans="1:10">
      <c r="A3092" s="16" t="s">
        <v>6577</v>
      </c>
      <c r="B3092" s="16" t="s">
        <v>2880</v>
      </c>
      <c r="C3092" s="16" t="s">
        <v>6098</v>
      </c>
      <c r="D3092" s="1" t="s">
        <v>79</v>
      </c>
      <c r="E3092" s="3">
        <v>2563.71</v>
      </c>
      <c r="F3092" s="2">
        <v>38.729999999999997</v>
      </c>
      <c r="G3092" s="2">
        <f>ROUND('CDD-CD'!$E3092*'CDD-CD'!$F3092,2)</f>
        <v>99292.49</v>
      </c>
      <c r="H3092" s="3">
        <v>2563.71</v>
      </c>
      <c r="I3092" s="2">
        <v>44.31</v>
      </c>
      <c r="J3092" s="2">
        <f>ROUND(Tabla2[[#This Row],[CANTIDAD 2]]*Tabla2[[#This Row],[P. U. 2]],2)</f>
        <v>113597.99</v>
      </c>
    </row>
    <row r="3093" spans="1:10">
      <c r="A3093" s="16" t="s">
        <v>6577</v>
      </c>
      <c r="B3093" s="16" t="s">
        <v>2881</v>
      </c>
      <c r="C3093" s="16" t="s">
        <v>6099</v>
      </c>
      <c r="D3093" s="1" t="s">
        <v>79</v>
      </c>
      <c r="E3093" s="3">
        <v>375.22</v>
      </c>
      <c r="F3093" s="2">
        <v>53.13</v>
      </c>
      <c r="G3093" s="2">
        <f>ROUND('CDD-CD'!$E3093*'CDD-CD'!$F3093,2)</f>
        <v>19935.439999999999</v>
      </c>
      <c r="H3093" s="3">
        <v>375.22</v>
      </c>
      <c r="I3093" s="2">
        <v>60.05</v>
      </c>
      <c r="J3093" s="2">
        <f>ROUND(Tabla2[[#This Row],[CANTIDAD 2]]*Tabla2[[#This Row],[P. U. 2]],2)</f>
        <v>22531.96</v>
      </c>
    </row>
    <row r="3094" spans="1:10">
      <c r="A3094" s="16" t="s">
        <v>6577</v>
      </c>
      <c r="B3094" s="16" t="s">
        <v>2882</v>
      </c>
      <c r="C3094" s="16" t="s">
        <v>6100</v>
      </c>
      <c r="D3094" s="1" t="s">
        <v>62</v>
      </c>
      <c r="E3094" s="3">
        <v>328</v>
      </c>
      <c r="F3094" s="2">
        <v>117.7</v>
      </c>
      <c r="G3094" s="2">
        <f>ROUND('CDD-CD'!$E3094*'CDD-CD'!$F3094,2)</f>
        <v>38605.599999999999</v>
      </c>
      <c r="H3094" s="3">
        <v>328</v>
      </c>
      <c r="I3094" s="2">
        <v>129.05000000000001</v>
      </c>
      <c r="J3094" s="2">
        <f>ROUND(Tabla2[[#This Row],[CANTIDAD 2]]*Tabla2[[#This Row],[P. U. 2]],2)</f>
        <v>42328.4</v>
      </c>
    </row>
    <row r="3095" spans="1:10">
      <c r="A3095" s="16" t="s">
        <v>6577</v>
      </c>
      <c r="B3095" s="16" t="s">
        <v>2883</v>
      </c>
      <c r="C3095" s="16" t="s">
        <v>6101</v>
      </c>
      <c r="D3095" s="1" t="s">
        <v>62</v>
      </c>
      <c r="E3095" s="3">
        <v>56</v>
      </c>
      <c r="F3095" s="2">
        <v>920.68</v>
      </c>
      <c r="G3095" s="2">
        <f>ROUND('CDD-CD'!$E3095*'CDD-CD'!$F3095,2)</f>
        <v>51558.080000000002</v>
      </c>
      <c r="H3095" s="3">
        <v>56</v>
      </c>
      <c r="I3095" s="2">
        <v>961.85</v>
      </c>
      <c r="J3095" s="2">
        <f>ROUND(Tabla2[[#This Row],[CANTIDAD 2]]*Tabla2[[#This Row],[P. U. 2]],2)</f>
        <v>53863.6</v>
      </c>
    </row>
    <row r="3096" spans="1:10" s="51" customFormat="1">
      <c r="A3096" s="47" t="s">
        <v>6579</v>
      </c>
      <c r="B3096" s="47" t="s">
        <v>6702</v>
      </c>
      <c r="C3096" s="47" t="s">
        <v>4446</v>
      </c>
      <c r="D3096" s="48" t="s">
        <v>3472</v>
      </c>
      <c r="E3096" s="49"/>
      <c r="F3096" s="50"/>
      <c r="G3096" s="50">
        <f>G3097+G3120+G3143</f>
        <v>3763997.29</v>
      </c>
      <c r="H3096" s="49"/>
      <c r="I3096" s="64"/>
      <c r="J3096" s="50">
        <f>J3097+J3120+J3143</f>
        <v>4102783.08</v>
      </c>
    </row>
    <row r="3097" spans="1:10" s="56" customFormat="1">
      <c r="A3097" s="52" t="s">
        <v>6580</v>
      </c>
      <c r="B3097" s="52" t="s">
        <v>2884</v>
      </c>
      <c r="C3097" s="52" t="s">
        <v>4310</v>
      </c>
      <c r="D3097" s="53" t="s">
        <v>3472</v>
      </c>
      <c r="E3097" s="54"/>
      <c r="F3097" s="55"/>
      <c r="G3097" s="55">
        <f>SUM(G3098:G3119)</f>
        <v>2047515.18</v>
      </c>
      <c r="H3097" s="54"/>
      <c r="I3097" s="65"/>
      <c r="J3097" s="55">
        <f>SUM(J3098:J3119)</f>
        <v>2047515.18</v>
      </c>
    </row>
    <row r="3098" spans="1:10">
      <c r="A3098" s="16" t="s">
        <v>6577</v>
      </c>
      <c r="B3098" s="16" t="s">
        <v>2885</v>
      </c>
      <c r="C3098" s="16" t="s">
        <v>6102</v>
      </c>
      <c r="D3098" s="1" t="s">
        <v>62</v>
      </c>
      <c r="E3098" s="3">
        <v>1</v>
      </c>
      <c r="F3098" s="2">
        <v>18494.87</v>
      </c>
      <c r="G3098" s="2">
        <f>ROUND('CDD-CD'!$E3098*'CDD-CD'!$F3098,2)</f>
        <v>18494.87</v>
      </c>
      <c r="H3098" s="3">
        <v>1</v>
      </c>
      <c r="I3098" s="2">
        <v>18494.87</v>
      </c>
      <c r="J3098" s="2">
        <f>ROUND(Tabla2[[#This Row],[CANTIDAD 2]]*Tabla2[[#This Row],[P. U. 2]],2)</f>
        <v>18494.87</v>
      </c>
    </row>
    <row r="3099" spans="1:10">
      <c r="A3099" s="16" t="s">
        <v>6577</v>
      </c>
      <c r="B3099" s="16" t="s">
        <v>2886</v>
      </c>
      <c r="C3099" s="16" t="s">
        <v>6103</v>
      </c>
      <c r="D3099" s="1" t="s">
        <v>62</v>
      </c>
      <c r="E3099" s="3">
        <v>1</v>
      </c>
      <c r="F3099" s="2">
        <v>583431.26</v>
      </c>
      <c r="G3099" s="2">
        <f>ROUND('CDD-CD'!$E3099*'CDD-CD'!$F3099,2)</f>
        <v>583431.26</v>
      </c>
      <c r="H3099" s="3">
        <v>1</v>
      </c>
      <c r="I3099" s="2">
        <v>583431.26</v>
      </c>
      <c r="J3099" s="2">
        <f>ROUND(Tabla2[[#This Row],[CANTIDAD 2]]*Tabla2[[#This Row],[P. U. 2]],2)</f>
        <v>583431.26</v>
      </c>
    </row>
    <row r="3100" spans="1:10">
      <c r="A3100" s="16" t="s">
        <v>6577</v>
      </c>
      <c r="B3100" s="16" t="s">
        <v>2887</v>
      </c>
      <c r="C3100" s="16" t="s">
        <v>6104</v>
      </c>
      <c r="D3100" s="1" t="s">
        <v>62</v>
      </c>
      <c r="E3100" s="3">
        <v>1</v>
      </c>
      <c r="F3100" s="2">
        <v>37665.269999999997</v>
      </c>
      <c r="G3100" s="2">
        <f>ROUND('CDD-CD'!$E3100*'CDD-CD'!$F3100,2)</f>
        <v>37665.269999999997</v>
      </c>
      <c r="H3100" s="3">
        <v>1</v>
      </c>
      <c r="I3100" s="2">
        <v>37665.269999999997</v>
      </c>
      <c r="J3100" s="2">
        <f>ROUND(Tabla2[[#This Row],[CANTIDAD 2]]*Tabla2[[#This Row],[P. U. 2]],2)</f>
        <v>37665.269999999997</v>
      </c>
    </row>
    <row r="3101" spans="1:10">
      <c r="A3101" s="16" t="s">
        <v>6577</v>
      </c>
      <c r="B3101" s="16" t="s">
        <v>2888</v>
      </c>
      <c r="C3101" s="16" t="s">
        <v>6105</v>
      </c>
      <c r="D3101" s="1" t="s">
        <v>62</v>
      </c>
      <c r="E3101" s="3">
        <v>1</v>
      </c>
      <c r="F3101" s="2">
        <v>50179.64</v>
      </c>
      <c r="G3101" s="2">
        <f>ROUND('CDD-CD'!$E3101*'CDD-CD'!$F3101,2)</f>
        <v>50179.64</v>
      </c>
      <c r="H3101" s="3">
        <v>1</v>
      </c>
      <c r="I3101" s="2">
        <v>50179.64</v>
      </c>
      <c r="J3101" s="2">
        <f>ROUND(Tabla2[[#This Row],[CANTIDAD 2]]*Tabla2[[#This Row],[P. U. 2]],2)</f>
        <v>50179.64</v>
      </c>
    </row>
    <row r="3102" spans="1:10">
      <c r="A3102" s="16" t="s">
        <v>6577</v>
      </c>
      <c r="B3102" s="16" t="s">
        <v>2889</v>
      </c>
      <c r="C3102" s="16" t="s">
        <v>6106</v>
      </c>
      <c r="D3102" s="1" t="s">
        <v>62</v>
      </c>
      <c r="E3102" s="3">
        <v>1</v>
      </c>
      <c r="F3102" s="2">
        <v>55280.07</v>
      </c>
      <c r="G3102" s="2">
        <f>ROUND('CDD-CD'!$E3102*'CDD-CD'!$F3102,2)</f>
        <v>55280.07</v>
      </c>
      <c r="H3102" s="3">
        <v>1</v>
      </c>
      <c r="I3102" s="2">
        <v>55280.07</v>
      </c>
      <c r="J3102" s="2">
        <f>ROUND(Tabla2[[#This Row],[CANTIDAD 2]]*Tabla2[[#This Row],[P. U. 2]],2)</f>
        <v>55280.07</v>
      </c>
    </row>
    <row r="3103" spans="1:10">
      <c r="A3103" s="16" t="s">
        <v>6577</v>
      </c>
      <c r="B3103" s="16" t="s">
        <v>2890</v>
      </c>
      <c r="C3103" s="16" t="s">
        <v>6107</v>
      </c>
      <c r="D3103" s="1" t="s">
        <v>62</v>
      </c>
      <c r="E3103" s="3">
        <v>1</v>
      </c>
      <c r="F3103" s="2">
        <v>37665</v>
      </c>
      <c r="G3103" s="2">
        <f>ROUND('CDD-CD'!$E3103*'CDD-CD'!$F3103,2)</f>
        <v>37665</v>
      </c>
      <c r="H3103" s="3">
        <v>1</v>
      </c>
      <c r="I3103" s="2">
        <v>37665</v>
      </c>
      <c r="J3103" s="2">
        <f>ROUND(Tabla2[[#This Row],[CANTIDAD 2]]*Tabla2[[#This Row],[P. U. 2]],2)</f>
        <v>37665</v>
      </c>
    </row>
    <row r="3104" spans="1:10">
      <c r="A3104" s="16" t="s">
        <v>6577</v>
      </c>
      <c r="B3104" s="16" t="s">
        <v>2891</v>
      </c>
      <c r="C3104" s="16" t="s">
        <v>6108</v>
      </c>
      <c r="D3104" s="1" t="s">
        <v>62</v>
      </c>
      <c r="E3104" s="3">
        <v>1</v>
      </c>
      <c r="F3104" s="2">
        <v>38029.5</v>
      </c>
      <c r="G3104" s="2">
        <f>ROUND('CDD-CD'!$E3104*'CDD-CD'!$F3104,2)</f>
        <v>38029.5</v>
      </c>
      <c r="H3104" s="3">
        <v>1</v>
      </c>
      <c r="I3104" s="2">
        <v>38029.5</v>
      </c>
      <c r="J3104" s="2">
        <f>ROUND(Tabla2[[#This Row],[CANTIDAD 2]]*Tabla2[[#This Row],[P. U. 2]],2)</f>
        <v>38029.5</v>
      </c>
    </row>
    <row r="3105" spans="1:10">
      <c r="A3105" s="16" t="s">
        <v>6577</v>
      </c>
      <c r="B3105" s="16" t="s">
        <v>2892</v>
      </c>
      <c r="C3105" s="16" t="s">
        <v>6109</v>
      </c>
      <c r="D3105" s="1" t="s">
        <v>62</v>
      </c>
      <c r="E3105" s="3">
        <v>1</v>
      </c>
      <c r="F3105" s="2">
        <v>284559.75</v>
      </c>
      <c r="G3105" s="2">
        <f>ROUND('CDD-CD'!$E3105*'CDD-CD'!$F3105,2)</f>
        <v>284559.75</v>
      </c>
      <c r="H3105" s="3">
        <v>1</v>
      </c>
      <c r="I3105" s="2">
        <v>284559.75</v>
      </c>
      <c r="J3105" s="2">
        <f>ROUND(Tabla2[[#This Row],[CANTIDAD 2]]*Tabla2[[#This Row],[P. U. 2]],2)</f>
        <v>284559.75</v>
      </c>
    </row>
    <row r="3106" spans="1:10">
      <c r="A3106" s="16" t="s">
        <v>6577</v>
      </c>
      <c r="B3106" s="16" t="s">
        <v>2893</v>
      </c>
      <c r="C3106" s="16" t="s">
        <v>6110</v>
      </c>
      <c r="D3106" s="1" t="s">
        <v>62</v>
      </c>
      <c r="E3106" s="3">
        <v>1</v>
      </c>
      <c r="F3106" s="2">
        <v>41289.75</v>
      </c>
      <c r="G3106" s="2">
        <f>ROUND('CDD-CD'!$E3106*'CDD-CD'!$F3106,2)</f>
        <v>41289.75</v>
      </c>
      <c r="H3106" s="3">
        <v>1</v>
      </c>
      <c r="I3106" s="2">
        <v>41289.75</v>
      </c>
      <c r="J3106" s="2">
        <f>ROUND(Tabla2[[#This Row],[CANTIDAD 2]]*Tabla2[[#This Row],[P. U. 2]],2)</f>
        <v>41289.75</v>
      </c>
    </row>
    <row r="3107" spans="1:10">
      <c r="A3107" s="16" t="s">
        <v>6577</v>
      </c>
      <c r="B3107" s="16" t="s">
        <v>2894</v>
      </c>
      <c r="C3107" s="16" t="s">
        <v>6111</v>
      </c>
      <c r="D3107" s="1" t="s">
        <v>62</v>
      </c>
      <c r="E3107" s="3">
        <v>1</v>
      </c>
      <c r="F3107" s="2">
        <v>22281.75</v>
      </c>
      <c r="G3107" s="2">
        <f>ROUND('CDD-CD'!$E3107*'CDD-CD'!$F3107,2)</f>
        <v>22281.75</v>
      </c>
      <c r="H3107" s="3">
        <v>1</v>
      </c>
      <c r="I3107" s="2">
        <v>22281.75</v>
      </c>
      <c r="J3107" s="2">
        <f>ROUND(Tabla2[[#This Row],[CANTIDAD 2]]*Tabla2[[#This Row],[P. U. 2]],2)</f>
        <v>22281.75</v>
      </c>
    </row>
    <row r="3108" spans="1:10">
      <c r="A3108" s="16" t="s">
        <v>6577</v>
      </c>
      <c r="B3108" s="16" t="s">
        <v>2895</v>
      </c>
      <c r="C3108" s="16" t="s">
        <v>6112</v>
      </c>
      <c r="D3108" s="1" t="s">
        <v>62</v>
      </c>
      <c r="E3108" s="3">
        <v>1</v>
      </c>
      <c r="F3108" s="2">
        <v>25434</v>
      </c>
      <c r="G3108" s="2">
        <f>ROUND('CDD-CD'!$E3108*'CDD-CD'!$F3108,2)</f>
        <v>25434</v>
      </c>
      <c r="H3108" s="3">
        <v>1</v>
      </c>
      <c r="I3108" s="2">
        <v>25434</v>
      </c>
      <c r="J3108" s="2">
        <f>ROUND(Tabla2[[#This Row],[CANTIDAD 2]]*Tabla2[[#This Row],[P. U. 2]],2)</f>
        <v>25434</v>
      </c>
    </row>
    <row r="3109" spans="1:10">
      <c r="A3109" s="16" t="s">
        <v>6577</v>
      </c>
      <c r="B3109" s="16" t="s">
        <v>2896</v>
      </c>
      <c r="C3109" s="16" t="s">
        <v>6113</v>
      </c>
      <c r="D3109" s="1" t="s">
        <v>62</v>
      </c>
      <c r="E3109" s="3">
        <v>1</v>
      </c>
      <c r="F3109" s="2">
        <v>13297.5</v>
      </c>
      <c r="G3109" s="2">
        <f>ROUND('CDD-CD'!$E3109*'CDD-CD'!$F3109,2)</f>
        <v>13297.5</v>
      </c>
      <c r="H3109" s="3">
        <v>1</v>
      </c>
      <c r="I3109" s="2">
        <v>13297.5</v>
      </c>
      <c r="J3109" s="2">
        <f>ROUND(Tabla2[[#This Row],[CANTIDAD 2]]*Tabla2[[#This Row],[P. U. 2]],2)</f>
        <v>13297.5</v>
      </c>
    </row>
    <row r="3110" spans="1:10">
      <c r="A3110" s="16" t="s">
        <v>6577</v>
      </c>
      <c r="B3110" s="16" t="s">
        <v>2897</v>
      </c>
      <c r="C3110" s="16" t="s">
        <v>6114</v>
      </c>
      <c r="D3110" s="1" t="s">
        <v>62</v>
      </c>
      <c r="E3110" s="3">
        <v>1</v>
      </c>
      <c r="F3110" s="2">
        <v>27310.5</v>
      </c>
      <c r="G3110" s="2">
        <f>ROUND('CDD-CD'!$E3110*'CDD-CD'!$F3110,2)</f>
        <v>27310.5</v>
      </c>
      <c r="H3110" s="3">
        <v>1</v>
      </c>
      <c r="I3110" s="2">
        <v>27310.5</v>
      </c>
      <c r="J3110" s="2">
        <f>ROUND(Tabla2[[#This Row],[CANTIDAD 2]]*Tabla2[[#This Row],[P. U. 2]],2)</f>
        <v>27310.5</v>
      </c>
    </row>
    <row r="3111" spans="1:10">
      <c r="A3111" s="16" t="s">
        <v>6577</v>
      </c>
      <c r="B3111" s="16" t="s">
        <v>2898</v>
      </c>
      <c r="C3111" s="16" t="s">
        <v>6115</v>
      </c>
      <c r="D3111" s="1" t="s">
        <v>62</v>
      </c>
      <c r="E3111" s="3">
        <v>1</v>
      </c>
      <c r="F3111" s="2">
        <v>51306.75</v>
      </c>
      <c r="G3111" s="2">
        <f>ROUND('CDD-CD'!$E3111*'CDD-CD'!$F3111,2)</f>
        <v>51306.75</v>
      </c>
      <c r="H3111" s="3">
        <v>1</v>
      </c>
      <c r="I3111" s="2">
        <v>51306.75</v>
      </c>
      <c r="J3111" s="2">
        <f>ROUND(Tabla2[[#This Row],[CANTIDAD 2]]*Tabla2[[#This Row],[P. U. 2]],2)</f>
        <v>51306.75</v>
      </c>
    </row>
    <row r="3112" spans="1:10">
      <c r="A3112" s="16" t="s">
        <v>6577</v>
      </c>
      <c r="B3112" s="16" t="s">
        <v>2899</v>
      </c>
      <c r="C3112" s="16" t="s">
        <v>6116</v>
      </c>
      <c r="D3112" s="1" t="s">
        <v>62</v>
      </c>
      <c r="E3112" s="3">
        <v>1</v>
      </c>
      <c r="F3112" s="2">
        <v>63409.5</v>
      </c>
      <c r="G3112" s="2">
        <f>ROUND('CDD-CD'!$E3112*'CDD-CD'!$F3112,2)</f>
        <v>63409.5</v>
      </c>
      <c r="H3112" s="3">
        <v>1</v>
      </c>
      <c r="I3112" s="2">
        <v>63409.5</v>
      </c>
      <c r="J3112" s="2">
        <f>ROUND(Tabla2[[#This Row],[CANTIDAD 2]]*Tabla2[[#This Row],[P. U. 2]],2)</f>
        <v>63409.5</v>
      </c>
    </row>
    <row r="3113" spans="1:10">
      <c r="A3113" s="16" t="s">
        <v>6577</v>
      </c>
      <c r="B3113" s="16" t="s">
        <v>2900</v>
      </c>
      <c r="C3113" s="16" t="s">
        <v>6117</v>
      </c>
      <c r="D3113" s="1" t="s">
        <v>62</v>
      </c>
      <c r="E3113" s="3">
        <v>1</v>
      </c>
      <c r="F3113" s="2">
        <v>25454.25</v>
      </c>
      <c r="G3113" s="2">
        <f>ROUND('CDD-CD'!$E3113*'CDD-CD'!$F3113,2)</f>
        <v>25454.25</v>
      </c>
      <c r="H3113" s="3">
        <v>1</v>
      </c>
      <c r="I3113" s="2">
        <v>25454.25</v>
      </c>
      <c r="J3113" s="2">
        <f>ROUND(Tabla2[[#This Row],[CANTIDAD 2]]*Tabla2[[#This Row],[P. U. 2]],2)</f>
        <v>25454.25</v>
      </c>
    </row>
    <row r="3114" spans="1:10">
      <c r="A3114" s="16" t="s">
        <v>6577</v>
      </c>
      <c r="B3114" s="16" t="s">
        <v>2901</v>
      </c>
      <c r="C3114" s="16" t="s">
        <v>6118</v>
      </c>
      <c r="D3114" s="1" t="s">
        <v>62</v>
      </c>
      <c r="E3114" s="3">
        <v>1</v>
      </c>
      <c r="F3114" s="2">
        <v>12568.5</v>
      </c>
      <c r="G3114" s="2">
        <f>ROUND('CDD-CD'!$E3114*'CDD-CD'!$F3114,2)</f>
        <v>12568.5</v>
      </c>
      <c r="H3114" s="3">
        <v>1</v>
      </c>
      <c r="I3114" s="2">
        <v>12568.5</v>
      </c>
      <c r="J3114" s="2">
        <f>ROUND(Tabla2[[#This Row],[CANTIDAD 2]]*Tabla2[[#This Row],[P. U. 2]],2)</f>
        <v>12568.5</v>
      </c>
    </row>
    <row r="3115" spans="1:10">
      <c r="A3115" s="16" t="s">
        <v>6577</v>
      </c>
      <c r="B3115" s="16" t="s">
        <v>2902</v>
      </c>
      <c r="C3115" s="16" t="s">
        <v>6119</v>
      </c>
      <c r="D3115" s="1" t="s">
        <v>62</v>
      </c>
      <c r="E3115" s="3">
        <v>1</v>
      </c>
      <c r="F3115" s="2">
        <v>130247.86</v>
      </c>
      <c r="G3115" s="2">
        <f>ROUND('CDD-CD'!$E3115*'CDD-CD'!$F3115,2)</f>
        <v>130247.86</v>
      </c>
      <c r="H3115" s="3">
        <v>1</v>
      </c>
      <c r="I3115" s="2">
        <v>130247.86</v>
      </c>
      <c r="J3115" s="2">
        <f>ROUND(Tabla2[[#This Row],[CANTIDAD 2]]*Tabla2[[#This Row],[P. U. 2]],2)</f>
        <v>130247.86</v>
      </c>
    </row>
    <row r="3116" spans="1:10">
      <c r="A3116" s="16" t="s">
        <v>6577</v>
      </c>
      <c r="B3116" s="16" t="s">
        <v>2903</v>
      </c>
      <c r="C3116" s="16" t="s">
        <v>6120</v>
      </c>
      <c r="D3116" s="1" t="s">
        <v>62</v>
      </c>
      <c r="E3116" s="3">
        <v>1</v>
      </c>
      <c r="F3116" s="2">
        <v>55637.96</v>
      </c>
      <c r="G3116" s="2">
        <f>ROUND('CDD-CD'!$E3116*'CDD-CD'!$F3116,2)</f>
        <v>55637.96</v>
      </c>
      <c r="H3116" s="3">
        <v>1</v>
      </c>
      <c r="I3116" s="2">
        <v>55637.96</v>
      </c>
      <c r="J3116" s="2">
        <f>ROUND(Tabla2[[#This Row],[CANTIDAD 2]]*Tabla2[[#This Row],[P. U. 2]],2)</f>
        <v>55637.96</v>
      </c>
    </row>
    <row r="3117" spans="1:10">
      <c r="A3117" s="16" t="s">
        <v>6577</v>
      </c>
      <c r="B3117" s="16" t="s">
        <v>2904</v>
      </c>
      <c r="C3117" s="16" t="s">
        <v>6121</v>
      </c>
      <c r="D3117" s="1" t="s">
        <v>62</v>
      </c>
      <c r="E3117" s="3">
        <v>1</v>
      </c>
      <c r="F3117" s="2">
        <v>48486.2</v>
      </c>
      <c r="G3117" s="2">
        <f>ROUND('CDD-CD'!$E3117*'CDD-CD'!$F3117,2)</f>
        <v>48486.2</v>
      </c>
      <c r="H3117" s="3">
        <v>1</v>
      </c>
      <c r="I3117" s="2">
        <v>48486.2</v>
      </c>
      <c r="J3117" s="2">
        <f>ROUND(Tabla2[[#This Row],[CANTIDAD 2]]*Tabla2[[#This Row],[P. U. 2]],2)</f>
        <v>48486.2</v>
      </c>
    </row>
    <row r="3118" spans="1:10">
      <c r="A3118" s="16" t="s">
        <v>6577</v>
      </c>
      <c r="B3118" s="16" t="s">
        <v>2905</v>
      </c>
      <c r="C3118" s="16" t="s">
        <v>6122</v>
      </c>
      <c r="D3118" s="1" t="s">
        <v>62</v>
      </c>
      <c r="E3118" s="3">
        <v>1</v>
      </c>
      <c r="F3118" s="2">
        <v>239719.5</v>
      </c>
      <c r="G3118" s="2">
        <f>ROUND('CDD-CD'!$E3118*'CDD-CD'!$F3118,2)</f>
        <v>239719.5</v>
      </c>
      <c r="H3118" s="3">
        <v>1</v>
      </c>
      <c r="I3118" s="2">
        <v>239719.5</v>
      </c>
      <c r="J3118" s="2">
        <f>ROUND(Tabla2[[#This Row],[CANTIDAD 2]]*Tabla2[[#This Row],[P. U. 2]],2)</f>
        <v>239719.5</v>
      </c>
    </row>
    <row r="3119" spans="1:10">
      <c r="A3119" s="16" t="s">
        <v>6577</v>
      </c>
      <c r="B3119" s="16" t="s">
        <v>2906</v>
      </c>
      <c r="C3119" s="16" t="s">
        <v>6123</v>
      </c>
      <c r="D3119" s="1" t="s">
        <v>62</v>
      </c>
      <c r="E3119" s="3">
        <v>1</v>
      </c>
      <c r="F3119" s="2">
        <v>185765.8</v>
      </c>
      <c r="G3119" s="2">
        <f>ROUND('CDD-CD'!$E3119*'CDD-CD'!$F3119,2)</f>
        <v>185765.8</v>
      </c>
      <c r="H3119" s="3">
        <v>1</v>
      </c>
      <c r="I3119" s="2">
        <v>185765.8</v>
      </c>
      <c r="J3119" s="2">
        <f>ROUND(Tabla2[[#This Row],[CANTIDAD 2]]*Tabla2[[#This Row],[P. U. 2]],2)</f>
        <v>185765.8</v>
      </c>
    </row>
    <row r="3120" spans="1:10" s="56" customFormat="1">
      <c r="A3120" s="52" t="s">
        <v>6580</v>
      </c>
      <c r="B3120" s="52" t="s">
        <v>2907</v>
      </c>
      <c r="C3120" s="52" t="s">
        <v>4321</v>
      </c>
      <c r="D3120" s="53" t="s">
        <v>3472</v>
      </c>
      <c r="E3120" s="54"/>
      <c r="F3120" s="55"/>
      <c r="G3120" s="55">
        <f>SUM(G3121:G3142)</f>
        <v>894442.71999999986</v>
      </c>
      <c r="H3120" s="54"/>
      <c r="I3120" s="65"/>
      <c r="J3120" s="55">
        <f>SUM(J3121:J3142)</f>
        <v>1233228.51</v>
      </c>
    </row>
    <row r="3121" spans="1:10">
      <c r="A3121" s="16" t="s">
        <v>6577</v>
      </c>
      <c r="B3121" s="16" t="s">
        <v>2908</v>
      </c>
      <c r="C3121" s="16" t="s">
        <v>6124</v>
      </c>
      <c r="D3121" s="1" t="s">
        <v>62</v>
      </c>
      <c r="E3121" s="3">
        <v>1</v>
      </c>
      <c r="F3121" s="2">
        <v>8078.24</v>
      </c>
      <c r="G3121" s="2">
        <f>ROUND('CDD-CD'!$E3121*'CDD-CD'!$F3121,2)</f>
        <v>8078.24</v>
      </c>
      <c r="H3121" s="3">
        <v>1</v>
      </c>
      <c r="I3121" s="2">
        <v>11138.02</v>
      </c>
      <c r="J3121" s="2">
        <f>ROUND(Tabla2[[#This Row],[CANTIDAD 2]]*Tabla2[[#This Row],[P. U. 2]],2)</f>
        <v>11138.02</v>
      </c>
    </row>
    <row r="3122" spans="1:10">
      <c r="A3122" s="16" t="s">
        <v>6577</v>
      </c>
      <c r="B3122" s="16" t="s">
        <v>2909</v>
      </c>
      <c r="C3122" s="16" t="s">
        <v>6125</v>
      </c>
      <c r="D3122" s="1" t="s">
        <v>62</v>
      </c>
      <c r="E3122" s="3">
        <v>1</v>
      </c>
      <c r="F3122" s="2">
        <v>254832.84</v>
      </c>
      <c r="G3122" s="2">
        <f>ROUND('CDD-CD'!$E3122*'CDD-CD'!$F3122,2)</f>
        <v>254832.84</v>
      </c>
      <c r="H3122" s="3">
        <v>1</v>
      </c>
      <c r="I3122" s="2">
        <v>351355.23</v>
      </c>
      <c r="J3122" s="2">
        <f>ROUND(Tabla2[[#This Row],[CANTIDAD 2]]*Tabla2[[#This Row],[P. U. 2]],2)</f>
        <v>351355.23</v>
      </c>
    </row>
    <row r="3123" spans="1:10">
      <c r="A3123" s="16" t="s">
        <v>6577</v>
      </c>
      <c r="B3123" s="16" t="s">
        <v>2910</v>
      </c>
      <c r="C3123" s="16" t="s">
        <v>6126</v>
      </c>
      <c r="D3123" s="1" t="s">
        <v>62</v>
      </c>
      <c r="E3123" s="3">
        <v>1</v>
      </c>
      <c r="F3123" s="2">
        <v>16451.080000000002</v>
      </c>
      <c r="G3123" s="2">
        <f>ROUND('CDD-CD'!$E3123*'CDD-CD'!$F3123,2)</f>
        <v>16451.080000000002</v>
      </c>
      <c r="H3123" s="3">
        <v>1</v>
      </c>
      <c r="I3123" s="2">
        <v>22682.22</v>
      </c>
      <c r="J3123" s="2">
        <f>ROUND(Tabla2[[#This Row],[CANTIDAD 2]]*Tabla2[[#This Row],[P. U. 2]],2)</f>
        <v>22682.22</v>
      </c>
    </row>
    <row r="3124" spans="1:10">
      <c r="A3124" s="16" t="s">
        <v>6577</v>
      </c>
      <c r="B3124" s="16" t="s">
        <v>2911</v>
      </c>
      <c r="C3124" s="16" t="s">
        <v>6127</v>
      </c>
      <c r="D3124" s="1" t="s">
        <v>62</v>
      </c>
      <c r="E3124" s="3">
        <v>1</v>
      </c>
      <c r="F3124" s="2">
        <v>21917.61</v>
      </c>
      <c r="G3124" s="2">
        <f>ROUND('CDD-CD'!$E3124*'CDD-CD'!$F3124,2)</f>
        <v>21917.61</v>
      </c>
      <c r="H3124" s="3">
        <v>1</v>
      </c>
      <c r="I3124" s="2">
        <v>30219.279999999999</v>
      </c>
      <c r="J3124" s="2">
        <f>ROUND(Tabla2[[#This Row],[CANTIDAD 2]]*Tabla2[[#This Row],[P. U. 2]],2)</f>
        <v>30219.279999999999</v>
      </c>
    </row>
    <row r="3125" spans="1:10">
      <c r="A3125" s="16" t="s">
        <v>6577</v>
      </c>
      <c r="B3125" s="16" t="s">
        <v>2912</v>
      </c>
      <c r="C3125" s="16" t="s">
        <v>6128</v>
      </c>
      <c r="D3125" s="1" t="s">
        <v>62</v>
      </c>
      <c r="E3125" s="3">
        <v>1</v>
      </c>
      <c r="F3125" s="2">
        <v>24145.37</v>
      </c>
      <c r="G3125" s="2">
        <f>ROUND('CDD-CD'!$E3125*'CDD-CD'!$F3125,2)</f>
        <v>24145.37</v>
      </c>
      <c r="H3125" s="3">
        <v>1</v>
      </c>
      <c r="I3125" s="2">
        <v>33290.839999999997</v>
      </c>
      <c r="J3125" s="2">
        <f>ROUND(Tabla2[[#This Row],[CANTIDAD 2]]*Tabla2[[#This Row],[P. U. 2]],2)</f>
        <v>33290.839999999997</v>
      </c>
    </row>
    <row r="3126" spans="1:10">
      <c r="A3126" s="16" t="s">
        <v>6577</v>
      </c>
      <c r="B3126" s="16" t="s">
        <v>2913</v>
      </c>
      <c r="C3126" s="16" t="s">
        <v>6129</v>
      </c>
      <c r="D3126" s="1" t="s">
        <v>62</v>
      </c>
      <c r="E3126" s="3">
        <v>1</v>
      </c>
      <c r="F3126" s="2">
        <v>16451.43</v>
      </c>
      <c r="G3126" s="2">
        <f>ROUND('CDD-CD'!$E3126*'CDD-CD'!$F3126,2)</f>
        <v>16451.43</v>
      </c>
      <c r="H3126" s="3">
        <v>1</v>
      </c>
      <c r="I3126" s="2">
        <v>22682.7</v>
      </c>
      <c r="J3126" s="2">
        <f>ROUND(Tabla2[[#This Row],[CANTIDAD 2]]*Tabla2[[#This Row],[P. U. 2]],2)</f>
        <v>22682.7</v>
      </c>
    </row>
    <row r="3127" spans="1:10">
      <c r="A3127" s="16" t="s">
        <v>6577</v>
      </c>
      <c r="B3127" s="16" t="s">
        <v>2914</v>
      </c>
      <c r="C3127" s="16" t="s">
        <v>6130</v>
      </c>
      <c r="D3127" s="1" t="s">
        <v>62</v>
      </c>
      <c r="E3127" s="3">
        <v>1</v>
      </c>
      <c r="F3127" s="2">
        <v>16610.64</v>
      </c>
      <c r="G3127" s="2">
        <f>ROUND('CDD-CD'!$E3127*'CDD-CD'!$F3127,2)</f>
        <v>16610.64</v>
      </c>
      <c r="H3127" s="3">
        <v>1</v>
      </c>
      <c r="I3127" s="2">
        <v>22902.21</v>
      </c>
      <c r="J3127" s="2">
        <f>ROUND(Tabla2[[#This Row],[CANTIDAD 2]]*Tabla2[[#This Row],[P. U. 2]],2)</f>
        <v>22902.21</v>
      </c>
    </row>
    <row r="3128" spans="1:10">
      <c r="A3128" s="16" t="s">
        <v>6577</v>
      </c>
      <c r="B3128" s="16" t="s">
        <v>2915</v>
      </c>
      <c r="C3128" s="16" t="s">
        <v>6131</v>
      </c>
      <c r="D3128" s="1" t="s">
        <v>62</v>
      </c>
      <c r="E3128" s="3">
        <v>1</v>
      </c>
      <c r="F3128" s="2">
        <v>124479.45</v>
      </c>
      <c r="G3128" s="2">
        <f>ROUND('CDD-CD'!$E3128*'CDD-CD'!$F3128,2)</f>
        <v>124479.45</v>
      </c>
      <c r="H3128" s="3">
        <v>1</v>
      </c>
      <c r="I3128" s="2">
        <v>171628.21</v>
      </c>
      <c r="J3128" s="2">
        <f>ROUND(Tabla2[[#This Row],[CANTIDAD 2]]*Tabla2[[#This Row],[P. U. 2]],2)</f>
        <v>171628.21</v>
      </c>
    </row>
    <row r="3129" spans="1:10">
      <c r="A3129" s="16" t="s">
        <v>6577</v>
      </c>
      <c r="B3129" s="16" t="s">
        <v>2916</v>
      </c>
      <c r="C3129" s="16" t="s">
        <v>6132</v>
      </c>
      <c r="D3129" s="1" t="s">
        <v>62</v>
      </c>
      <c r="E3129" s="3">
        <v>1</v>
      </c>
      <c r="F3129" s="2">
        <v>18034.669999999998</v>
      </c>
      <c r="G3129" s="2">
        <f>ROUND('CDD-CD'!$E3129*'CDD-CD'!$F3129,2)</f>
        <v>18034.669999999998</v>
      </c>
      <c r="H3129" s="3">
        <v>1</v>
      </c>
      <c r="I3129" s="2">
        <v>24865.61</v>
      </c>
      <c r="J3129" s="2">
        <f>ROUND(Tabla2[[#This Row],[CANTIDAD 2]]*Tabla2[[#This Row],[P. U. 2]],2)</f>
        <v>24865.61</v>
      </c>
    </row>
    <row r="3130" spans="1:10">
      <c r="A3130" s="16" t="s">
        <v>6577</v>
      </c>
      <c r="B3130" s="16" t="s">
        <v>2917</v>
      </c>
      <c r="C3130" s="16" t="s">
        <v>6133</v>
      </c>
      <c r="D3130" s="1" t="s">
        <v>62</v>
      </c>
      <c r="E3130" s="3">
        <v>1</v>
      </c>
      <c r="F3130" s="2">
        <v>9732.2900000000009</v>
      </c>
      <c r="G3130" s="2">
        <f>ROUND('CDD-CD'!$E3130*'CDD-CD'!$F3130,2)</f>
        <v>9732.2900000000009</v>
      </c>
      <c r="H3130" s="3">
        <v>1</v>
      </c>
      <c r="I3130" s="2">
        <v>13418.57</v>
      </c>
      <c r="J3130" s="2">
        <f>ROUND(Tabla2[[#This Row],[CANTIDAD 2]]*Tabla2[[#This Row],[P. U. 2]],2)</f>
        <v>13418.57</v>
      </c>
    </row>
    <row r="3131" spans="1:10">
      <c r="A3131" s="16" t="s">
        <v>6577</v>
      </c>
      <c r="B3131" s="16" t="s">
        <v>2918</v>
      </c>
      <c r="C3131" s="16" t="s">
        <v>6134</v>
      </c>
      <c r="D3131" s="1" t="s">
        <v>62</v>
      </c>
      <c r="E3131" s="3">
        <v>1</v>
      </c>
      <c r="F3131" s="2">
        <v>11109.14</v>
      </c>
      <c r="G3131" s="2">
        <f>ROUND('CDD-CD'!$E3131*'CDD-CD'!$F3131,2)</f>
        <v>11109.14</v>
      </c>
      <c r="H3131" s="3">
        <v>1</v>
      </c>
      <c r="I3131" s="2">
        <v>15316.92</v>
      </c>
      <c r="J3131" s="2">
        <f>ROUND(Tabla2[[#This Row],[CANTIDAD 2]]*Tabla2[[#This Row],[P. U. 2]],2)</f>
        <v>15316.92</v>
      </c>
    </row>
    <row r="3132" spans="1:10">
      <c r="A3132" s="16" t="s">
        <v>6577</v>
      </c>
      <c r="B3132" s="16" t="s">
        <v>2919</v>
      </c>
      <c r="C3132" s="16" t="s">
        <v>6135</v>
      </c>
      <c r="D3132" s="1" t="s">
        <v>62</v>
      </c>
      <c r="E3132" s="3">
        <v>1</v>
      </c>
      <c r="F3132" s="2">
        <v>5808.13</v>
      </c>
      <c r="G3132" s="2">
        <f>ROUND('CDD-CD'!$E3132*'CDD-CD'!$F3132,2)</f>
        <v>5808.13</v>
      </c>
      <c r="H3132" s="3">
        <v>1</v>
      </c>
      <c r="I3132" s="2">
        <v>8008.05</v>
      </c>
      <c r="J3132" s="2">
        <f>ROUND(Tabla2[[#This Row],[CANTIDAD 2]]*Tabla2[[#This Row],[P. U. 2]],2)</f>
        <v>8008.05</v>
      </c>
    </row>
    <row r="3133" spans="1:10">
      <c r="A3133" s="16" t="s">
        <v>6577</v>
      </c>
      <c r="B3133" s="16" t="s">
        <v>2920</v>
      </c>
      <c r="C3133" s="16" t="s">
        <v>6136</v>
      </c>
      <c r="D3133" s="1" t="s">
        <v>62</v>
      </c>
      <c r="E3133" s="3">
        <v>1</v>
      </c>
      <c r="F3133" s="2">
        <v>11928.76</v>
      </c>
      <c r="G3133" s="2">
        <f>ROUND('CDD-CD'!$E3133*'CDD-CD'!$F3133,2)</f>
        <v>11928.76</v>
      </c>
      <c r="H3133" s="3">
        <v>1</v>
      </c>
      <c r="I3133" s="2">
        <v>16446.990000000002</v>
      </c>
      <c r="J3133" s="2">
        <f>ROUND(Tabla2[[#This Row],[CANTIDAD 2]]*Tabla2[[#This Row],[P. U. 2]],2)</f>
        <v>16446.990000000002</v>
      </c>
    </row>
    <row r="3134" spans="1:10">
      <c r="A3134" s="16" t="s">
        <v>6577</v>
      </c>
      <c r="B3134" s="16" t="s">
        <v>2921</v>
      </c>
      <c r="C3134" s="16" t="s">
        <v>6137</v>
      </c>
      <c r="D3134" s="1" t="s">
        <v>62</v>
      </c>
      <c r="E3134" s="3">
        <v>1</v>
      </c>
      <c r="F3134" s="2">
        <v>22409.919999999998</v>
      </c>
      <c r="G3134" s="2">
        <f>ROUND('CDD-CD'!$E3134*'CDD-CD'!$F3134,2)</f>
        <v>22409.919999999998</v>
      </c>
      <c r="H3134" s="3">
        <v>1</v>
      </c>
      <c r="I3134" s="2">
        <v>30898.07</v>
      </c>
      <c r="J3134" s="2">
        <f>ROUND(Tabla2[[#This Row],[CANTIDAD 2]]*Tabla2[[#This Row],[P. U. 2]],2)</f>
        <v>30898.07</v>
      </c>
    </row>
    <row r="3135" spans="1:10">
      <c r="A3135" s="16" t="s">
        <v>6577</v>
      </c>
      <c r="B3135" s="16" t="s">
        <v>2922</v>
      </c>
      <c r="C3135" s="16" t="s">
        <v>6138</v>
      </c>
      <c r="D3135" s="1" t="s">
        <v>62</v>
      </c>
      <c r="E3135" s="3">
        <v>1</v>
      </c>
      <c r="F3135" s="2">
        <v>27696.19</v>
      </c>
      <c r="G3135" s="2">
        <f>ROUND('CDD-CD'!$E3135*'CDD-CD'!$F3135,2)</f>
        <v>27696.19</v>
      </c>
      <c r="H3135" s="3">
        <v>1</v>
      </c>
      <c r="I3135" s="2">
        <v>38186.61</v>
      </c>
      <c r="J3135" s="2">
        <f>ROUND(Tabla2[[#This Row],[CANTIDAD 2]]*Tabla2[[#This Row],[P. U. 2]],2)</f>
        <v>38186.61</v>
      </c>
    </row>
    <row r="3136" spans="1:10">
      <c r="A3136" s="16" t="s">
        <v>6577</v>
      </c>
      <c r="B3136" s="16" t="s">
        <v>2923</v>
      </c>
      <c r="C3136" s="16" t="s">
        <v>6139</v>
      </c>
      <c r="D3136" s="1" t="s">
        <v>62</v>
      </c>
      <c r="E3136" s="3">
        <v>1</v>
      </c>
      <c r="F3136" s="2">
        <v>11117.99</v>
      </c>
      <c r="G3136" s="2">
        <f>ROUND('CDD-CD'!$E3136*'CDD-CD'!$F3136,2)</f>
        <v>11117.99</v>
      </c>
      <c r="H3136" s="3">
        <v>1</v>
      </c>
      <c r="I3136" s="2">
        <v>15329.12</v>
      </c>
      <c r="J3136" s="2">
        <f>ROUND(Tabla2[[#This Row],[CANTIDAD 2]]*Tabla2[[#This Row],[P. U. 2]],2)</f>
        <v>15329.12</v>
      </c>
    </row>
    <row r="3137" spans="1:10">
      <c r="A3137" s="16" t="s">
        <v>6577</v>
      </c>
      <c r="B3137" s="16" t="s">
        <v>2924</v>
      </c>
      <c r="C3137" s="16" t="s">
        <v>6140</v>
      </c>
      <c r="D3137" s="1" t="s">
        <v>62</v>
      </c>
      <c r="E3137" s="3">
        <v>1</v>
      </c>
      <c r="F3137" s="2">
        <v>5489.71</v>
      </c>
      <c r="G3137" s="2">
        <f>ROUND('CDD-CD'!$E3137*'CDD-CD'!$F3137,2)</f>
        <v>5489.71</v>
      </c>
      <c r="H3137" s="3">
        <v>1</v>
      </c>
      <c r="I3137" s="2">
        <v>7569.03</v>
      </c>
      <c r="J3137" s="2">
        <f>ROUND(Tabla2[[#This Row],[CANTIDAD 2]]*Tabla2[[#This Row],[P. U. 2]],2)</f>
        <v>7569.03</v>
      </c>
    </row>
    <row r="3138" spans="1:10">
      <c r="A3138" s="16" t="s">
        <v>6577</v>
      </c>
      <c r="B3138" s="16" t="s">
        <v>2925</v>
      </c>
      <c r="C3138" s="16" t="s">
        <v>6141</v>
      </c>
      <c r="D3138" s="1" t="s">
        <v>62</v>
      </c>
      <c r="E3138" s="3">
        <v>1</v>
      </c>
      <c r="F3138" s="2">
        <v>56890.09</v>
      </c>
      <c r="G3138" s="2">
        <f>ROUND('CDD-CD'!$E3138*'CDD-CD'!$F3138,2)</f>
        <v>56890.09</v>
      </c>
      <c r="H3138" s="3">
        <v>1</v>
      </c>
      <c r="I3138" s="2">
        <v>78438.2</v>
      </c>
      <c r="J3138" s="2">
        <f>ROUND(Tabla2[[#This Row],[CANTIDAD 2]]*Tabla2[[#This Row],[P. U. 2]],2)</f>
        <v>78438.2</v>
      </c>
    </row>
    <row r="3139" spans="1:10">
      <c r="A3139" s="16" t="s">
        <v>6577</v>
      </c>
      <c r="B3139" s="16" t="s">
        <v>2926</v>
      </c>
      <c r="C3139" s="16" t="s">
        <v>6142</v>
      </c>
      <c r="D3139" s="1" t="s">
        <v>62</v>
      </c>
      <c r="E3139" s="3">
        <v>1</v>
      </c>
      <c r="F3139" s="2">
        <v>24301.71</v>
      </c>
      <c r="G3139" s="2">
        <f>ROUND('CDD-CD'!$E3139*'CDD-CD'!$F3139,2)</f>
        <v>24301.71</v>
      </c>
      <c r="H3139" s="3">
        <v>1</v>
      </c>
      <c r="I3139" s="2">
        <v>33506.410000000003</v>
      </c>
      <c r="J3139" s="2">
        <f>ROUND(Tabla2[[#This Row],[CANTIDAD 2]]*Tabla2[[#This Row],[P. U. 2]],2)</f>
        <v>33506.410000000003</v>
      </c>
    </row>
    <row r="3140" spans="1:10">
      <c r="A3140" s="16" t="s">
        <v>6577</v>
      </c>
      <c r="B3140" s="16" t="s">
        <v>2927</v>
      </c>
      <c r="C3140" s="16" t="s">
        <v>6143</v>
      </c>
      <c r="D3140" s="1" t="s">
        <v>62</v>
      </c>
      <c r="E3140" s="3">
        <v>1</v>
      </c>
      <c r="F3140" s="2">
        <v>21177.97</v>
      </c>
      <c r="G3140" s="2">
        <f>ROUND('CDD-CD'!$E3140*'CDD-CD'!$F3140,2)</f>
        <v>21177.97</v>
      </c>
      <c r="H3140" s="3">
        <v>1</v>
      </c>
      <c r="I3140" s="2">
        <v>29199.5</v>
      </c>
      <c r="J3140" s="2">
        <f>ROUND(Tabla2[[#This Row],[CANTIDAD 2]]*Tabla2[[#This Row],[P. U. 2]],2)</f>
        <v>29199.5</v>
      </c>
    </row>
    <row r="3141" spans="1:10">
      <c r="A3141" s="16" t="s">
        <v>6577</v>
      </c>
      <c r="B3141" s="16" t="s">
        <v>2928</v>
      </c>
      <c r="C3141" s="16" t="s">
        <v>6144</v>
      </c>
      <c r="D3141" s="1" t="s">
        <v>62</v>
      </c>
      <c r="E3141" s="3">
        <v>1</v>
      </c>
      <c r="F3141" s="2">
        <v>104705.41</v>
      </c>
      <c r="G3141" s="2">
        <f>ROUND('CDD-CD'!$E3141*'CDD-CD'!$F3141,2)</f>
        <v>104705.41</v>
      </c>
      <c r="H3141" s="3">
        <v>1</v>
      </c>
      <c r="I3141" s="2">
        <v>144364.41</v>
      </c>
      <c r="J3141" s="2">
        <f>ROUND(Tabla2[[#This Row],[CANTIDAD 2]]*Tabla2[[#This Row],[P. U. 2]],2)</f>
        <v>144364.41</v>
      </c>
    </row>
    <row r="3142" spans="1:10">
      <c r="A3142" s="16" t="s">
        <v>6577</v>
      </c>
      <c r="B3142" s="16" t="s">
        <v>2929</v>
      </c>
      <c r="C3142" s="16" t="s">
        <v>6145</v>
      </c>
      <c r="D3142" s="1" t="s">
        <v>62</v>
      </c>
      <c r="E3142" s="3">
        <v>1</v>
      </c>
      <c r="F3142" s="2">
        <v>81074.080000000002</v>
      </c>
      <c r="G3142" s="2">
        <f>ROUND('CDD-CD'!$E3142*'CDD-CD'!$F3142,2)</f>
        <v>81074.080000000002</v>
      </c>
      <c r="H3142" s="3">
        <v>1</v>
      </c>
      <c r="I3142" s="2">
        <v>111782.31</v>
      </c>
      <c r="J3142" s="2">
        <f>ROUND(Tabla2[[#This Row],[CANTIDAD 2]]*Tabla2[[#This Row],[P. U. 2]],2)</f>
        <v>111782.31</v>
      </c>
    </row>
    <row r="3143" spans="1:10" s="56" customFormat="1">
      <c r="A3143" s="52" t="s">
        <v>6580</v>
      </c>
      <c r="B3143" s="52" t="s">
        <v>2930</v>
      </c>
      <c r="C3143" s="52" t="s">
        <v>5032</v>
      </c>
      <c r="D3143" s="53" t="s">
        <v>3472</v>
      </c>
      <c r="E3143" s="54"/>
      <c r="F3143" s="55"/>
      <c r="G3143" s="55">
        <f>SUM(G3144)</f>
        <v>822039.39</v>
      </c>
      <c r="H3143" s="54"/>
      <c r="I3143" s="65"/>
      <c r="J3143" s="55">
        <f>SUM(J3144)</f>
        <v>822039.39</v>
      </c>
    </row>
    <row r="3144" spans="1:10">
      <c r="A3144" s="16" t="s">
        <v>6577</v>
      </c>
      <c r="B3144" s="16" t="s">
        <v>2931</v>
      </c>
      <c r="C3144" s="16" t="s">
        <v>6146</v>
      </c>
      <c r="D3144" s="1" t="s">
        <v>62</v>
      </c>
      <c r="E3144" s="3">
        <v>1</v>
      </c>
      <c r="F3144" s="2">
        <v>822039.39</v>
      </c>
      <c r="G3144" s="2">
        <f>ROUND('CDD-CD'!$E3144*'CDD-CD'!$F3144,2)</f>
        <v>822039.39</v>
      </c>
      <c r="H3144" s="3">
        <v>1</v>
      </c>
      <c r="I3144" s="2">
        <v>822039.39</v>
      </c>
      <c r="J3144" s="2">
        <f>ROUND(Tabla2[[#This Row],[CANTIDAD 2]]*Tabla2[[#This Row],[P. U. 2]],2)</f>
        <v>822039.39</v>
      </c>
    </row>
    <row r="3145" spans="1:10" s="46" customFormat="1">
      <c r="A3145" s="45" t="s">
        <v>6578</v>
      </c>
      <c r="B3145" s="45" t="s">
        <v>6703</v>
      </c>
      <c r="C3145" s="45" t="s">
        <v>6147</v>
      </c>
      <c r="D3145" s="25" t="s">
        <v>3472</v>
      </c>
      <c r="E3145" s="26"/>
      <c r="F3145" s="27"/>
      <c r="G3145" s="27">
        <f>G3146+G3153+G3157</f>
        <v>3113671.1000000006</v>
      </c>
      <c r="H3145" s="26"/>
      <c r="I3145" s="63"/>
      <c r="J3145" s="27">
        <f>J3146+J3153+J3157</f>
        <v>3329074.4299999997</v>
      </c>
    </row>
    <row r="3146" spans="1:10" s="51" customFormat="1">
      <c r="A3146" s="47" t="s">
        <v>6579</v>
      </c>
      <c r="B3146" s="47" t="s">
        <v>6646</v>
      </c>
      <c r="C3146" s="47" t="s">
        <v>4613</v>
      </c>
      <c r="D3146" s="48" t="s">
        <v>3472</v>
      </c>
      <c r="E3146" s="49"/>
      <c r="F3146" s="50"/>
      <c r="G3146" s="50">
        <f>SUM(G3147:G3152)</f>
        <v>150282.22000000003</v>
      </c>
      <c r="H3146" s="49"/>
      <c r="I3146" s="64"/>
      <c r="J3146" s="50">
        <f>SUM(J3147:J3152)</f>
        <v>160558.47999999998</v>
      </c>
    </row>
    <row r="3147" spans="1:10">
      <c r="A3147" s="16" t="s">
        <v>6577</v>
      </c>
      <c r="B3147" s="16" t="s">
        <v>2932</v>
      </c>
      <c r="C3147" s="16" t="s">
        <v>6148</v>
      </c>
      <c r="D3147" s="1" t="s">
        <v>62</v>
      </c>
      <c r="E3147" s="3">
        <v>7</v>
      </c>
      <c r="F3147" s="2">
        <v>4017.07</v>
      </c>
      <c r="G3147" s="2">
        <f>ROUND('CDD-CD'!$E3147*'CDD-CD'!$F3147,2)</f>
        <v>28119.49</v>
      </c>
      <c r="H3147" s="3">
        <v>7</v>
      </c>
      <c r="I3147" s="2">
        <v>4291.76</v>
      </c>
      <c r="J3147" s="2">
        <f>ROUND(Tabla2[[#This Row],[CANTIDAD 2]]*Tabla2[[#This Row],[P. U. 2]],2)</f>
        <v>30042.32</v>
      </c>
    </row>
    <row r="3148" spans="1:10">
      <c r="A3148" s="16" t="s">
        <v>6577</v>
      </c>
      <c r="B3148" s="16" t="s">
        <v>2933</v>
      </c>
      <c r="C3148" s="16" t="s">
        <v>6149</v>
      </c>
      <c r="D3148" s="1" t="s">
        <v>62</v>
      </c>
      <c r="E3148" s="3">
        <v>3</v>
      </c>
      <c r="F3148" s="2">
        <v>7362.01</v>
      </c>
      <c r="G3148" s="2">
        <f>ROUND('CDD-CD'!$E3148*'CDD-CD'!$F3148,2)</f>
        <v>22086.03</v>
      </c>
      <c r="H3148" s="3">
        <v>3</v>
      </c>
      <c r="I3148" s="2">
        <v>7865.39</v>
      </c>
      <c r="J3148" s="2">
        <f>ROUND(Tabla2[[#This Row],[CANTIDAD 2]]*Tabla2[[#This Row],[P. U. 2]],2)</f>
        <v>23596.17</v>
      </c>
    </row>
    <row r="3149" spans="1:10">
      <c r="A3149" s="16" t="s">
        <v>6577</v>
      </c>
      <c r="B3149" s="16" t="s">
        <v>2934</v>
      </c>
      <c r="C3149" s="16" t="s">
        <v>6150</v>
      </c>
      <c r="D3149" s="1" t="s">
        <v>62</v>
      </c>
      <c r="E3149" s="3">
        <v>1</v>
      </c>
      <c r="F3149" s="2">
        <v>6326.08</v>
      </c>
      <c r="G3149" s="2">
        <f>ROUND('CDD-CD'!$E3149*'CDD-CD'!$F3149,2)</f>
        <v>6326.08</v>
      </c>
      <c r="H3149" s="3">
        <v>1</v>
      </c>
      <c r="I3149" s="2">
        <v>6758.67</v>
      </c>
      <c r="J3149" s="2">
        <f>ROUND(Tabla2[[#This Row],[CANTIDAD 2]]*Tabla2[[#This Row],[P. U. 2]],2)</f>
        <v>6758.67</v>
      </c>
    </row>
    <row r="3150" spans="1:10">
      <c r="A3150" s="16" t="s">
        <v>6577</v>
      </c>
      <c r="B3150" s="16" t="s">
        <v>2935</v>
      </c>
      <c r="C3150" s="16" t="s">
        <v>6151</v>
      </c>
      <c r="D3150" s="1" t="s">
        <v>62</v>
      </c>
      <c r="E3150" s="3">
        <v>1</v>
      </c>
      <c r="F3150" s="2">
        <v>6529.56</v>
      </c>
      <c r="G3150" s="2">
        <f>ROUND('CDD-CD'!$E3150*'CDD-CD'!$F3150,2)</f>
        <v>6529.56</v>
      </c>
      <c r="H3150" s="3">
        <v>1</v>
      </c>
      <c r="I3150" s="2">
        <v>6976.06</v>
      </c>
      <c r="J3150" s="2">
        <f>ROUND(Tabla2[[#This Row],[CANTIDAD 2]]*Tabla2[[#This Row],[P. U. 2]],2)</f>
        <v>6976.06</v>
      </c>
    </row>
    <row r="3151" spans="1:10">
      <c r="A3151" s="16" t="s">
        <v>6577</v>
      </c>
      <c r="B3151" s="16" t="s">
        <v>2936</v>
      </c>
      <c r="C3151" s="16" t="s">
        <v>6152</v>
      </c>
      <c r="D3151" s="1" t="s">
        <v>2937</v>
      </c>
      <c r="E3151" s="3">
        <v>2</v>
      </c>
      <c r="F3151" s="2">
        <v>2786.12</v>
      </c>
      <c r="G3151" s="2">
        <f>ROUND('CDD-CD'!$E3151*'CDD-CD'!$F3151,2)</f>
        <v>5572.24</v>
      </c>
      <c r="H3151" s="3">
        <v>2</v>
      </c>
      <c r="I3151" s="2">
        <v>2976.64</v>
      </c>
      <c r="J3151" s="2">
        <f>ROUND(Tabla2[[#This Row],[CANTIDAD 2]]*Tabla2[[#This Row],[P. U. 2]],2)</f>
        <v>5953.28</v>
      </c>
    </row>
    <row r="3152" spans="1:10">
      <c r="A3152" s="16" t="s">
        <v>6577</v>
      </c>
      <c r="B3152" s="16" t="s">
        <v>2938</v>
      </c>
      <c r="C3152" s="16" t="s">
        <v>6153</v>
      </c>
      <c r="D3152" s="1" t="s">
        <v>2937</v>
      </c>
      <c r="E3152" s="3">
        <v>22</v>
      </c>
      <c r="F3152" s="2">
        <v>3711.31</v>
      </c>
      <c r="G3152" s="2">
        <f>ROUND('CDD-CD'!$E3152*'CDD-CD'!$F3152,2)</f>
        <v>81648.820000000007</v>
      </c>
      <c r="H3152" s="3">
        <v>22</v>
      </c>
      <c r="I3152" s="2">
        <v>3965.09</v>
      </c>
      <c r="J3152" s="2">
        <f>ROUND(Tabla2[[#This Row],[CANTIDAD 2]]*Tabla2[[#This Row],[P. U. 2]],2)</f>
        <v>87231.98</v>
      </c>
    </row>
    <row r="3153" spans="1:10" s="51" customFormat="1">
      <c r="A3153" s="47" t="s">
        <v>6579</v>
      </c>
      <c r="B3153" s="47" t="s">
        <v>6647</v>
      </c>
      <c r="C3153" s="47" t="s">
        <v>6154</v>
      </c>
      <c r="D3153" s="48" t="s">
        <v>3472</v>
      </c>
      <c r="E3153" s="49"/>
      <c r="F3153" s="50"/>
      <c r="G3153" s="50">
        <f>SUM(G3154:G3156)</f>
        <v>467074.27</v>
      </c>
      <c r="H3153" s="49"/>
      <c r="I3153" s="64"/>
      <c r="J3153" s="50">
        <f>SUM(J3154:J3156)</f>
        <v>508114.21</v>
      </c>
    </row>
    <row r="3154" spans="1:10">
      <c r="A3154" s="16" t="s">
        <v>6577</v>
      </c>
      <c r="B3154" s="16" t="s">
        <v>2939</v>
      </c>
      <c r="C3154" s="16" t="s">
        <v>6155</v>
      </c>
      <c r="D3154" s="1" t="s">
        <v>62</v>
      </c>
      <c r="E3154" s="3">
        <v>53</v>
      </c>
      <c r="F3154" s="2">
        <v>7021.96</v>
      </c>
      <c r="G3154" s="2">
        <f>ROUND('CDD-CD'!$E3154*'CDD-CD'!$F3154,2)</f>
        <v>372163.88</v>
      </c>
      <c r="H3154" s="3">
        <v>53</v>
      </c>
      <c r="I3154" s="2">
        <v>7502.13</v>
      </c>
      <c r="J3154" s="2">
        <f>ROUND(Tabla2[[#This Row],[CANTIDAD 2]]*Tabla2[[#This Row],[P. U. 2]],2)</f>
        <v>397612.89</v>
      </c>
    </row>
    <row r="3155" spans="1:10">
      <c r="A3155" s="16" t="s">
        <v>6577</v>
      </c>
      <c r="B3155" s="16" t="s">
        <v>2940</v>
      </c>
      <c r="C3155" s="16" t="s">
        <v>6156</v>
      </c>
      <c r="D3155" s="1" t="s">
        <v>15</v>
      </c>
      <c r="E3155" s="3">
        <v>652</v>
      </c>
      <c r="F3155" s="2">
        <v>115.37</v>
      </c>
      <c r="G3155" s="2">
        <f>ROUND('CDD-CD'!$E3155*'CDD-CD'!$F3155,2)</f>
        <v>75221.240000000005</v>
      </c>
      <c r="H3155" s="3">
        <v>652</v>
      </c>
      <c r="I3155" s="2">
        <v>133.76</v>
      </c>
      <c r="J3155" s="2">
        <f>ROUND(Tabla2[[#This Row],[CANTIDAD 2]]*Tabla2[[#This Row],[P. U. 2]],2)</f>
        <v>87211.520000000004</v>
      </c>
    </row>
    <row r="3156" spans="1:10">
      <c r="A3156" s="16" t="s">
        <v>6577</v>
      </c>
      <c r="B3156" s="16" t="s">
        <v>2941</v>
      </c>
      <c r="C3156" s="16" t="s">
        <v>6157</v>
      </c>
      <c r="D3156" s="1" t="s">
        <v>62</v>
      </c>
      <c r="E3156" s="3">
        <v>115</v>
      </c>
      <c r="F3156" s="2">
        <v>171.21</v>
      </c>
      <c r="G3156" s="2">
        <f>ROUND('CDD-CD'!$E3156*'CDD-CD'!$F3156,2)</f>
        <v>19689.150000000001</v>
      </c>
      <c r="H3156" s="3">
        <v>115</v>
      </c>
      <c r="I3156" s="2">
        <v>202.52</v>
      </c>
      <c r="J3156" s="2">
        <f>ROUND(Tabla2[[#This Row],[CANTIDAD 2]]*Tabla2[[#This Row],[P. U. 2]],2)</f>
        <v>23289.8</v>
      </c>
    </row>
    <row r="3157" spans="1:10" s="51" customFormat="1">
      <c r="A3157" s="47" t="s">
        <v>6579</v>
      </c>
      <c r="B3157" s="47" t="s">
        <v>6704</v>
      </c>
      <c r="C3157" s="47" t="s">
        <v>6008</v>
      </c>
      <c r="D3157" s="48" t="s">
        <v>3472</v>
      </c>
      <c r="E3157" s="49"/>
      <c r="F3157" s="50"/>
      <c r="G3157" s="50">
        <f>G3158+G3173+G3188</f>
        <v>2496314.6100000003</v>
      </c>
      <c r="H3157" s="49"/>
      <c r="I3157" s="64"/>
      <c r="J3157" s="50">
        <f>J3158+J3173+J3188</f>
        <v>2660401.7399999998</v>
      </c>
    </row>
    <row r="3158" spans="1:10" s="56" customFormat="1">
      <c r="A3158" s="52" t="s">
        <v>6580</v>
      </c>
      <c r="B3158" s="52" t="s">
        <v>2942</v>
      </c>
      <c r="C3158" s="52" t="s">
        <v>4310</v>
      </c>
      <c r="D3158" s="53" t="s">
        <v>3472</v>
      </c>
      <c r="E3158" s="54"/>
      <c r="F3158" s="55"/>
      <c r="G3158" s="55">
        <f>SUM(G3159:G3172)</f>
        <v>1175954.7300000002</v>
      </c>
      <c r="H3158" s="54"/>
      <c r="I3158" s="65"/>
      <c r="J3158" s="55">
        <f>SUM(J3159:J3172)</f>
        <v>1230650.4400000002</v>
      </c>
    </row>
    <row r="3159" spans="1:10">
      <c r="A3159" s="16" t="s">
        <v>6577</v>
      </c>
      <c r="B3159" s="16" t="s">
        <v>2943</v>
      </c>
      <c r="C3159" s="16" t="s">
        <v>6158</v>
      </c>
      <c r="D3159" s="1" t="s">
        <v>62</v>
      </c>
      <c r="E3159" s="3">
        <v>1</v>
      </c>
      <c r="F3159" s="2">
        <v>9438.18</v>
      </c>
      <c r="G3159" s="2">
        <f>ROUND('CDD-CD'!$E3159*'CDD-CD'!$F3159,2)</f>
        <v>9438.18</v>
      </c>
      <c r="H3159" s="3">
        <v>1</v>
      </c>
      <c r="I3159" s="2">
        <v>9895.9599999999991</v>
      </c>
      <c r="J3159" s="2">
        <f>ROUND(Tabla2[[#This Row],[CANTIDAD 2]]*Tabla2[[#This Row],[P. U. 2]],2)</f>
        <v>9895.9599999999991</v>
      </c>
    </row>
    <row r="3160" spans="1:10">
      <c r="A3160" s="16" t="s">
        <v>6577</v>
      </c>
      <c r="B3160" s="16" t="s">
        <v>2944</v>
      </c>
      <c r="C3160" s="16" t="s">
        <v>6159</v>
      </c>
      <c r="D3160" s="1" t="s">
        <v>62</v>
      </c>
      <c r="E3160" s="3">
        <v>2</v>
      </c>
      <c r="F3160" s="2">
        <v>6958.12</v>
      </c>
      <c r="G3160" s="2">
        <f>ROUND('CDD-CD'!$E3160*'CDD-CD'!$F3160,2)</f>
        <v>13916.24</v>
      </c>
      <c r="H3160" s="3">
        <v>2</v>
      </c>
      <c r="I3160" s="2">
        <v>7556.47</v>
      </c>
      <c r="J3160" s="2">
        <f>ROUND(Tabla2[[#This Row],[CANTIDAD 2]]*Tabla2[[#This Row],[P. U. 2]],2)</f>
        <v>15112.94</v>
      </c>
    </row>
    <row r="3161" spans="1:10">
      <c r="A3161" s="16" t="s">
        <v>6577</v>
      </c>
      <c r="B3161" s="16" t="s">
        <v>2945</v>
      </c>
      <c r="C3161" s="16" t="s">
        <v>6160</v>
      </c>
      <c r="D3161" s="1" t="s">
        <v>62</v>
      </c>
      <c r="E3161" s="3">
        <v>10</v>
      </c>
      <c r="F3161" s="2">
        <v>7134.38</v>
      </c>
      <c r="G3161" s="2">
        <f>ROUND('CDD-CD'!$E3161*'CDD-CD'!$F3161,2)</f>
        <v>71343.8</v>
      </c>
      <c r="H3161" s="3">
        <v>10</v>
      </c>
      <c r="I3161" s="2">
        <v>7480.41</v>
      </c>
      <c r="J3161" s="2">
        <f>ROUND(Tabla2[[#This Row],[CANTIDAD 2]]*Tabla2[[#This Row],[P. U. 2]],2)</f>
        <v>74804.100000000006</v>
      </c>
    </row>
    <row r="3162" spans="1:10">
      <c r="A3162" s="16" t="s">
        <v>6577</v>
      </c>
      <c r="B3162" s="16" t="s">
        <v>2946</v>
      </c>
      <c r="C3162" s="16" t="s">
        <v>6161</v>
      </c>
      <c r="D3162" s="1" t="s">
        <v>62</v>
      </c>
      <c r="E3162" s="3">
        <v>14</v>
      </c>
      <c r="F3162" s="2">
        <v>11370.26</v>
      </c>
      <c r="G3162" s="2">
        <f>ROUND('CDD-CD'!$E3162*'CDD-CD'!$F3162,2)</f>
        <v>159183.64000000001</v>
      </c>
      <c r="H3162" s="3">
        <v>14</v>
      </c>
      <c r="I3162" s="2">
        <v>11921.69</v>
      </c>
      <c r="J3162" s="2">
        <f>ROUND(Tabla2[[#This Row],[CANTIDAD 2]]*Tabla2[[#This Row],[P. U. 2]],2)</f>
        <v>166903.66</v>
      </c>
    </row>
    <row r="3163" spans="1:10">
      <c r="A3163" s="16" t="s">
        <v>6577</v>
      </c>
      <c r="B3163" s="16" t="s">
        <v>2947</v>
      </c>
      <c r="C3163" s="16" t="s">
        <v>6162</v>
      </c>
      <c r="D3163" s="1" t="s">
        <v>62</v>
      </c>
      <c r="E3163" s="3">
        <v>9</v>
      </c>
      <c r="F3163" s="2">
        <v>2824.03</v>
      </c>
      <c r="G3163" s="2">
        <f>ROUND('CDD-CD'!$E3163*'CDD-CD'!$F3163,2)</f>
        <v>25416.27</v>
      </c>
      <c r="H3163" s="3">
        <v>9</v>
      </c>
      <c r="I3163" s="2">
        <v>2961</v>
      </c>
      <c r="J3163" s="2">
        <f>ROUND(Tabla2[[#This Row],[CANTIDAD 2]]*Tabla2[[#This Row],[P. U. 2]],2)</f>
        <v>26649</v>
      </c>
    </row>
    <row r="3164" spans="1:10">
      <c r="A3164" s="16" t="s">
        <v>6577</v>
      </c>
      <c r="B3164" s="16" t="s">
        <v>2948</v>
      </c>
      <c r="C3164" s="16" t="s">
        <v>6163</v>
      </c>
      <c r="D3164" s="1" t="s">
        <v>62</v>
      </c>
      <c r="E3164" s="3">
        <v>6</v>
      </c>
      <c r="F3164" s="2">
        <v>3292.9</v>
      </c>
      <c r="G3164" s="2">
        <f>ROUND('CDD-CD'!$E3164*'CDD-CD'!$F3164,2)</f>
        <v>19757.400000000001</v>
      </c>
      <c r="H3164" s="3">
        <v>6</v>
      </c>
      <c r="I3164" s="2">
        <v>3452.94</v>
      </c>
      <c r="J3164" s="2">
        <f>ROUND(Tabla2[[#This Row],[CANTIDAD 2]]*Tabla2[[#This Row],[P. U. 2]],2)</f>
        <v>20717.64</v>
      </c>
    </row>
    <row r="3165" spans="1:10">
      <c r="A3165" s="16" t="s">
        <v>6577</v>
      </c>
      <c r="B3165" s="16" t="s">
        <v>2949</v>
      </c>
      <c r="C3165" s="16" t="s">
        <v>6164</v>
      </c>
      <c r="D3165" s="1" t="s">
        <v>62</v>
      </c>
      <c r="E3165" s="3">
        <v>143</v>
      </c>
      <c r="F3165" s="2">
        <v>3299.65</v>
      </c>
      <c r="G3165" s="2">
        <f>ROUND('CDD-CD'!$E3165*'CDD-CD'!$F3165,2)</f>
        <v>471849.95</v>
      </c>
      <c r="H3165" s="3">
        <v>143</v>
      </c>
      <c r="I3165" s="2">
        <v>3459.7</v>
      </c>
      <c r="J3165" s="2">
        <f>ROUND(Tabla2[[#This Row],[CANTIDAD 2]]*Tabla2[[#This Row],[P. U. 2]],2)</f>
        <v>494737.1</v>
      </c>
    </row>
    <row r="3166" spans="1:10">
      <c r="A3166" s="16" t="s">
        <v>6577</v>
      </c>
      <c r="B3166" s="16" t="s">
        <v>2950</v>
      </c>
      <c r="C3166" s="16" t="s">
        <v>6165</v>
      </c>
      <c r="D3166" s="1" t="s">
        <v>62</v>
      </c>
      <c r="E3166" s="3">
        <v>143</v>
      </c>
      <c r="F3166" s="2">
        <v>416.17</v>
      </c>
      <c r="G3166" s="2">
        <f>ROUND('CDD-CD'!$E3166*'CDD-CD'!$F3166,2)</f>
        <v>59512.31</v>
      </c>
      <c r="H3166" s="3">
        <v>143</v>
      </c>
      <c r="I3166" s="2">
        <v>436.35</v>
      </c>
      <c r="J3166" s="2">
        <f>ROUND(Tabla2[[#This Row],[CANTIDAD 2]]*Tabla2[[#This Row],[P. U. 2]],2)</f>
        <v>62398.05</v>
      </c>
    </row>
    <row r="3167" spans="1:10">
      <c r="A3167" s="16" t="s">
        <v>6577</v>
      </c>
      <c r="B3167" s="16" t="s">
        <v>2951</v>
      </c>
      <c r="C3167" s="16" t="s">
        <v>6166</v>
      </c>
      <c r="D3167" s="1" t="s">
        <v>62</v>
      </c>
      <c r="E3167" s="3">
        <v>53</v>
      </c>
      <c r="F3167" s="2">
        <v>1218.8</v>
      </c>
      <c r="G3167" s="2">
        <f>ROUND('CDD-CD'!$E3167*'CDD-CD'!$F3167,2)</f>
        <v>64596.4</v>
      </c>
      <c r="H3167" s="3">
        <v>53</v>
      </c>
      <c r="I3167" s="2">
        <v>1277.9100000000001</v>
      </c>
      <c r="J3167" s="2">
        <f>ROUND(Tabla2[[#This Row],[CANTIDAD 2]]*Tabla2[[#This Row],[P. U. 2]],2)</f>
        <v>67729.23</v>
      </c>
    </row>
    <row r="3168" spans="1:10">
      <c r="A3168" s="16" t="s">
        <v>6577</v>
      </c>
      <c r="B3168" s="16" t="s">
        <v>2952</v>
      </c>
      <c r="C3168" s="16" t="s">
        <v>6167</v>
      </c>
      <c r="D3168" s="1" t="s">
        <v>62</v>
      </c>
      <c r="E3168" s="3">
        <v>60</v>
      </c>
      <c r="F3168" s="2">
        <v>914.09</v>
      </c>
      <c r="G3168" s="2">
        <f>ROUND('CDD-CD'!$E3168*'CDD-CD'!$F3168,2)</f>
        <v>54845.4</v>
      </c>
      <c r="H3168" s="3">
        <v>60</v>
      </c>
      <c r="I3168" s="2">
        <v>958.42</v>
      </c>
      <c r="J3168" s="2">
        <f>ROUND(Tabla2[[#This Row],[CANTIDAD 2]]*Tabla2[[#This Row],[P. U. 2]],2)</f>
        <v>57505.2</v>
      </c>
    </row>
    <row r="3169" spans="1:10">
      <c r="A3169" s="16" t="s">
        <v>6577</v>
      </c>
      <c r="B3169" s="16" t="s">
        <v>2953</v>
      </c>
      <c r="C3169" s="16" t="s">
        <v>6168</v>
      </c>
      <c r="D3169" s="1" t="s">
        <v>62</v>
      </c>
      <c r="E3169" s="3">
        <v>30</v>
      </c>
      <c r="F3169" s="2">
        <v>810.06</v>
      </c>
      <c r="G3169" s="2">
        <f>ROUND('CDD-CD'!$E3169*'CDD-CD'!$F3169,2)</f>
        <v>24301.8</v>
      </c>
      <c r="H3169" s="3">
        <v>30</v>
      </c>
      <c r="I3169" s="2">
        <v>849.35</v>
      </c>
      <c r="J3169" s="2">
        <f>ROUND(Tabla2[[#This Row],[CANTIDAD 2]]*Tabla2[[#This Row],[P. U. 2]],2)</f>
        <v>25480.5</v>
      </c>
    </row>
    <row r="3170" spans="1:10">
      <c r="A3170" s="16" t="s">
        <v>6577</v>
      </c>
      <c r="B3170" s="16" t="s">
        <v>2954</v>
      </c>
      <c r="C3170" s="16" t="s">
        <v>6169</v>
      </c>
      <c r="D3170" s="1" t="s">
        <v>62</v>
      </c>
      <c r="E3170" s="3">
        <v>46</v>
      </c>
      <c r="F3170" s="2">
        <v>334.43</v>
      </c>
      <c r="G3170" s="2">
        <f>ROUND('CDD-CD'!$E3170*'CDD-CD'!$F3170,2)</f>
        <v>15383.78</v>
      </c>
      <c r="H3170" s="3">
        <v>46</v>
      </c>
      <c r="I3170" s="2">
        <v>350.65</v>
      </c>
      <c r="J3170" s="2">
        <f>ROUND(Tabla2[[#This Row],[CANTIDAD 2]]*Tabla2[[#This Row],[P. U. 2]],2)</f>
        <v>16129.9</v>
      </c>
    </row>
    <row r="3171" spans="1:10">
      <c r="A3171" s="16" t="s">
        <v>6577</v>
      </c>
      <c r="B3171" s="16" t="s">
        <v>2955</v>
      </c>
      <c r="C3171" s="16" t="s">
        <v>6170</v>
      </c>
      <c r="D3171" s="1" t="s">
        <v>62</v>
      </c>
      <c r="E3171" s="3">
        <v>6</v>
      </c>
      <c r="F3171" s="2">
        <v>15534.13</v>
      </c>
      <c r="G3171" s="2">
        <f>ROUND('CDD-CD'!$E3171*'CDD-CD'!$F3171,2)</f>
        <v>93204.78</v>
      </c>
      <c r="H3171" s="3">
        <v>6</v>
      </c>
      <c r="I3171" s="2">
        <v>16048.93</v>
      </c>
      <c r="J3171" s="2">
        <f>ROUND(Tabla2[[#This Row],[CANTIDAD 2]]*Tabla2[[#This Row],[P. U. 2]],2)</f>
        <v>96293.58</v>
      </c>
    </row>
    <row r="3172" spans="1:10">
      <c r="A3172" s="16" t="s">
        <v>6577</v>
      </c>
      <c r="B3172" s="16" t="s">
        <v>2956</v>
      </c>
      <c r="C3172" s="16" t="s">
        <v>6171</v>
      </c>
      <c r="D3172" s="1" t="s">
        <v>62</v>
      </c>
      <c r="E3172" s="3">
        <v>6</v>
      </c>
      <c r="F3172" s="2">
        <v>15534.13</v>
      </c>
      <c r="G3172" s="2">
        <f>ROUND('CDD-CD'!$E3172*'CDD-CD'!$F3172,2)</f>
        <v>93204.78</v>
      </c>
      <c r="H3172" s="3">
        <v>6</v>
      </c>
      <c r="I3172" s="2">
        <v>16048.93</v>
      </c>
      <c r="J3172" s="2">
        <f>ROUND(Tabla2[[#This Row],[CANTIDAD 2]]*Tabla2[[#This Row],[P. U. 2]],2)</f>
        <v>96293.58</v>
      </c>
    </row>
    <row r="3173" spans="1:10" s="56" customFormat="1">
      <c r="A3173" s="52" t="s">
        <v>6580</v>
      </c>
      <c r="B3173" s="52" t="s">
        <v>2957</v>
      </c>
      <c r="C3173" s="52" t="s">
        <v>4321</v>
      </c>
      <c r="D3173" s="53" t="s">
        <v>3472</v>
      </c>
      <c r="E3173" s="54"/>
      <c r="F3173" s="55"/>
      <c r="G3173" s="55">
        <f>SUM(G3174:G3187)</f>
        <v>763334.48</v>
      </c>
      <c r="H3173" s="54"/>
      <c r="I3173" s="65"/>
      <c r="J3173" s="55">
        <f>SUM(J3174:J3187)</f>
        <v>818030.18999999971</v>
      </c>
    </row>
    <row r="3174" spans="1:10">
      <c r="A3174" s="16" t="s">
        <v>6577</v>
      </c>
      <c r="B3174" s="16" t="s">
        <v>2958</v>
      </c>
      <c r="C3174" s="16" t="s">
        <v>6158</v>
      </c>
      <c r="D3174" s="1" t="s">
        <v>62</v>
      </c>
      <c r="E3174" s="3">
        <v>1</v>
      </c>
      <c r="F3174" s="2">
        <v>6146.34</v>
      </c>
      <c r="G3174" s="2">
        <f>ROUND('CDD-CD'!$E3174*'CDD-CD'!$F3174,2)</f>
        <v>6146.34</v>
      </c>
      <c r="H3174" s="3">
        <v>1</v>
      </c>
      <c r="I3174" s="2">
        <v>6604.12</v>
      </c>
      <c r="J3174" s="2">
        <f>ROUND(Tabla2[[#This Row],[CANTIDAD 2]]*Tabla2[[#This Row],[P. U. 2]],2)</f>
        <v>6604.12</v>
      </c>
    </row>
    <row r="3175" spans="1:10">
      <c r="A3175" s="16" t="s">
        <v>6577</v>
      </c>
      <c r="B3175" s="16" t="s">
        <v>2959</v>
      </c>
      <c r="C3175" s="16" t="s">
        <v>6159</v>
      </c>
      <c r="D3175" s="1" t="s">
        <v>62</v>
      </c>
      <c r="E3175" s="3">
        <v>2</v>
      </c>
      <c r="F3175" s="2">
        <v>4806.76</v>
      </c>
      <c r="G3175" s="2">
        <f>ROUND('CDD-CD'!$E3175*'CDD-CD'!$F3175,2)</f>
        <v>9613.52</v>
      </c>
      <c r="H3175" s="3">
        <v>2</v>
      </c>
      <c r="I3175" s="2">
        <v>5405.11</v>
      </c>
      <c r="J3175" s="2">
        <f>ROUND(Tabla2[[#This Row],[CANTIDAD 2]]*Tabla2[[#This Row],[P. U. 2]],2)</f>
        <v>10810.22</v>
      </c>
    </row>
    <row r="3176" spans="1:10">
      <c r="A3176" s="16" t="s">
        <v>6577</v>
      </c>
      <c r="B3176" s="16" t="s">
        <v>2960</v>
      </c>
      <c r="C3176" s="16" t="s">
        <v>6160</v>
      </c>
      <c r="D3176" s="1" t="s">
        <v>62</v>
      </c>
      <c r="E3176" s="3">
        <v>10</v>
      </c>
      <c r="F3176" s="2">
        <v>4646.0600000000004</v>
      </c>
      <c r="G3176" s="2">
        <f>ROUND('CDD-CD'!$E3176*'CDD-CD'!$F3176,2)</f>
        <v>46460.6</v>
      </c>
      <c r="H3176" s="3">
        <v>10</v>
      </c>
      <c r="I3176" s="2">
        <v>4992.09</v>
      </c>
      <c r="J3176" s="2">
        <f>ROUND(Tabla2[[#This Row],[CANTIDAD 2]]*Tabla2[[#This Row],[P. U. 2]],2)</f>
        <v>49920.9</v>
      </c>
    </row>
    <row r="3177" spans="1:10">
      <c r="A3177" s="16" t="s">
        <v>6577</v>
      </c>
      <c r="B3177" s="16" t="s">
        <v>2961</v>
      </c>
      <c r="C3177" s="16" t="s">
        <v>6161</v>
      </c>
      <c r="D3177" s="1" t="s">
        <v>62</v>
      </c>
      <c r="E3177" s="3">
        <v>14</v>
      </c>
      <c r="F3177" s="2">
        <v>7404.5</v>
      </c>
      <c r="G3177" s="2">
        <f>ROUND('CDD-CD'!$E3177*'CDD-CD'!$F3177,2)</f>
        <v>103663</v>
      </c>
      <c r="H3177" s="3">
        <v>14</v>
      </c>
      <c r="I3177" s="2">
        <v>7955.93</v>
      </c>
      <c r="J3177" s="2">
        <f>ROUND(Tabla2[[#This Row],[CANTIDAD 2]]*Tabla2[[#This Row],[P. U. 2]],2)</f>
        <v>111383.02</v>
      </c>
    </row>
    <row r="3178" spans="1:10">
      <c r="A3178" s="16" t="s">
        <v>6577</v>
      </c>
      <c r="B3178" s="16" t="s">
        <v>2962</v>
      </c>
      <c r="C3178" s="16" t="s">
        <v>6162</v>
      </c>
      <c r="D3178" s="1" t="s">
        <v>62</v>
      </c>
      <c r="E3178" s="3">
        <v>9</v>
      </c>
      <c r="F3178" s="2">
        <v>1839.07</v>
      </c>
      <c r="G3178" s="2">
        <f>ROUND('CDD-CD'!$E3178*'CDD-CD'!$F3178,2)</f>
        <v>16551.63</v>
      </c>
      <c r="H3178" s="3">
        <v>9</v>
      </c>
      <c r="I3178" s="2">
        <v>1976.04</v>
      </c>
      <c r="J3178" s="2">
        <f>ROUND(Tabla2[[#This Row],[CANTIDAD 2]]*Tabla2[[#This Row],[P. U. 2]],2)</f>
        <v>17784.36</v>
      </c>
    </row>
    <row r="3179" spans="1:10">
      <c r="A3179" s="16" t="s">
        <v>6577</v>
      </c>
      <c r="B3179" s="16" t="s">
        <v>2963</v>
      </c>
      <c r="C3179" s="16" t="s">
        <v>6163</v>
      </c>
      <c r="D3179" s="1" t="s">
        <v>62</v>
      </c>
      <c r="E3179" s="3">
        <v>6</v>
      </c>
      <c r="F3179" s="2">
        <v>2144.75</v>
      </c>
      <c r="G3179" s="2">
        <f>ROUND('CDD-CD'!$E3179*'CDD-CD'!$F3179,2)</f>
        <v>12868.5</v>
      </c>
      <c r="H3179" s="3">
        <v>6</v>
      </c>
      <c r="I3179" s="2">
        <v>2304.79</v>
      </c>
      <c r="J3179" s="2">
        <f>ROUND(Tabla2[[#This Row],[CANTIDAD 2]]*Tabla2[[#This Row],[P. U. 2]],2)</f>
        <v>13828.74</v>
      </c>
    </row>
    <row r="3180" spans="1:10">
      <c r="A3180" s="16" t="s">
        <v>6577</v>
      </c>
      <c r="B3180" s="16" t="s">
        <v>2964</v>
      </c>
      <c r="C3180" s="16" t="s">
        <v>6164</v>
      </c>
      <c r="D3180" s="1" t="s">
        <v>62</v>
      </c>
      <c r="E3180" s="3">
        <v>143</v>
      </c>
      <c r="F3180" s="2">
        <v>2148.8000000000002</v>
      </c>
      <c r="G3180" s="2">
        <f>ROUND('CDD-CD'!$E3180*'CDD-CD'!$F3180,2)</f>
        <v>307278.40000000002</v>
      </c>
      <c r="H3180" s="3">
        <v>143</v>
      </c>
      <c r="I3180" s="2">
        <v>2308.85</v>
      </c>
      <c r="J3180" s="2">
        <f>ROUND(Tabla2[[#This Row],[CANTIDAD 2]]*Tabla2[[#This Row],[P. U. 2]],2)</f>
        <v>330165.55</v>
      </c>
    </row>
    <row r="3181" spans="1:10">
      <c r="A3181" s="16" t="s">
        <v>6577</v>
      </c>
      <c r="B3181" s="16" t="s">
        <v>2965</v>
      </c>
      <c r="C3181" s="16" t="s">
        <v>6165</v>
      </c>
      <c r="D3181" s="1" t="s">
        <v>62</v>
      </c>
      <c r="E3181" s="3">
        <v>143</v>
      </c>
      <c r="F3181" s="2">
        <v>271.02</v>
      </c>
      <c r="G3181" s="2">
        <f>ROUND('CDD-CD'!$E3181*'CDD-CD'!$F3181,2)</f>
        <v>38755.86</v>
      </c>
      <c r="H3181" s="3">
        <v>143</v>
      </c>
      <c r="I3181" s="2">
        <v>291.2</v>
      </c>
      <c r="J3181" s="2">
        <f>ROUND(Tabla2[[#This Row],[CANTIDAD 2]]*Tabla2[[#This Row],[P. U. 2]],2)</f>
        <v>41641.599999999999</v>
      </c>
    </row>
    <row r="3182" spans="1:10">
      <c r="A3182" s="16" t="s">
        <v>6577</v>
      </c>
      <c r="B3182" s="16" t="s">
        <v>2966</v>
      </c>
      <c r="C3182" s="16" t="s">
        <v>6166</v>
      </c>
      <c r="D3182" s="1" t="s">
        <v>62</v>
      </c>
      <c r="E3182" s="3">
        <v>53</v>
      </c>
      <c r="F3182" s="2">
        <v>793.71</v>
      </c>
      <c r="G3182" s="2">
        <f>ROUND('CDD-CD'!$E3182*'CDD-CD'!$F3182,2)</f>
        <v>42066.63</v>
      </c>
      <c r="H3182" s="3">
        <v>53</v>
      </c>
      <c r="I3182" s="2">
        <v>852.82</v>
      </c>
      <c r="J3182" s="2">
        <f>ROUND(Tabla2[[#This Row],[CANTIDAD 2]]*Tabla2[[#This Row],[P. U. 2]],2)</f>
        <v>45199.46</v>
      </c>
    </row>
    <row r="3183" spans="1:10">
      <c r="A3183" s="16" t="s">
        <v>6577</v>
      </c>
      <c r="B3183" s="16" t="s">
        <v>2967</v>
      </c>
      <c r="C3183" s="16" t="s">
        <v>6167</v>
      </c>
      <c r="D3183" s="1" t="s">
        <v>62</v>
      </c>
      <c r="E3183" s="3">
        <v>60</v>
      </c>
      <c r="F3183" s="2">
        <v>595.27</v>
      </c>
      <c r="G3183" s="2">
        <f>ROUND('CDD-CD'!$E3183*'CDD-CD'!$F3183,2)</f>
        <v>35716.199999999997</v>
      </c>
      <c r="H3183" s="3">
        <v>60</v>
      </c>
      <c r="I3183" s="2">
        <v>639.6</v>
      </c>
      <c r="J3183" s="2">
        <f>ROUND(Tabla2[[#This Row],[CANTIDAD 2]]*Tabla2[[#This Row],[P. U. 2]],2)</f>
        <v>38376</v>
      </c>
    </row>
    <row r="3184" spans="1:10">
      <c r="A3184" s="16" t="s">
        <v>6577</v>
      </c>
      <c r="B3184" s="16" t="s">
        <v>2968</v>
      </c>
      <c r="C3184" s="16" t="s">
        <v>6168</v>
      </c>
      <c r="D3184" s="1" t="s">
        <v>62</v>
      </c>
      <c r="E3184" s="3">
        <v>30</v>
      </c>
      <c r="F3184" s="2">
        <v>527.53</v>
      </c>
      <c r="G3184" s="2">
        <f>ROUND('CDD-CD'!$E3184*'CDD-CD'!$F3184,2)</f>
        <v>15825.9</v>
      </c>
      <c r="H3184" s="3">
        <v>30</v>
      </c>
      <c r="I3184" s="2">
        <v>566.82000000000005</v>
      </c>
      <c r="J3184" s="2">
        <f>ROUND(Tabla2[[#This Row],[CANTIDAD 2]]*Tabla2[[#This Row],[P. U. 2]],2)</f>
        <v>17004.599999999999</v>
      </c>
    </row>
    <row r="3185" spans="1:10">
      <c r="A3185" s="16" t="s">
        <v>6577</v>
      </c>
      <c r="B3185" s="16" t="s">
        <v>2969</v>
      </c>
      <c r="C3185" s="16" t="s">
        <v>6169</v>
      </c>
      <c r="D3185" s="1" t="s">
        <v>62</v>
      </c>
      <c r="E3185" s="3">
        <v>46</v>
      </c>
      <c r="F3185" s="2">
        <v>217.79</v>
      </c>
      <c r="G3185" s="2">
        <f>ROUND('CDD-CD'!$E3185*'CDD-CD'!$F3185,2)</f>
        <v>10018.34</v>
      </c>
      <c r="H3185" s="3">
        <v>46</v>
      </c>
      <c r="I3185" s="2">
        <v>234.01</v>
      </c>
      <c r="J3185" s="2">
        <f>ROUND(Tabla2[[#This Row],[CANTIDAD 2]]*Tabla2[[#This Row],[P. U. 2]],2)</f>
        <v>10764.46</v>
      </c>
    </row>
    <row r="3186" spans="1:10">
      <c r="A3186" s="16" t="s">
        <v>6577</v>
      </c>
      <c r="B3186" s="16" t="s">
        <v>2970</v>
      </c>
      <c r="C3186" s="16" t="s">
        <v>6170</v>
      </c>
      <c r="D3186" s="1" t="s">
        <v>62</v>
      </c>
      <c r="E3186" s="3">
        <v>6</v>
      </c>
      <c r="F3186" s="2">
        <v>9864.1299999999992</v>
      </c>
      <c r="G3186" s="2">
        <f>ROUND('CDD-CD'!$E3186*'CDD-CD'!$F3186,2)</f>
        <v>59184.78</v>
      </c>
      <c r="H3186" s="3">
        <v>6</v>
      </c>
      <c r="I3186" s="2">
        <v>10378.93</v>
      </c>
      <c r="J3186" s="2">
        <f>ROUND(Tabla2[[#This Row],[CANTIDAD 2]]*Tabla2[[#This Row],[P. U. 2]],2)</f>
        <v>62273.58</v>
      </c>
    </row>
    <row r="3187" spans="1:10">
      <c r="A3187" s="16" t="s">
        <v>6577</v>
      </c>
      <c r="B3187" s="16" t="s">
        <v>2971</v>
      </c>
      <c r="C3187" s="16" t="s">
        <v>6171</v>
      </c>
      <c r="D3187" s="1" t="s">
        <v>62</v>
      </c>
      <c r="E3187" s="3">
        <v>6</v>
      </c>
      <c r="F3187" s="2">
        <v>9864.1299999999992</v>
      </c>
      <c r="G3187" s="2">
        <f>ROUND('CDD-CD'!$E3187*'CDD-CD'!$F3187,2)</f>
        <v>59184.78</v>
      </c>
      <c r="H3187" s="3">
        <v>6</v>
      </c>
      <c r="I3187" s="2">
        <v>10378.93</v>
      </c>
      <c r="J3187" s="2">
        <f>ROUND(Tabla2[[#This Row],[CANTIDAD 2]]*Tabla2[[#This Row],[P. U. 2]],2)</f>
        <v>62273.58</v>
      </c>
    </row>
    <row r="3188" spans="1:10" s="56" customFormat="1">
      <c r="A3188" s="52" t="s">
        <v>6580</v>
      </c>
      <c r="B3188" s="52" t="s">
        <v>2972</v>
      </c>
      <c r="C3188" s="52" t="s">
        <v>6048</v>
      </c>
      <c r="D3188" s="53" t="s">
        <v>3472</v>
      </c>
      <c r="E3188" s="54"/>
      <c r="F3188" s="55"/>
      <c r="G3188" s="55">
        <f>SUM(G3189:G3202)</f>
        <v>557025.4</v>
      </c>
      <c r="H3188" s="54"/>
      <c r="I3188" s="65"/>
      <c r="J3188" s="55">
        <f>SUM(J3189:J3202)</f>
        <v>611721.11</v>
      </c>
    </row>
    <row r="3189" spans="1:10">
      <c r="A3189" s="16" t="s">
        <v>6577</v>
      </c>
      <c r="B3189" s="16" t="s">
        <v>2973</v>
      </c>
      <c r="C3189" s="16" t="s">
        <v>6158</v>
      </c>
      <c r="D3189" s="1" t="s">
        <v>62</v>
      </c>
      <c r="E3189" s="3">
        <v>1</v>
      </c>
      <c r="F3189" s="2">
        <v>4500.42</v>
      </c>
      <c r="G3189" s="2">
        <f>ROUND('CDD-CD'!$E3189*'CDD-CD'!$F3189,2)</f>
        <v>4500.42</v>
      </c>
      <c r="H3189" s="3">
        <v>1</v>
      </c>
      <c r="I3189" s="2">
        <v>4958.2</v>
      </c>
      <c r="J3189" s="2">
        <f>ROUND(Tabla2[[#This Row],[CANTIDAD 2]]*Tabla2[[#This Row],[P. U. 2]],2)</f>
        <v>4958.2</v>
      </c>
    </row>
    <row r="3190" spans="1:10">
      <c r="A3190" s="16" t="s">
        <v>6577</v>
      </c>
      <c r="B3190" s="16" t="s">
        <v>2974</v>
      </c>
      <c r="C3190" s="16" t="s">
        <v>6159</v>
      </c>
      <c r="D3190" s="1" t="s">
        <v>62</v>
      </c>
      <c r="E3190" s="3">
        <v>2</v>
      </c>
      <c r="F3190" s="2">
        <v>3731.08</v>
      </c>
      <c r="G3190" s="2">
        <f>ROUND('CDD-CD'!$E3190*'CDD-CD'!$F3190,2)</f>
        <v>7462.16</v>
      </c>
      <c r="H3190" s="3">
        <v>2</v>
      </c>
      <c r="I3190" s="2">
        <v>4329.43</v>
      </c>
      <c r="J3190" s="2">
        <f>ROUND(Tabla2[[#This Row],[CANTIDAD 2]]*Tabla2[[#This Row],[P. U. 2]],2)</f>
        <v>8658.86</v>
      </c>
    </row>
    <row r="3191" spans="1:10">
      <c r="A3191" s="16" t="s">
        <v>6577</v>
      </c>
      <c r="B3191" s="16" t="s">
        <v>2975</v>
      </c>
      <c r="C3191" s="16" t="s">
        <v>6160</v>
      </c>
      <c r="D3191" s="1" t="s">
        <v>62</v>
      </c>
      <c r="E3191" s="3">
        <v>10</v>
      </c>
      <c r="F3191" s="2">
        <v>3401.9</v>
      </c>
      <c r="G3191" s="2">
        <f>ROUND('CDD-CD'!$E3191*'CDD-CD'!$F3191,2)</f>
        <v>34019</v>
      </c>
      <c r="H3191" s="3">
        <v>10</v>
      </c>
      <c r="I3191" s="2">
        <v>3747.93</v>
      </c>
      <c r="J3191" s="2">
        <f>ROUND(Tabla2[[#This Row],[CANTIDAD 2]]*Tabla2[[#This Row],[P. U. 2]],2)</f>
        <v>37479.300000000003</v>
      </c>
    </row>
    <row r="3192" spans="1:10">
      <c r="A3192" s="16" t="s">
        <v>6577</v>
      </c>
      <c r="B3192" s="16" t="s">
        <v>2976</v>
      </c>
      <c r="C3192" s="16" t="s">
        <v>6161</v>
      </c>
      <c r="D3192" s="1" t="s">
        <v>62</v>
      </c>
      <c r="E3192" s="3">
        <v>14</v>
      </c>
      <c r="F3192" s="2">
        <v>5421.62</v>
      </c>
      <c r="G3192" s="2">
        <f>ROUND('CDD-CD'!$E3192*'CDD-CD'!$F3192,2)</f>
        <v>75902.679999999993</v>
      </c>
      <c r="H3192" s="3">
        <v>14</v>
      </c>
      <c r="I3192" s="2">
        <v>5973.05</v>
      </c>
      <c r="J3192" s="2">
        <f>ROUND(Tabla2[[#This Row],[CANTIDAD 2]]*Tabla2[[#This Row],[P. U. 2]],2)</f>
        <v>83622.7</v>
      </c>
    </row>
    <row r="3193" spans="1:10">
      <c r="A3193" s="16" t="s">
        <v>6577</v>
      </c>
      <c r="B3193" s="16" t="s">
        <v>2977</v>
      </c>
      <c r="C3193" s="16" t="s">
        <v>6162</v>
      </c>
      <c r="D3193" s="1" t="s">
        <v>62</v>
      </c>
      <c r="E3193" s="3">
        <v>9</v>
      </c>
      <c r="F3193" s="2">
        <v>1346.59</v>
      </c>
      <c r="G3193" s="2">
        <f>ROUND('CDD-CD'!$E3193*'CDD-CD'!$F3193,2)</f>
        <v>12119.31</v>
      </c>
      <c r="H3193" s="3">
        <v>9</v>
      </c>
      <c r="I3193" s="2">
        <v>1483.56</v>
      </c>
      <c r="J3193" s="2">
        <f>ROUND(Tabla2[[#This Row],[CANTIDAD 2]]*Tabla2[[#This Row],[P. U. 2]],2)</f>
        <v>13352.04</v>
      </c>
    </row>
    <row r="3194" spans="1:10">
      <c r="A3194" s="16" t="s">
        <v>6577</v>
      </c>
      <c r="B3194" s="16" t="s">
        <v>2978</v>
      </c>
      <c r="C3194" s="16" t="s">
        <v>6163</v>
      </c>
      <c r="D3194" s="1" t="s">
        <v>62</v>
      </c>
      <c r="E3194" s="3">
        <v>6</v>
      </c>
      <c r="F3194" s="2">
        <v>1570.68</v>
      </c>
      <c r="G3194" s="2">
        <f>ROUND('CDD-CD'!$E3194*'CDD-CD'!$F3194,2)</f>
        <v>9424.08</v>
      </c>
      <c r="H3194" s="3">
        <v>6</v>
      </c>
      <c r="I3194" s="2">
        <v>1730.72</v>
      </c>
      <c r="J3194" s="2">
        <f>ROUND(Tabla2[[#This Row],[CANTIDAD 2]]*Tabla2[[#This Row],[P. U. 2]],2)</f>
        <v>10384.32</v>
      </c>
    </row>
    <row r="3195" spans="1:10">
      <c r="A3195" s="16" t="s">
        <v>6577</v>
      </c>
      <c r="B3195" s="16" t="s">
        <v>2979</v>
      </c>
      <c r="C3195" s="16" t="s">
        <v>6164</v>
      </c>
      <c r="D3195" s="1" t="s">
        <v>62</v>
      </c>
      <c r="E3195" s="3">
        <v>143</v>
      </c>
      <c r="F3195" s="2">
        <v>1573.38</v>
      </c>
      <c r="G3195" s="2">
        <f>ROUND('CDD-CD'!$E3195*'CDD-CD'!$F3195,2)</f>
        <v>224993.34</v>
      </c>
      <c r="H3195" s="3">
        <v>143</v>
      </c>
      <c r="I3195" s="2">
        <v>1733.43</v>
      </c>
      <c r="J3195" s="2">
        <f>ROUND(Tabla2[[#This Row],[CANTIDAD 2]]*Tabla2[[#This Row],[P. U. 2]],2)</f>
        <v>247880.49</v>
      </c>
    </row>
    <row r="3196" spans="1:10">
      <c r="A3196" s="16" t="s">
        <v>6577</v>
      </c>
      <c r="B3196" s="16" t="s">
        <v>2980</v>
      </c>
      <c r="C3196" s="16" t="s">
        <v>6165</v>
      </c>
      <c r="D3196" s="1" t="s">
        <v>62</v>
      </c>
      <c r="E3196" s="3">
        <v>143</v>
      </c>
      <c r="F3196" s="2">
        <v>198.44</v>
      </c>
      <c r="G3196" s="2">
        <f>ROUND('CDD-CD'!$E3196*'CDD-CD'!$F3196,2)</f>
        <v>28376.92</v>
      </c>
      <c r="H3196" s="3">
        <v>143</v>
      </c>
      <c r="I3196" s="2">
        <v>218.62</v>
      </c>
      <c r="J3196" s="2">
        <f>ROUND(Tabla2[[#This Row],[CANTIDAD 2]]*Tabla2[[#This Row],[P. U. 2]],2)</f>
        <v>31262.66</v>
      </c>
    </row>
    <row r="3197" spans="1:10">
      <c r="A3197" s="16" t="s">
        <v>6577</v>
      </c>
      <c r="B3197" s="16" t="s">
        <v>2981</v>
      </c>
      <c r="C3197" s="16" t="s">
        <v>6166</v>
      </c>
      <c r="D3197" s="1" t="s">
        <v>62</v>
      </c>
      <c r="E3197" s="3">
        <v>53</v>
      </c>
      <c r="F3197" s="2">
        <v>581.16999999999996</v>
      </c>
      <c r="G3197" s="2">
        <f>ROUND('CDD-CD'!$E3197*'CDD-CD'!$F3197,2)</f>
        <v>30802.01</v>
      </c>
      <c r="H3197" s="3">
        <v>53</v>
      </c>
      <c r="I3197" s="2">
        <v>640.28</v>
      </c>
      <c r="J3197" s="2">
        <f>ROUND(Tabla2[[#This Row],[CANTIDAD 2]]*Tabla2[[#This Row],[P. U. 2]],2)</f>
        <v>33934.839999999997</v>
      </c>
    </row>
    <row r="3198" spans="1:10">
      <c r="A3198" s="16" t="s">
        <v>6577</v>
      </c>
      <c r="B3198" s="16" t="s">
        <v>2982</v>
      </c>
      <c r="C3198" s="16" t="s">
        <v>6167</v>
      </c>
      <c r="D3198" s="1" t="s">
        <v>62</v>
      </c>
      <c r="E3198" s="3">
        <v>60</v>
      </c>
      <c r="F3198" s="2">
        <v>435.87</v>
      </c>
      <c r="G3198" s="2">
        <f>ROUND('CDD-CD'!$E3198*'CDD-CD'!$F3198,2)</f>
        <v>26152.2</v>
      </c>
      <c r="H3198" s="3">
        <v>60</v>
      </c>
      <c r="I3198" s="2">
        <v>480.2</v>
      </c>
      <c r="J3198" s="2">
        <f>ROUND(Tabla2[[#This Row],[CANTIDAD 2]]*Tabla2[[#This Row],[P. U. 2]],2)</f>
        <v>28812</v>
      </c>
    </row>
    <row r="3199" spans="1:10">
      <c r="A3199" s="16" t="s">
        <v>6577</v>
      </c>
      <c r="B3199" s="16" t="s">
        <v>2983</v>
      </c>
      <c r="C3199" s="16" t="s">
        <v>6168</v>
      </c>
      <c r="D3199" s="1" t="s">
        <v>62</v>
      </c>
      <c r="E3199" s="3">
        <v>30</v>
      </c>
      <c r="F3199" s="2">
        <v>386.27</v>
      </c>
      <c r="G3199" s="2">
        <f>ROUND('CDD-CD'!$E3199*'CDD-CD'!$F3199,2)</f>
        <v>11588.1</v>
      </c>
      <c r="H3199" s="3">
        <v>30</v>
      </c>
      <c r="I3199" s="2">
        <v>425.56</v>
      </c>
      <c r="J3199" s="2">
        <f>ROUND(Tabla2[[#This Row],[CANTIDAD 2]]*Tabla2[[#This Row],[P. U. 2]],2)</f>
        <v>12766.8</v>
      </c>
    </row>
    <row r="3200" spans="1:10">
      <c r="A3200" s="16" t="s">
        <v>6577</v>
      </c>
      <c r="B3200" s="16" t="s">
        <v>2984</v>
      </c>
      <c r="C3200" s="16" t="s">
        <v>6169</v>
      </c>
      <c r="D3200" s="1" t="s">
        <v>62</v>
      </c>
      <c r="E3200" s="3">
        <v>46</v>
      </c>
      <c r="F3200" s="2">
        <v>159.47</v>
      </c>
      <c r="G3200" s="2">
        <f>ROUND('CDD-CD'!$E3200*'CDD-CD'!$F3200,2)</f>
        <v>7335.62</v>
      </c>
      <c r="H3200" s="3">
        <v>46</v>
      </c>
      <c r="I3200" s="2">
        <v>175.69</v>
      </c>
      <c r="J3200" s="2">
        <f>ROUND(Tabla2[[#This Row],[CANTIDAD 2]]*Tabla2[[#This Row],[P. U. 2]],2)</f>
        <v>8081.74</v>
      </c>
    </row>
    <row r="3201" spans="1:10">
      <c r="A3201" s="16" t="s">
        <v>6577</v>
      </c>
      <c r="B3201" s="16" t="s">
        <v>2985</v>
      </c>
      <c r="C3201" s="16" t="s">
        <v>6170</v>
      </c>
      <c r="D3201" s="1" t="s">
        <v>62</v>
      </c>
      <c r="E3201" s="3">
        <v>6</v>
      </c>
      <c r="F3201" s="2">
        <v>7029.13</v>
      </c>
      <c r="G3201" s="2">
        <f>ROUND('CDD-CD'!$E3201*'CDD-CD'!$F3201,2)</f>
        <v>42174.78</v>
      </c>
      <c r="H3201" s="3">
        <v>6</v>
      </c>
      <c r="I3201" s="2">
        <v>7543.93</v>
      </c>
      <c r="J3201" s="2">
        <f>ROUND(Tabla2[[#This Row],[CANTIDAD 2]]*Tabla2[[#This Row],[P. U. 2]],2)</f>
        <v>45263.58</v>
      </c>
    </row>
    <row r="3202" spans="1:10">
      <c r="A3202" s="16" t="s">
        <v>6577</v>
      </c>
      <c r="B3202" s="16" t="s">
        <v>2986</v>
      </c>
      <c r="C3202" s="16" t="s">
        <v>6171</v>
      </c>
      <c r="D3202" s="1" t="s">
        <v>62</v>
      </c>
      <c r="E3202" s="3">
        <v>6</v>
      </c>
      <c r="F3202" s="2">
        <v>7029.13</v>
      </c>
      <c r="G3202" s="2">
        <f>ROUND('CDD-CD'!$E3202*'CDD-CD'!$F3202,2)</f>
        <v>42174.78</v>
      </c>
      <c r="H3202" s="3">
        <v>6</v>
      </c>
      <c r="I3202" s="2">
        <v>7543.93</v>
      </c>
      <c r="J3202" s="2">
        <f>ROUND(Tabla2[[#This Row],[CANTIDAD 2]]*Tabla2[[#This Row],[P. U. 2]],2)</f>
        <v>45263.58</v>
      </c>
    </row>
    <row r="3203" spans="1:10" s="46" customFormat="1">
      <c r="A3203" s="45" t="s">
        <v>6578</v>
      </c>
      <c r="B3203" s="45" t="s">
        <v>6705</v>
      </c>
      <c r="C3203" s="45" t="s">
        <v>6172</v>
      </c>
      <c r="D3203" s="25" t="s">
        <v>3472</v>
      </c>
      <c r="E3203" s="26"/>
      <c r="F3203" s="27"/>
      <c r="G3203" s="27">
        <f>G3204+G3209+G3218</f>
        <v>1526698.7000000002</v>
      </c>
      <c r="H3203" s="26"/>
      <c r="I3203" s="63"/>
      <c r="J3203" s="27">
        <f>J3204+J3209+J3218</f>
        <v>1672134.4500000002</v>
      </c>
    </row>
    <row r="3204" spans="1:10" s="51" customFormat="1">
      <c r="A3204" s="47" t="s">
        <v>6579</v>
      </c>
      <c r="B3204" s="47" t="s">
        <v>6648</v>
      </c>
      <c r="C3204" s="47" t="s">
        <v>4613</v>
      </c>
      <c r="D3204" s="48" t="s">
        <v>3472</v>
      </c>
      <c r="E3204" s="49"/>
      <c r="F3204" s="50"/>
      <c r="G3204" s="50">
        <f>SUM(G3205:G3208)</f>
        <v>191233.88</v>
      </c>
      <c r="H3204" s="49"/>
      <c r="I3204" s="64"/>
      <c r="J3204" s="50">
        <f>SUM(J3205:J3208)</f>
        <v>209089.7</v>
      </c>
    </row>
    <row r="3205" spans="1:10">
      <c r="A3205" s="16" t="s">
        <v>6577</v>
      </c>
      <c r="B3205" s="16" t="s">
        <v>2987</v>
      </c>
      <c r="C3205" s="16" t="s">
        <v>6173</v>
      </c>
      <c r="D3205" s="1" t="s">
        <v>428</v>
      </c>
      <c r="E3205" s="3">
        <v>96.18</v>
      </c>
      <c r="F3205" s="2">
        <v>17.28</v>
      </c>
      <c r="G3205" s="2">
        <f>ROUND('CDD-CD'!$E3205*'CDD-CD'!$F3205,2)</f>
        <v>1661.99</v>
      </c>
      <c r="H3205" s="3">
        <v>96.18</v>
      </c>
      <c r="I3205" s="2">
        <v>18.920000000000002</v>
      </c>
      <c r="J3205" s="2">
        <f>ROUND(Tabla2[[#This Row],[CANTIDAD 2]]*Tabla2[[#This Row],[P. U. 2]],2)</f>
        <v>1819.73</v>
      </c>
    </row>
    <row r="3206" spans="1:10">
      <c r="A3206" s="16" t="s">
        <v>6577</v>
      </c>
      <c r="B3206" s="16" t="s">
        <v>2988</v>
      </c>
      <c r="C3206" s="16" t="s">
        <v>6174</v>
      </c>
      <c r="D3206" s="1" t="s">
        <v>428</v>
      </c>
      <c r="E3206" s="3">
        <v>96.18</v>
      </c>
      <c r="F3206" s="2">
        <v>23.95</v>
      </c>
      <c r="G3206" s="2">
        <f>ROUND('CDD-CD'!$E3206*'CDD-CD'!$F3206,2)</f>
        <v>2303.5100000000002</v>
      </c>
      <c r="H3206" s="3">
        <v>96.18</v>
      </c>
      <c r="I3206" s="2">
        <v>25.59</v>
      </c>
      <c r="J3206" s="2">
        <f>ROUND(Tabla2[[#This Row],[CANTIDAD 2]]*Tabla2[[#This Row],[P. U. 2]],2)</f>
        <v>2461.25</v>
      </c>
    </row>
    <row r="3207" spans="1:10">
      <c r="A3207" s="16" t="s">
        <v>6577</v>
      </c>
      <c r="B3207" s="16" t="s">
        <v>2989</v>
      </c>
      <c r="C3207" s="16" t="s">
        <v>6175</v>
      </c>
      <c r="D3207" s="1" t="s">
        <v>428</v>
      </c>
      <c r="E3207" s="3">
        <v>11060.84</v>
      </c>
      <c r="F3207" s="2">
        <v>16.77</v>
      </c>
      <c r="G3207" s="2">
        <f>ROUND('CDD-CD'!$E3207*'CDD-CD'!$F3207,2)</f>
        <v>185490.29</v>
      </c>
      <c r="H3207" s="3">
        <v>11060.84</v>
      </c>
      <c r="I3207" s="2">
        <v>18.34</v>
      </c>
      <c r="J3207" s="2">
        <f>ROUND(Tabla2[[#This Row],[CANTIDAD 2]]*Tabla2[[#This Row],[P. U. 2]],2)</f>
        <v>202855.81</v>
      </c>
    </row>
    <row r="3208" spans="1:10">
      <c r="A3208" s="16" t="s">
        <v>6577</v>
      </c>
      <c r="B3208" s="16" t="s">
        <v>2990</v>
      </c>
      <c r="C3208" s="16" t="s">
        <v>6176</v>
      </c>
      <c r="D3208" s="1" t="s">
        <v>428</v>
      </c>
      <c r="E3208" s="3">
        <v>106.6</v>
      </c>
      <c r="F3208" s="2">
        <v>16.68</v>
      </c>
      <c r="G3208" s="2">
        <f>ROUND('CDD-CD'!$E3208*'CDD-CD'!$F3208,2)</f>
        <v>1778.09</v>
      </c>
      <c r="H3208" s="3">
        <v>106.6</v>
      </c>
      <c r="I3208" s="2">
        <v>18.32</v>
      </c>
      <c r="J3208" s="2">
        <f>ROUND(Tabla2[[#This Row],[CANTIDAD 2]]*Tabla2[[#This Row],[P. U. 2]],2)</f>
        <v>1952.91</v>
      </c>
    </row>
    <row r="3209" spans="1:10" s="51" customFormat="1">
      <c r="A3209" s="47" t="s">
        <v>6579</v>
      </c>
      <c r="B3209" s="47" t="s">
        <v>6649</v>
      </c>
      <c r="C3209" s="47" t="s">
        <v>6177</v>
      </c>
      <c r="D3209" s="48" t="s">
        <v>3472</v>
      </c>
      <c r="E3209" s="49"/>
      <c r="F3209" s="50"/>
      <c r="G3209" s="50">
        <f>SUM(G3210:G3217)</f>
        <v>246850.7</v>
      </c>
      <c r="H3209" s="49"/>
      <c r="I3209" s="64"/>
      <c r="J3209" s="50">
        <f>SUM(J3210:J3217)</f>
        <v>288089.65000000002</v>
      </c>
    </row>
    <row r="3210" spans="1:10">
      <c r="A3210" s="16" t="s">
        <v>6577</v>
      </c>
      <c r="B3210" s="16" t="s">
        <v>2991</v>
      </c>
      <c r="C3210" s="16" t="s">
        <v>6098</v>
      </c>
      <c r="D3210" s="1" t="s">
        <v>79</v>
      </c>
      <c r="E3210" s="3">
        <v>2149.11</v>
      </c>
      <c r="F3210" s="2">
        <v>38.729999999999997</v>
      </c>
      <c r="G3210" s="2">
        <f>ROUND('CDD-CD'!$E3210*'CDD-CD'!$F3210,2)</f>
        <v>83235.03</v>
      </c>
      <c r="H3210" s="3">
        <v>2149.11</v>
      </c>
      <c r="I3210" s="2">
        <v>44.31</v>
      </c>
      <c r="J3210" s="2">
        <f>ROUND(Tabla2[[#This Row],[CANTIDAD 2]]*Tabla2[[#This Row],[P. U. 2]],2)</f>
        <v>95227.06</v>
      </c>
    </row>
    <row r="3211" spans="1:10">
      <c r="A3211" s="16" t="s">
        <v>6577</v>
      </c>
      <c r="B3211" s="16" t="s">
        <v>2992</v>
      </c>
      <c r="C3211" s="16" t="s">
        <v>6099</v>
      </c>
      <c r="D3211" s="1" t="s">
        <v>79</v>
      </c>
      <c r="E3211" s="3">
        <v>23.13</v>
      </c>
      <c r="F3211" s="2">
        <v>53.13</v>
      </c>
      <c r="G3211" s="2">
        <f>ROUND('CDD-CD'!$E3211*'CDD-CD'!$F3211,2)</f>
        <v>1228.9000000000001</v>
      </c>
      <c r="H3211" s="3">
        <v>23.13</v>
      </c>
      <c r="I3211" s="2">
        <v>60.05</v>
      </c>
      <c r="J3211" s="2">
        <f>ROUND(Tabla2[[#This Row],[CANTIDAD 2]]*Tabla2[[#This Row],[P. U. 2]],2)</f>
        <v>1388.96</v>
      </c>
    </row>
    <row r="3212" spans="1:10">
      <c r="A3212" s="16" t="s">
        <v>6577</v>
      </c>
      <c r="B3212" s="16" t="s">
        <v>2993</v>
      </c>
      <c r="C3212" s="16" t="s">
        <v>6178</v>
      </c>
      <c r="D3212" s="1" t="s">
        <v>79</v>
      </c>
      <c r="E3212" s="3">
        <v>2552.14</v>
      </c>
      <c r="F3212" s="2">
        <v>30.44</v>
      </c>
      <c r="G3212" s="2">
        <f>ROUND('CDD-CD'!$E3212*'CDD-CD'!$F3212,2)</f>
        <v>77687.14</v>
      </c>
      <c r="H3212" s="3">
        <v>2552.14</v>
      </c>
      <c r="I3212" s="2">
        <v>34.619999999999997</v>
      </c>
      <c r="J3212" s="2">
        <f>ROUND(Tabla2[[#This Row],[CANTIDAD 2]]*Tabla2[[#This Row],[P. U. 2]],2)</f>
        <v>88355.09</v>
      </c>
    </row>
    <row r="3213" spans="1:10">
      <c r="A3213" s="16" t="s">
        <v>6577</v>
      </c>
      <c r="B3213" s="16" t="s">
        <v>2994</v>
      </c>
      <c r="C3213" s="16" t="s">
        <v>6179</v>
      </c>
      <c r="D3213" s="1" t="s">
        <v>79</v>
      </c>
      <c r="E3213" s="3">
        <v>13.59</v>
      </c>
      <c r="F3213" s="2">
        <v>60.7</v>
      </c>
      <c r="G3213" s="2">
        <f>ROUND('CDD-CD'!$E3213*'CDD-CD'!$F3213,2)</f>
        <v>824.91</v>
      </c>
      <c r="H3213" s="3">
        <v>13.59</v>
      </c>
      <c r="I3213" s="2">
        <v>66.010000000000005</v>
      </c>
      <c r="J3213" s="2">
        <f>ROUND(Tabla2[[#This Row],[CANTIDAD 2]]*Tabla2[[#This Row],[P. U. 2]],2)</f>
        <v>897.08</v>
      </c>
    </row>
    <row r="3214" spans="1:10">
      <c r="A3214" s="16" t="s">
        <v>6577</v>
      </c>
      <c r="B3214" s="16" t="s">
        <v>2995</v>
      </c>
      <c r="C3214" s="16" t="s">
        <v>6180</v>
      </c>
      <c r="D3214" s="1" t="s">
        <v>79</v>
      </c>
      <c r="E3214" s="3">
        <v>114.01</v>
      </c>
      <c r="F3214" s="2">
        <v>104.58</v>
      </c>
      <c r="G3214" s="2">
        <f>ROUND('CDD-CD'!$E3214*'CDD-CD'!$F3214,2)</f>
        <v>11923.17</v>
      </c>
      <c r="H3214" s="3">
        <v>114.01</v>
      </c>
      <c r="I3214" s="2">
        <v>110.54</v>
      </c>
      <c r="J3214" s="2">
        <f>ROUND(Tabla2[[#This Row],[CANTIDAD 2]]*Tabla2[[#This Row],[P. U. 2]],2)</f>
        <v>12602.67</v>
      </c>
    </row>
    <row r="3215" spans="1:10">
      <c r="A3215" s="16" t="s">
        <v>6577</v>
      </c>
      <c r="B3215" s="16" t="s">
        <v>2996</v>
      </c>
      <c r="C3215" s="16" t="s">
        <v>6181</v>
      </c>
      <c r="D3215" s="1" t="s">
        <v>62</v>
      </c>
      <c r="E3215" s="3">
        <v>551</v>
      </c>
      <c r="F3215" s="2">
        <v>18.84</v>
      </c>
      <c r="G3215" s="2">
        <f>ROUND('CDD-CD'!$E3215*'CDD-CD'!$F3215,2)</f>
        <v>10380.84</v>
      </c>
      <c r="H3215" s="3">
        <v>551</v>
      </c>
      <c r="I3215" s="2">
        <v>22.37</v>
      </c>
      <c r="J3215" s="2">
        <f>ROUND(Tabla2[[#This Row],[CANTIDAD 2]]*Tabla2[[#This Row],[P. U. 2]],2)</f>
        <v>12325.87</v>
      </c>
    </row>
    <row r="3216" spans="1:10">
      <c r="A3216" s="16" t="s">
        <v>6577</v>
      </c>
      <c r="B3216" s="16" t="s">
        <v>2997</v>
      </c>
      <c r="C3216" s="16" t="s">
        <v>6182</v>
      </c>
      <c r="D3216" s="1" t="s">
        <v>62</v>
      </c>
      <c r="E3216" s="3">
        <v>551</v>
      </c>
      <c r="F3216" s="2">
        <v>6.57</v>
      </c>
      <c r="G3216" s="2">
        <f>ROUND('CDD-CD'!$E3216*'CDD-CD'!$F3216,2)</f>
        <v>3620.07</v>
      </c>
      <c r="H3216" s="3">
        <v>551</v>
      </c>
      <c r="I3216" s="2">
        <v>7.64</v>
      </c>
      <c r="J3216" s="2">
        <f>ROUND(Tabla2[[#This Row],[CANTIDAD 2]]*Tabla2[[#This Row],[P. U. 2]],2)</f>
        <v>4209.6400000000003</v>
      </c>
    </row>
    <row r="3217" spans="1:10">
      <c r="A3217" s="16" t="s">
        <v>6577</v>
      </c>
      <c r="B3217" s="16" t="s">
        <v>2998</v>
      </c>
      <c r="C3217" s="16" t="s">
        <v>6183</v>
      </c>
      <c r="D3217" s="1" t="s">
        <v>62</v>
      </c>
      <c r="E3217" s="3">
        <v>2168</v>
      </c>
      <c r="F3217" s="2">
        <v>26.73</v>
      </c>
      <c r="G3217" s="2">
        <f>ROUND('CDD-CD'!$E3217*'CDD-CD'!$F3217,2)</f>
        <v>57950.64</v>
      </c>
      <c r="H3217" s="3">
        <v>2168</v>
      </c>
      <c r="I3217" s="2">
        <v>33.71</v>
      </c>
      <c r="J3217" s="2">
        <f>ROUND(Tabla2[[#This Row],[CANTIDAD 2]]*Tabla2[[#This Row],[P. U. 2]],2)</f>
        <v>73083.28</v>
      </c>
    </row>
    <row r="3218" spans="1:10" s="51" customFormat="1">
      <c r="A3218" s="47" t="s">
        <v>6579</v>
      </c>
      <c r="B3218" s="47" t="s">
        <v>6706</v>
      </c>
      <c r="C3218" s="47" t="s">
        <v>4446</v>
      </c>
      <c r="D3218" s="48" t="s">
        <v>3472</v>
      </c>
      <c r="E3218" s="49"/>
      <c r="F3218" s="50"/>
      <c r="G3218" s="50">
        <f>G3219+G3241+G3263</f>
        <v>1088614.1200000001</v>
      </c>
      <c r="H3218" s="49"/>
      <c r="I3218" s="64"/>
      <c r="J3218" s="50">
        <f>J3219+J3241+J3263</f>
        <v>1174955.1000000001</v>
      </c>
    </row>
    <row r="3219" spans="1:10" s="56" customFormat="1">
      <c r="A3219" s="52" t="s">
        <v>6580</v>
      </c>
      <c r="B3219" s="52" t="s">
        <v>2999</v>
      </c>
      <c r="C3219" s="52" t="s">
        <v>4310</v>
      </c>
      <c r="D3219" s="53" t="s">
        <v>3472</v>
      </c>
      <c r="E3219" s="54"/>
      <c r="F3219" s="55"/>
      <c r="G3219" s="55">
        <f>SUM(G3220:G3240)</f>
        <v>521047.51000000007</v>
      </c>
      <c r="H3219" s="54"/>
      <c r="I3219" s="65"/>
      <c r="J3219" s="55">
        <f>SUM(J3220:J3240)</f>
        <v>521047.51000000007</v>
      </c>
    </row>
    <row r="3220" spans="1:10">
      <c r="A3220" s="16" t="s">
        <v>6577</v>
      </c>
      <c r="B3220" s="16" t="s">
        <v>3000</v>
      </c>
      <c r="C3220" s="16" t="s">
        <v>6184</v>
      </c>
      <c r="D3220" s="1" t="s">
        <v>62</v>
      </c>
      <c r="E3220" s="3">
        <v>1</v>
      </c>
      <c r="F3220" s="2">
        <v>5881.41</v>
      </c>
      <c r="G3220" s="2">
        <f>ROUND('CDD-CD'!$E3220*'CDD-CD'!$F3220,2)</f>
        <v>5881.41</v>
      </c>
      <c r="H3220" s="3">
        <v>1</v>
      </c>
      <c r="I3220" s="2">
        <v>5881.41</v>
      </c>
      <c r="J3220" s="2">
        <f>ROUND(Tabla2[[#This Row],[CANTIDAD 2]]*Tabla2[[#This Row],[P. U. 2]],2)</f>
        <v>5881.41</v>
      </c>
    </row>
    <row r="3221" spans="1:10">
      <c r="A3221" s="16" t="s">
        <v>6577</v>
      </c>
      <c r="B3221" s="16" t="s">
        <v>3001</v>
      </c>
      <c r="C3221" s="16" t="s">
        <v>6185</v>
      </c>
      <c r="D3221" s="1" t="s">
        <v>62</v>
      </c>
      <c r="E3221" s="3">
        <v>1</v>
      </c>
      <c r="F3221" s="2">
        <v>4144.5</v>
      </c>
      <c r="G3221" s="2">
        <f>ROUND('CDD-CD'!$E3221*'CDD-CD'!$F3221,2)</f>
        <v>4144.5</v>
      </c>
      <c r="H3221" s="3">
        <v>1</v>
      </c>
      <c r="I3221" s="2">
        <v>4144.5</v>
      </c>
      <c r="J3221" s="2">
        <f>ROUND(Tabla2[[#This Row],[CANTIDAD 2]]*Tabla2[[#This Row],[P. U. 2]],2)</f>
        <v>4144.5</v>
      </c>
    </row>
    <row r="3222" spans="1:10">
      <c r="A3222" s="16" t="s">
        <v>6577</v>
      </c>
      <c r="B3222" s="16" t="s">
        <v>3002</v>
      </c>
      <c r="C3222" s="16" t="s">
        <v>6186</v>
      </c>
      <c r="D3222" s="1" t="s">
        <v>62</v>
      </c>
      <c r="E3222" s="3">
        <v>553</v>
      </c>
      <c r="F3222" s="2">
        <v>382.19</v>
      </c>
      <c r="G3222" s="2">
        <f>ROUND('CDD-CD'!$E3222*'CDD-CD'!$F3222,2)</f>
        <v>211351.07</v>
      </c>
      <c r="H3222" s="3">
        <v>553</v>
      </c>
      <c r="I3222" s="2">
        <v>382.19</v>
      </c>
      <c r="J3222" s="2">
        <f>ROUND(Tabla2[[#This Row],[CANTIDAD 2]]*Tabla2[[#This Row],[P. U. 2]],2)</f>
        <v>211351.07</v>
      </c>
    </row>
    <row r="3223" spans="1:10">
      <c r="A3223" s="16" t="s">
        <v>6577</v>
      </c>
      <c r="B3223" s="16" t="s">
        <v>3003</v>
      </c>
      <c r="C3223" s="16" t="s">
        <v>6187</v>
      </c>
      <c r="D3223" s="1" t="s">
        <v>62</v>
      </c>
      <c r="E3223" s="3">
        <v>6</v>
      </c>
      <c r="F3223" s="2">
        <v>1270.08</v>
      </c>
      <c r="G3223" s="2">
        <f>ROUND('CDD-CD'!$E3223*'CDD-CD'!$F3223,2)</f>
        <v>7620.48</v>
      </c>
      <c r="H3223" s="3">
        <v>6</v>
      </c>
      <c r="I3223" s="2">
        <v>1270.08</v>
      </c>
      <c r="J3223" s="2">
        <f>ROUND(Tabla2[[#This Row],[CANTIDAD 2]]*Tabla2[[#This Row],[P. U. 2]],2)</f>
        <v>7620.48</v>
      </c>
    </row>
    <row r="3224" spans="1:10">
      <c r="A3224" s="16" t="s">
        <v>6577</v>
      </c>
      <c r="B3224" s="16" t="s">
        <v>3004</v>
      </c>
      <c r="C3224" s="16" t="s">
        <v>6188</v>
      </c>
      <c r="D3224" s="1" t="s">
        <v>62</v>
      </c>
      <c r="E3224" s="3">
        <v>3</v>
      </c>
      <c r="F3224" s="2">
        <v>1204.8800000000001</v>
      </c>
      <c r="G3224" s="2">
        <f>ROUND('CDD-CD'!$E3224*'CDD-CD'!$F3224,2)</f>
        <v>3614.64</v>
      </c>
      <c r="H3224" s="3">
        <v>3</v>
      </c>
      <c r="I3224" s="2">
        <v>1204.8800000000001</v>
      </c>
      <c r="J3224" s="2">
        <f>ROUND(Tabla2[[#This Row],[CANTIDAD 2]]*Tabla2[[#This Row],[P. U. 2]],2)</f>
        <v>3614.64</v>
      </c>
    </row>
    <row r="3225" spans="1:10">
      <c r="A3225" s="16" t="s">
        <v>6577</v>
      </c>
      <c r="B3225" s="16" t="s">
        <v>3005</v>
      </c>
      <c r="C3225" s="16" t="s">
        <v>6189</v>
      </c>
      <c r="D3225" s="1" t="s">
        <v>62</v>
      </c>
      <c r="E3225" s="3">
        <v>167</v>
      </c>
      <c r="F3225" s="2">
        <v>594</v>
      </c>
      <c r="G3225" s="2">
        <f>ROUND('CDD-CD'!$E3225*'CDD-CD'!$F3225,2)</f>
        <v>99198</v>
      </c>
      <c r="H3225" s="3">
        <v>167</v>
      </c>
      <c r="I3225" s="2">
        <v>594</v>
      </c>
      <c r="J3225" s="2">
        <f>ROUND(Tabla2[[#This Row],[CANTIDAD 2]]*Tabla2[[#This Row],[P. U. 2]],2)</f>
        <v>99198</v>
      </c>
    </row>
    <row r="3226" spans="1:10">
      <c r="A3226" s="16" t="s">
        <v>6577</v>
      </c>
      <c r="B3226" s="16" t="s">
        <v>3006</v>
      </c>
      <c r="C3226" s="16" t="s">
        <v>6190</v>
      </c>
      <c r="D3226" s="1" t="s">
        <v>62</v>
      </c>
      <c r="E3226" s="3">
        <v>2</v>
      </c>
      <c r="F3226" s="2">
        <v>58.59</v>
      </c>
      <c r="G3226" s="2">
        <f>ROUND('CDD-CD'!$E3226*'CDD-CD'!$F3226,2)</f>
        <v>117.18</v>
      </c>
      <c r="H3226" s="3">
        <v>2</v>
      </c>
      <c r="I3226" s="2">
        <v>58.59</v>
      </c>
      <c r="J3226" s="2">
        <f>ROUND(Tabla2[[#This Row],[CANTIDAD 2]]*Tabla2[[#This Row],[P. U. 2]],2)</f>
        <v>117.18</v>
      </c>
    </row>
    <row r="3227" spans="1:10">
      <c r="A3227" s="16" t="s">
        <v>6577</v>
      </c>
      <c r="B3227" s="16" t="s">
        <v>3007</v>
      </c>
      <c r="C3227" s="16" t="s">
        <v>6191</v>
      </c>
      <c r="D3227" s="1" t="s">
        <v>62</v>
      </c>
      <c r="E3227" s="3">
        <v>1</v>
      </c>
      <c r="F3227" s="2">
        <v>25385.54</v>
      </c>
      <c r="G3227" s="2">
        <f>ROUND('CDD-CD'!$E3227*'CDD-CD'!$F3227,2)</f>
        <v>25385.54</v>
      </c>
      <c r="H3227" s="3">
        <v>1</v>
      </c>
      <c r="I3227" s="2">
        <v>25385.54</v>
      </c>
      <c r="J3227" s="2">
        <f>ROUND(Tabla2[[#This Row],[CANTIDAD 2]]*Tabla2[[#This Row],[P. U. 2]],2)</f>
        <v>25385.54</v>
      </c>
    </row>
    <row r="3228" spans="1:10">
      <c r="A3228" s="16" t="s">
        <v>6577</v>
      </c>
      <c r="B3228" s="16" t="s">
        <v>3008</v>
      </c>
      <c r="C3228" s="16" t="s">
        <v>6192</v>
      </c>
      <c r="D3228" s="1" t="s">
        <v>62</v>
      </c>
      <c r="E3228" s="3">
        <v>2</v>
      </c>
      <c r="F3228" s="2">
        <v>14810.85</v>
      </c>
      <c r="G3228" s="2">
        <f>ROUND('CDD-CD'!$E3228*'CDD-CD'!$F3228,2)</f>
        <v>29621.7</v>
      </c>
      <c r="H3228" s="3">
        <v>2</v>
      </c>
      <c r="I3228" s="2">
        <v>14810.85</v>
      </c>
      <c r="J3228" s="2">
        <f>ROUND(Tabla2[[#This Row],[CANTIDAD 2]]*Tabla2[[#This Row],[P. U. 2]],2)</f>
        <v>29621.7</v>
      </c>
    </row>
    <row r="3229" spans="1:10">
      <c r="A3229" s="16" t="s">
        <v>6577</v>
      </c>
      <c r="B3229" s="16" t="s">
        <v>3009</v>
      </c>
      <c r="C3229" s="16" t="s">
        <v>6193</v>
      </c>
      <c r="D3229" s="1" t="s">
        <v>62</v>
      </c>
      <c r="E3229" s="3">
        <v>3</v>
      </c>
      <c r="F3229" s="2">
        <v>11246.72</v>
      </c>
      <c r="G3229" s="2">
        <f>ROUND('CDD-CD'!$E3229*'CDD-CD'!$F3229,2)</f>
        <v>33740.160000000003</v>
      </c>
      <c r="H3229" s="3">
        <v>3</v>
      </c>
      <c r="I3229" s="2">
        <v>11246.72</v>
      </c>
      <c r="J3229" s="2">
        <f>ROUND(Tabla2[[#This Row],[CANTIDAD 2]]*Tabla2[[#This Row],[P. U. 2]],2)</f>
        <v>33740.160000000003</v>
      </c>
    </row>
    <row r="3230" spans="1:10">
      <c r="A3230" s="16" t="s">
        <v>6577</v>
      </c>
      <c r="B3230" s="16" t="s">
        <v>3010</v>
      </c>
      <c r="C3230" s="16" t="s">
        <v>6194</v>
      </c>
      <c r="D3230" s="1" t="s">
        <v>62</v>
      </c>
      <c r="E3230" s="3">
        <v>1</v>
      </c>
      <c r="F3230" s="2">
        <v>31290.17</v>
      </c>
      <c r="G3230" s="2">
        <f>ROUND('CDD-CD'!$E3230*'CDD-CD'!$F3230,2)</f>
        <v>31290.17</v>
      </c>
      <c r="H3230" s="3">
        <v>1</v>
      </c>
      <c r="I3230" s="2">
        <v>31290.17</v>
      </c>
      <c r="J3230" s="2">
        <f>ROUND(Tabla2[[#This Row],[CANTIDAD 2]]*Tabla2[[#This Row],[P. U. 2]],2)</f>
        <v>31290.17</v>
      </c>
    </row>
    <row r="3231" spans="1:10">
      <c r="A3231" s="16" t="s">
        <v>6577</v>
      </c>
      <c r="B3231" s="16" t="s">
        <v>3011</v>
      </c>
      <c r="C3231" s="16" t="s">
        <v>6195</v>
      </c>
      <c r="D3231" s="1" t="s">
        <v>62</v>
      </c>
      <c r="E3231" s="3">
        <v>2</v>
      </c>
      <c r="F3231" s="2">
        <v>6004.8</v>
      </c>
      <c r="G3231" s="2">
        <f>ROUND('CDD-CD'!$E3231*'CDD-CD'!$F3231,2)</f>
        <v>12009.6</v>
      </c>
      <c r="H3231" s="3">
        <v>2</v>
      </c>
      <c r="I3231" s="2">
        <v>6004.8</v>
      </c>
      <c r="J3231" s="2">
        <f>ROUND(Tabla2[[#This Row],[CANTIDAD 2]]*Tabla2[[#This Row],[P. U. 2]],2)</f>
        <v>12009.6</v>
      </c>
    </row>
    <row r="3232" spans="1:10">
      <c r="A3232" s="16" t="s">
        <v>6577</v>
      </c>
      <c r="B3232" s="16" t="s">
        <v>3012</v>
      </c>
      <c r="C3232" s="16" t="s">
        <v>6196</v>
      </c>
      <c r="D3232" s="1" t="s">
        <v>62</v>
      </c>
      <c r="E3232" s="3">
        <v>1</v>
      </c>
      <c r="F3232" s="2">
        <v>3821.85</v>
      </c>
      <c r="G3232" s="2">
        <f>ROUND('CDD-CD'!$E3232*'CDD-CD'!$F3232,2)</f>
        <v>3821.85</v>
      </c>
      <c r="H3232" s="3">
        <v>1</v>
      </c>
      <c r="I3232" s="2">
        <v>3821.85</v>
      </c>
      <c r="J3232" s="2">
        <f>ROUND(Tabla2[[#This Row],[CANTIDAD 2]]*Tabla2[[#This Row],[P. U. 2]],2)</f>
        <v>3821.85</v>
      </c>
    </row>
    <row r="3233" spans="1:10">
      <c r="A3233" s="16" t="s">
        <v>6577</v>
      </c>
      <c r="B3233" s="16" t="s">
        <v>3013</v>
      </c>
      <c r="C3233" s="16" t="s">
        <v>6197</v>
      </c>
      <c r="D3233" s="1" t="s">
        <v>62</v>
      </c>
      <c r="E3233" s="3">
        <v>4</v>
      </c>
      <c r="F3233" s="2">
        <v>2104.25</v>
      </c>
      <c r="G3233" s="2">
        <f>ROUND('CDD-CD'!$E3233*'CDD-CD'!$F3233,2)</f>
        <v>8417</v>
      </c>
      <c r="H3233" s="3">
        <v>4</v>
      </c>
      <c r="I3233" s="2">
        <v>2104.25</v>
      </c>
      <c r="J3233" s="2">
        <f>ROUND(Tabla2[[#This Row],[CANTIDAD 2]]*Tabla2[[#This Row],[P. U. 2]],2)</f>
        <v>8417</v>
      </c>
    </row>
    <row r="3234" spans="1:10">
      <c r="A3234" s="16" t="s">
        <v>6577</v>
      </c>
      <c r="B3234" s="16" t="s">
        <v>3014</v>
      </c>
      <c r="C3234" s="16" t="s">
        <v>6198</v>
      </c>
      <c r="D3234" s="1" t="s">
        <v>62</v>
      </c>
      <c r="E3234" s="3">
        <v>1</v>
      </c>
      <c r="F3234" s="2">
        <v>2379.65</v>
      </c>
      <c r="G3234" s="2">
        <f>ROUND('CDD-CD'!$E3234*'CDD-CD'!$F3234,2)</f>
        <v>2379.65</v>
      </c>
      <c r="H3234" s="3">
        <v>1</v>
      </c>
      <c r="I3234" s="2">
        <v>2379.65</v>
      </c>
      <c r="J3234" s="2">
        <f>ROUND(Tabla2[[#This Row],[CANTIDAD 2]]*Tabla2[[#This Row],[P. U. 2]],2)</f>
        <v>2379.65</v>
      </c>
    </row>
    <row r="3235" spans="1:10">
      <c r="A3235" s="16" t="s">
        <v>6577</v>
      </c>
      <c r="B3235" s="16" t="s">
        <v>3015</v>
      </c>
      <c r="C3235" s="16" t="s">
        <v>6199</v>
      </c>
      <c r="D3235" s="1" t="s">
        <v>62</v>
      </c>
      <c r="E3235" s="3">
        <v>4</v>
      </c>
      <c r="F3235" s="2">
        <v>3823.07</v>
      </c>
      <c r="G3235" s="2">
        <f>ROUND('CDD-CD'!$E3235*'CDD-CD'!$F3235,2)</f>
        <v>15292.28</v>
      </c>
      <c r="H3235" s="3">
        <v>4</v>
      </c>
      <c r="I3235" s="2">
        <v>3823.07</v>
      </c>
      <c r="J3235" s="2">
        <f>ROUND(Tabla2[[#This Row],[CANTIDAD 2]]*Tabla2[[#This Row],[P. U. 2]],2)</f>
        <v>15292.28</v>
      </c>
    </row>
    <row r="3236" spans="1:10">
      <c r="A3236" s="16" t="s">
        <v>6577</v>
      </c>
      <c r="B3236" s="16" t="s">
        <v>3016</v>
      </c>
      <c r="C3236" s="16" t="s">
        <v>6200</v>
      </c>
      <c r="D3236" s="1" t="s">
        <v>62</v>
      </c>
      <c r="E3236" s="3">
        <v>5</v>
      </c>
      <c r="F3236" s="2">
        <v>108.54</v>
      </c>
      <c r="G3236" s="2">
        <f>ROUND('CDD-CD'!$E3236*'CDD-CD'!$F3236,2)</f>
        <v>542.70000000000005</v>
      </c>
      <c r="H3236" s="3">
        <v>5</v>
      </c>
      <c r="I3236" s="2">
        <v>108.54</v>
      </c>
      <c r="J3236" s="2">
        <f>ROUND(Tabla2[[#This Row],[CANTIDAD 2]]*Tabla2[[#This Row],[P. U. 2]],2)</f>
        <v>542.70000000000005</v>
      </c>
    </row>
    <row r="3237" spans="1:10">
      <c r="A3237" s="16" t="s">
        <v>6577</v>
      </c>
      <c r="B3237" s="16" t="s">
        <v>3017</v>
      </c>
      <c r="C3237" s="16" t="s">
        <v>6201</v>
      </c>
      <c r="D3237" s="1" t="s">
        <v>62</v>
      </c>
      <c r="E3237" s="3">
        <v>1</v>
      </c>
      <c r="F3237" s="2">
        <v>1160.46</v>
      </c>
      <c r="G3237" s="2">
        <f>ROUND('CDD-CD'!$E3237*'CDD-CD'!$F3237,2)</f>
        <v>1160.46</v>
      </c>
      <c r="H3237" s="3">
        <v>1</v>
      </c>
      <c r="I3237" s="2">
        <v>1160.46</v>
      </c>
      <c r="J3237" s="2">
        <f>ROUND(Tabla2[[#This Row],[CANTIDAD 2]]*Tabla2[[#This Row],[P. U. 2]],2)</f>
        <v>1160.46</v>
      </c>
    </row>
    <row r="3238" spans="1:10">
      <c r="A3238" s="16" t="s">
        <v>6577</v>
      </c>
      <c r="B3238" s="16" t="s">
        <v>3018</v>
      </c>
      <c r="C3238" s="16" t="s">
        <v>6202</v>
      </c>
      <c r="D3238" s="1" t="s">
        <v>62</v>
      </c>
      <c r="E3238" s="3">
        <v>1</v>
      </c>
      <c r="F3238" s="2">
        <v>21628.62</v>
      </c>
      <c r="G3238" s="2">
        <f>ROUND('CDD-CD'!$E3238*'CDD-CD'!$F3238,2)</f>
        <v>21628.62</v>
      </c>
      <c r="H3238" s="3">
        <v>1</v>
      </c>
      <c r="I3238" s="2">
        <v>21628.62</v>
      </c>
      <c r="J3238" s="2">
        <f>ROUND(Tabla2[[#This Row],[CANTIDAD 2]]*Tabla2[[#This Row],[P. U. 2]],2)</f>
        <v>21628.62</v>
      </c>
    </row>
    <row r="3239" spans="1:10">
      <c r="A3239" s="16" t="s">
        <v>6577</v>
      </c>
      <c r="B3239" s="16" t="s">
        <v>3019</v>
      </c>
      <c r="C3239" s="16" t="s">
        <v>6203</v>
      </c>
      <c r="D3239" s="1" t="s">
        <v>62</v>
      </c>
      <c r="E3239" s="3">
        <v>1</v>
      </c>
      <c r="F3239" s="2">
        <v>1803.74</v>
      </c>
      <c r="G3239" s="2">
        <f>ROUND('CDD-CD'!$E3239*'CDD-CD'!$F3239,2)</f>
        <v>1803.74</v>
      </c>
      <c r="H3239" s="3">
        <v>1</v>
      </c>
      <c r="I3239" s="2">
        <v>1803.74</v>
      </c>
      <c r="J3239" s="2">
        <f>ROUND(Tabla2[[#This Row],[CANTIDAD 2]]*Tabla2[[#This Row],[P. U. 2]],2)</f>
        <v>1803.74</v>
      </c>
    </row>
    <row r="3240" spans="1:10">
      <c r="A3240" s="16" t="s">
        <v>6577</v>
      </c>
      <c r="B3240" s="16" t="s">
        <v>3020</v>
      </c>
      <c r="C3240" s="16" t="s">
        <v>6204</v>
      </c>
      <c r="D3240" s="1" t="s">
        <v>62</v>
      </c>
      <c r="E3240" s="3">
        <v>1</v>
      </c>
      <c r="F3240" s="2">
        <v>2026.76</v>
      </c>
      <c r="G3240" s="2">
        <f>ROUND('CDD-CD'!$E3240*'CDD-CD'!$F3240,2)</f>
        <v>2026.76</v>
      </c>
      <c r="H3240" s="3">
        <v>1</v>
      </c>
      <c r="I3240" s="2">
        <v>2026.76</v>
      </c>
      <c r="J3240" s="2">
        <f>ROUND(Tabla2[[#This Row],[CANTIDAD 2]]*Tabla2[[#This Row],[P. U. 2]],2)</f>
        <v>2026.76</v>
      </c>
    </row>
    <row r="3241" spans="1:10" s="56" customFormat="1">
      <c r="A3241" s="52" t="s">
        <v>6580</v>
      </c>
      <c r="B3241" s="52" t="s">
        <v>3021</v>
      </c>
      <c r="C3241" s="52" t="s">
        <v>5031</v>
      </c>
      <c r="D3241" s="53" t="s">
        <v>3472</v>
      </c>
      <c r="E3241" s="54"/>
      <c r="F3241" s="55"/>
      <c r="G3241" s="55">
        <f>SUM(G3242:G3262)</f>
        <v>227956.33999999997</v>
      </c>
      <c r="H3241" s="54"/>
      <c r="I3241" s="65"/>
      <c r="J3241" s="55">
        <f>SUM(J3242:J3262)</f>
        <v>314297.31999999995</v>
      </c>
    </row>
    <row r="3242" spans="1:10">
      <c r="A3242" s="16" t="s">
        <v>6577</v>
      </c>
      <c r="B3242" s="16" t="s">
        <v>3022</v>
      </c>
      <c r="C3242" s="16" t="s">
        <v>6205</v>
      </c>
      <c r="D3242" s="1" t="s">
        <v>62</v>
      </c>
      <c r="E3242" s="3">
        <v>1</v>
      </c>
      <c r="F3242" s="2">
        <v>2568.91</v>
      </c>
      <c r="G3242" s="2">
        <f>ROUND('CDD-CD'!$E3242*'CDD-CD'!$F3242,2)</f>
        <v>2568.91</v>
      </c>
      <c r="H3242" s="3">
        <v>1</v>
      </c>
      <c r="I3242" s="2">
        <v>3541.92</v>
      </c>
      <c r="J3242" s="2">
        <f>ROUND(Tabla2[[#This Row],[CANTIDAD 2]]*Tabla2[[#This Row],[P. U. 2]],2)</f>
        <v>3541.92</v>
      </c>
    </row>
    <row r="3243" spans="1:10">
      <c r="A3243" s="16" t="s">
        <v>6577</v>
      </c>
      <c r="B3243" s="16" t="s">
        <v>3023</v>
      </c>
      <c r="C3243" s="16" t="s">
        <v>6206</v>
      </c>
      <c r="D3243" s="1" t="s">
        <v>62</v>
      </c>
      <c r="E3243" s="3">
        <v>1</v>
      </c>
      <c r="F3243" s="2">
        <v>1810.25</v>
      </c>
      <c r="G3243" s="2">
        <f>ROUND('CDD-CD'!$E3243*'CDD-CD'!$F3243,2)</f>
        <v>1810.25</v>
      </c>
      <c r="H3243" s="3">
        <v>1</v>
      </c>
      <c r="I3243" s="2">
        <v>2495.91</v>
      </c>
      <c r="J3243" s="2">
        <f>ROUND(Tabla2[[#This Row],[CANTIDAD 2]]*Tabla2[[#This Row],[P. U. 2]],2)</f>
        <v>2495.91</v>
      </c>
    </row>
    <row r="3244" spans="1:10">
      <c r="A3244" s="16" t="s">
        <v>6577</v>
      </c>
      <c r="B3244" s="16" t="s">
        <v>3024</v>
      </c>
      <c r="C3244" s="16" t="s">
        <v>6207</v>
      </c>
      <c r="D3244" s="1" t="s">
        <v>62</v>
      </c>
      <c r="E3244" s="3">
        <v>553</v>
      </c>
      <c r="F3244" s="2">
        <v>167.63</v>
      </c>
      <c r="G3244" s="2">
        <f>ROUND('CDD-CD'!$E3244*'CDD-CD'!$F3244,2)</f>
        <v>92699.39</v>
      </c>
      <c r="H3244" s="3">
        <v>553</v>
      </c>
      <c r="I3244" s="2">
        <v>231.12</v>
      </c>
      <c r="J3244" s="2">
        <f>ROUND(Tabla2[[#This Row],[CANTIDAD 2]]*Tabla2[[#This Row],[P. U. 2]],2)</f>
        <v>127809.36</v>
      </c>
    </row>
    <row r="3245" spans="1:10">
      <c r="A3245" s="16" t="s">
        <v>6577</v>
      </c>
      <c r="B3245" s="16" t="s">
        <v>3025</v>
      </c>
      <c r="C3245" s="16" t="s">
        <v>6208</v>
      </c>
      <c r="D3245" s="1" t="s">
        <v>62</v>
      </c>
      <c r="E3245" s="3">
        <v>6</v>
      </c>
      <c r="F3245" s="2">
        <v>554.72</v>
      </c>
      <c r="G3245" s="2">
        <f>ROUND('CDD-CD'!$E3245*'CDD-CD'!$F3245,2)</f>
        <v>3328.32</v>
      </c>
      <c r="H3245" s="3">
        <v>6</v>
      </c>
      <c r="I3245" s="2">
        <v>764.84</v>
      </c>
      <c r="J3245" s="2">
        <f>ROUND(Tabla2[[#This Row],[CANTIDAD 2]]*Tabla2[[#This Row],[P. U. 2]],2)</f>
        <v>4589.04</v>
      </c>
    </row>
    <row r="3246" spans="1:10">
      <c r="A3246" s="16" t="s">
        <v>6577</v>
      </c>
      <c r="B3246" s="16" t="s">
        <v>3026</v>
      </c>
      <c r="C3246" s="16" t="s">
        <v>6209</v>
      </c>
      <c r="D3246" s="1" t="s">
        <v>62</v>
      </c>
      <c r="E3246" s="3">
        <v>3</v>
      </c>
      <c r="F3246" s="2">
        <v>526.27</v>
      </c>
      <c r="G3246" s="2">
        <f>ROUND('CDD-CD'!$E3246*'CDD-CD'!$F3246,2)</f>
        <v>1578.81</v>
      </c>
      <c r="H3246" s="3">
        <v>3</v>
      </c>
      <c r="I3246" s="2">
        <v>725.6</v>
      </c>
      <c r="J3246" s="2">
        <f>ROUND(Tabla2[[#This Row],[CANTIDAD 2]]*Tabla2[[#This Row],[P. U. 2]],2)</f>
        <v>2176.8000000000002</v>
      </c>
    </row>
    <row r="3247" spans="1:10">
      <c r="A3247" s="16" t="s">
        <v>6577</v>
      </c>
      <c r="B3247" s="16" t="s">
        <v>3027</v>
      </c>
      <c r="C3247" s="16" t="s">
        <v>6210</v>
      </c>
      <c r="D3247" s="1" t="s">
        <v>62</v>
      </c>
      <c r="E3247" s="3">
        <v>167</v>
      </c>
      <c r="F3247" s="2">
        <v>259.42</v>
      </c>
      <c r="G3247" s="2">
        <f>ROUND('CDD-CD'!$E3247*'CDD-CD'!$F3247,2)</f>
        <v>43323.14</v>
      </c>
      <c r="H3247" s="3">
        <v>167</v>
      </c>
      <c r="I3247" s="2">
        <v>357.68</v>
      </c>
      <c r="J3247" s="2">
        <f>ROUND(Tabla2[[#This Row],[CANTIDAD 2]]*Tabla2[[#This Row],[P. U. 2]],2)</f>
        <v>59732.56</v>
      </c>
    </row>
    <row r="3248" spans="1:10">
      <c r="A3248" s="16" t="s">
        <v>6577</v>
      </c>
      <c r="B3248" s="16" t="s">
        <v>3028</v>
      </c>
      <c r="C3248" s="16" t="s">
        <v>6211</v>
      </c>
      <c r="D3248" s="1" t="s">
        <v>62</v>
      </c>
      <c r="E3248" s="3">
        <v>2</v>
      </c>
      <c r="F3248" s="2">
        <v>25.58</v>
      </c>
      <c r="G3248" s="2">
        <f>ROUND('CDD-CD'!$E3248*'CDD-CD'!$F3248,2)</f>
        <v>51.16</v>
      </c>
      <c r="H3248" s="3">
        <v>2</v>
      </c>
      <c r="I3248" s="2">
        <v>35.270000000000003</v>
      </c>
      <c r="J3248" s="2">
        <f>ROUND(Tabla2[[#This Row],[CANTIDAD 2]]*Tabla2[[#This Row],[P. U. 2]],2)</f>
        <v>70.540000000000006</v>
      </c>
    </row>
    <row r="3249" spans="1:10">
      <c r="A3249" s="16" t="s">
        <v>6577</v>
      </c>
      <c r="B3249" s="16" t="s">
        <v>3029</v>
      </c>
      <c r="C3249" s="16" t="s">
        <v>6212</v>
      </c>
      <c r="D3249" s="1" t="s">
        <v>62</v>
      </c>
      <c r="E3249" s="3">
        <v>1</v>
      </c>
      <c r="F3249" s="2">
        <v>11087.94</v>
      </c>
      <c r="G3249" s="2">
        <f>ROUND('CDD-CD'!$E3249*'CDD-CD'!$F3249,2)</f>
        <v>11087.94</v>
      </c>
      <c r="H3249" s="3">
        <v>1</v>
      </c>
      <c r="I3249" s="2">
        <v>15287.69</v>
      </c>
      <c r="J3249" s="2">
        <f>ROUND(Tabla2[[#This Row],[CANTIDAD 2]]*Tabla2[[#This Row],[P. U. 2]],2)</f>
        <v>15287.69</v>
      </c>
    </row>
    <row r="3250" spans="1:10">
      <c r="A3250" s="16" t="s">
        <v>6577</v>
      </c>
      <c r="B3250" s="16" t="s">
        <v>3030</v>
      </c>
      <c r="C3250" s="16" t="s">
        <v>6213</v>
      </c>
      <c r="D3250" s="1" t="s">
        <v>62</v>
      </c>
      <c r="E3250" s="3">
        <v>2</v>
      </c>
      <c r="F3250" s="2">
        <v>6469.12</v>
      </c>
      <c r="G3250" s="2">
        <f>ROUND('CDD-CD'!$E3250*'CDD-CD'!$F3250,2)</f>
        <v>12938.24</v>
      </c>
      <c r="H3250" s="3">
        <v>2</v>
      </c>
      <c r="I3250" s="2">
        <v>8919.42</v>
      </c>
      <c r="J3250" s="2">
        <f>ROUND(Tabla2[[#This Row],[CANTIDAD 2]]*Tabla2[[#This Row],[P. U. 2]],2)</f>
        <v>17838.84</v>
      </c>
    </row>
    <row r="3251" spans="1:10">
      <c r="A3251" s="16" t="s">
        <v>6577</v>
      </c>
      <c r="B3251" s="16" t="s">
        <v>3031</v>
      </c>
      <c r="C3251" s="16" t="s">
        <v>6214</v>
      </c>
      <c r="D3251" s="1" t="s">
        <v>62</v>
      </c>
      <c r="E3251" s="3">
        <v>3</v>
      </c>
      <c r="F3251" s="2">
        <v>4911.7700000000004</v>
      </c>
      <c r="G3251" s="2">
        <f>ROUND('CDD-CD'!$E3251*'CDD-CD'!$F3251,2)</f>
        <v>14735.31</v>
      </c>
      <c r="H3251" s="3">
        <v>3</v>
      </c>
      <c r="I3251" s="2">
        <v>6772.18</v>
      </c>
      <c r="J3251" s="2">
        <f>ROUND(Tabla2[[#This Row],[CANTIDAD 2]]*Tabla2[[#This Row],[P. U. 2]],2)</f>
        <v>20316.54</v>
      </c>
    </row>
    <row r="3252" spans="1:10">
      <c r="A3252" s="16" t="s">
        <v>6577</v>
      </c>
      <c r="B3252" s="16" t="s">
        <v>3032</v>
      </c>
      <c r="C3252" s="16" t="s">
        <v>6215</v>
      </c>
      <c r="D3252" s="1" t="s">
        <v>62</v>
      </c>
      <c r="E3252" s="3">
        <v>1</v>
      </c>
      <c r="F3252" s="2">
        <v>13667.13</v>
      </c>
      <c r="G3252" s="2">
        <f>ROUND('CDD-CD'!$E3252*'CDD-CD'!$F3252,2)</f>
        <v>13667.13</v>
      </c>
      <c r="H3252" s="3">
        <v>1</v>
      </c>
      <c r="I3252" s="2">
        <v>18843.79</v>
      </c>
      <c r="J3252" s="2">
        <f>ROUND(Tabla2[[#This Row],[CANTIDAD 2]]*Tabla2[[#This Row],[P. U. 2]],2)</f>
        <v>18843.79</v>
      </c>
    </row>
    <row r="3253" spans="1:10">
      <c r="A3253" s="16" t="s">
        <v>6577</v>
      </c>
      <c r="B3253" s="16" t="s">
        <v>3033</v>
      </c>
      <c r="C3253" s="16" t="s">
        <v>6216</v>
      </c>
      <c r="D3253" s="1" t="s">
        <v>62</v>
      </c>
      <c r="E3253" s="3">
        <v>2</v>
      </c>
      <c r="F3253" s="2">
        <v>2622.76</v>
      </c>
      <c r="G3253" s="2">
        <f>ROUND('CDD-CD'!$E3253*'CDD-CD'!$F3253,2)</f>
        <v>5245.52</v>
      </c>
      <c r="H3253" s="3">
        <v>2</v>
      </c>
      <c r="I3253" s="2">
        <v>3616.18</v>
      </c>
      <c r="J3253" s="2">
        <f>ROUND(Tabla2[[#This Row],[CANTIDAD 2]]*Tabla2[[#This Row],[P. U. 2]],2)</f>
        <v>7232.36</v>
      </c>
    </row>
    <row r="3254" spans="1:10">
      <c r="A3254" s="16" t="s">
        <v>6577</v>
      </c>
      <c r="B3254" s="16" t="s">
        <v>3034</v>
      </c>
      <c r="C3254" s="16" t="s">
        <v>6217</v>
      </c>
      <c r="D3254" s="1" t="s">
        <v>62</v>
      </c>
      <c r="E3254" s="3">
        <v>1</v>
      </c>
      <c r="F3254" s="2">
        <v>1669.29</v>
      </c>
      <c r="G3254" s="2">
        <f>ROUND('CDD-CD'!$E3254*'CDD-CD'!$F3254,2)</f>
        <v>1669.29</v>
      </c>
      <c r="H3254" s="3">
        <v>1</v>
      </c>
      <c r="I3254" s="2">
        <v>2301.56</v>
      </c>
      <c r="J3254" s="2">
        <f>ROUND(Tabla2[[#This Row],[CANTIDAD 2]]*Tabla2[[#This Row],[P. U. 2]],2)</f>
        <v>2301.56</v>
      </c>
    </row>
    <row r="3255" spans="1:10">
      <c r="A3255" s="16" t="s">
        <v>6577</v>
      </c>
      <c r="B3255" s="16" t="s">
        <v>3035</v>
      </c>
      <c r="C3255" s="16" t="s">
        <v>6218</v>
      </c>
      <c r="D3255" s="1" t="s">
        <v>62</v>
      </c>
      <c r="E3255" s="3">
        <v>4</v>
      </c>
      <c r="F3255" s="2">
        <v>919.06</v>
      </c>
      <c r="G3255" s="2">
        <f>ROUND('CDD-CD'!$E3255*'CDD-CD'!$F3255,2)</f>
        <v>3676.24</v>
      </c>
      <c r="H3255" s="3">
        <v>4</v>
      </c>
      <c r="I3255" s="2">
        <v>1267.18</v>
      </c>
      <c r="J3255" s="2">
        <f>ROUND(Tabla2[[#This Row],[CANTIDAD 2]]*Tabla2[[#This Row],[P. U. 2]],2)</f>
        <v>5068.72</v>
      </c>
    </row>
    <row r="3256" spans="1:10">
      <c r="A3256" s="16" t="s">
        <v>6577</v>
      </c>
      <c r="B3256" s="16" t="s">
        <v>3036</v>
      </c>
      <c r="C3256" s="16" t="s">
        <v>6219</v>
      </c>
      <c r="D3256" s="1" t="s">
        <v>62</v>
      </c>
      <c r="E3256" s="3">
        <v>1</v>
      </c>
      <c r="F3256" s="2">
        <v>1039.3900000000001</v>
      </c>
      <c r="G3256" s="2">
        <f>ROUND('CDD-CD'!$E3256*'CDD-CD'!$F3256,2)</f>
        <v>1039.3900000000001</v>
      </c>
      <c r="H3256" s="3">
        <v>1</v>
      </c>
      <c r="I3256" s="2">
        <v>1433.08</v>
      </c>
      <c r="J3256" s="2">
        <f>ROUND(Tabla2[[#This Row],[CANTIDAD 2]]*Tabla2[[#This Row],[P. U. 2]],2)</f>
        <v>1433.08</v>
      </c>
    </row>
    <row r="3257" spans="1:10">
      <c r="A3257" s="16" t="s">
        <v>6577</v>
      </c>
      <c r="B3257" s="16" t="s">
        <v>3037</v>
      </c>
      <c r="C3257" s="16" t="s">
        <v>6220</v>
      </c>
      <c r="D3257" s="1" t="s">
        <v>62</v>
      </c>
      <c r="E3257" s="3">
        <v>4</v>
      </c>
      <c r="F3257" s="2">
        <v>1669.84</v>
      </c>
      <c r="G3257" s="2">
        <f>ROUND('CDD-CD'!$E3257*'CDD-CD'!$F3257,2)</f>
        <v>6679.36</v>
      </c>
      <c r="H3257" s="3">
        <v>4</v>
      </c>
      <c r="I3257" s="2">
        <v>2302.3200000000002</v>
      </c>
      <c r="J3257" s="2">
        <f>ROUND(Tabla2[[#This Row],[CANTIDAD 2]]*Tabla2[[#This Row],[P. U. 2]],2)</f>
        <v>9209.2800000000007</v>
      </c>
    </row>
    <row r="3258" spans="1:10">
      <c r="A3258" s="16" t="s">
        <v>6577</v>
      </c>
      <c r="B3258" s="16" t="s">
        <v>3038</v>
      </c>
      <c r="C3258" s="16" t="s">
        <v>6221</v>
      </c>
      <c r="D3258" s="1" t="s">
        <v>62</v>
      </c>
      <c r="E3258" s="3">
        <v>5</v>
      </c>
      <c r="F3258" s="2">
        <v>47.38</v>
      </c>
      <c r="G3258" s="2">
        <f>ROUND('CDD-CD'!$E3258*'CDD-CD'!$F3258,2)</f>
        <v>236.9</v>
      </c>
      <c r="H3258" s="3">
        <v>5</v>
      </c>
      <c r="I3258" s="2">
        <v>65.319999999999993</v>
      </c>
      <c r="J3258" s="2">
        <f>ROUND(Tabla2[[#This Row],[CANTIDAD 2]]*Tabla2[[#This Row],[P. U. 2]],2)</f>
        <v>326.60000000000002</v>
      </c>
    </row>
    <row r="3259" spans="1:10">
      <c r="A3259" s="16" t="s">
        <v>6577</v>
      </c>
      <c r="B3259" s="16" t="s">
        <v>3039</v>
      </c>
      <c r="C3259" s="16" t="s">
        <v>6222</v>
      </c>
      <c r="D3259" s="1" t="s">
        <v>62</v>
      </c>
      <c r="E3259" s="3">
        <v>1</v>
      </c>
      <c r="F3259" s="2">
        <v>506.83</v>
      </c>
      <c r="G3259" s="2">
        <f>ROUND('CDD-CD'!$E3259*'CDD-CD'!$F3259,2)</f>
        <v>506.83</v>
      </c>
      <c r="H3259" s="3">
        <v>1</v>
      </c>
      <c r="I3259" s="2">
        <v>698.81</v>
      </c>
      <c r="J3259" s="2">
        <f>ROUND(Tabla2[[#This Row],[CANTIDAD 2]]*Tabla2[[#This Row],[P. U. 2]],2)</f>
        <v>698.81</v>
      </c>
    </row>
    <row r="3260" spans="1:10">
      <c r="A3260" s="16" t="s">
        <v>6577</v>
      </c>
      <c r="B3260" s="16" t="s">
        <v>3040</v>
      </c>
      <c r="C3260" s="16" t="s">
        <v>6223</v>
      </c>
      <c r="D3260" s="1" t="s">
        <v>62</v>
      </c>
      <c r="E3260" s="3">
        <v>1</v>
      </c>
      <c r="F3260" s="2">
        <v>9441.1200000000008</v>
      </c>
      <c r="G3260" s="2">
        <f>ROUND('CDD-CD'!$E3260*'CDD-CD'!$F3260,2)</f>
        <v>9441.1200000000008</v>
      </c>
      <c r="H3260" s="3">
        <v>1</v>
      </c>
      <c r="I3260" s="2">
        <v>13017.11</v>
      </c>
      <c r="J3260" s="2">
        <f>ROUND(Tabla2[[#This Row],[CANTIDAD 2]]*Tabla2[[#This Row],[P. U. 2]],2)</f>
        <v>13017.11</v>
      </c>
    </row>
    <row r="3261" spans="1:10">
      <c r="A3261" s="16" t="s">
        <v>6577</v>
      </c>
      <c r="B3261" s="16" t="s">
        <v>3041</v>
      </c>
      <c r="C3261" s="16" t="s">
        <v>6224</v>
      </c>
      <c r="D3261" s="1" t="s">
        <v>62</v>
      </c>
      <c r="E3261" s="3">
        <v>1</v>
      </c>
      <c r="F3261" s="2">
        <v>787.84</v>
      </c>
      <c r="G3261" s="2">
        <f>ROUND('CDD-CD'!$E3261*'CDD-CD'!$F3261,2)</f>
        <v>787.84</v>
      </c>
      <c r="H3261" s="3">
        <v>1</v>
      </c>
      <c r="I3261" s="2">
        <v>1086.25</v>
      </c>
      <c r="J3261" s="2">
        <f>ROUND(Tabla2[[#This Row],[CANTIDAD 2]]*Tabla2[[#This Row],[P. U. 2]],2)</f>
        <v>1086.25</v>
      </c>
    </row>
    <row r="3262" spans="1:10">
      <c r="A3262" s="16" t="s">
        <v>6577</v>
      </c>
      <c r="B3262" s="16" t="s">
        <v>3042</v>
      </c>
      <c r="C3262" s="16" t="s">
        <v>6225</v>
      </c>
      <c r="D3262" s="1" t="s">
        <v>62</v>
      </c>
      <c r="E3262" s="3">
        <v>1</v>
      </c>
      <c r="F3262" s="2">
        <v>885.25</v>
      </c>
      <c r="G3262" s="2">
        <f>ROUND('CDD-CD'!$E3262*'CDD-CD'!$F3262,2)</f>
        <v>885.25</v>
      </c>
      <c r="H3262" s="3">
        <v>1</v>
      </c>
      <c r="I3262" s="2">
        <v>1220.56</v>
      </c>
      <c r="J3262" s="2">
        <f>ROUND(Tabla2[[#This Row],[CANTIDAD 2]]*Tabla2[[#This Row],[P. U. 2]],2)</f>
        <v>1220.56</v>
      </c>
    </row>
    <row r="3263" spans="1:10" s="56" customFormat="1">
      <c r="A3263" s="52" t="s">
        <v>6580</v>
      </c>
      <c r="B3263" s="52" t="s">
        <v>3043</v>
      </c>
      <c r="C3263" s="52" t="s">
        <v>5032</v>
      </c>
      <c r="D3263" s="53" t="s">
        <v>3472</v>
      </c>
      <c r="E3263" s="54"/>
      <c r="F3263" s="55"/>
      <c r="G3263" s="55">
        <f>SUM(G3264:G3265)</f>
        <v>339610.27</v>
      </c>
      <c r="H3263" s="54"/>
      <c r="I3263" s="65"/>
      <c r="J3263" s="55">
        <f>SUM(J3264:J3265)</f>
        <v>339610.27</v>
      </c>
    </row>
    <row r="3264" spans="1:10">
      <c r="A3264" s="16" t="s">
        <v>6577</v>
      </c>
      <c r="B3264" s="16" t="s">
        <v>3044</v>
      </c>
      <c r="C3264" s="16" t="s">
        <v>6226</v>
      </c>
      <c r="D3264" s="1" t="s">
        <v>62</v>
      </c>
      <c r="E3264" s="3">
        <v>1</v>
      </c>
      <c r="F3264" s="2">
        <v>283765.36</v>
      </c>
      <c r="G3264" s="2">
        <f>ROUND('CDD-CD'!$E3264*'CDD-CD'!$F3264,2)</f>
        <v>283765.36</v>
      </c>
      <c r="H3264" s="3">
        <v>1</v>
      </c>
      <c r="I3264" s="2">
        <v>283765.36</v>
      </c>
      <c r="J3264" s="2">
        <f>ROUND(Tabla2[[#This Row],[CANTIDAD 2]]*Tabla2[[#This Row],[P. U. 2]],2)</f>
        <v>283765.36</v>
      </c>
    </row>
    <row r="3265" spans="1:10">
      <c r="A3265" s="16" t="s">
        <v>6577</v>
      </c>
      <c r="B3265" s="16" t="s">
        <v>3045</v>
      </c>
      <c r="C3265" s="16" t="s">
        <v>6227</v>
      </c>
      <c r="D3265" s="1" t="s">
        <v>62</v>
      </c>
      <c r="E3265" s="3">
        <v>1</v>
      </c>
      <c r="F3265" s="2">
        <v>55844.91</v>
      </c>
      <c r="G3265" s="2">
        <f>ROUND('CDD-CD'!$E3265*'CDD-CD'!$F3265,2)</f>
        <v>55844.91</v>
      </c>
      <c r="H3265" s="3">
        <v>1</v>
      </c>
      <c r="I3265" s="2">
        <v>55844.91</v>
      </c>
      <c r="J3265" s="2">
        <f>ROUND(Tabla2[[#This Row],[CANTIDAD 2]]*Tabla2[[#This Row],[P. U. 2]],2)</f>
        <v>55844.91</v>
      </c>
    </row>
    <row r="3266" spans="1:10" s="46" customFormat="1">
      <c r="A3266" s="45" t="s">
        <v>6578</v>
      </c>
      <c r="B3266" s="45" t="s">
        <v>6707</v>
      </c>
      <c r="C3266" s="45" t="s">
        <v>6228</v>
      </c>
      <c r="D3266" s="25" t="s">
        <v>3472</v>
      </c>
      <c r="E3266" s="26"/>
      <c r="F3266" s="27"/>
      <c r="G3266" s="27">
        <f>G3267+G3286</f>
        <v>4311500.09</v>
      </c>
      <c r="H3266" s="26"/>
      <c r="I3266" s="63"/>
      <c r="J3266" s="27">
        <f>J3267+J3286</f>
        <v>4643605.04</v>
      </c>
    </row>
    <row r="3267" spans="1:10" s="51" customFormat="1">
      <c r="A3267" s="47" t="s">
        <v>6579</v>
      </c>
      <c r="B3267" s="47" t="s">
        <v>6650</v>
      </c>
      <c r="C3267" s="47" t="s">
        <v>6177</v>
      </c>
      <c r="D3267" s="48" t="s">
        <v>3472</v>
      </c>
      <c r="E3267" s="49"/>
      <c r="F3267" s="50"/>
      <c r="G3267" s="50">
        <f>SUM(G3268:G3285)</f>
        <v>615393.32999999996</v>
      </c>
      <c r="H3267" s="49"/>
      <c r="I3267" s="64"/>
      <c r="J3267" s="50">
        <f>SUM(J3268:J3285)</f>
        <v>648505.18999999994</v>
      </c>
    </row>
    <row r="3268" spans="1:10">
      <c r="A3268" s="16" t="s">
        <v>6577</v>
      </c>
      <c r="B3268" s="16" t="s">
        <v>3046</v>
      </c>
      <c r="C3268" s="16" t="s">
        <v>6229</v>
      </c>
      <c r="D3268" s="1" t="s">
        <v>79</v>
      </c>
      <c r="E3268" s="3">
        <v>312.58999999999997</v>
      </c>
      <c r="F3268" s="2">
        <v>19.399999999999999</v>
      </c>
      <c r="G3268" s="2">
        <f>ROUND('CDD-CD'!$E3268*'CDD-CD'!$F3268,2)</f>
        <v>6064.25</v>
      </c>
      <c r="H3268" s="3">
        <v>312.58999999999997</v>
      </c>
      <c r="I3268" s="2">
        <v>20.9</v>
      </c>
      <c r="J3268" s="2">
        <f>ROUND(Tabla2[[#This Row],[CANTIDAD 2]]*Tabla2[[#This Row],[P. U. 2]],2)</f>
        <v>6533.13</v>
      </c>
    </row>
    <row r="3269" spans="1:10">
      <c r="A3269" s="16" t="s">
        <v>6577</v>
      </c>
      <c r="B3269" s="16" t="s">
        <v>3047</v>
      </c>
      <c r="C3269" s="16" t="s">
        <v>6230</v>
      </c>
      <c r="D3269" s="1" t="s">
        <v>79</v>
      </c>
      <c r="E3269" s="3">
        <v>32.06</v>
      </c>
      <c r="F3269" s="2">
        <v>19.399999999999999</v>
      </c>
      <c r="G3269" s="2">
        <f>ROUND('CDD-CD'!$E3269*'CDD-CD'!$F3269,2)</f>
        <v>621.96</v>
      </c>
      <c r="H3269" s="3">
        <v>32.06</v>
      </c>
      <c r="I3269" s="2">
        <v>20.9</v>
      </c>
      <c r="J3269" s="2">
        <f>ROUND(Tabla2[[#This Row],[CANTIDAD 2]]*Tabla2[[#This Row],[P. U. 2]],2)</f>
        <v>670.05</v>
      </c>
    </row>
    <row r="3270" spans="1:10">
      <c r="A3270" s="16" t="s">
        <v>6577</v>
      </c>
      <c r="B3270" s="16" t="s">
        <v>3048</v>
      </c>
      <c r="C3270" s="16" t="s">
        <v>6231</v>
      </c>
      <c r="D3270" s="1" t="s">
        <v>79</v>
      </c>
      <c r="E3270" s="3">
        <v>408.77</v>
      </c>
      <c r="F3270" s="2">
        <v>19.399999999999999</v>
      </c>
      <c r="G3270" s="2">
        <f>ROUND('CDD-CD'!$E3270*'CDD-CD'!$F3270,2)</f>
        <v>7930.14</v>
      </c>
      <c r="H3270" s="3">
        <v>408.77</v>
      </c>
      <c r="I3270" s="2">
        <v>20.9</v>
      </c>
      <c r="J3270" s="2">
        <f>ROUND(Tabla2[[#This Row],[CANTIDAD 2]]*Tabla2[[#This Row],[P. U. 2]],2)</f>
        <v>8543.2900000000009</v>
      </c>
    </row>
    <row r="3271" spans="1:10">
      <c r="A3271" s="16" t="s">
        <v>6577</v>
      </c>
      <c r="B3271" s="16" t="s">
        <v>3049</v>
      </c>
      <c r="C3271" s="16" t="s">
        <v>6232</v>
      </c>
      <c r="D3271" s="1" t="s">
        <v>79</v>
      </c>
      <c r="E3271" s="3">
        <v>240.45</v>
      </c>
      <c r="F3271" s="2">
        <v>19.399999999999999</v>
      </c>
      <c r="G3271" s="2">
        <f>ROUND('CDD-CD'!$E3271*'CDD-CD'!$F3271,2)</f>
        <v>4664.7299999999996</v>
      </c>
      <c r="H3271" s="3">
        <v>240.45</v>
      </c>
      <c r="I3271" s="2">
        <v>20.9</v>
      </c>
      <c r="J3271" s="2">
        <f>ROUND(Tabla2[[#This Row],[CANTIDAD 2]]*Tabla2[[#This Row],[P. U. 2]],2)</f>
        <v>5025.41</v>
      </c>
    </row>
    <row r="3272" spans="1:10">
      <c r="A3272" s="16" t="s">
        <v>6577</v>
      </c>
      <c r="B3272" s="16" t="s">
        <v>3050</v>
      </c>
      <c r="C3272" s="16" t="s">
        <v>6233</v>
      </c>
      <c r="D3272" s="1" t="s">
        <v>79</v>
      </c>
      <c r="E3272" s="3">
        <v>112.21</v>
      </c>
      <c r="F3272" s="2">
        <v>19.399999999999999</v>
      </c>
      <c r="G3272" s="2">
        <f>ROUND('CDD-CD'!$E3272*'CDD-CD'!$F3272,2)</f>
        <v>2176.87</v>
      </c>
      <c r="H3272" s="3">
        <v>112.21</v>
      </c>
      <c r="I3272" s="2">
        <v>20.9</v>
      </c>
      <c r="J3272" s="2">
        <f>ROUND(Tabla2[[#This Row],[CANTIDAD 2]]*Tabla2[[#This Row],[P. U. 2]],2)</f>
        <v>2345.19</v>
      </c>
    </row>
    <row r="3273" spans="1:10">
      <c r="A3273" s="16" t="s">
        <v>6577</v>
      </c>
      <c r="B3273" s="16" t="s">
        <v>3051</v>
      </c>
      <c r="C3273" s="16" t="s">
        <v>6234</v>
      </c>
      <c r="D3273" s="1" t="s">
        <v>79</v>
      </c>
      <c r="E3273" s="3">
        <v>721.36</v>
      </c>
      <c r="F3273" s="2">
        <v>19.399999999999999</v>
      </c>
      <c r="G3273" s="2">
        <f>ROUND('CDD-CD'!$E3273*'CDD-CD'!$F3273,2)</f>
        <v>13994.38</v>
      </c>
      <c r="H3273" s="3">
        <v>721.36</v>
      </c>
      <c r="I3273" s="2">
        <v>20.9</v>
      </c>
      <c r="J3273" s="2">
        <f>ROUND(Tabla2[[#This Row],[CANTIDAD 2]]*Tabla2[[#This Row],[P. U. 2]],2)</f>
        <v>15076.42</v>
      </c>
    </row>
    <row r="3274" spans="1:10">
      <c r="A3274" s="16" t="s">
        <v>6577</v>
      </c>
      <c r="B3274" s="16" t="s">
        <v>3052</v>
      </c>
      <c r="C3274" s="16" t="s">
        <v>6235</v>
      </c>
      <c r="D3274" s="1" t="s">
        <v>79</v>
      </c>
      <c r="E3274" s="3">
        <v>8584.17</v>
      </c>
      <c r="F3274" s="2">
        <v>19.79</v>
      </c>
      <c r="G3274" s="2">
        <f>ROUND('CDD-CD'!$E3274*'CDD-CD'!$F3274,2)</f>
        <v>169880.72</v>
      </c>
      <c r="H3274" s="3">
        <v>8584.17</v>
      </c>
      <c r="I3274" s="2">
        <v>21.43</v>
      </c>
      <c r="J3274" s="2">
        <f>ROUND(Tabla2[[#This Row],[CANTIDAD 2]]*Tabla2[[#This Row],[P. U. 2]],2)</f>
        <v>183958.76</v>
      </c>
    </row>
    <row r="3275" spans="1:10">
      <c r="A3275" s="16" t="s">
        <v>6577</v>
      </c>
      <c r="B3275" s="16" t="s">
        <v>3053</v>
      </c>
      <c r="C3275" s="16" t="s">
        <v>6236</v>
      </c>
      <c r="D3275" s="1" t="s">
        <v>62</v>
      </c>
      <c r="E3275" s="3">
        <v>288</v>
      </c>
      <c r="F3275" s="2">
        <v>1117.1600000000001</v>
      </c>
      <c r="G3275" s="2">
        <f>ROUND('CDD-CD'!$E3275*'CDD-CD'!$F3275,2)</f>
        <v>321742.08000000002</v>
      </c>
      <c r="H3275" s="3">
        <v>288</v>
      </c>
      <c r="I3275" s="2">
        <v>1144.94</v>
      </c>
      <c r="J3275" s="2">
        <f>ROUND(Tabla2[[#This Row],[CANTIDAD 2]]*Tabla2[[#This Row],[P. U. 2]],2)</f>
        <v>329742.71999999997</v>
      </c>
    </row>
    <row r="3276" spans="1:10">
      <c r="A3276" s="16" t="s">
        <v>6577</v>
      </c>
      <c r="B3276" s="16" t="s">
        <v>3054</v>
      </c>
      <c r="C3276" s="16" t="s">
        <v>6237</v>
      </c>
      <c r="D3276" s="1" t="s">
        <v>62</v>
      </c>
      <c r="E3276" s="3">
        <v>25</v>
      </c>
      <c r="F3276" s="2">
        <v>442.08</v>
      </c>
      <c r="G3276" s="2">
        <f>ROUND('CDD-CD'!$E3276*'CDD-CD'!$F3276,2)</f>
        <v>11052</v>
      </c>
      <c r="H3276" s="3">
        <v>25</v>
      </c>
      <c r="I3276" s="2">
        <v>464.04</v>
      </c>
      <c r="J3276" s="2">
        <f>ROUND(Tabla2[[#This Row],[CANTIDAD 2]]*Tabla2[[#This Row],[P. U. 2]],2)</f>
        <v>11601</v>
      </c>
    </row>
    <row r="3277" spans="1:10">
      <c r="A3277" s="16" t="s">
        <v>6577</v>
      </c>
      <c r="B3277" s="16" t="s">
        <v>3055</v>
      </c>
      <c r="C3277" s="16" t="s">
        <v>6238</v>
      </c>
      <c r="D3277" s="1" t="s">
        <v>62</v>
      </c>
      <c r="E3277" s="3">
        <v>51</v>
      </c>
      <c r="F3277" s="2">
        <v>402.13</v>
      </c>
      <c r="G3277" s="2">
        <f>ROUND('CDD-CD'!$E3277*'CDD-CD'!$F3277,2)</f>
        <v>20508.63</v>
      </c>
      <c r="H3277" s="3">
        <v>51</v>
      </c>
      <c r="I3277" s="2">
        <v>422.72</v>
      </c>
      <c r="J3277" s="2">
        <f>ROUND(Tabla2[[#This Row],[CANTIDAD 2]]*Tabla2[[#This Row],[P. U. 2]],2)</f>
        <v>21558.720000000001</v>
      </c>
    </row>
    <row r="3278" spans="1:10">
      <c r="A3278" s="16" t="s">
        <v>6577</v>
      </c>
      <c r="B3278" s="16" t="s">
        <v>3056</v>
      </c>
      <c r="C3278" s="16" t="s">
        <v>6239</v>
      </c>
      <c r="D3278" s="1" t="s">
        <v>62</v>
      </c>
      <c r="E3278" s="3">
        <v>2</v>
      </c>
      <c r="F3278" s="2">
        <v>373.3</v>
      </c>
      <c r="G3278" s="2">
        <f>ROUND('CDD-CD'!$E3278*'CDD-CD'!$F3278,2)</f>
        <v>746.6</v>
      </c>
      <c r="H3278" s="3">
        <v>2</v>
      </c>
      <c r="I3278" s="2">
        <v>396.82</v>
      </c>
      <c r="J3278" s="2">
        <f>ROUND(Tabla2[[#This Row],[CANTIDAD 2]]*Tabla2[[#This Row],[P. U. 2]],2)</f>
        <v>793.64</v>
      </c>
    </row>
    <row r="3279" spans="1:10">
      <c r="A3279" s="16" t="s">
        <v>6577</v>
      </c>
      <c r="B3279" s="16" t="s">
        <v>3057</v>
      </c>
      <c r="C3279" s="16" t="s">
        <v>6240</v>
      </c>
      <c r="D3279" s="1" t="s">
        <v>62</v>
      </c>
      <c r="E3279" s="3">
        <v>16</v>
      </c>
      <c r="F3279" s="2">
        <v>263.39</v>
      </c>
      <c r="G3279" s="2">
        <f>ROUND('CDD-CD'!$E3279*'CDD-CD'!$F3279,2)</f>
        <v>4214.24</v>
      </c>
      <c r="H3279" s="3">
        <v>16</v>
      </c>
      <c r="I3279" s="2">
        <v>263.39</v>
      </c>
      <c r="J3279" s="2">
        <f>ROUND(Tabla2[[#This Row],[CANTIDAD 2]]*Tabla2[[#This Row],[P. U. 2]],2)</f>
        <v>4214.24</v>
      </c>
    </row>
    <row r="3280" spans="1:10">
      <c r="A3280" s="16" t="s">
        <v>6577</v>
      </c>
      <c r="B3280" s="16" t="s">
        <v>3058</v>
      </c>
      <c r="C3280" s="16" t="s">
        <v>6241</v>
      </c>
      <c r="D3280" s="1" t="s">
        <v>62</v>
      </c>
      <c r="E3280" s="3">
        <v>6</v>
      </c>
      <c r="F3280" s="2">
        <v>267.98</v>
      </c>
      <c r="G3280" s="2">
        <f>ROUND('CDD-CD'!$E3280*'CDD-CD'!$F3280,2)</f>
        <v>1607.88</v>
      </c>
      <c r="H3280" s="3">
        <v>6</v>
      </c>
      <c r="I3280" s="2">
        <v>286.27999999999997</v>
      </c>
      <c r="J3280" s="2">
        <f>ROUND(Tabla2[[#This Row],[CANTIDAD 2]]*Tabla2[[#This Row],[P. U. 2]],2)</f>
        <v>1717.68</v>
      </c>
    </row>
    <row r="3281" spans="1:10">
      <c r="A3281" s="16" t="s">
        <v>6577</v>
      </c>
      <c r="B3281" s="16" t="s">
        <v>3059</v>
      </c>
      <c r="C3281" s="16" t="s">
        <v>6242</v>
      </c>
      <c r="D3281" s="1" t="s">
        <v>62</v>
      </c>
      <c r="E3281" s="3">
        <v>210</v>
      </c>
      <c r="F3281" s="2">
        <v>34.51</v>
      </c>
      <c r="G3281" s="2">
        <f>ROUND('CDD-CD'!$E3281*'CDD-CD'!$F3281,2)</f>
        <v>7247.1</v>
      </c>
      <c r="H3281" s="3">
        <v>210</v>
      </c>
      <c r="I3281" s="2">
        <v>37.26</v>
      </c>
      <c r="J3281" s="2">
        <f>ROUND(Tabla2[[#This Row],[CANTIDAD 2]]*Tabla2[[#This Row],[P. U. 2]],2)</f>
        <v>7824.6</v>
      </c>
    </row>
    <row r="3282" spans="1:10">
      <c r="A3282" s="16" t="s">
        <v>6577</v>
      </c>
      <c r="B3282" s="16" t="s">
        <v>3060</v>
      </c>
      <c r="C3282" s="16" t="s">
        <v>6243</v>
      </c>
      <c r="D3282" s="1" t="s">
        <v>79</v>
      </c>
      <c r="E3282" s="3">
        <v>788.69</v>
      </c>
      <c r="F3282" s="2">
        <v>38.729999999999997</v>
      </c>
      <c r="G3282" s="2">
        <f>ROUND('CDD-CD'!$E3282*'CDD-CD'!$F3282,2)</f>
        <v>30545.96</v>
      </c>
      <c r="H3282" s="3">
        <v>788.69</v>
      </c>
      <c r="I3282" s="2">
        <v>44.31</v>
      </c>
      <c r="J3282" s="2">
        <f>ROUND(Tabla2[[#This Row],[CANTIDAD 2]]*Tabla2[[#This Row],[P. U. 2]],2)</f>
        <v>34946.85</v>
      </c>
    </row>
    <row r="3283" spans="1:10">
      <c r="A3283" s="16" t="s">
        <v>6577</v>
      </c>
      <c r="B3283" s="16" t="s">
        <v>3061</v>
      </c>
      <c r="C3283" s="16" t="s">
        <v>6052</v>
      </c>
      <c r="D3283" s="1" t="s">
        <v>79</v>
      </c>
      <c r="E3283" s="3">
        <v>210</v>
      </c>
      <c r="F3283" s="2">
        <v>53.13</v>
      </c>
      <c r="G3283" s="2">
        <f>ROUND('CDD-CD'!$E3283*'CDD-CD'!$F3283,2)</f>
        <v>11157.3</v>
      </c>
      <c r="H3283" s="3">
        <v>210</v>
      </c>
      <c r="I3283" s="2">
        <v>60.05</v>
      </c>
      <c r="J3283" s="2">
        <f>ROUND(Tabla2[[#This Row],[CANTIDAD 2]]*Tabla2[[#This Row],[P. U. 2]],2)</f>
        <v>12610.5</v>
      </c>
    </row>
    <row r="3284" spans="1:10">
      <c r="A3284" s="16" t="s">
        <v>6577</v>
      </c>
      <c r="B3284" s="16" t="s">
        <v>3062</v>
      </c>
      <c r="C3284" s="16" t="s">
        <v>6053</v>
      </c>
      <c r="D3284" s="1" t="s">
        <v>79</v>
      </c>
      <c r="E3284" s="3">
        <v>12.02</v>
      </c>
      <c r="F3284" s="2">
        <v>60.7</v>
      </c>
      <c r="G3284" s="2">
        <f>ROUND('CDD-CD'!$E3284*'CDD-CD'!$F3284,2)</f>
        <v>729.61</v>
      </c>
      <c r="H3284" s="3">
        <v>12.02</v>
      </c>
      <c r="I3284" s="2">
        <v>66.010000000000005</v>
      </c>
      <c r="J3284" s="2">
        <f>ROUND(Tabla2[[#This Row],[CANTIDAD 2]]*Tabla2[[#This Row],[P. U. 2]],2)</f>
        <v>793.44</v>
      </c>
    </row>
    <row r="3285" spans="1:10">
      <c r="A3285" s="16" t="s">
        <v>6577</v>
      </c>
      <c r="B3285" s="16" t="s">
        <v>3063</v>
      </c>
      <c r="C3285" s="16" t="s">
        <v>6054</v>
      </c>
      <c r="D3285" s="1" t="s">
        <v>79</v>
      </c>
      <c r="E3285" s="3">
        <v>7.21</v>
      </c>
      <c r="F3285" s="2">
        <v>70.58</v>
      </c>
      <c r="G3285" s="2">
        <f>ROUND('CDD-CD'!$E3285*'CDD-CD'!$F3285,2)</f>
        <v>508.88</v>
      </c>
      <c r="H3285" s="3">
        <v>7.21</v>
      </c>
      <c r="I3285" s="2">
        <v>76.22</v>
      </c>
      <c r="J3285" s="2">
        <f>ROUND(Tabla2[[#This Row],[CANTIDAD 2]]*Tabla2[[#This Row],[P. U. 2]],2)</f>
        <v>549.54999999999995</v>
      </c>
    </row>
    <row r="3286" spans="1:10" s="51" customFormat="1">
      <c r="A3286" s="47" t="s">
        <v>6579</v>
      </c>
      <c r="B3286" s="47" t="s">
        <v>6708</v>
      </c>
      <c r="C3286" s="47" t="s">
        <v>4446</v>
      </c>
      <c r="D3286" s="48" t="s">
        <v>3472</v>
      </c>
      <c r="E3286" s="49"/>
      <c r="F3286" s="50"/>
      <c r="G3286" s="50">
        <f>G3287+G3298+G3309</f>
        <v>3696106.7600000002</v>
      </c>
      <c r="H3286" s="49"/>
      <c r="I3286" s="64"/>
      <c r="J3286" s="50">
        <f>J3287+J3298+J3309</f>
        <v>3995099.85</v>
      </c>
    </row>
    <row r="3287" spans="1:10" s="56" customFormat="1">
      <c r="A3287" s="52" t="s">
        <v>6580</v>
      </c>
      <c r="B3287" s="52" t="s">
        <v>3064</v>
      </c>
      <c r="C3287" s="52" t="s">
        <v>4310</v>
      </c>
      <c r="D3287" s="53" t="s">
        <v>3472</v>
      </c>
      <c r="E3287" s="54"/>
      <c r="F3287" s="55"/>
      <c r="G3287" s="55">
        <f>SUM(G3288:G3297)</f>
        <v>1807302.55</v>
      </c>
      <c r="H3287" s="54"/>
      <c r="I3287" s="65"/>
      <c r="J3287" s="55">
        <f>SUM(J3288:J3297)</f>
        <v>1807302.55</v>
      </c>
    </row>
    <row r="3288" spans="1:10">
      <c r="A3288" s="16" t="s">
        <v>6577</v>
      </c>
      <c r="B3288" s="16" t="s">
        <v>3065</v>
      </c>
      <c r="C3288" s="16" t="s">
        <v>6244</v>
      </c>
      <c r="D3288" s="1" t="s">
        <v>62</v>
      </c>
      <c r="E3288" s="3">
        <v>10</v>
      </c>
      <c r="F3288" s="2">
        <v>357.48</v>
      </c>
      <c r="G3288" s="2">
        <f>ROUND('CDD-CD'!$E3288*'CDD-CD'!$F3288,2)</f>
        <v>3574.8</v>
      </c>
      <c r="H3288" s="3">
        <v>10</v>
      </c>
      <c r="I3288" s="2">
        <v>357.48</v>
      </c>
      <c r="J3288" s="2">
        <f>ROUND(Tabla2[[#This Row],[CANTIDAD 2]]*Tabla2[[#This Row],[P. U. 2]],2)</f>
        <v>3574.8</v>
      </c>
    </row>
    <row r="3289" spans="1:10">
      <c r="A3289" s="16" t="s">
        <v>6577</v>
      </c>
      <c r="B3289" s="16" t="s">
        <v>3066</v>
      </c>
      <c r="C3289" s="16" t="s">
        <v>6245</v>
      </c>
      <c r="D3289" s="1" t="s">
        <v>62</v>
      </c>
      <c r="E3289" s="3">
        <v>55</v>
      </c>
      <c r="F3289" s="2">
        <v>1536.98</v>
      </c>
      <c r="G3289" s="2">
        <f>ROUND('CDD-CD'!$E3289*'CDD-CD'!$F3289,2)</f>
        <v>84533.9</v>
      </c>
      <c r="H3289" s="3">
        <v>55</v>
      </c>
      <c r="I3289" s="2">
        <v>1536.98</v>
      </c>
      <c r="J3289" s="2">
        <f>ROUND(Tabla2[[#This Row],[CANTIDAD 2]]*Tabla2[[#This Row],[P. U. 2]],2)</f>
        <v>84533.9</v>
      </c>
    </row>
    <row r="3290" spans="1:10">
      <c r="A3290" s="16" t="s">
        <v>6577</v>
      </c>
      <c r="B3290" s="16" t="s">
        <v>3067</v>
      </c>
      <c r="C3290" s="16" t="s">
        <v>6246</v>
      </c>
      <c r="D3290" s="1" t="s">
        <v>62</v>
      </c>
      <c r="E3290" s="3">
        <v>251</v>
      </c>
      <c r="F3290" s="2">
        <v>3176.42</v>
      </c>
      <c r="G3290" s="2">
        <f>ROUND('CDD-CD'!$E3290*'CDD-CD'!$F3290,2)</f>
        <v>797281.42</v>
      </c>
      <c r="H3290" s="3">
        <v>251</v>
      </c>
      <c r="I3290" s="2">
        <v>3176.42</v>
      </c>
      <c r="J3290" s="2">
        <f>ROUND(Tabla2[[#This Row],[CANTIDAD 2]]*Tabla2[[#This Row],[P. U. 2]],2)</f>
        <v>797281.42</v>
      </c>
    </row>
    <row r="3291" spans="1:10">
      <c r="A3291" s="16" t="s">
        <v>6577</v>
      </c>
      <c r="B3291" s="16" t="s">
        <v>3068</v>
      </c>
      <c r="C3291" s="16" t="s">
        <v>6247</v>
      </c>
      <c r="D3291" s="1" t="s">
        <v>62</v>
      </c>
      <c r="E3291" s="3">
        <v>45</v>
      </c>
      <c r="F3291" s="2">
        <v>3932.69</v>
      </c>
      <c r="G3291" s="2">
        <f>ROUND('CDD-CD'!$E3291*'CDD-CD'!$F3291,2)</f>
        <v>176971.05</v>
      </c>
      <c r="H3291" s="3">
        <v>45</v>
      </c>
      <c r="I3291" s="2">
        <v>3932.69</v>
      </c>
      <c r="J3291" s="2">
        <f>ROUND(Tabla2[[#This Row],[CANTIDAD 2]]*Tabla2[[#This Row],[P. U. 2]],2)</f>
        <v>176971.05</v>
      </c>
    </row>
    <row r="3292" spans="1:10">
      <c r="A3292" s="16" t="s">
        <v>6577</v>
      </c>
      <c r="B3292" s="16" t="s">
        <v>3069</v>
      </c>
      <c r="C3292" s="16" t="s">
        <v>6248</v>
      </c>
      <c r="D3292" s="1" t="s">
        <v>62</v>
      </c>
      <c r="E3292" s="3">
        <v>3</v>
      </c>
      <c r="F3292" s="2">
        <v>5121.09</v>
      </c>
      <c r="G3292" s="2">
        <f>ROUND('CDD-CD'!$E3292*'CDD-CD'!$F3292,2)</f>
        <v>15363.27</v>
      </c>
      <c r="H3292" s="3">
        <v>3</v>
      </c>
      <c r="I3292" s="2">
        <v>5121.09</v>
      </c>
      <c r="J3292" s="2">
        <f>ROUND(Tabla2[[#This Row],[CANTIDAD 2]]*Tabla2[[#This Row],[P. U. 2]],2)</f>
        <v>15363.27</v>
      </c>
    </row>
    <row r="3293" spans="1:10">
      <c r="A3293" s="16" t="s">
        <v>6577</v>
      </c>
      <c r="B3293" s="16" t="s">
        <v>3070</v>
      </c>
      <c r="C3293" s="16" t="s">
        <v>6249</v>
      </c>
      <c r="D3293" s="1" t="s">
        <v>62</v>
      </c>
      <c r="E3293" s="3">
        <v>33</v>
      </c>
      <c r="F3293" s="2">
        <v>8136.86</v>
      </c>
      <c r="G3293" s="2">
        <f>ROUND('CDD-CD'!$E3293*'CDD-CD'!$F3293,2)</f>
        <v>268516.38</v>
      </c>
      <c r="H3293" s="3">
        <v>33</v>
      </c>
      <c r="I3293" s="2">
        <v>8136.86</v>
      </c>
      <c r="J3293" s="2">
        <f>ROUND(Tabla2[[#This Row],[CANTIDAD 2]]*Tabla2[[#This Row],[P. U. 2]],2)</f>
        <v>268516.38</v>
      </c>
    </row>
    <row r="3294" spans="1:10">
      <c r="A3294" s="16" t="s">
        <v>6577</v>
      </c>
      <c r="B3294" s="16" t="s">
        <v>3071</v>
      </c>
      <c r="C3294" s="16" t="s">
        <v>6250</v>
      </c>
      <c r="D3294" s="1" t="s">
        <v>62</v>
      </c>
      <c r="E3294" s="3">
        <v>33</v>
      </c>
      <c r="F3294" s="2">
        <v>1292.22</v>
      </c>
      <c r="G3294" s="2">
        <f>ROUND('CDD-CD'!$E3294*'CDD-CD'!$F3294,2)</f>
        <v>42643.26</v>
      </c>
      <c r="H3294" s="3">
        <v>33</v>
      </c>
      <c r="I3294" s="2">
        <v>1292.22</v>
      </c>
      <c r="J3294" s="2">
        <f>ROUND(Tabla2[[#This Row],[CANTIDAD 2]]*Tabla2[[#This Row],[P. U. 2]],2)</f>
        <v>42643.26</v>
      </c>
    </row>
    <row r="3295" spans="1:10">
      <c r="A3295" s="16" t="s">
        <v>6577</v>
      </c>
      <c r="B3295" s="16" t="s">
        <v>3072</v>
      </c>
      <c r="C3295" s="16" t="s">
        <v>6251</v>
      </c>
      <c r="D3295" s="1" t="s">
        <v>62</v>
      </c>
      <c r="E3295" s="3">
        <v>1</v>
      </c>
      <c r="F3295" s="2">
        <v>161550.32</v>
      </c>
      <c r="G3295" s="2">
        <f>ROUND('CDD-CD'!$E3295*'CDD-CD'!$F3295,2)</f>
        <v>161550.32</v>
      </c>
      <c r="H3295" s="3">
        <v>1</v>
      </c>
      <c r="I3295" s="2">
        <v>161550.32</v>
      </c>
      <c r="J3295" s="2">
        <f>ROUND(Tabla2[[#This Row],[CANTIDAD 2]]*Tabla2[[#This Row],[P. U. 2]],2)</f>
        <v>161550.32</v>
      </c>
    </row>
    <row r="3296" spans="1:10">
      <c r="A3296" s="16" t="s">
        <v>6577</v>
      </c>
      <c r="B3296" s="16" t="s">
        <v>3073</v>
      </c>
      <c r="C3296" s="16" t="s">
        <v>6252</v>
      </c>
      <c r="D3296" s="1" t="s">
        <v>62</v>
      </c>
      <c r="E3296" s="3">
        <v>1</v>
      </c>
      <c r="F3296" s="2">
        <v>77771.61</v>
      </c>
      <c r="G3296" s="2">
        <f>ROUND('CDD-CD'!$E3296*'CDD-CD'!$F3296,2)</f>
        <v>77771.61</v>
      </c>
      <c r="H3296" s="3">
        <v>1</v>
      </c>
      <c r="I3296" s="2">
        <v>77771.61</v>
      </c>
      <c r="J3296" s="2">
        <f>ROUND(Tabla2[[#This Row],[CANTIDAD 2]]*Tabla2[[#This Row],[P. U. 2]],2)</f>
        <v>77771.61</v>
      </c>
    </row>
    <row r="3297" spans="1:10">
      <c r="A3297" s="16" t="s">
        <v>6577</v>
      </c>
      <c r="B3297" s="16" t="s">
        <v>3074</v>
      </c>
      <c r="C3297" s="16" t="s">
        <v>6253</v>
      </c>
      <c r="D3297" s="1" t="s">
        <v>62</v>
      </c>
      <c r="E3297" s="3">
        <v>1</v>
      </c>
      <c r="F3297" s="2">
        <v>179096.54</v>
      </c>
      <c r="G3297" s="2">
        <f>ROUND('CDD-CD'!$E3297*'CDD-CD'!$F3297,2)</f>
        <v>179096.54</v>
      </c>
      <c r="H3297" s="3">
        <v>1</v>
      </c>
      <c r="I3297" s="2">
        <v>179096.54</v>
      </c>
      <c r="J3297" s="2">
        <f>ROUND(Tabla2[[#This Row],[CANTIDAD 2]]*Tabla2[[#This Row],[P. U. 2]],2)</f>
        <v>179096.54</v>
      </c>
    </row>
    <row r="3298" spans="1:10" s="56" customFormat="1">
      <c r="A3298" s="52" t="s">
        <v>6580</v>
      </c>
      <c r="B3298" s="52" t="s">
        <v>3075</v>
      </c>
      <c r="C3298" s="52" t="s">
        <v>5031</v>
      </c>
      <c r="D3298" s="53" t="s">
        <v>3472</v>
      </c>
      <c r="E3298" s="54"/>
      <c r="F3298" s="55"/>
      <c r="G3298" s="55">
        <f>SUM(G3299:G3308)</f>
        <v>789388.1100000001</v>
      </c>
      <c r="H3298" s="54"/>
      <c r="I3298" s="65"/>
      <c r="J3298" s="55">
        <f>SUM(J3299:J3308)</f>
        <v>1088381.2</v>
      </c>
    </row>
    <row r="3299" spans="1:10">
      <c r="A3299" s="16" t="s">
        <v>6577</v>
      </c>
      <c r="B3299" s="16" t="s">
        <v>3076</v>
      </c>
      <c r="C3299" s="16" t="s">
        <v>6254</v>
      </c>
      <c r="D3299" s="1" t="s">
        <v>62</v>
      </c>
      <c r="E3299" s="3">
        <v>10</v>
      </c>
      <c r="F3299" s="2">
        <v>156.13999999999999</v>
      </c>
      <c r="G3299" s="2">
        <f>ROUND('CDD-CD'!$E3299*'CDD-CD'!$F3299,2)</f>
        <v>1561.4</v>
      </c>
      <c r="H3299" s="3">
        <v>10</v>
      </c>
      <c r="I3299" s="2">
        <v>215.28</v>
      </c>
      <c r="J3299" s="2">
        <f>ROUND(Tabla2[[#This Row],[CANTIDAD 2]]*Tabla2[[#This Row],[P. U. 2]],2)</f>
        <v>2152.8000000000002</v>
      </c>
    </row>
    <row r="3300" spans="1:10">
      <c r="A3300" s="16" t="s">
        <v>6577</v>
      </c>
      <c r="B3300" s="16" t="s">
        <v>3077</v>
      </c>
      <c r="C3300" s="16" t="s">
        <v>6255</v>
      </c>
      <c r="D3300" s="1" t="s">
        <v>62</v>
      </c>
      <c r="E3300" s="3">
        <v>55</v>
      </c>
      <c r="F3300" s="2">
        <v>671.32</v>
      </c>
      <c r="G3300" s="2">
        <f>ROUND('CDD-CD'!$E3300*'CDD-CD'!$F3300,2)</f>
        <v>36922.6</v>
      </c>
      <c r="H3300" s="3">
        <v>55</v>
      </c>
      <c r="I3300" s="2">
        <v>925.6</v>
      </c>
      <c r="J3300" s="2">
        <f>ROUND(Tabla2[[#This Row],[CANTIDAD 2]]*Tabla2[[#This Row],[P. U. 2]],2)</f>
        <v>50908</v>
      </c>
    </row>
    <row r="3301" spans="1:10">
      <c r="A3301" s="16" t="s">
        <v>6577</v>
      </c>
      <c r="B3301" s="16" t="s">
        <v>3078</v>
      </c>
      <c r="C3301" s="16" t="s">
        <v>6256</v>
      </c>
      <c r="D3301" s="1" t="s">
        <v>62</v>
      </c>
      <c r="E3301" s="3">
        <v>251</v>
      </c>
      <c r="F3301" s="2">
        <v>1387.38</v>
      </c>
      <c r="G3301" s="2">
        <f>ROUND('CDD-CD'!$E3301*'CDD-CD'!$F3301,2)</f>
        <v>348232.38</v>
      </c>
      <c r="H3301" s="3">
        <v>251</v>
      </c>
      <c r="I3301" s="2">
        <v>1912.87</v>
      </c>
      <c r="J3301" s="2">
        <f>ROUND(Tabla2[[#This Row],[CANTIDAD 2]]*Tabla2[[#This Row],[P. U. 2]],2)</f>
        <v>480130.37</v>
      </c>
    </row>
    <row r="3302" spans="1:10">
      <c r="A3302" s="16" t="s">
        <v>6577</v>
      </c>
      <c r="B3302" s="16" t="s">
        <v>3079</v>
      </c>
      <c r="C3302" s="16" t="s">
        <v>6257</v>
      </c>
      <c r="D3302" s="1" t="s">
        <v>62</v>
      </c>
      <c r="E3302" s="3">
        <v>45</v>
      </c>
      <c r="F3302" s="2">
        <v>1717.7</v>
      </c>
      <c r="G3302" s="2">
        <f>ROUND('CDD-CD'!$E3302*'CDD-CD'!$F3302,2)</f>
        <v>77296.5</v>
      </c>
      <c r="H3302" s="3">
        <v>45</v>
      </c>
      <c r="I3302" s="2">
        <v>2368.3000000000002</v>
      </c>
      <c r="J3302" s="2">
        <f>ROUND(Tabla2[[#This Row],[CANTIDAD 2]]*Tabla2[[#This Row],[P. U. 2]],2)</f>
        <v>106573.5</v>
      </c>
    </row>
    <row r="3303" spans="1:10">
      <c r="A3303" s="16" t="s">
        <v>6577</v>
      </c>
      <c r="B3303" s="16" t="s">
        <v>3080</v>
      </c>
      <c r="C3303" s="16" t="s">
        <v>6258</v>
      </c>
      <c r="D3303" s="1" t="s">
        <v>62</v>
      </c>
      <c r="E3303" s="3">
        <v>3</v>
      </c>
      <c r="F3303" s="2">
        <v>2236.34</v>
      </c>
      <c r="G3303" s="2">
        <f>ROUND('CDD-CD'!$E3303*'CDD-CD'!$F3303,2)</f>
        <v>6709.02</v>
      </c>
      <c r="H3303" s="3">
        <v>3</v>
      </c>
      <c r="I3303" s="2">
        <v>3083.39</v>
      </c>
      <c r="J3303" s="2">
        <f>ROUND(Tabla2[[#This Row],[CANTIDAD 2]]*Tabla2[[#This Row],[P. U. 2]],2)</f>
        <v>9250.17</v>
      </c>
    </row>
    <row r="3304" spans="1:10">
      <c r="A3304" s="16" t="s">
        <v>6577</v>
      </c>
      <c r="B3304" s="16" t="s">
        <v>3081</v>
      </c>
      <c r="C3304" s="16" t="s">
        <v>6259</v>
      </c>
      <c r="D3304" s="1" t="s">
        <v>62</v>
      </c>
      <c r="E3304" s="3">
        <v>33</v>
      </c>
      <c r="F3304" s="2">
        <v>3554.01</v>
      </c>
      <c r="G3304" s="2">
        <f>ROUND('CDD-CD'!$E3304*'CDD-CD'!$F3304,2)</f>
        <v>117282.33</v>
      </c>
      <c r="H3304" s="3">
        <v>33</v>
      </c>
      <c r="I3304" s="2">
        <v>4900.1499999999996</v>
      </c>
      <c r="J3304" s="2">
        <f>ROUND(Tabla2[[#This Row],[CANTIDAD 2]]*Tabla2[[#This Row],[P. U. 2]],2)</f>
        <v>161704.95000000001</v>
      </c>
    </row>
    <row r="3305" spans="1:10">
      <c r="A3305" s="16" t="s">
        <v>6577</v>
      </c>
      <c r="B3305" s="16" t="s">
        <v>3082</v>
      </c>
      <c r="C3305" s="16" t="s">
        <v>6260</v>
      </c>
      <c r="D3305" s="1" t="s">
        <v>62</v>
      </c>
      <c r="E3305" s="3">
        <v>33</v>
      </c>
      <c r="F3305" s="2">
        <v>564.41999999999996</v>
      </c>
      <c r="G3305" s="2">
        <f>ROUND('CDD-CD'!$E3305*'CDD-CD'!$F3305,2)</f>
        <v>18625.86</v>
      </c>
      <c r="H3305" s="3">
        <v>33</v>
      </c>
      <c r="I3305" s="2">
        <v>778.2</v>
      </c>
      <c r="J3305" s="2">
        <f>ROUND(Tabla2[[#This Row],[CANTIDAD 2]]*Tabla2[[#This Row],[P. U. 2]],2)</f>
        <v>25680.6</v>
      </c>
    </row>
    <row r="3306" spans="1:10">
      <c r="A3306" s="16" t="s">
        <v>6577</v>
      </c>
      <c r="B3306" s="16" t="s">
        <v>3083</v>
      </c>
      <c r="C3306" s="16" t="s">
        <v>6261</v>
      </c>
      <c r="D3306" s="1" t="s">
        <v>62</v>
      </c>
      <c r="E3306" s="3">
        <v>1</v>
      </c>
      <c r="F3306" s="2">
        <v>70562.41</v>
      </c>
      <c r="G3306" s="2">
        <f>ROUND('CDD-CD'!$E3306*'CDD-CD'!$F3306,2)</f>
        <v>70562.41</v>
      </c>
      <c r="H3306" s="3">
        <v>1</v>
      </c>
      <c r="I3306" s="2">
        <v>97289.15</v>
      </c>
      <c r="J3306" s="2">
        <f>ROUND(Tabla2[[#This Row],[CANTIDAD 2]]*Tabla2[[#This Row],[P. U. 2]],2)</f>
        <v>97289.15</v>
      </c>
    </row>
    <row r="3307" spans="1:10">
      <c r="A3307" s="16" t="s">
        <v>6577</v>
      </c>
      <c r="B3307" s="16" t="s">
        <v>3084</v>
      </c>
      <c r="C3307" s="16" t="s">
        <v>6262</v>
      </c>
      <c r="D3307" s="1" t="s">
        <v>62</v>
      </c>
      <c r="E3307" s="3">
        <v>1</v>
      </c>
      <c r="F3307" s="2">
        <v>33969.29</v>
      </c>
      <c r="G3307" s="2">
        <f>ROUND('CDD-CD'!$E3307*'CDD-CD'!$F3307,2)</f>
        <v>33969.29</v>
      </c>
      <c r="H3307" s="3">
        <v>1</v>
      </c>
      <c r="I3307" s="2">
        <v>46835.75</v>
      </c>
      <c r="J3307" s="2">
        <f>ROUND(Tabla2[[#This Row],[CANTIDAD 2]]*Tabla2[[#This Row],[P. U. 2]],2)</f>
        <v>46835.75</v>
      </c>
    </row>
    <row r="3308" spans="1:10">
      <c r="A3308" s="16" t="s">
        <v>6577</v>
      </c>
      <c r="B3308" s="16" t="s">
        <v>3085</v>
      </c>
      <c r="C3308" s="16" t="s">
        <v>6263</v>
      </c>
      <c r="D3308" s="1" t="s">
        <v>62</v>
      </c>
      <c r="E3308" s="3">
        <v>1</v>
      </c>
      <c r="F3308" s="2">
        <v>78226.320000000007</v>
      </c>
      <c r="G3308" s="2">
        <f>ROUND('CDD-CD'!$E3308*'CDD-CD'!$F3308,2)</f>
        <v>78226.320000000007</v>
      </c>
      <c r="H3308" s="3">
        <v>1</v>
      </c>
      <c r="I3308" s="2">
        <v>107855.91</v>
      </c>
      <c r="J3308" s="2">
        <f>ROUND(Tabla2[[#This Row],[CANTIDAD 2]]*Tabla2[[#This Row],[P. U. 2]],2)</f>
        <v>107855.91</v>
      </c>
    </row>
    <row r="3309" spans="1:10" s="56" customFormat="1">
      <c r="A3309" s="52" t="s">
        <v>6580</v>
      </c>
      <c r="B3309" s="52" t="s">
        <v>3086</v>
      </c>
      <c r="C3309" s="52" t="s">
        <v>5032</v>
      </c>
      <c r="D3309" s="53" t="s">
        <v>3472</v>
      </c>
      <c r="E3309" s="54"/>
      <c r="F3309" s="55"/>
      <c r="G3309" s="55">
        <f>SUM(G3310:G3311)</f>
        <v>1099416.1000000001</v>
      </c>
      <c r="H3309" s="54"/>
      <c r="I3309" s="65"/>
      <c r="J3309" s="55">
        <f>SUM(J3310:J3311)</f>
        <v>1099416.1000000001</v>
      </c>
    </row>
    <row r="3310" spans="1:10">
      <c r="A3310" s="16" t="s">
        <v>6577</v>
      </c>
      <c r="B3310" s="16" t="s">
        <v>3087</v>
      </c>
      <c r="C3310" s="16" t="s">
        <v>6264</v>
      </c>
      <c r="D3310" s="1" t="s">
        <v>62</v>
      </c>
      <c r="E3310" s="3">
        <v>1</v>
      </c>
      <c r="F3310" s="2">
        <v>725588.68</v>
      </c>
      <c r="G3310" s="2">
        <f>ROUND('CDD-CD'!$E3310*'CDD-CD'!$F3310,2)</f>
        <v>725588.68</v>
      </c>
      <c r="H3310" s="3">
        <v>1</v>
      </c>
      <c r="I3310" s="2">
        <v>725588.68</v>
      </c>
      <c r="J3310" s="2">
        <f>ROUND(Tabla2[[#This Row],[CANTIDAD 2]]*Tabla2[[#This Row],[P. U. 2]],2)</f>
        <v>725588.68</v>
      </c>
    </row>
    <row r="3311" spans="1:10">
      <c r="A3311" s="16" t="s">
        <v>6577</v>
      </c>
      <c r="B3311" s="16" t="s">
        <v>3088</v>
      </c>
      <c r="C3311" s="16" t="s">
        <v>6265</v>
      </c>
      <c r="D3311" s="1" t="s">
        <v>62</v>
      </c>
      <c r="E3311" s="3">
        <v>1</v>
      </c>
      <c r="F3311" s="2">
        <v>373827.42</v>
      </c>
      <c r="G3311" s="2">
        <f>ROUND('CDD-CD'!$E3311*'CDD-CD'!$F3311,2)</f>
        <v>373827.42</v>
      </c>
      <c r="H3311" s="3">
        <v>1</v>
      </c>
      <c r="I3311" s="2">
        <v>373827.42</v>
      </c>
      <c r="J3311" s="2">
        <f>ROUND(Tabla2[[#This Row],[CANTIDAD 2]]*Tabla2[[#This Row],[P. U. 2]],2)</f>
        <v>373827.42</v>
      </c>
    </row>
    <row r="3312" spans="1:10" s="46" customFormat="1">
      <c r="A3312" s="45" t="s">
        <v>6578</v>
      </c>
      <c r="B3312" s="45" t="s">
        <v>6709</v>
      </c>
      <c r="C3312" s="45" t="s">
        <v>6266</v>
      </c>
      <c r="D3312" s="25" t="s">
        <v>3472</v>
      </c>
      <c r="E3312" s="26"/>
      <c r="F3312" s="27"/>
      <c r="G3312" s="27">
        <f>G3313</f>
        <v>11825413.4</v>
      </c>
      <c r="H3312" s="26"/>
      <c r="I3312" s="63"/>
      <c r="J3312" s="27">
        <f>J3313</f>
        <v>12509065.850000001</v>
      </c>
    </row>
    <row r="3313" spans="1:10" s="51" customFormat="1">
      <c r="A3313" s="47" t="s">
        <v>6579</v>
      </c>
      <c r="B3313" s="47" t="s">
        <v>6710</v>
      </c>
      <c r="C3313" s="47" t="s">
        <v>4446</v>
      </c>
      <c r="D3313" s="48" t="s">
        <v>3472</v>
      </c>
      <c r="E3313" s="49"/>
      <c r="F3313" s="50"/>
      <c r="G3313" s="50">
        <f>G3314+G3366+G3417</f>
        <v>11825413.4</v>
      </c>
      <c r="H3313" s="49"/>
      <c r="I3313" s="64"/>
      <c r="J3313" s="50">
        <f>J3314+J3366+J3417</f>
        <v>12509065.850000001</v>
      </c>
    </row>
    <row r="3314" spans="1:10" s="56" customFormat="1">
      <c r="A3314" s="52" t="s">
        <v>6580</v>
      </c>
      <c r="B3314" s="52" t="s">
        <v>3089</v>
      </c>
      <c r="C3314" s="52" t="s">
        <v>4310</v>
      </c>
      <c r="D3314" s="53" t="s">
        <v>3472</v>
      </c>
      <c r="E3314" s="54"/>
      <c r="F3314" s="55"/>
      <c r="G3314" s="55">
        <f>SUM(G3315:G3365)</f>
        <v>7447415.9000000004</v>
      </c>
      <c r="H3314" s="54"/>
      <c r="I3314" s="65"/>
      <c r="J3314" s="55">
        <f>SUM(J3315:J3365)</f>
        <v>7447758.8200000003</v>
      </c>
    </row>
    <row r="3315" spans="1:10">
      <c r="A3315" s="16" t="s">
        <v>6577</v>
      </c>
      <c r="B3315" s="16" t="s">
        <v>3090</v>
      </c>
      <c r="C3315" s="16" t="s">
        <v>6267</v>
      </c>
      <c r="D3315" s="1" t="s">
        <v>153</v>
      </c>
      <c r="E3315" s="3">
        <v>1</v>
      </c>
      <c r="F3315" s="2">
        <v>295498.13</v>
      </c>
      <c r="G3315" s="2">
        <f>ROUND('CDD-CD'!$E3315*'CDD-CD'!$F3315,2)</f>
        <v>295498.13</v>
      </c>
      <c r="H3315" s="3">
        <v>1</v>
      </c>
      <c r="I3315" s="2">
        <v>295498.13</v>
      </c>
      <c r="J3315" s="2">
        <f>ROUND(Tabla2[[#This Row],[CANTIDAD 2]]*Tabla2[[#This Row],[P. U. 2]],2)</f>
        <v>295498.13</v>
      </c>
    </row>
    <row r="3316" spans="1:10">
      <c r="A3316" s="16" t="s">
        <v>6577</v>
      </c>
      <c r="B3316" s="16" t="s">
        <v>3091</v>
      </c>
      <c r="C3316" s="16" t="s">
        <v>6268</v>
      </c>
      <c r="D3316" s="1" t="s">
        <v>62</v>
      </c>
      <c r="E3316" s="3">
        <v>2</v>
      </c>
      <c r="F3316" s="2">
        <v>34507.760000000002</v>
      </c>
      <c r="G3316" s="2">
        <f>ROUND('CDD-CD'!$E3316*'CDD-CD'!$F3316,2)</f>
        <v>69015.520000000004</v>
      </c>
      <c r="H3316" s="3">
        <v>2</v>
      </c>
      <c r="I3316" s="2">
        <v>34507.760000000002</v>
      </c>
      <c r="J3316" s="2">
        <f>ROUND(Tabla2[[#This Row],[CANTIDAD 2]]*Tabla2[[#This Row],[P. U. 2]],2)</f>
        <v>69015.520000000004</v>
      </c>
    </row>
    <row r="3317" spans="1:10">
      <c r="A3317" s="16" t="s">
        <v>6577</v>
      </c>
      <c r="B3317" s="16" t="s">
        <v>3092</v>
      </c>
      <c r="C3317" s="16" t="s">
        <v>6269</v>
      </c>
      <c r="D3317" s="1" t="s">
        <v>62</v>
      </c>
      <c r="E3317" s="3">
        <v>2</v>
      </c>
      <c r="F3317" s="2">
        <v>8327.48</v>
      </c>
      <c r="G3317" s="2">
        <f>ROUND('CDD-CD'!$E3317*'CDD-CD'!$F3317,2)</f>
        <v>16654.96</v>
      </c>
      <c r="H3317" s="3">
        <v>2</v>
      </c>
      <c r="I3317" s="2">
        <v>8327.48</v>
      </c>
      <c r="J3317" s="2">
        <f>ROUND(Tabla2[[#This Row],[CANTIDAD 2]]*Tabla2[[#This Row],[P. U. 2]],2)</f>
        <v>16654.96</v>
      </c>
    </row>
    <row r="3318" spans="1:10">
      <c r="A3318" s="16" t="s">
        <v>6577</v>
      </c>
      <c r="B3318" s="16" t="s">
        <v>3093</v>
      </c>
      <c r="C3318" s="16" t="s">
        <v>6270</v>
      </c>
      <c r="D3318" s="1" t="s">
        <v>62</v>
      </c>
      <c r="E3318" s="3">
        <v>1</v>
      </c>
      <c r="F3318" s="2">
        <v>45793.760000000002</v>
      </c>
      <c r="G3318" s="2">
        <f>ROUND('CDD-CD'!$E3318*'CDD-CD'!$F3318,2)</f>
        <v>45793.760000000002</v>
      </c>
      <c r="H3318" s="3">
        <v>1</v>
      </c>
      <c r="I3318" s="2">
        <v>45793.760000000002</v>
      </c>
      <c r="J3318" s="2">
        <f>ROUND(Tabla2[[#This Row],[CANTIDAD 2]]*Tabla2[[#This Row],[P. U. 2]],2)</f>
        <v>45793.760000000002</v>
      </c>
    </row>
    <row r="3319" spans="1:10">
      <c r="A3319" s="16" t="s">
        <v>6577</v>
      </c>
      <c r="B3319" s="16" t="s">
        <v>3094</v>
      </c>
      <c r="C3319" s="16" t="s">
        <v>6271</v>
      </c>
      <c r="D3319" s="1" t="s">
        <v>62</v>
      </c>
      <c r="E3319" s="3">
        <v>10</v>
      </c>
      <c r="F3319" s="2">
        <v>8226.6299999999992</v>
      </c>
      <c r="G3319" s="2">
        <f>ROUND('CDD-CD'!$E3319*'CDD-CD'!$F3319,2)</f>
        <v>82266.3</v>
      </c>
      <c r="H3319" s="3">
        <v>10</v>
      </c>
      <c r="I3319" s="2">
        <v>8226.6299999999992</v>
      </c>
      <c r="J3319" s="2">
        <f>ROUND(Tabla2[[#This Row],[CANTIDAD 2]]*Tabla2[[#This Row],[P. U. 2]],2)</f>
        <v>82266.3</v>
      </c>
    </row>
    <row r="3320" spans="1:10">
      <c r="A3320" s="16" t="s">
        <v>6577</v>
      </c>
      <c r="B3320" s="16" t="s">
        <v>3095</v>
      </c>
      <c r="C3320" s="16" t="s">
        <v>6272</v>
      </c>
      <c r="D3320" s="1" t="s">
        <v>62</v>
      </c>
      <c r="E3320" s="3">
        <v>1</v>
      </c>
      <c r="F3320" s="2">
        <v>68705.279999999999</v>
      </c>
      <c r="G3320" s="2">
        <f>ROUND('CDD-CD'!$E3320*'CDD-CD'!$F3320,2)</f>
        <v>68705.279999999999</v>
      </c>
      <c r="H3320" s="3">
        <v>1</v>
      </c>
      <c r="I3320" s="2">
        <v>68705.279999999999</v>
      </c>
      <c r="J3320" s="2">
        <f>ROUND(Tabla2[[#This Row],[CANTIDAD 2]]*Tabla2[[#This Row],[P. U. 2]],2)</f>
        <v>68705.279999999999</v>
      </c>
    </row>
    <row r="3321" spans="1:10">
      <c r="A3321" s="16" t="s">
        <v>6577</v>
      </c>
      <c r="B3321" s="16" t="s">
        <v>3096</v>
      </c>
      <c r="C3321" s="16" t="s">
        <v>6273</v>
      </c>
      <c r="D3321" s="1" t="s">
        <v>62</v>
      </c>
      <c r="E3321" s="3">
        <v>1</v>
      </c>
      <c r="F3321" s="2">
        <v>73764</v>
      </c>
      <c r="G3321" s="2">
        <f>ROUND('CDD-CD'!$E3321*'CDD-CD'!$F3321,2)</f>
        <v>73764</v>
      </c>
      <c r="H3321" s="3">
        <v>1</v>
      </c>
      <c r="I3321" s="2">
        <v>73764</v>
      </c>
      <c r="J3321" s="2">
        <f>ROUND(Tabla2[[#This Row],[CANTIDAD 2]]*Tabla2[[#This Row],[P. U. 2]],2)</f>
        <v>73764</v>
      </c>
    </row>
    <row r="3322" spans="1:10">
      <c r="A3322" s="16" t="s">
        <v>6577</v>
      </c>
      <c r="B3322" s="16" t="s">
        <v>3097</v>
      </c>
      <c r="C3322" s="16" t="s">
        <v>6274</v>
      </c>
      <c r="D3322" s="1" t="s">
        <v>62</v>
      </c>
      <c r="E3322" s="3">
        <v>17</v>
      </c>
      <c r="F3322" s="2">
        <v>39399.75</v>
      </c>
      <c r="G3322" s="2">
        <f>ROUND('CDD-CD'!$E3322*'CDD-CD'!$F3322,2)</f>
        <v>669795.75</v>
      </c>
      <c r="H3322" s="3">
        <v>17</v>
      </c>
      <c r="I3322" s="2">
        <v>39399.75</v>
      </c>
      <c r="J3322" s="2">
        <f>ROUND(Tabla2[[#This Row],[CANTIDAD 2]]*Tabla2[[#This Row],[P. U. 2]],2)</f>
        <v>669795.75</v>
      </c>
    </row>
    <row r="3323" spans="1:10">
      <c r="A3323" s="16" t="s">
        <v>6577</v>
      </c>
      <c r="B3323" s="16" t="s">
        <v>3098</v>
      </c>
      <c r="C3323" s="16" t="s">
        <v>6275</v>
      </c>
      <c r="D3323" s="1" t="s">
        <v>62</v>
      </c>
      <c r="E3323" s="3">
        <v>25</v>
      </c>
      <c r="F3323" s="2">
        <v>33261.71</v>
      </c>
      <c r="G3323" s="2">
        <f>ROUND('CDD-CD'!$E3323*'CDD-CD'!$F3323,2)</f>
        <v>831542.75</v>
      </c>
      <c r="H3323" s="3">
        <v>25</v>
      </c>
      <c r="I3323" s="2">
        <v>33261.71</v>
      </c>
      <c r="J3323" s="2">
        <f>ROUND(Tabla2[[#This Row],[CANTIDAD 2]]*Tabla2[[#This Row],[P. U. 2]],2)</f>
        <v>831542.75</v>
      </c>
    </row>
    <row r="3324" spans="1:10">
      <c r="A3324" s="16" t="s">
        <v>6577</v>
      </c>
      <c r="B3324" s="16" t="s">
        <v>3099</v>
      </c>
      <c r="C3324" s="16" t="s">
        <v>6276</v>
      </c>
      <c r="D3324" s="1" t="s">
        <v>62</v>
      </c>
      <c r="E3324" s="3">
        <v>42</v>
      </c>
      <c r="F3324" s="2">
        <v>7744.01</v>
      </c>
      <c r="G3324" s="2">
        <f>ROUND('CDD-CD'!$E3324*'CDD-CD'!$F3324,2)</f>
        <v>325248.42</v>
      </c>
      <c r="H3324" s="3">
        <v>42</v>
      </c>
      <c r="I3324" s="2">
        <v>7744.01</v>
      </c>
      <c r="J3324" s="2">
        <f>ROUND(Tabla2[[#This Row],[CANTIDAD 2]]*Tabla2[[#This Row],[P. U. 2]],2)</f>
        <v>325248.42</v>
      </c>
    </row>
    <row r="3325" spans="1:10">
      <c r="A3325" s="16" t="s">
        <v>6577</v>
      </c>
      <c r="B3325" s="16" t="s">
        <v>3100</v>
      </c>
      <c r="C3325" s="16" t="s">
        <v>6277</v>
      </c>
      <c r="D3325" s="1" t="s">
        <v>62</v>
      </c>
      <c r="E3325" s="3">
        <v>17</v>
      </c>
      <c r="F3325" s="2">
        <v>8577.6299999999992</v>
      </c>
      <c r="G3325" s="2">
        <f>ROUND('CDD-CD'!$E3325*'CDD-CD'!$F3325,2)</f>
        <v>145819.71</v>
      </c>
      <c r="H3325" s="3">
        <v>17</v>
      </c>
      <c r="I3325" s="2">
        <v>8577.6299999999992</v>
      </c>
      <c r="J3325" s="2">
        <f>ROUND(Tabla2[[#This Row],[CANTIDAD 2]]*Tabla2[[#This Row],[P. U. 2]],2)</f>
        <v>145819.71</v>
      </c>
    </row>
    <row r="3326" spans="1:10">
      <c r="A3326" s="16" t="s">
        <v>6577</v>
      </c>
      <c r="B3326" s="16" t="s">
        <v>3101</v>
      </c>
      <c r="C3326" s="16" t="s">
        <v>6278</v>
      </c>
      <c r="D3326" s="1" t="s">
        <v>62</v>
      </c>
      <c r="E3326" s="3">
        <v>13</v>
      </c>
      <c r="F3326" s="2">
        <v>6032.88</v>
      </c>
      <c r="G3326" s="2">
        <f>ROUND('CDD-CD'!$E3326*'CDD-CD'!$F3326,2)</f>
        <v>78427.44</v>
      </c>
      <c r="H3326" s="3">
        <v>13</v>
      </c>
      <c r="I3326" s="2">
        <v>6032.88</v>
      </c>
      <c r="J3326" s="2">
        <f>ROUND(Tabla2[[#This Row],[CANTIDAD 2]]*Tabla2[[#This Row],[P. U. 2]],2)</f>
        <v>78427.44</v>
      </c>
    </row>
    <row r="3327" spans="1:10">
      <c r="A3327" s="16" t="s">
        <v>6577</v>
      </c>
      <c r="B3327" s="16" t="s">
        <v>3102</v>
      </c>
      <c r="C3327" s="16" t="s">
        <v>6279</v>
      </c>
      <c r="D3327" s="1" t="s">
        <v>62</v>
      </c>
      <c r="E3327" s="3">
        <v>38</v>
      </c>
      <c r="F3327" s="2">
        <v>3444.26</v>
      </c>
      <c r="G3327" s="2">
        <f>ROUND('CDD-CD'!$E3327*'CDD-CD'!$F3327,2)</f>
        <v>130881.88</v>
      </c>
      <c r="H3327" s="3">
        <v>38</v>
      </c>
      <c r="I3327" s="2">
        <v>3444.26</v>
      </c>
      <c r="J3327" s="2">
        <f>ROUND(Tabla2[[#This Row],[CANTIDAD 2]]*Tabla2[[#This Row],[P. U. 2]],2)</f>
        <v>130881.88</v>
      </c>
    </row>
    <row r="3328" spans="1:10">
      <c r="A3328" s="16" t="s">
        <v>6577</v>
      </c>
      <c r="B3328" s="16" t="s">
        <v>3103</v>
      </c>
      <c r="C3328" s="16" t="s">
        <v>6280</v>
      </c>
      <c r="D3328" s="1" t="s">
        <v>62</v>
      </c>
      <c r="E3328" s="3">
        <v>8</v>
      </c>
      <c r="F3328" s="2">
        <v>429.98</v>
      </c>
      <c r="G3328" s="2">
        <f>ROUND('CDD-CD'!$E3328*'CDD-CD'!$F3328,2)</f>
        <v>3439.84</v>
      </c>
      <c r="H3328" s="3">
        <v>8</v>
      </c>
      <c r="I3328" s="2">
        <v>429.98</v>
      </c>
      <c r="J3328" s="2">
        <f>ROUND(Tabla2[[#This Row],[CANTIDAD 2]]*Tabla2[[#This Row],[P. U. 2]],2)</f>
        <v>3439.84</v>
      </c>
    </row>
    <row r="3329" spans="1:10">
      <c r="A3329" s="16" t="s">
        <v>6577</v>
      </c>
      <c r="B3329" s="16" t="s">
        <v>3104</v>
      </c>
      <c r="C3329" s="16" t="s">
        <v>6281</v>
      </c>
      <c r="D3329" s="1" t="s">
        <v>62</v>
      </c>
      <c r="E3329" s="3">
        <v>1</v>
      </c>
      <c r="F3329" s="2">
        <v>55683.18</v>
      </c>
      <c r="G3329" s="2">
        <f>ROUND('CDD-CD'!$E3329*'CDD-CD'!$F3329,2)</f>
        <v>55683.18</v>
      </c>
      <c r="H3329" s="3">
        <v>1</v>
      </c>
      <c r="I3329" s="2">
        <v>55683.18</v>
      </c>
      <c r="J3329" s="2">
        <f>ROUND(Tabla2[[#This Row],[CANTIDAD 2]]*Tabla2[[#This Row],[P. U. 2]],2)</f>
        <v>55683.18</v>
      </c>
    </row>
    <row r="3330" spans="1:10">
      <c r="A3330" s="16" t="s">
        <v>6577</v>
      </c>
      <c r="B3330" s="16" t="s">
        <v>3105</v>
      </c>
      <c r="C3330" s="16" t="s">
        <v>6282</v>
      </c>
      <c r="D3330" s="1" t="s">
        <v>62</v>
      </c>
      <c r="E3330" s="3">
        <v>1</v>
      </c>
      <c r="F3330" s="2">
        <v>1728.68</v>
      </c>
      <c r="G3330" s="2">
        <f>ROUND('CDD-CD'!$E3330*'CDD-CD'!$F3330,2)</f>
        <v>1728.68</v>
      </c>
      <c r="H3330" s="3">
        <v>1</v>
      </c>
      <c r="I3330" s="2">
        <v>1728.68</v>
      </c>
      <c r="J3330" s="2">
        <f>ROUND(Tabla2[[#This Row],[CANTIDAD 2]]*Tabla2[[#This Row],[P. U. 2]],2)</f>
        <v>1728.68</v>
      </c>
    </row>
    <row r="3331" spans="1:10">
      <c r="A3331" s="16" t="s">
        <v>6577</v>
      </c>
      <c r="B3331" s="16" t="s">
        <v>3106</v>
      </c>
      <c r="C3331" s="16" t="s">
        <v>6283</v>
      </c>
      <c r="D3331" s="1" t="s">
        <v>62</v>
      </c>
      <c r="E3331" s="3">
        <v>1</v>
      </c>
      <c r="F3331" s="2">
        <v>55639.31</v>
      </c>
      <c r="G3331" s="2">
        <f>ROUND('CDD-CD'!$E3331*'CDD-CD'!$F3331,2)</f>
        <v>55639.31</v>
      </c>
      <c r="H3331" s="3">
        <v>1</v>
      </c>
      <c r="I3331" s="2">
        <v>55639.31</v>
      </c>
      <c r="J3331" s="2">
        <f>ROUND(Tabla2[[#This Row],[CANTIDAD 2]]*Tabla2[[#This Row],[P. U. 2]],2)</f>
        <v>55639.31</v>
      </c>
    </row>
    <row r="3332" spans="1:10">
      <c r="A3332" s="16" t="s">
        <v>6577</v>
      </c>
      <c r="B3332" s="16" t="s">
        <v>3107</v>
      </c>
      <c r="C3332" s="16" t="s">
        <v>6284</v>
      </c>
      <c r="D3332" s="1" t="s">
        <v>62</v>
      </c>
      <c r="E3332" s="3">
        <v>32</v>
      </c>
      <c r="F3332" s="2">
        <v>3847.91</v>
      </c>
      <c r="G3332" s="2">
        <f>ROUND('CDD-CD'!$E3332*'CDD-CD'!$F3332,2)</f>
        <v>123133.12</v>
      </c>
      <c r="H3332" s="3">
        <v>32</v>
      </c>
      <c r="I3332" s="2">
        <v>3847.91</v>
      </c>
      <c r="J3332" s="2">
        <f>ROUND(Tabla2[[#This Row],[CANTIDAD 2]]*Tabla2[[#This Row],[P. U. 2]],2)</f>
        <v>123133.12</v>
      </c>
    </row>
    <row r="3333" spans="1:10">
      <c r="A3333" s="16" t="s">
        <v>6577</v>
      </c>
      <c r="B3333" s="16" t="s">
        <v>3108</v>
      </c>
      <c r="C3333" s="16" t="s">
        <v>6285</v>
      </c>
      <c r="D3333" s="1" t="s">
        <v>62</v>
      </c>
      <c r="E3333" s="3">
        <v>32</v>
      </c>
      <c r="F3333" s="2">
        <v>144.86000000000001</v>
      </c>
      <c r="G3333" s="2">
        <f>ROUND('CDD-CD'!$E3333*'CDD-CD'!$F3333,2)</f>
        <v>4635.5200000000004</v>
      </c>
      <c r="H3333" s="3">
        <v>32</v>
      </c>
      <c r="I3333" s="2">
        <v>144.86000000000001</v>
      </c>
      <c r="J3333" s="2">
        <f>ROUND(Tabla2[[#This Row],[CANTIDAD 2]]*Tabla2[[#This Row],[P. U. 2]],2)</f>
        <v>4635.5200000000004</v>
      </c>
    </row>
    <row r="3334" spans="1:10">
      <c r="A3334" s="16" t="s">
        <v>6577</v>
      </c>
      <c r="B3334" s="16" t="s">
        <v>3109</v>
      </c>
      <c r="C3334" s="16" t="s">
        <v>6286</v>
      </c>
      <c r="D3334" s="1" t="s">
        <v>62</v>
      </c>
      <c r="E3334" s="3">
        <v>14</v>
      </c>
      <c r="F3334" s="2">
        <v>25776.63</v>
      </c>
      <c r="G3334" s="2">
        <f>ROUND('CDD-CD'!$E3334*'CDD-CD'!$F3334,2)</f>
        <v>360872.82</v>
      </c>
      <c r="H3334" s="3">
        <v>14</v>
      </c>
      <c r="I3334" s="2">
        <v>25776.63</v>
      </c>
      <c r="J3334" s="2">
        <f>ROUND(Tabla2[[#This Row],[CANTIDAD 2]]*Tabla2[[#This Row],[P. U. 2]],2)</f>
        <v>360872.82</v>
      </c>
    </row>
    <row r="3335" spans="1:10">
      <c r="A3335" s="16" t="s">
        <v>6577</v>
      </c>
      <c r="B3335" s="16" t="s">
        <v>3110</v>
      </c>
      <c r="C3335" s="16" t="s">
        <v>6287</v>
      </c>
      <c r="D3335" s="1" t="s">
        <v>62</v>
      </c>
      <c r="E3335" s="3">
        <v>1</v>
      </c>
      <c r="F3335" s="2">
        <v>258153.75</v>
      </c>
      <c r="G3335" s="2">
        <f>ROUND('CDD-CD'!$E3335*'CDD-CD'!$F3335,2)</f>
        <v>258153.75</v>
      </c>
      <c r="H3335" s="3">
        <v>1</v>
      </c>
      <c r="I3335" s="2">
        <v>258153.75</v>
      </c>
      <c r="J3335" s="2">
        <f>ROUND(Tabla2[[#This Row],[CANTIDAD 2]]*Tabla2[[#This Row],[P. U. 2]],2)</f>
        <v>258153.75</v>
      </c>
    </row>
    <row r="3336" spans="1:10">
      <c r="A3336" s="16" t="s">
        <v>6577</v>
      </c>
      <c r="B3336" s="16" t="s">
        <v>3111</v>
      </c>
      <c r="C3336" s="16" t="s">
        <v>6288</v>
      </c>
      <c r="D3336" s="1" t="s">
        <v>62</v>
      </c>
      <c r="E3336" s="3">
        <v>2</v>
      </c>
      <c r="F3336" s="2">
        <v>6145.88</v>
      </c>
      <c r="G3336" s="2">
        <f>ROUND('CDD-CD'!$E3336*'CDD-CD'!$F3336,2)</f>
        <v>12291.76</v>
      </c>
      <c r="H3336" s="3">
        <v>2</v>
      </c>
      <c r="I3336" s="2">
        <v>6145.88</v>
      </c>
      <c r="J3336" s="2">
        <f>ROUND(Tabla2[[#This Row],[CANTIDAD 2]]*Tabla2[[#This Row],[P. U. 2]],2)</f>
        <v>12291.76</v>
      </c>
    </row>
    <row r="3337" spans="1:10">
      <c r="A3337" s="16" t="s">
        <v>6577</v>
      </c>
      <c r="B3337" s="16" t="s">
        <v>3112</v>
      </c>
      <c r="C3337" s="16" t="s">
        <v>6289</v>
      </c>
      <c r="D3337" s="1" t="s">
        <v>62</v>
      </c>
      <c r="E3337" s="3">
        <v>6</v>
      </c>
      <c r="F3337" s="2">
        <v>49.95</v>
      </c>
      <c r="G3337" s="2">
        <f>ROUND('CDD-CD'!$E3337*'CDD-CD'!$F3337,2)</f>
        <v>299.7</v>
      </c>
      <c r="H3337" s="3">
        <v>6</v>
      </c>
      <c r="I3337" s="2">
        <v>49.95</v>
      </c>
      <c r="J3337" s="2">
        <f>ROUND(Tabla2[[#This Row],[CANTIDAD 2]]*Tabla2[[#This Row],[P. U. 2]],2)</f>
        <v>299.7</v>
      </c>
    </row>
    <row r="3338" spans="1:10">
      <c r="A3338" s="16" t="s">
        <v>6577</v>
      </c>
      <c r="B3338" s="16" t="s">
        <v>3113</v>
      </c>
      <c r="C3338" s="16" t="s">
        <v>6290</v>
      </c>
      <c r="D3338" s="1" t="s">
        <v>62</v>
      </c>
      <c r="E3338" s="3">
        <v>7</v>
      </c>
      <c r="F3338" s="2">
        <v>51.57</v>
      </c>
      <c r="G3338" s="2">
        <f>ROUND('CDD-CD'!$E3338*'CDD-CD'!$F3338,2)</f>
        <v>360.99</v>
      </c>
      <c r="H3338" s="3">
        <v>7</v>
      </c>
      <c r="I3338" s="2">
        <v>51.57</v>
      </c>
      <c r="J3338" s="2">
        <f>ROUND(Tabla2[[#This Row],[CANTIDAD 2]]*Tabla2[[#This Row],[P. U. 2]],2)</f>
        <v>360.99</v>
      </c>
    </row>
    <row r="3339" spans="1:10">
      <c r="A3339" s="16" t="s">
        <v>6577</v>
      </c>
      <c r="B3339" s="16" t="s">
        <v>3114</v>
      </c>
      <c r="C3339" s="16" t="s">
        <v>6291</v>
      </c>
      <c r="D3339" s="1" t="s">
        <v>62</v>
      </c>
      <c r="E3339" s="3">
        <v>1</v>
      </c>
      <c r="F3339" s="2">
        <v>54</v>
      </c>
      <c r="G3339" s="2">
        <f>ROUND('CDD-CD'!$E3339*'CDD-CD'!$F3339,2)</f>
        <v>54</v>
      </c>
      <c r="H3339" s="3">
        <v>1</v>
      </c>
      <c r="I3339" s="2">
        <v>54</v>
      </c>
      <c r="J3339" s="2">
        <f>ROUND(Tabla2[[#This Row],[CANTIDAD 2]]*Tabla2[[#This Row],[P. U. 2]],2)</f>
        <v>54</v>
      </c>
    </row>
    <row r="3340" spans="1:10">
      <c r="A3340" s="16" t="s">
        <v>6577</v>
      </c>
      <c r="B3340" s="16" t="s">
        <v>3115</v>
      </c>
      <c r="C3340" s="16" t="s">
        <v>6292</v>
      </c>
      <c r="D3340" s="1" t="s">
        <v>62</v>
      </c>
      <c r="E3340" s="3">
        <v>23</v>
      </c>
      <c r="F3340" s="2">
        <v>165.92</v>
      </c>
      <c r="G3340" s="2">
        <f>ROUND('CDD-CD'!$E3340*'CDD-CD'!$F3340,2)</f>
        <v>3816.16</v>
      </c>
      <c r="H3340" s="3">
        <v>23</v>
      </c>
      <c r="I3340" s="2">
        <v>165.92</v>
      </c>
      <c r="J3340" s="2">
        <f>ROUND(Tabla2[[#This Row],[CANTIDAD 2]]*Tabla2[[#This Row],[P. U. 2]],2)</f>
        <v>3816.16</v>
      </c>
    </row>
    <row r="3341" spans="1:10">
      <c r="A3341" s="16" t="s">
        <v>6577</v>
      </c>
      <c r="B3341" s="16" t="s">
        <v>3116</v>
      </c>
      <c r="C3341" s="16" t="s">
        <v>6293</v>
      </c>
      <c r="D3341" s="1" t="s">
        <v>62</v>
      </c>
      <c r="E3341" s="3">
        <v>7</v>
      </c>
      <c r="F3341" s="2">
        <v>8086.1</v>
      </c>
      <c r="G3341" s="2">
        <f>ROUND('CDD-CD'!$E3341*'CDD-CD'!$F3341,2)</f>
        <v>56602.7</v>
      </c>
      <c r="H3341" s="3">
        <v>7</v>
      </c>
      <c r="I3341" s="2">
        <v>8086.1</v>
      </c>
      <c r="J3341" s="2">
        <f>ROUND(Tabla2[[#This Row],[CANTIDAD 2]]*Tabla2[[#This Row],[P. U. 2]],2)</f>
        <v>56602.7</v>
      </c>
    </row>
    <row r="3342" spans="1:10">
      <c r="A3342" s="16" t="s">
        <v>6577</v>
      </c>
      <c r="B3342" s="16" t="s">
        <v>3117</v>
      </c>
      <c r="C3342" s="16" t="s">
        <v>6294</v>
      </c>
      <c r="D3342" s="1" t="s">
        <v>62</v>
      </c>
      <c r="E3342" s="3">
        <v>5</v>
      </c>
      <c r="F3342" s="2">
        <v>1032.08</v>
      </c>
      <c r="G3342" s="2">
        <f>ROUND('CDD-CD'!$E3342*'CDD-CD'!$F3342,2)</f>
        <v>5160.3999999999996</v>
      </c>
      <c r="H3342" s="3">
        <v>5</v>
      </c>
      <c r="I3342" s="2">
        <v>1032.08</v>
      </c>
      <c r="J3342" s="2">
        <f>ROUND(Tabla2[[#This Row],[CANTIDAD 2]]*Tabla2[[#This Row],[P. U. 2]],2)</f>
        <v>5160.3999999999996</v>
      </c>
    </row>
    <row r="3343" spans="1:10">
      <c r="A3343" s="16" t="s">
        <v>6577</v>
      </c>
      <c r="B3343" s="16" t="s">
        <v>3118</v>
      </c>
      <c r="C3343" s="16" t="s">
        <v>6295</v>
      </c>
      <c r="D3343" s="1" t="s">
        <v>62</v>
      </c>
      <c r="E3343" s="3">
        <v>2</v>
      </c>
      <c r="F3343" s="2">
        <v>1181.6600000000001</v>
      </c>
      <c r="G3343" s="2">
        <f>ROUND('CDD-CD'!$E3343*'CDD-CD'!$F3343,2)</f>
        <v>2363.3200000000002</v>
      </c>
      <c r="H3343" s="3">
        <v>2</v>
      </c>
      <c r="I3343" s="2">
        <v>1181.6600000000001</v>
      </c>
      <c r="J3343" s="2">
        <f>ROUND(Tabla2[[#This Row],[CANTIDAD 2]]*Tabla2[[#This Row],[P. U. 2]],2)</f>
        <v>2363.3200000000002</v>
      </c>
    </row>
    <row r="3344" spans="1:10">
      <c r="A3344" s="16" t="s">
        <v>6577</v>
      </c>
      <c r="B3344" s="16" t="s">
        <v>3119</v>
      </c>
      <c r="C3344" s="16" t="s">
        <v>6296</v>
      </c>
      <c r="D3344" s="1" t="s">
        <v>79</v>
      </c>
      <c r="E3344" s="3">
        <v>872.95</v>
      </c>
      <c r="F3344" s="2">
        <v>18.82</v>
      </c>
      <c r="G3344" s="2">
        <f>ROUND('CDD-CD'!$E3344*'CDD-CD'!$F3344,2)</f>
        <v>16428.919999999998</v>
      </c>
      <c r="H3344" s="3">
        <v>872.95</v>
      </c>
      <c r="I3344" s="2">
        <v>18.82</v>
      </c>
      <c r="J3344" s="2">
        <f>ROUND(Tabla2[[#This Row],[CANTIDAD 2]]*Tabla2[[#This Row],[P. U. 2]],2)</f>
        <v>16428.919999999998</v>
      </c>
    </row>
    <row r="3345" spans="1:10">
      <c r="A3345" s="16" t="s">
        <v>6577</v>
      </c>
      <c r="B3345" s="16" t="s">
        <v>3120</v>
      </c>
      <c r="C3345" s="16" t="s">
        <v>6297</v>
      </c>
      <c r="D3345" s="1" t="s">
        <v>79</v>
      </c>
      <c r="E3345" s="3">
        <v>76.2</v>
      </c>
      <c r="F3345" s="2">
        <v>24</v>
      </c>
      <c r="G3345" s="2">
        <f>ROUND('CDD-CD'!$E3345*'CDD-CD'!$F3345,2)</f>
        <v>1828.8</v>
      </c>
      <c r="H3345" s="3">
        <v>76.2</v>
      </c>
      <c r="I3345" s="2">
        <v>24</v>
      </c>
      <c r="J3345" s="2">
        <f>ROUND(Tabla2[[#This Row],[CANTIDAD 2]]*Tabla2[[#This Row],[P. U. 2]],2)</f>
        <v>1828.8</v>
      </c>
    </row>
    <row r="3346" spans="1:10">
      <c r="A3346" s="16" t="s">
        <v>6577</v>
      </c>
      <c r="B3346" s="16" t="s">
        <v>3121</v>
      </c>
      <c r="C3346" s="16" t="s">
        <v>6298</v>
      </c>
      <c r="D3346" s="1" t="s">
        <v>62</v>
      </c>
      <c r="E3346" s="3">
        <v>1</v>
      </c>
      <c r="F3346" s="2">
        <v>5204.25</v>
      </c>
      <c r="G3346" s="2">
        <f>ROUND('CDD-CD'!$E3346*'CDD-CD'!$F3346,2)</f>
        <v>5204.25</v>
      </c>
      <c r="H3346" s="3">
        <v>1</v>
      </c>
      <c r="I3346" s="2">
        <v>5204.25</v>
      </c>
      <c r="J3346" s="2">
        <f>ROUND(Tabla2[[#This Row],[CANTIDAD 2]]*Tabla2[[#This Row],[P. U. 2]],2)</f>
        <v>5204.25</v>
      </c>
    </row>
    <row r="3347" spans="1:10">
      <c r="A3347" s="16" t="s">
        <v>6577</v>
      </c>
      <c r="B3347" s="16" t="s">
        <v>3122</v>
      </c>
      <c r="C3347" s="16" t="s">
        <v>6299</v>
      </c>
      <c r="D3347" s="1" t="s">
        <v>62</v>
      </c>
      <c r="E3347" s="3">
        <v>25</v>
      </c>
      <c r="F3347" s="2">
        <v>197.64</v>
      </c>
      <c r="G3347" s="2">
        <f>ROUND('CDD-CD'!$E3347*'CDD-CD'!$F3347,2)</f>
        <v>4941</v>
      </c>
      <c r="H3347" s="3">
        <v>25</v>
      </c>
      <c r="I3347" s="2">
        <v>197.64</v>
      </c>
      <c r="J3347" s="2">
        <f>ROUND(Tabla2[[#This Row],[CANTIDAD 2]]*Tabla2[[#This Row],[P. U. 2]],2)</f>
        <v>4941</v>
      </c>
    </row>
    <row r="3348" spans="1:10">
      <c r="A3348" s="16" t="s">
        <v>6577</v>
      </c>
      <c r="B3348" s="16" t="s">
        <v>3123</v>
      </c>
      <c r="C3348" s="16" t="s">
        <v>6300</v>
      </c>
      <c r="D3348" s="1" t="s">
        <v>62</v>
      </c>
      <c r="E3348" s="3">
        <v>25</v>
      </c>
      <c r="F3348" s="2">
        <v>244.62</v>
      </c>
      <c r="G3348" s="2">
        <f>ROUND('CDD-CD'!$E3348*'CDD-CD'!$F3348,2)</f>
        <v>6115.5</v>
      </c>
      <c r="H3348" s="3">
        <v>25</v>
      </c>
      <c r="I3348" s="2">
        <v>244.62</v>
      </c>
      <c r="J3348" s="2">
        <f>ROUND(Tabla2[[#This Row],[CANTIDAD 2]]*Tabla2[[#This Row],[P. U. 2]],2)</f>
        <v>6115.5</v>
      </c>
    </row>
    <row r="3349" spans="1:10">
      <c r="A3349" s="16" t="s">
        <v>6577</v>
      </c>
      <c r="B3349" s="16" t="s">
        <v>3124</v>
      </c>
      <c r="C3349" s="16" t="s">
        <v>6301</v>
      </c>
      <c r="D3349" s="1" t="s">
        <v>62</v>
      </c>
      <c r="E3349" s="3">
        <v>2</v>
      </c>
      <c r="F3349" s="2">
        <v>19885.5</v>
      </c>
      <c r="G3349" s="2">
        <f>ROUND('CDD-CD'!$E3349*'CDD-CD'!$F3349,2)</f>
        <v>39771</v>
      </c>
      <c r="H3349" s="3">
        <v>2</v>
      </c>
      <c r="I3349" s="2">
        <v>19885.5</v>
      </c>
      <c r="J3349" s="2">
        <f>ROUND(Tabla2[[#This Row],[CANTIDAD 2]]*Tabla2[[#This Row],[P. U. 2]],2)</f>
        <v>39771</v>
      </c>
    </row>
    <row r="3350" spans="1:10">
      <c r="A3350" s="16" t="s">
        <v>6577</v>
      </c>
      <c r="B3350" s="16" t="s">
        <v>3125</v>
      </c>
      <c r="C3350" s="16" t="s">
        <v>6302</v>
      </c>
      <c r="D3350" s="1" t="s">
        <v>62</v>
      </c>
      <c r="E3350" s="3">
        <v>2</v>
      </c>
      <c r="F3350" s="2">
        <v>7280.55</v>
      </c>
      <c r="G3350" s="2">
        <f>ROUND('CDD-CD'!$E3350*'CDD-CD'!$F3350,2)</f>
        <v>14561.1</v>
      </c>
      <c r="H3350" s="3">
        <v>2</v>
      </c>
      <c r="I3350" s="2">
        <v>7280.55</v>
      </c>
      <c r="J3350" s="2">
        <f>ROUND(Tabla2[[#This Row],[CANTIDAD 2]]*Tabla2[[#This Row],[P. U. 2]],2)</f>
        <v>14561.1</v>
      </c>
    </row>
    <row r="3351" spans="1:10">
      <c r="A3351" s="16" t="s">
        <v>6577</v>
      </c>
      <c r="B3351" s="16" t="s">
        <v>3126</v>
      </c>
      <c r="C3351" s="16" t="s">
        <v>6303</v>
      </c>
      <c r="D3351" s="1" t="s">
        <v>62</v>
      </c>
      <c r="E3351" s="3">
        <v>1</v>
      </c>
      <c r="F3351" s="2">
        <v>22983.75</v>
      </c>
      <c r="G3351" s="2">
        <f>ROUND('CDD-CD'!$E3351*'CDD-CD'!$F3351,2)</f>
        <v>22983.75</v>
      </c>
      <c r="H3351" s="3">
        <v>1</v>
      </c>
      <c r="I3351" s="2">
        <v>22983.75</v>
      </c>
      <c r="J3351" s="2">
        <f>ROUND(Tabla2[[#This Row],[CANTIDAD 2]]*Tabla2[[#This Row],[P. U. 2]],2)</f>
        <v>22983.75</v>
      </c>
    </row>
    <row r="3352" spans="1:10">
      <c r="A3352" s="16" t="s">
        <v>6577</v>
      </c>
      <c r="B3352" s="16" t="s">
        <v>3127</v>
      </c>
      <c r="C3352" s="16" t="s">
        <v>6304</v>
      </c>
      <c r="D3352" s="1" t="s">
        <v>62</v>
      </c>
      <c r="E3352" s="3">
        <v>1</v>
      </c>
      <c r="F3352" s="2">
        <v>66235.73</v>
      </c>
      <c r="G3352" s="2">
        <f>ROUND('CDD-CD'!$E3352*'CDD-CD'!$F3352,2)</f>
        <v>66235.73</v>
      </c>
      <c r="H3352" s="3">
        <v>1</v>
      </c>
      <c r="I3352" s="2">
        <v>66235.73</v>
      </c>
      <c r="J3352" s="2">
        <f>ROUND(Tabla2[[#This Row],[CANTIDAD 2]]*Tabla2[[#This Row],[P. U. 2]],2)</f>
        <v>66235.73</v>
      </c>
    </row>
    <row r="3353" spans="1:10">
      <c r="A3353" s="16" t="s">
        <v>6577</v>
      </c>
      <c r="B3353" s="16" t="s">
        <v>3128</v>
      </c>
      <c r="C3353" s="16" t="s">
        <v>6305</v>
      </c>
      <c r="D3353" s="1" t="s">
        <v>62</v>
      </c>
      <c r="E3353" s="3">
        <v>1</v>
      </c>
      <c r="F3353" s="2">
        <v>22575.38</v>
      </c>
      <c r="G3353" s="2">
        <f>ROUND('CDD-CD'!$E3353*'CDD-CD'!$F3353,2)</f>
        <v>22575.38</v>
      </c>
      <c r="H3353" s="3">
        <v>1</v>
      </c>
      <c r="I3353" s="2">
        <v>22575.38</v>
      </c>
      <c r="J3353" s="2">
        <f>ROUND(Tabla2[[#This Row],[CANTIDAD 2]]*Tabla2[[#This Row],[P. U. 2]],2)</f>
        <v>22575.38</v>
      </c>
    </row>
    <row r="3354" spans="1:10">
      <c r="A3354" s="16" t="s">
        <v>6577</v>
      </c>
      <c r="B3354" s="16" t="s">
        <v>3129</v>
      </c>
      <c r="C3354" s="16" t="s">
        <v>6306</v>
      </c>
      <c r="D3354" s="1" t="s">
        <v>62</v>
      </c>
      <c r="E3354" s="3">
        <v>4</v>
      </c>
      <c r="F3354" s="2">
        <v>7263</v>
      </c>
      <c r="G3354" s="2">
        <f>ROUND('CDD-CD'!$E3354*'CDD-CD'!$F3354,2)</f>
        <v>29052</v>
      </c>
      <c r="H3354" s="3">
        <v>4</v>
      </c>
      <c r="I3354" s="2">
        <v>7263</v>
      </c>
      <c r="J3354" s="2">
        <f>ROUND(Tabla2[[#This Row],[CANTIDAD 2]]*Tabla2[[#This Row],[P. U. 2]],2)</f>
        <v>29052</v>
      </c>
    </row>
    <row r="3355" spans="1:10">
      <c r="A3355" s="16" t="s">
        <v>6577</v>
      </c>
      <c r="B3355" s="16" t="s">
        <v>3130</v>
      </c>
      <c r="C3355" s="16" t="s">
        <v>6307</v>
      </c>
      <c r="D3355" s="1" t="s">
        <v>62</v>
      </c>
      <c r="E3355" s="3">
        <v>2</v>
      </c>
      <c r="F3355" s="2">
        <v>5829.44</v>
      </c>
      <c r="G3355" s="2">
        <f>ROUND('CDD-CD'!$E3355*'CDD-CD'!$F3355,2)</f>
        <v>11658.88</v>
      </c>
      <c r="H3355" s="3">
        <v>2</v>
      </c>
      <c r="I3355" s="2">
        <v>5829.44</v>
      </c>
      <c r="J3355" s="2">
        <f>ROUND(Tabla2[[#This Row],[CANTIDAD 2]]*Tabla2[[#This Row],[P. U. 2]],2)</f>
        <v>11658.88</v>
      </c>
    </row>
    <row r="3356" spans="1:10">
      <c r="A3356" s="16" t="s">
        <v>6577</v>
      </c>
      <c r="B3356" s="16" t="s">
        <v>3131</v>
      </c>
      <c r="C3356" s="16" t="s">
        <v>6308</v>
      </c>
      <c r="D3356" s="1" t="s">
        <v>62</v>
      </c>
      <c r="E3356" s="3">
        <v>1</v>
      </c>
      <c r="F3356" s="2">
        <v>830479.5</v>
      </c>
      <c r="G3356" s="2">
        <f>ROUND('CDD-CD'!$E3356*'CDD-CD'!$F3356,2)</f>
        <v>830479.5</v>
      </c>
      <c r="H3356" s="3">
        <v>1</v>
      </c>
      <c r="I3356" s="2">
        <v>830479.5</v>
      </c>
      <c r="J3356" s="2">
        <f>ROUND(Tabla2[[#This Row],[CANTIDAD 2]]*Tabla2[[#This Row],[P. U. 2]],2)</f>
        <v>830479.5</v>
      </c>
    </row>
    <row r="3357" spans="1:10">
      <c r="A3357" s="16" t="s">
        <v>6577</v>
      </c>
      <c r="B3357" s="16" t="s">
        <v>3132</v>
      </c>
      <c r="C3357" s="16" t="s">
        <v>6309</v>
      </c>
      <c r="D3357" s="1" t="s">
        <v>62</v>
      </c>
      <c r="E3357" s="3">
        <v>8</v>
      </c>
      <c r="F3357" s="2">
        <v>171895.5</v>
      </c>
      <c r="G3357" s="2">
        <f>ROUND('CDD-CD'!$E3357*'CDD-CD'!$F3357,2)</f>
        <v>1375164</v>
      </c>
      <c r="H3357" s="3">
        <v>8</v>
      </c>
      <c r="I3357" s="2">
        <v>171895.5</v>
      </c>
      <c r="J3357" s="2">
        <f>ROUND(Tabla2[[#This Row],[CANTIDAD 2]]*Tabla2[[#This Row],[P. U. 2]],2)</f>
        <v>1375164</v>
      </c>
    </row>
    <row r="3358" spans="1:10">
      <c r="A3358" s="16" t="s">
        <v>6577</v>
      </c>
      <c r="B3358" s="16" t="s">
        <v>3133</v>
      </c>
      <c r="C3358" s="16" t="s">
        <v>6310</v>
      </c>
      <c r="D3358" s="1" t="s">
        <v>62</v>
      </c>
      <c r="E3358" s="3">
        <v>2</v>
      </c>
      <c r="F3358" s="2">
        <v>11462.99</v>
      </c>
      <c r="G3358" s="2">
        <f>ROUND('CDD-CD'!$E3358*'CDD-CD'!$F3358,2)</f>
        <v>22925.98</v>
      </c>
      <c r="H3358" s="3">
        <v>2</v>
      </c>
      <c r="I3358" s="2">
        <v>11462.99</v>
      </c>
      <c r="J3358" s="2">
        <f>ROUND(Tabla2[[#This Row],[CANTIDAD 2]]*Tabla2[[#This Row],[P. U. 2]],2)</f>
        <v>22925.98</v>
      </c>
    </row>
    <row r="3359" spans="1:10">
      <c r="A3359" s="16" t="s">
        <v>6577</v>
      </c>
      <c r="B3359" s="16" t="s">
        <v>3134</v>
      </c>
      <c r="C3359" s="16" t="s">
        <v>6311</v>
      </c>
      <c r="D3359" s="1" t="s">
        <v>62</v>
      </c>
      <c r="E3359" s="3">
        <v>1</v>
      </c>
      <c r="F3359" s="2">
        <v>22804.34</v>
      </c>
      <c r="G3359" s="2">
        <f>ROUND('CDD-CD'!$E3359*'CDD-CD'!$F3359,2)</f>
        <v>22804.34</v>
      </c>
      <c r="H3359" s="3">
        <v>1</v>
      </c>
      <c r="I3359" s="2">
        <v>22804.34</v>
      </c>
      <c r="J3359" s="2">
        <f>ROUND(Tabla2[[#This Row],[CANTIDAD 2]]*Tabla2[[#This Row],[P. U. 2]],2)</f>
        <v>22804.34</v>
      </c>
    </row>
    <row r="3360" spans="1:10">
      <c r="A3360" s="16" t="s">
        <v>6577</v>
      </c>
      <c r="B3360" s="16" t="s">
        <v>3135</v>
      </c>
      <c r="C3360" s="16" t="s">
        <v>6312</v>
      </c>
      <c r="D3360" s="1" t="s">
        <v>62</v>
      </c>
      <c r="E3360" s="3">
        <v>7</v>
      </c>
      <c r="F3360" s="2">
        <v>2188</v>
      </c>
      <c r="G3360" s="2">
        <f>ROUND('CDD-CD'!$E3360*'CDD-CD'!$F3360,2)</f>
        <v>15316</v>
      </c>
      <c r="H3360" s="3">
        <v>7</v>
      </c>
      <c r="I3360" s="2">
        <v>2188</v>
      </c>
      <c r="J3360" s="2">
        <f>ROUND(Tabla2[[#This Row],[CANTIDAD 2]]*Tabla2[[#This Row],[P. U. 2]],2)</f>
        <v>15316</v>
      </c>
    </row>
    <row r="3361" spans="1:10">
      <c r="A3361" s="16" t="s">
        <v>6577</v>
      </c>
      <c r="B3361" s="16" t="s">
        <v>3136</v>
      </c>
      <c r="C3361" s="16" t="s">
        <v>6313</v>
      </c>
      <c r="D3361" s="1" t="s">
        <v>62</v>
      </c>
      <c r="E3361" s="3">
        <v>4</v>
      </c>
      <c r="F3361" s="2">
        <v>44964.59</v>
      </c>
      <c r="G3361" s="2">
        <f>ROUND('CDD-CD'!$E3361*'CDD-CD'!$F3361,2)</f>
        <v>179858.36</v>
      </c>
      <c r="H3361" s="3">
        <v>4</v>
      </c>
      <c r="I3361" s="2">
        <v>44964.59</v>
      </c>
      <c r="J3361" s="2">
        <f>ROUND(Tabla2[[#This Row],[CANTIDAD 2]]*Tabla2[[#This Row],[P. U. 2]],2)</f>
        <v>179858.36</v>
      </c>
    </row>
    <row r="3362" spans="1:10">
      <c r="A3362" s="16" t="s">
        <v>6577</v>
      </c>
      <c r="B3362" s="16" t="s">
        <v>3137</v>
      </c>
      <c r="C3362" s="16" t="s">
        <v>6314</v>
      </c>
      <c r="D3362" s="1" t="s">
        <v>62</v>
      </c>
      <c r="E3362" s="3">
        <v>1</v>
      </c>
      <c r="F3362" s="2">
        <v>343504.8</v>
      </c>
      <c r="G3362" s="2">
        <f>ROUND('CDD-CD'!$E3362*'CDD-CD'!$F3362,2)</f>
        <v>343504.8</v>
      </c>
      <c r="H3362" s="3">
        <v>1</v>
      </c>
      <c r="I3362" s="2">
        <v>343504.8</v>
      </c>
      <c r="J3362" s="2">
        <f>ROUND(Tabla2[[#This Row],[CANTIDAD 2]]*Tabla2[[#This Row],[P. U. 2]],2)</f>
        <v>343504.8</v>
      </c>
    </row>
    <row r="3363" spans="1:10">
      <c r="A3363" s="16" t="s">
        <v>6577</v>
      </c>
      <c r="B3363" s="16" t="s">
        <v>3138</v>
      </c>
      <c r="C3363" s="16" t="s">
        <v>6315</v>
      </c>
      <c r="D3363" s="1" t="s">
        <v>62</v>
      </c>
      <c r="E3363" s="3">
        <v>1</v>
      </c>
      <c r="F3363" s="2">
        <v>83841.210000000006</v>
      </c>
      <c r="G3363" s="2">
        <f>ROUND('CDD-CD'!$E3363*'CDD-CD'!$F3363,2)</f>
        <v>83841.210000000006</v>
      </c>
      <c r="H3363" s="3">
        <v>1</v>
      </c>
      <c r="I3363" s="2">
        <v>83841.210000000006</v>
      </c>
      <c r="J3363" s="2">
        <f>ROUND(Tabla2[[#This Row],[CANTIDAD 2]]*Tabla2[[#This Row],[P. U. 2]],2)</f>
        <v>83841.210000000006</v>
      </c>
    </row>
    <row r="3364" spans="1:10">
      <c r="A3364" s="16" t="s">
        <v>6577</v>
      </c>
      <c r="B3364" s="16" t="s">
        <v>3139</v>
      </c>
      <c r="C3364" s="16" t="s">
        <v>6316</v>
      </c>
      <c r="D3364" s="1" t="s">
        <v>62</v>
      </c>
      <c r="E3364" s="3">
        <v>1</v>
      </c>
      <c r="F3364" s="2">
        <v>542423.25</v>
      </c>
      <c r="G3364" s="2">
        <f>ROUND('CDD-CD'!$E3364*'CDD-CD'!$F3364,2)</f>
        <v>542423.25</v>
      </c>
      <c r="H3364" s="3">
        <v>1</v>
      </c>
      <c r="I3364" s="2">
        <v>542423.25</v>
      </c>
      <c r="J3364" s="2">
        <f>ROUND(Tabla2[[#This Row],[CANTIDAD 2]]*Tabla2[[#This Row],[P. U. 2]],2)</f>
        <v>542423.25</v>
      </c>
    </row>
    <row r="3365" spans="1:10">
      <c r="A3365" s="16" t="s">
        <v>6577</v>
      </c>
      <c r="B3365" s="16" t="s">
        <v>3140</v>
      </c>
      <c r="C3365" s="16" t="s">
        <v>6317</v>
      </c>
      <c r="D3365" s="1" t="s">
        <v>62</v>
      </c>
      <c r="E3365" s="3">
        <v>4</v>
      </c>
      <c r="F3365" s="2">
        <v>3023.25</v>
      </c>
      <c r="G3365" s="2">
        <f>ROUND('CDD-CD'!$E3365*'CDD-CD'!$F3365,2)</f>
        <v>12093</v>
      </c>
      <c r="H3365" s="3">
        <v>4</v>
      </c>
      <c r="I3365" s="2">
        <v>3108.98</v>
      </c>
      <c r="J3365" s="2">
        <f>ROUND(Tabla2[[#This Row],[CANTIDAD 2]]*Tabla2[[#This Row],[P. U. 2]],2)</f>
        <v>12435.92</v>
      </c>
    </row>
    <row r="3366" spans="1:10" s="56" customFormat="1">
      <c r="A3366" s="52" t="s">
        <v>6580</v>
      </c>
      <c r="B3366" s="52" t="s">
        <v>3141</v>
      </c>
      <c r="C3366" s="52" t="s">
        <v>5031</v>
      </c>
      <c r="D3366" s="53" t="s">
        <v>3472</v>
      </c>
      <c r="E3366" s="54"/>
      <c r="F3366" s="55"/>
      <c r="G3366" s="55">
        <f>SUM(G3367:G3416)</f>
        <v>1804030.91</v>
      </c>
      <c r="H3366" s="54"/>
      <c r="I3366" s="65"/>
      <c r="J3366" s="55">
        <f>SUM(J3367:J3416)</f>
        <v>2487340.4400000013</v>
      </c>
    </row>
    <row r="3367" spans="1:10">
      <c r="A3367" s="16" t="s">
        <v>6577</v>
      </c>
      <c r="B3367" s="16" t="s">
        <v>3142</v>
      </c>
      <c r="C3367" s="16" t="s">
        <v>6318</v>
      </c>
      <c r="D3367" s="1" t="s">
        <v>153</v>
      </c>
      <c r="E3367" s="3">
        <v>1</v>
      </c>
      <c r="F3367" s="2">
        <v>129068.56</v>
      </c>
      <c r="G3367" s="2">
        <f>ROUND('CDD-CD'!$E3367*'CDD-CD'!$F3367,2)</f>
        <v>129068.56</v>
      </c>
      <c r="H3367" s="3">
        <v>1</v>
      </c>
      <c r="I3367" s="2">
        <v>177955.53</v>
      </c>
      <c r="J3367" s="2">
        <f>ROUND(Tabla2[[#This Row],[CANTIDAD 2]]*Tabla2[[#This Row],[P. U. 2]],2)</f>
        <v>177955.53</v>
      </c>
    </row>
    <row r="3368" spans="1:10">
      <c r="A3368" s="16" t="s">
        <v>6577</v>
      </c>
      <c r="B3368" s="16" t="s">
        <v>3143</v>
      </c>
      <c r="C3368" s="16" t="s">
        <v>6319</v>
      </c>
      <c r="D3368" s="1" t="s">
        <v>62</v>
      </c>
      <c r="E3368" s="3">
        <v>2</v>
      </c>
      <c r="F3368" s="2">
        <v>15072.38</v>
      </c>
      <c r="G3368" s="2">
        <f>ROUND('CDD-CD'!$E3368*'CDD-CD'!$F3368,2)</f>
        <v>30144.76</v>
      </c>
      <c r="H3368" s="3">
        <v>2</v>
      </c>
      <c r="I3368" s="2">
        <v>20781.3</v>
      </c>
      <c r="J3368" s="2">
        <f>ROUND(Tabla2[[#This Row],[CANTIDAD 2]]*Tabla2[[#This Row],[P. U. 2]],2)</f>
        <v>41562.6</v>
      </c>
    </row>
    <row r="3369" spans="1:10">
      <c r="A3369" s="16" t="s">
        <v>6577</v>
      </c>
      <c r="B3369" s="16" t="s">
        <v>3144</v>
      </c>
      <c r="C3369" s="16" t="s">
        <v>6320</v>
      </c>
      <c r="D3369" s="1" t="s">
        <v>62</v>
      </c>
      <c r="E3369" s="3">
        <v>2</v>
      </c>
      <c r="F3369" s="2">
        <v>3637.3</v>
      </c>
      <c r="G3369" s="2">
        <f>ROUND('CDD-CD'!$E3369*'CDD-CD'!$F3369,2)</f>
        <v>7274.6</v>
      </c>
      <c r="H3369" s="3">
        <v>2</v>
      </c>
      <c r="I3369" s="2">
        <v>5014.99</v>
      </c>
      <c r="J3369" s="2">
        <f>ROUND(Tabla2[[#This Row],[CANTIDAD 2]]*Tabla2[[#This Row],[P. U. 2]],2)</f>
        <v>10029.98</v>
      </c>
    </row>
    <row r="3370" spans="1:10">
      <c r="A3370" s="16" t="s">
        <v>6577</v>
      </c>
      <c r="B3370" s="16" t="s">
        <v>3145</v>
      </c>
      <c r="C3370" s="16" t="s">
        <v>6321</v>
      </c>
      <c r="D3370" s="1" t="s">
        <v>62</v>
      </c>
      <c r="E3370" s="3">
        <v>1</v>
      </c>
      <c r="F3370" s="2">
        <v>20001.91</v>
      </c>
      <c r="G3370" s="2">
        <f>ROUND('CDD-CD'!$E3370*'CDD-CD'!$F3370,2)</f>
        <v>20001.91</v>
      </c>
      <c r="H3370" s="3">
        <v>1</v>
      </c>
      <c r="I3370" s="2">
        <v>27577.98</v>
      </c>
      <c r="J3370" s="2">
        <f>ROUND(Tabla2[[#This Row],[CANTIDAD 2]]*Tabla2[[#This Row],[P. U. 2]],2)</f>
        <v>27577.98</v>
      </c>
    </row>
    <row r="3371" spans="1:10">
      <c r="A3371" s="16" t="s">
        <v>6577</v>
      </c>
      <c r="B3371" s="16" t="s">
        <v>3146</v>
      </c>
      <c r="C3371" s="16" t="s">
        <v>6322</v>
      </c>
      <c r="D3371" s="1" t="s">
        <v>62</v>
      </c>
      <c r="E3371" s="3">
        <v>10</v>
      </c>
      <c r="F3371" s="2">
        <v>3593.22</v>
      </c>
      <c r="G3371" s="2">
        <f>ROUND('CDD-CD'!$E3371*'CDD-CD'!$F3371,2)</f>
        <v>35932.199999999997</v>
      </c>
      <c r="H3371" s="3">
        <v>10</v>
      </c>
      <c r="I3371" s="2">
        <v>4954.21</v>
      </c>
      <c r="J3371" s="2">
        <f>ROUND(Tabla2[[#This Row],[CANTIDAD 2]]*Tabla2[[#This Row],[P. U. 2]],2)</f>
        <v>49542.1</v>
      </c>
    </row>
    <row r="3372" spans="1:10">
      <c r="A3372" s="16" t="s">
        <v>6577</v>
      </c>
      <c r="B3372" s="16" t="s">
        <v>3147</v>
      </c>
      <c r="C3372" s="16" t="s">
        <v>6323</v>
      </c>
      <c r="D3372" s="1" t="s">
        <v>62</v>
      </c>
      <c r="E3372" s="3">
        <v>1</v>
      </c>
      <c r="F3372" s="2">
        <v>30009.279999999999</v>
      </c>
      <c r="G3372" s="2">
        <f>ROUND('CDD-CD'!$E3372*'CDD-CD'!$F3372,2)</f>
        <v>30009.279999999999</v>
      </c>
      <c r="H3372" s="3">
        <v>1</v>
      </c>
      <c r="I3372" s="2">
        <v>41375.81</v>
      </c>
      <c r="J3372" s="2">
        <f>ROUND(Tabla2[[#This Row],[CANTIDAD 2]]*Tabla2[[#This Row],[P. U. 2]],2)</f>
        <v>41375.81</v>
      </c>
    </row>
    <row r="3373" spans="1:10">
      <c r="A3373" s="16" t="s">
        <v>6577</v>
      </c>
      <c r="B3373" s="16" t="s">
        <v>3148</v>
      </c>
      <c r="C3373" s="16" t="s">
        <v>6324</v>
      </c>
      <c r="D3373" s="1" t="s">
        <v>62</v>
      </c>
      <c r="E3373" s="3">
        <v>1</v>
      </c>
      <c r="F3373" s="2">
        <v>30043.01</v>
      </c>
      <c r="G3373" s="2">
        <f>ROUND('CDD-CD'!$E3373*'CDD-CD'!$F3373,2)</f>
        <v>30043.01</v>
      </c>
      <c r="H3373" s="3">
        <v>1</v>
      </c>
      <c r="I3373" s="2">
        <v>41422.32</v>
      </c>
      <c r="J3373" s="2">
        <f>ROUND(Tabla2[[#This Row],[CANTIDAD 2]]*Tabla2[[#This Row],[P. U. 2]],2)</f>
        <v>41422.32</v>
      </c>
    </row>
    <row r="3374" spans="1:10">
      <c r="A3374" s="16" t="s">
        <v>6577</v>
      </c>
      <c r="B3374" s="16" t="s">
        <v>3149</v>
      </c>
      <c r="C3374" s="16" t="s">
        <v>6325</v>
      </c>
      <c r="D3374" s="1" t="s">
        <v>62</v>
      </c>
      <c r="E3374" s="3">
        <v>17</v>
      </c>
      <c r="F3374" s="2">
        <v>17209.150000000001</v>
      </c>
      <c r="G3374" s="2">
        <f>ROUND('CDD-CD'!$E3374*'CDD-CD'!$F3374,2)</f>
        <v>292555.55</v>
      </c>
      <c r="H3374" s="3">
        <v>17</v>
      </c>
      <c r="I3374" s="2">
        <v>23727.41</v>
      </c>
      <c r="J3374" s="2">
        <f>ROUND(Tabla2[[#This Row],[CANTIDAD 2]]*Tabla2[[#This Row],[P. U. 2]],2)</f>
        <v>403365.97</v>
      </c>
    </row>
    <row r="3375" spans="1:10">
      <c r="A3375" s="16" t="s">
        <v>6577</v>
      </c>
      <c r="B3375" s="16" t="s">
        <v>3150</v>
      </c>
      <c r="C3375" s="16" t="s">
        <v>6326</v>
      </c>
      <c r="D3375" s="1" t="s">
        <v>62</v>
      </c>
      <c r="E3375" s="3">
        <v>25</v>
      </c>
      <c r="F3375" s="2">
        <v>14528.12</v>
      </c>
      <c r="G3375" s="2">
        <f>ROUND('CDD-CD'!$E3375*'CDD-CD'!$F3375,2)</f>
        <v>363203</v>
      </c>
      <c r="H3375" s="3">
        <v>25</v>
      </c>
      <c r="I3375" s="2">
        <v>20030.900000000001</v>
      </c>
      <c r="J3375" s="2">
        <f>ROUND(Tabla2[[#This Row],[CANTIDAD 2]]*Tabla2[[#This Row],[P. U. 2]],2)</f>
        <v>500772.5</v>
      </c>
    </row>
    <row r="3376" spans="1:10">
      <c r="A3376" s="16" t="s">
        <v>6577</v>
      </c>
      <c r="B3376" s="16" t="s">
        <v>3151</v>
      </c>
      <c r="C3376" s="16" t="s">
        <v>6327</v>
      </c>
      <c r="D3376" s="1" t="s">
        <v>62</v>
      </c>
      <c r="E3376" s="3">
        <v>42</v>
      </c>
      <c r="F3376" s="2">
        <v>3382.42</v>
      </c>
      <c r="G3376" s="2">
        <f>ROUND('CDD-CD'!$E3376*'CDD-CD'!$F3376,2)</f>
        <v>142061.64000000001</v>
      </c>
      <c r="H3376" s="3">
        <v>42</v>
      </c>
      <c r="I3376" s="2">
        <v>4663.57</v>
      </c>
      <c r="J3376" s="2">
        <f>ROUND(Tabla2[[#This Row],[CANTIDAD 2]]*Tabla2[[#This Row],[P. U. 2]],2)</f>
        <v>195869.94</v>
      </c>
    </row>
    <row r="3377" spans="1:10">
      <c r="A3377" s="16" t="s">
        <v>6577</v>
      </c>
      <c r="B3377" s="16" t="s">
        <v>3152</v>
      </c>
      <c r="C3377" s="16" t="s">
        <v>6328</v>
      </c>
      <c r="D3377" s="1" t="s">
        <v>62</v>
      </c>
      <c r="E3377" s="3">
        <v>17</v>
      </c>
      <c r="F3377" s="2">
        <v>3746.53</v>
      </c>
      <c r="G3377" s="2">
        <f>ROUND('CDD-CD'!$E3377*'CDD-CD'!$F3377,2)</f>
        <v>63691.01</v>
      </c>
      <c r="H3377" s="3">
        <v>17</v>
      </c>
      <c r="I3377" s="2">
        <v>5165.6000000000004</v>
      </c>
      <c r="J3377" s="2">
        <f>ROUND(Tabla2[[#This Row],[CANTIDAD 2]]*Tabla2[[#This Row],[P. U. 2]],2)</f>
        <v>87815.2</v>
      </c>
    </row>
    <row r="3378" spans="1:10">
      <c r="A3378" s="16" t="s">
        <v>6577</v>
      </c>
      <c r="B3378" s="16" t="s">
        <v>3153</v>
      </c>
      <c r="C3378" s="16" t="s">
        <v>6329</v>
      </c>
      <c r="D3378" s="1" t="s">
        <v>62</v>
      </c>
      <c r="E3378" s="3">
        <v>13</v>
      </c>
      <c r="F3378" s="2">
        <v>2635.03</v>
      </c>
      <c r="G3378" s="2">
        <f>ROUND('CDD-CD'!$E3378*'CDD-CD'!$F3378,2)</f>
        <v>34255.39</v>
      </c>
      <c r="H3378" s="3">
        <v>13</v>
      </c>
      <c r="I3378" s="2">
        <v>3633.1</v>
      </c>
      <c r="J3378" s="2">
        <f>ROUND(Tabla2[[#This Row],[CANTIDAD 2]]*Tabla2[[#This Row],[P. U. 2]],2)</f>
        <v>47230.3</v>
      </c>
    </row>
    <row r="3379" spans="1:10">
      <c r="A3379" s="16" t="s">
        <v>6577</v>
      </c>
      <c r="B3379" s="16" t="s">
        <v>3154</v>
      </c>
      <c r="C3379" s="16" t="s">
        <v>6330</v>
      </c>
      <c r="D3379" s="1" t="s">
        <v>62</v>
      </c>
      <c r="E3379" s="3">
        <v>38</v>
      </c>
      <c r="F3379" s="2">
        <v>1504.36</v>
      </c>
      <c r="G3379" s="2">
        <f>ROUND('CDD-CD'!$E3379*'CDD-CD'!$F3379,2)</f>
        <v>57165.68</v>
      </c>
      <c r="H3379" s="3">
        <v>38</v>
      </c>
      <c r="I3379" s="2">
        <v>2074.17</v>
      </c>
      <c r="J3379" s="2">
        <f>ROUND(Tabla2[[#This Row],[CANTIDAD 2]]*Tabla2[[#This Row],[P. U. 2]],2)</f>
        <v>78818.460000000006</v>
      </c>
    </row>
    <row r="3380" spans="1:10">
      <c r="A3380" s="16" t="s">
        <v>6577</v>
      </c>
      <c r="B3380" s="16" t="s">
        <v>3155</v>
      </c>
      <c r="C3380" s="16" t="s">
        <v>6331</v>
      </c>
      <c r="D3380" s="1" t="s">
        <v>62</v>
      </c>
      <c r="E3380" s="3">
        <v>8</v>
      </c>
      <c r="F3380" s="2">
        <v>187.81</v>
      </c>
      <c r="G3380" s="2">
        <f>ROUND('CDD-CD'!$E3380*'CDD-CD'!$F3380,2)</f>
        <v>1502.48</v>
      </c>
      <c r="H3380" s="3">
        <v>8</v>
      </c>
      <c r="I3380" s="2">
        <v>258.95</v>
      </c>
      <c r="J3380" s="2">
        <f>ROUND(Tabla2[[#This Row],[CANTIDAD 2]]*Tabla2[[#This Row],[P. U. 2]],2)</f>
        <v>2071.6</v>
      </c>
    </row>
    <row r="3381" spans="1:10">
      <c r="A3381" s="16" t="s">
        <v>6577</v>
      </c>
      <c r="B3381" s="16" t="s">
        <v>3156</v>
      </c>
      <c r="C3381" s="16" t="s">
        <v>6332</v>
      </c>
      <c r="D3381" s="1" t="s">
        <v>62</v>
      </c>
      <c r="E3381" s="3">
        <v>1</v>
      </c>
      <c r="F3381" s="2">
        <v>24321.439999999999</v>
      </c>
      <c r="G3381" s="2">
        <f>ROUND('CDD-CD'!$E3381*'CDD-CD'!$F3381,2)</f>
        <v>24321.439999999999</v>
      </c>
      <c r="H3381" s="3">
        <v>1</v>
      </c>
      <c r="I3381" s="2">
        <v>33533.599999999999</v>
      </c>
      <c r="J3381" s="2">
        <f>ROUND(Tabla2[[#This Row],[CANTIDAD 2]]*Tabla2[[#This Row],[P. U. 2]],2)</f>
        <v>33533.599999999999</v>
      </c>
    </row>
    <row r="3382" spans="1:10">
      <c r="A3382" s="16" t="s">
        <v>6577</v>
      </c>
      <c r="B3382" s="16" t="s">
        <v>3157</v>
      </c>
      <c r="C3382" s="16" t="s">
        <v>6333</v>
      </c>
      <c r="D3382" s="1" t="s">
        <v>62</v>
      </c>
      <c r="E3382" s="3">
        <v>1</v>
      </c>
      <c r="F3382" s="2">
        <v>755.06</v>
      </c>
      <c r="G3382" s="2">
        <f>ROUND('CDD-CD'!$E3382*'CDD-CD'!$F3382,2)</f>
        <v>755.06</v>
      </c>
      <c r="H3382" s="3">
        <v>1</v>
      </c>
      <c r="I3382" s="2">
        <v>1041.05</v>
      </c>
      <c r="J3382" s="2">
        <f>ROUND(Tabla2[[#This Row],[CANTIDAD 2]]*Tabla2[[#This Row],[P. U. 2]],2)</f>
        <v>1041.05</v>
      </c>
    </row>
    <row r="3383" spans="1:10">
      <c r="A3383" s="16" t="s">
        <v>6577</v>
      </c>
      <c r="B3383" s="16" t="s">
        <v>3158</v>
      </c>
      <c r="C3383" s="16" t="s">
        <v>6334</v>
      </c>
      <c r="D3383" s="1" t="s">
        <v>62</v>
      </c>
      <c r="E3383" s="3">
        <v>1</v>
      </c>
      <c r="F3383" s="2">
        <v>24302.28</v>
      </c>
      <c r="G3383" s="2">
        <f>ROUND('CDD-CD'!$E3383*'CDD-CD'!$F3383,2)</f>
        <v>24302.28</v>
      </c>
      <c r="H3383" s="3">
        <v>1</v>
      </c>
      <c r="I3383" s="2">
        <v>33507.19</v>
      </c>
      <c r="J3383" s="2">
        <f>ROUND(Tabla2[[#This Row],[CANTIDAD 2]]*Tabla2[[#This Row],[P. U. 2]],2)</f>
        <v>33507.19</v>
      </c>
    </row>
    <row r="3384" spans="1:10">
      <c r="A3384" s="16" t="s">
        <v>6577</v>
      </c>
      <c r="B3384" s="16" t="s">
        <v>3159</v>
      </c>
      <c r="C3384" s="16" t="s">
        <v>6335</v>
      </c>
      <c r="D3384" s="1" t="s">
        <v>62</v>
      </c>
      <c r="E3384" s="3">
        <v>32</v>
      </c>
      <c r="F3384" s="2">
        <v>1680.67</v>
      </c>
      <c r="G3384" s="2">
        <f>ROUND('CDD-CD'!$E3384*'CDD-CD'!$F3384,2)</f>
        <v>53781.440000000002</v>
      </c>
      <c r="H3384" s="3">
        <v>32</v>
      </c>
      <c r="I3384" s="2">
        <v>2317.25</v>
      </c>
      <c r="J3384" s="2">
        <f>ROUND(Tabla2[[#This Row],[CANTIDAD 2]]*Tabla2[[#This Row],[P. U. 2]],2)</f>
        <v>74152</v>
      </c>
    </row>
    <row r="3385" spans="1:10">
      <c r="A3385" s="16" t="s">
        <v>6577</v>
      </c>
      <c r="B3385" s="16" t="s">
        <v>3160</v>
      </c>
      <c r="C3385" s="16" t="s">
        <v>6336</v>
      </c>
      <c r="D3385" s="1" t="s">
        <v>62</v>
      </c>
      <c r="E3385" s="3">
        <v>32</v>
      </c>
      <c r="F3385" s="2">
        <v>63.24</v>
      </c>
      <c r="G3385" s="2">
        <f>ROUND('CDD-CD'!$E3385*'CDD-CD'!$F3385,2)</f>
        <v>2023.68</v>
      </c>
      <c r="H3385" s="3">
        <v>32</v>
      </c>
      <c r="I3385" s="2">
        <v>87.19</v>
      </c>
      <c r="J3385" s="2">
        <f>ROUND(Tabla2[[#This Row],[CANTIDAD 2]]*Tabla2[[#This Row],[P. U. 2]],2)</f>
        <v>2790.08</v>
      </c>
    </row>
    <row r="3386" spans="1:10">
      <c r="A3386" s="16" t="s">
        <v>6577</v>
      </c>
      <c r="B3386" s="16" t="s">
        <v>3161</v>
      </c>
      <c r="C3386" s="16" t="s">
        <v>6337</v>
      </c>
      <c r="D3386" s="1" t="s">
        <v>62</v>
      </c>
      <c r="E3386" s="3">
        <v>14</v>
      </c>
      <c r="F3386" s="2">
        <v>11258.76</v>
      </c>
      <c r="G3386" s="2">
        <f>ROUND('CDD-CD'!$E3386*'CDD-CD'!$F3386,2)</f>
        <v>157622.64000000001</v>
      </c>
      <c r="H3386" s="3">
        <v>14</v>
      </c>
      <c r="I3386" s="2">
        <v>15523.22</v>
      </c>
      <c r="J3386" s="2">
        <f>ROUND(Tabla2[[#This Row],[CANTIDAD 2]]*Tabla2[[#This Row],[P. U. 2]],2)</f>
        <v>217325.08</v>
      </c>
    </row>
    <row r="3387" spans="1:10">
      <c r="A3387" s="16" t="s">
        <v>6577</v>
      </c>
      <c r="B3387" s="16" t="s">
        <v>3162</v>
      </c>
      <c r="C3387" s="16" t="s">
        <v>6338</v>
      </c>
      <c r="D3387" s="1" t="s">
        <v>62</v>
      </c>
      <c r="E3387" s="3">
        <v>1</v>
      </c>
      <c r="F3387" s="2">
        <v>112757.18</v>
      </c>
      <c r="G3387" s="2">
        <f>ROUND('CDD-CD'!$E3387*'CDD-CD'!$F3387,2)</f>
        <v>112757.18</v>
      </c>
      <c r="H3387" s="3">
        <v>1</v>
      </c>
      <c r="I3387" s="2">
        <v>155465.94</v>
      </c>
      <c r="J3387" s="2">
        <f>ROUND(Tabla2[[#This Row],[CANTIDAD 2]]*Tabla2[[#This Row],[P. U. 2]],2)</f>
        <v>155465.94</v>
      </c>
    </row>
    <row r="3388" spans="1:10">
      <c r="A3388" s="16" t="s">
        <v>6577</v>
      </c>
      <c r="B3388" s="16" t="s">
        <v>3163</v>
      </c>
      <c r="C3388" s="16" t="s">
        <v>6339</v>
      </c>
      <c r="D3388" s="1" t="s">
        <v>62</v>
      </c>
      <c r="E3388" s="3">
        <v>2</v>
      </c>
      <c r="F3388" s="2">
        <v>500.03</v>
      </c>
      <c r="G3388" s="2">
        <f>ROUND('CDD-CD'!$E3388*'CDD-CD'!$F3388,2)</f>
        <v>1000.06</v>
      </c>
      <c r="H3388" s="3">
        <v>2</v>
      </c>
      <c r="I3388" s="2">
        <v>689.42</v>
      </c>
      <c r="J3388" s="2">
        <f>ROUND(Tabla2[[#This Row],[CANTIDAD 2]]*Tabla2[[#This Row],[P. U. 2]],2)</f>
        <v>1378.84</v>
      </c>
    </row>
    <row r="3389" spans="1:10">
      <c r="A3389" s="16" t="s">
        <v>6577</v>
      </c>
      <c r="B3389" s="16" t="s">
        <v>3164</v>
      </c>
      <c r="C3389" s="16" t="s">
        <v>6340</v>
      </c>
      <c r="D3389" s="1" t="s">
        <v>62</v>
      </c>
      <c r="E3389" s="3">
        <v>6</v>
      </c>
      <c r="F3389" s="2">
        <v>4.84</v>
      </c>
      <c r="G3389" s="2">
        <f>ROUND('CDD-CD'!$E3389*'CDD-CD'!$F3389,2)</f>
        <v>29.04</v>
      </c>
      <c r="H3389" s="3">
        <v>6</v>
      </c>
      <c r="I3389" s="2">
        <v>6.67</v>
      </c>
      <c r="J3389" s="2">
        <f>ROUND(Tabla2[[#This Row],[CANTIDAD 2]]*Tabla2[[#This Row],[P. U. 2]],2)</f>
        <v>40.020000000000003</v>
      </c>
    </row>
    <row r="3390" spans="1:10">
      <c r="A3390" s="16" t="s">
        <v>6577</v>
      </c>
      <c r="B3390" s="16" t="s">
        <v>3165</v>
      </c>
      <c r="C3390" s="16" t="s">
        <v>6341</v>
      </c>
      <c r="D3390" s="1" t="s">
        <v>62</v>
      </c>
      <c r="E3390" s="3">
        <v>7</v>
      </c>
      <c r="F3390" s="2">
        <v>4.84</v>
      </c>
      <c r="G3390" s="2">
        <f>ROUND('CDD-CD'!$E3390*'CDD-CD'!$F3390,2)</f>
        <v>33.880000000000003</v>
      </c>
      <c r="H3390" s="3">
        <v>7</v>
      </c>
      <c r="I3390" s="2">
        <v>6.67</v>
      </c>
      <c r="J3390" s="2">
        <f>ROUND(Tabla2[[#This Row],[CANTIDAD 2]]*Tabla2[[#This Row],[P. U. 2]],2)</f>
        <v>46.69</v>
      </c>
    </row>
    <row r="3391" spans="1:10">
      <c r="A3391" s="16" t="s">
        <v>6577</v>
      </c>
      <c r="B3391" s="16" t="s">
        <v>3166</v>
      </c>
      <c r="C3391" s="16" t="s">
        <v>6342</v>
      </c>
      <c r="D3391" s="1" t="s">
        <v>62</v>
      </c>
      <c r="E3391" s="3">
        <v>1</v>
      </c>
      <c r="F3391" s="2">
        <v>4.84</v>
      </c>
      <c r="G3391" s="2">
        <f>ROUND('CDD-CD'!$E3391*'CDD-CD'!$F3391,2)</f>
        <v>4.84</v>
      </c>
      <c r="H3391" s="3">
        <v>1</v>
      </c>
      <c r="I3391" s="2">
        <v>6.67</v>
      </c>
      <c r="J3391" s="2">
        <f>ROUND(Tabla2[[#This Row],[CANTIDAD 2]]*Tabla2[[#This Row],[P. U. 2]],2)</f>
        <v>6.67</v>
      </c>
    </row>
    <row r="3392" spans="1:10">
      <c r="A3392" s="16" t="s">
        <v>6577</v>
      </c>
      <c r="B3392" s="16" t="s">
        <v>3167</v>
      </c>
      <c r="C3392" s="16" t="s">
        <v>6343</v>
      </c>
      <c r="D3392" s="1" t="s">
        <v>62</v>
      </c>
      <c r="E3392" s="3">
        <v>23</v>
      </c>
      <c r="F3392" s="2">
        <v>13.38</v>
      </c>
      <c r="G3392" s="2">
        <f>ROUND('CDD-CD'!$E3392*'CDD-CD'!$F3392,2)</f>
        <v>307.74</v>
      </c>
      <c r="H3392" s="3">
        <v>23</v>
      </c>
      <c r="I3392" s="2">
        <v>18.45</v>
      </c>
      <c r="J3392" s="2">
        <f>ROUND(Tabla2[[#This Row],[CANTIDAD 2]]*Tabla2[[#This Row],[P. U. 2]],2)</f>
        <v>424.35</v>
      </c>
    </row>
    <row r="3393" spans="1:10">
      <c r="A3393" s="16" t="s">
        <v>6577</v>
      </c>
      <c r="B3393" s="16" t="s">
        <v>3168</v>
      </c>
      <c r="C3393" s="16" t="s">
        <v>6344</v>
      </c>
      <c r="D3393" s="1" t="s">
        <v>62</v>
      </c>
      <c r="E3393" s="3">
        <v>7</v>
      </c>
      <c r="F3393" s="2">
        <v>660.9</v>
      </c>
      <c r="G3393" s="2">
        <f>ROUND('CDD-CD'!$E3393*'CDD-CD'!$F3393,2)</f>
        <v>4626.3</v>
      </c>
      <c r="H3393" s="3">
        <v>7</v>
      </c>
      <c r="I3393" s="2">
        <v>911.23</v>
      </c>
      <c r="J3393" s="2">
        <f>ROUND(Tabla2[[#This Row],[CANTIDAD 2]]*Tabla2[[#This Row],[P. U. 2]],2)</f>
        <v>6378.61</v>
      </c>
    </row>
    <row r="3394" spans="1:10">
      <c r="A3394" s="16" t="s">
        <v>6577</v>
      </c>
      <c r="B3394" s="16" t="s">
        <v>3169</v>
      </c>
      <c r="C3394" s="16" t="s">
        <v>6345</v>
      </c>
      <c r="D3394" s="1" t="s">
        <v>62</v>
      </c>
      <c r="E3394" s="3">
        <v>5</v>
      </c>
      <c r="F3394" s="2">
        <v>86.96</v>
      </c>
      <c r="G3394" s="2">
        <f>ROUND('CDD-CD'!$E3394*'CDD-CD'!$F3394,2)</f>
        <v>434.8</v>
      </c>
      <c r="H3394" s="3">
        <v>5</v>
      </c>
      <c r="I3394" s="2">
        <v>119.9</v>
      </c>
      <c r="J3394" s="2">
        <f>ROUND(Tabla2[[#This Row],[CANTIDAD 2]]*Tabla2[[#This Row],[P. U. 2]],2)</f>
        <v>599.5</v>
      </c>
    </row>
    <row r="3395" spans="1:10">
      <c r="A3395" s="16" t="s">
        <v>6577</v>
      </c>
      <c r="B3395" s="16" t="s">
        <v>3170</v>
      </c>
      <c r="C3395" s="16" t="s">
        <v>6346</v>
      </c>
      <c r="D3395" s="1" t="s">
        <v>62</v>
      </c>
      <c r="E3395" s="3">
        <v>2</v>
      </c>
      <c r="F3395" s="2">
        <v>96.62</v>
      </c>
      <c r="G3395" s="2">
        <f>ROUND('CDD-CD'!$E3395*'CDD-CD'!$F3395,2)</f>
        <v>193.24</v>
      </c>
      <c r="H3395" s="3">
        <v>2</v>
      </c>
      <c r="I3395" s="2">
        <v>133.22</v>
      </c>
      <c r="J3395" s="2">
        <f>ROUND(Tabla2[[#This Row],[CANTIDAD 2]]*Tabla2[[#This Row],[P. U. 2]],2)</f>
        <v>266.44</v>
      </c>
    </row>
    <row r="3396" spans="1:10">
      <c r="A3396" s="16" t="s">
        <v>6577</v>
      </c>
      <c r="B3396" s="16" t="s">
        <v>3171</v>
      </c>
      <c r="C3396" s="16" t="s">
        <v>6347</v>
      </c>
      <c r="D3396" s="1" t="s">
        <v>79</v>
      </c>
      <c r="E3396" s="3">
        <v>872.95</v>
      </c>
      <c r="F3396" s="2">
        <v>3.48</v>
      </c>
      <c r="G3396" s="2">
        <f>ROUND('CDD-CD'!$E3396*'CDD-CD'!$F3396,2)</f>
        <v>3037.87</v>
      </c>
      <c r="H3396" s="3">
        <v>872.95</v>
      </c>
      <c r="I3396" s="2">
        <v>4.8</v>
      </c>
      <c r="J3396" s="2">
        <f>ROUND(Tabla2[[#This Row],[CANTIDAD 2]]*Tabla2[[#This Row],[P. U. 2]],2)</f>
        <v>4190.16</v>
      </c>
    </row>
    <row r="3397" spans="1:10">
      <c r="A3397" s="16" t="s">
        <v>6577</v>
      </c>
      <c r="B3397" s="16" t="s">
        <v>3172</v>
      </c>
      <c r="C3397" s="16" t="s">
        <v>6348</v>
      </c>
      <c r="D3397" s="1" t="s">
        <v>79</v>
      </c>
      <c r="E3397" s="3">
        <v>76.2</v>
      </c>
      <c r="F3397" s="2">
        <v>4.3499999999999996</v>
      </c>
      <c r="G3397" s="2">
        <f>ROUND('CDD-CD'!$E3397*'CDD-CD'!$F3397,2)</f>
        <v>331.47</v>
      </c>
      <c r="H3397" s="3">
        <v>76.2</v>
      </c>
      <c r="I3397" s="2">
        <v>5.99</v>
      </c>
      <c r="J3397" s="2">
        <f>ROUND(Tabla2[[#This Row],[CANTIDAD 2]]*Tabla2[[#This Row],[P. U. 2]],2)</f>
        <v>456.44</v>
      </c>
    </row>
    <row r="3398" spans="1:10">
      <c r="A3398" s="16" t="s">
        <v>6577</v>
      </c>
      <c r="B3398" s="16" t="s">
        <v>3173</v>
      </c>
      <c r="C3398" s="16" t="s">
        <v>6349</v>
      </c>
      <c r="D3398" s="1" t="s">
        <v>62</v>
      </c>
      <c r="E3398" s="3">
        <v>1</v>
      </c>
      <c r="F3398" s="2">
        <v>434.81</v>
      </c>
      <c r="G3398" s="2">
        <f>ROUND('CDD-CD'!$E3398*'CDD-CD'!$F3398,2)</f>
        <v>434.81</v>
      </c>
      <c r="H3398" s="3">
        <v>1</v>
      </c>
      <c r="I3398" s="2">
        <v>599.5</v>
      </c>
      <c r="J3398" s="2">
        <f>ROUND(Tabla2[[#This Row],[CANTIDAD 2]]*Tabla2[[#This Row],[P. U. 2]],2)</f>
        <v>599.5</v>
      </c>
    </row>
    <row r="3399" spans="1:10">
      <c r="A3399" s="16" t="s">
        <v>6577</v>
      </c>
      <c r="B3399" s="16" t="s">
        <v>3174</v>
      </c>
      <c r="C3399" s="16" t="s">
        <v>6350</v>
      </c>
      <c r="D3399" s="1" t="s">
        <v>62</v>
      </c>
      <c r="E3399" s="3">
        <v>25</v>
      </c>
      <c r="F3399" s="2">
        <v>16.72</v>
      </c>
      <c r="G3399" s="2">
        <f>ROUND('CDD-CD'!$E3399*'CDD-CD'!$F3399,2)</f>
        <v>418</v>
      </c>
      <c r="H3399" s="3">
        <v>25</v>
      </c>
      <c r="I3399" s="2">
        <v>23.06</v>
      </c>
      <c r="J3399" s="2">
        <f>ROUND(Tabla2[[#This Row],[CANTIDAD 2]]*Tabla2[[#This Row],[P. U. 2]],2)</f>
        <v>576.5</v>
      </c>
    </row>
    <row r="3400" spans="1:10">
      <c r="A3400" s="16" t="s">
        <v>6577</v>
      </c>
      <c r="B3400" s="16" t="s">
        <v>3175</v>
      </c>
      <c r="C3400" s="16" t="s">
        <v>6351</v>
      </c>
      <c r="D3400" s="1" t="s">
        <v>62</v>
      </c>
      <c r="E3400" s="3">
        <v>25</v>
      </c>
      <c r="F3400" s="2">
        <v>20.23</v>
      </c>
      <c r="G3400" s="2">
        <f>ROUND('CDD-CD'!$E3400*'CDD-CD'!$F3400,2)</f>
        <v>505.75</v>
      </c>
      <c r="H3400" s="3">
        <v>25</v>
      </c>
      <c r="I3400" s="2">
        <v>27.89</v>
      </c>
      <c r="J3400" s="2">
        <f>ROUND(Tabla2[[#This Row],[CANTIDAD 2]]*Tabla2[[#This Row],[P. U. 2]],2)</f>
        <v>697.25</v>
      </c>
    </row>
    <row r="3401" spans="1:10">
      <c r="A3401" s="16" t="s">
        <v>6577</v>
      </c>
      <c r="B3401" s="16" t="s">
        <v>3176</v>
      </c>
      <c r="C3401" s="16" t="s">
        <v>6352</v>
      </c>
      <c r="D3401" s="1" t="s">
        <v>62</v>
      </c>
      <c r="E3401" s="3">
        <v>2</v>
      </c>
      <c r="F3401" s="2">
        <v>1608.78</v>
      </c>
      <c r="G3401" s="2">
        <f>ROUND('CDD-CD'!$E3401*'CDD-CD'!$F3401,2)</f>
        <v>3217.56</v>
      </c>
      <c r="H3401" s="3">
        <v>2</v>
      </c>
      <c r="I3401" s="2">
        <v>2218.13</v>
      </c>
      <c r="J3401" s="2">
        <f>ROUND(Tabla2[[#This Row],[CANTIDAD 2]]*Tabla2[[#This Row],[P. U. 2]],2)</f>
        <v>4436.26</v>
      </c>
    </row>
    <row r="3402" spans="1:10">
      <c r="A3402" s="16" t="s">
        <v>6577</v>
      </c>
      <c r="B3402" s="16" t="s">
        <v>3177</v>
      </c>
      <c r="C3402" s="16" t="s">
        <v>6353</v>
      </c>
      <c r="D3402" s="1" t="s">
        <v>62</v>
      </c>
      <c r="E3402" s="3">
        <v>2</v>
      </c>
      <c r="F3402" s="2">
        <v>591.33000000000004</v>
      </c>
      <c r="G3402" s="2">
        <f>ROUND('CDD-CD'!$E3402*'CDD-CD'!$F3402,2)</f>
        <v>1182.6600000000001</v>
      </c>
      <c r="H3402" s="3">
        <v>2</v>
      </c>
      <c r="I3402" s="2">
        <v>815.31</v>
      </c>
      <c r="J3402" s="2">
        <f>ROUND(Tabla2[[#This Row],[CANTIDAD 2]]*Tabla2[[#This Row],[P. U. 2]],2)</f>
        <v>1630.62</v>
      </c>
    </row>
    <row r="3403" spans="1:10">
      <c r="A3403" s="16" t="s">
        <v>6577</v>
      </c>
      <c r="B3403" s="16" t="s">
        <v>3178</v>
      </c>
      <c r="C3403" s="16" t="s">
        <v>6354</v>
      </c>
      <c r="D3403" s="1" t="s">
        <v>62</v>
      </c>
      <c r="E3403" s="3">
        <v>1</v>
      </c>
      <c r="F3403" s="2">
        <v>1869.66</v>
      </c>
      <c r="G3403" s="2">
        <f>ROUND('CDD-CD'!$E3403*'CDD-CD'!$F3403,2)</f>
        <v>1869.66</v>
      </c>
      <c r="H3403" s="3">
        <v>1</v>
      </c>
      <c r="I3403" s="2">
        <v>2577.83</v>
      </c>
      <c r="J3403" s="2">
        <f>ROUND(Tabla2[[#This Row],[CANTIDAD 2]]*Tabla2[[#This Row],[P. U. 2]],2)</f>
        <v>2577.83</v>
      </c>
    </row>
    <row r="3404" spans="1:10">
      <c r="A3404" s="16" t="s">
        <v>6577</v>
      </c>
      <c r="B3404" s="16" t="s">
        <v>3179</v>
      </c>
      <c r="C3404" s="16" t="s">
        <v>6355</v>
      </c>
      <c r="D3404" s="1" t="s">
        <v>62</v>
      </c>
      <c r="E3404" s="3">
        <v>1</v>
      </c>
      <c r="F3404" s="2">
        <v>2608.83</v>
      </c>
      <c r="G3404" s="2">
        <f>ROUND('CDD-CD'!$E3404*'CDD-CD'!$F3404,2)</f>
        <v>2608.83</v>
      </c>
      <c r="H3404" s="3">
        <v>1</v>
      </c>
      <c r="I3404" s="2">
        <v>3596.97</v>
      </c>
      <c r="J3404" s="2">
        <f>ROUND(Tabla2[[#This Row],[CANTIDAD 2]]*Tabla2[[#This Row],[P. U. 2]],2)</f>
        <v>3596.97</v>
      </c>
    </row>
    <row r="3405" spans="1:10">
      <c r="A3405" s="16" t="s">
        <v>6577</v>
      </c>
      <c r="B3405" s="16" t="s">
        <v>3180</v>
      </c>
      <c r="C3405" s="16" t="s">
        <v>6356</v>
      </c>
      <c r="D3405" s="1" t="s">
        <v>62</v>
      </c>
      <c r="E3405" s="3">
        <v>1</v>
      </c>
      <c r="F3405" s="2">
        <v>869.61</v>
      </c>
      <c r="G3405" s="2">
        <f>ROUND('CDD-CD'!$E3405*'CDD-CD'!$F3405,2)</f>
        <v>869.61</v>
      </c>
      <c r="H3405" s="3">
        <v>1</v>
      </c>
      <c r="I3405" s="2">
        <v>1198.99</v>
      </c>
      <c r="J3405" s="2">
        <f>ROUND(Tabla2[[#This Row],[CANTIDAD 2]]*Tabla2[[#This Row],[P. U. 2]],2)</f>
        <v>1198.99</v>
      </c>
    </row>
    <row r="3406" spans="1:10">
      <c r="A3406" s="16" t="s">
        <v>6577</v>
      </c>
      <c r="B3406" s="16" t="s">
        <v>3181</v>
      </c>
      <c r="C3406" s="16" t="s">
        <v>6357</v>
      </c>
      <c r="D3406" s="1" t="s">
        <v>62</v>
      </c>
      <c r="E3406" s="3">
        <v>4</v>
      </c>
      <c r="F3406" s="2">
        <v>289.87</v>
      </c>
      <c r="G3406" s="2">
        <f>ROUND('CDD-CD'!$E3406*'CDD-CD'!$F3406,2)</f>
        <v>1159.48</v>
      </c>
      <c r="H3406" s="3">
        <v>4</v>
      </c>
      <c r="I3406" s="2">
        <v>399.66</v>
      </c>
      <c r="J3406" s="2">
        <f>ROUND(Tabla2[[#This Row],[CANTIDAD 2]]*Tabla2[[#This Row],[P. U. 2]],2)</f>
        <v>1598.64</v>
      </c>
    </row>
    <row r="3407" spans="1:10">
      <c r="A3407" s="16" t="s">
        <v>6577</v>
      </c>
      <c r="B3407" s="16" t="s">
        <v>3182</v>
      </c>
      <c r="C3407" s="16" t="s">
        <v>6358</v>
      </c>
      <c r="D3407" s="1" t="s">
        <v>62</v>
      </c>
      <c r="E3407" s="3">
        <v>2</v>
      </c>
      <c r="F3407" s="2">
        <v>228.85</v>
      </c>
      <c r="G3407" s="2">
        <f>ROUND('CDD-CD'!$E3407*'CDD-CD'!$F3407,2)</f>
        <v>457.7</v>
      </c>
      <c r="H3407" s="3">
        <v>2</v>
      </c>
      <c r="I3407" s="2">
        <v>315.52999999999997</v>
      </c>
      <c r="J3407" s="2">
        <f>ROUND(Tabla2[[#This Row],[CANTIDAD 2]]*Tabla2[[#This Row],[P. U. 2]],2)</f>
        <v>631.05999999999995</v>
      </c>
    </row>
    <row r="3408" spans="1:10">
      <c r="A3408" s="16" t="s">
        <v>6577</v>
      </c>
      <c r="B3408" s="16" t="s">
        <v>3183</v>
      </c>
      <c r="C3408" s="16" t="s">
        <v>6359</v>
      </c>
      <c r="D3408" s="1" t="s">
        <v>62</v>
      </c>
      <c r="E3408" s="3">
        <v>1</v>
      </c>
      <c r="F3408" s="2">
        <v>1869.66</v>
      </c>
      <c r="G3408" s="2">
        <f>ROUND('CDD-CD'!$E3408*'CDD-CD'!$F3408,2)</f>
        <v>1869.66</v>
      </c>
      <c r="H3408" s="3">
        <v>1</v>
      </c>
      <c r="I3408" s="2">
        <v>2577.83</v>
      </c>
      <c r="J3408" s="2">
        <f>ROUND(Tabla2[[#This Row],[CANTIDAD 2]]*Tabla2[[#This Row],[P. U. 2]],2)</f>
        <v>2577.83</v>
      </c>
    </row>
    <row r="3409" spans="1:10">
      <c r="A3409" s="16" t="s">
        <v>6577</v>
      </c>
      <c r="B3409" s="16" t="s">
        <v>3184</v>
      </c>
      <c r="C3409" s="16" t="s">
        <v>6360</v>
      </c>
      <c r="D3409" s="1" t="s">
        <v>62</v>
      </c>
      <c r="E3409" s="3">
        <v>8</v>
      </c>
      <c r="F3409" s="2">
        <v>6609.04</v>
      </c>
      <c r="G3409" s="2">
        <f>ROUND('CDD-CD'!$E3409*'CDD-CD'!$F3409,2)</f>
        <v>52872.32</v>
      </c>
      <c r="H3409" s="3">
        <v>8</v>
      </c>
      <c r="I3409" s="2">
        <v>9112.32</v>
      </c>
      <c r="J3409" s="2">
        <f>ROUND(Tabla2[[#This Row],[CANTIDAD 2]]*Tabla2[[#This Row],[P. U. 2]],2)</f>
        <v>72898.559999999998</v>
      </c>
    </row>
    <row r="3410" spans="1:10">
      <c r="A3410" s="16" t="s">
        <v>6577</v>
      </c>
      <c r="B3410" s="16" t="s">
        <v>3185</v>
      </c>
      <c r="C3410" s="16" t="s">
        <v>6361</v>
      </c>
      <c r="D3410" s="1" t="s">
        <v>62</v>
      </c>
      <c r="E3410" s="3">
        <v>2</v>
      </c>
      <c r="F3410" s="2">
        <v>913.09</v>
      </c>
      <c r="G3410" s="2">
        <f>ROUND('CDD-CD'!$E3410*'CDD-CD'!$F3410,2)</f>
        <v>1826.18</v>
      </c>
      <c r="H3410" s="3">
        <v>2</v>
      </c>
      <c r="I3410" s="2">
        <v>1258.94</v>
      </c>
      <c r="J3410" s="2">
        <f>ROUND(Tabla2[[#This Row],[CANTIDAD 2]]*Tabla2[[#This Row],[P. U. 2]],2)</f>
        <v>2517.88</v>
      </c>
    </row>
    <row r="3411" spans="1:10">
      <c r="A3411" s="16" t="s">
        <v>6577</v>
      </c>
      <c r="B3411" s="16" t="s">
        <v>3186</v>
      </c>
      <c r="C3411" s="16" t="s">
        <v>6362</v>
      </c>
      <c r="D3411" s="1" t="s">
        <v>62</v>
      </c>
      <c r="E3411" s="3">
        <v>1</v>
      </c>
      <c r="F3411" s="2">
        <v>1869.66</v>
      </c>
      <c r="G3411" s="2">
        <f>ROUND('CDD-CD'!$E3411*'CDD-CD'!$F3411,2)</f>
        <v>1869.66</v>
      </c>
      <c r="H3411" s="3">
        <v>1</v>
      </c>
      <c r="I3411" s="2">
        <v>2577.83</v>
      </c>
      <c r="J3411" s="2">
        <f>ROUND(Tabla2[[#This Row],[CANTIDAD 2]]*Tabla2[[#This Row],[P. U. 2]],2)</f>
        <v>2577.83</v>
      </c>
    </row>
    <row r="3412" spans="1:10">
      <c r="A3412" s="16" t="s">
        <v>6577</v>
      </c>
      <c r="B3412" s="16" t="s">
        <v>3187</v>
      </c>
      <c r="C3412" s="16" t="s">
        <v>6363</v>
      </c>
      <c r="D3412" s="1" t="s">
        <v>62</v>
      </c>
      <c r="E3412" s="3">
        <v>7</v>
      </c>
      <c r="F3412" s="2">
        <v>2391.4299999999998</v>
      </c>
      <c r="G3412" s="2">
        <f>ROUND('CDD-CD'!$E3412*'CDD-CD'!$F3412,2)</f>
        <v>16740.009999999998</v>
      </c>
      <c r="H3412" s="3">
        <v>7</v>
      </c>
      <c r="I3412" s="2">
        <v>3297.22</v>
      </c>
      <c r="J3412" s="2">
        <f>ROUND(Tabla2[[#This Row],[CANTIDAD 2]]*Tabla2[[#This Row],[P. U. 2]],2)</f>
        <v>23080.54</v>
      </c>
    </row>
    <row r="3413" spans="1:10">
      <c r="A3413" s="16" t="s">
        <v>6577</v>
      </c>
      <c r="B3413" s="16" t="s">
        <v>3188</v>
      </c>
      <c r="C3413" s="16" t="s">
        <v>6364</v>
      </c>
      <c r="D3413" s="1" t="s">
        <v>62</v>
      </c>
      <c r="E3413" s="3">
        <v>4</v>
      </c>
      <c r="F3413" s="2">
        <v>3652.36</v>
      </c>
      <c r="G3413" s="2">
        <f>ROUND('CDD-CD'!$E3413*'CDD-CD'!$F3413,2)</f>
        <v>14609.44</v>
      </c>
      <c r="H3413" s="3">
        <v>4</v>
      </c>
      <c r="I3413" s="2">
        <v>5035.76</v>
      </c>
      <c r="J3413" s="2">
        <f>ROUND(Tabla2[[#This Row],[CANTIDAD 2]]*Tabla2[[#This Row],[P. U. 2]],2)</f>
        <v>20143.04</v>
      </c>
    </row>
    <row r="3414" spans="1:10">
      <c r="A3414" s="16" t="s">
        <v>6577</v>
      </c>
      <c r="B3414" s="16" t="s">
        <v>3189</v>
      </c>
      <c r="C3414" s="16" t="s">
        <v>6365</v>
      </c>
      <c r="D3414" s="1" t="s">
        <v>62</v>
      </c>
      <c r="E3414" s="3">
        <v>1</v>
      </c>
      <c r="F3414" s="2">
        <v>27914.48</v>
      </c>
      <c r="G3414" s="2">
        <f>ROUND('CDD-CD'!$E3414*'CDD-CD'!$F3414,2)</f>
        <v>27914.48</v>
      </c>
      <c r="H3414" s="3">
        <v>1</v>
      </c>
      <c r="I3414" s="2">
        <v>38487.58</v>
      </c>
      <c r="J3414" s="2">
        <f>ROUND(Tabla2[[#This Row],[CANTIDAD 2]]*Tabla2[[#This Row],[P. U. 2]],2)</f>
        <v>38487.58</v>
      </c>
    </row>
    <row r="3415" spans="1:10">
      <c r="A3415" s="16" t="s">
        <v>6577</v>
      </c>
      <c r="B3415" s="16" t="s">
        <v>3190</v>
      </c>
      <c r="C3415" s="16" t="s">
        <v>6366</v>
      </c>
      <c r="D3415" s="1" t="s">
        <v>62</v>
      </c>
      <c r="E3415" s="3">
        <v>1</v>
      </c>
      <c r="F3415" s="2">
        <v>6782.96</v>
      </c>
      <c r="G3415" s="2">
        <f>ROUND('CDD-CD'!$E3415*'CDD-CD'!$F3415,2)</f>
        <v>6782.96</v>
      </c>
      <c r="H3415" s="3">
        <v>1</v>
      </c>
      <c r="I3415" s="2">
        <v>9352.1200000000008</v>
      </c>
      <c r="J3415" s="2">
        <f>ROUND(Tabla2[[#This Row],[CANTIDAD 2]]*Tabla2[[#This Row],[P. U. 2]],2)</f>
        <v>9352.1200000000008</v>
      </c>
    </row>
    <row r="3416" spans="1:10">
      <c r="A3416" s="16" t="s">
        <v>6577</v>
      </c>
      <c r="B3416" s="16" t="s">
        <v>3191</v>
      </c>
      <c r="C3416" s="16" t="s">
        <v>6367</v>
      </c>
      <c r="D3416" s="1" t="s">
        <v>62</v>
      </c>
      <c r="E3416" s="3">
        <v>1</v>
      </c>
      <c r="F3416" s="2">
        <v>44350.11</v>
      </c>
      <c r="G3416" s="2">
        <f>ROUND('CDD-CD'!$E3416*'CDD-CD'!$F3416,2)</f>
        <v>44350.11</v>
      </c>
      <c r="H3416" s="3">
        <v>1</v>
      </c>
      <c r="I3416" s="2">
        <v>61148.49</v>
      </c>
      <c r="J3416" s="2">
        <f>ROUND(Tabla2[[#This Row],[CANTIDAD 2]]*Tabla2[[#This Row],[P. U. 2]],2)</f>
        <v>61148.49</v>
      </c>
    </row>
    <row r="3417" spans="1:10" s="56" customFormat="1">
      <c r="A3417" s="52" t="s">
        <v>6580</v>
      </c>
      <c r="B3417" s="52" t="s">
        <v>3192</v>
      </c>
      <c r="C3417" s="52" t="s">
        <v>5032</v>
      </c>
      <c r="D3417" s="53" t="s">
        <v>3472</v>
      </c>
      <c r="E3417" s="54"/>
      <c r="F3417" s="55"/>
      <c r="G3417" s="55">
        <f>SUM(G3418:G3420)</f>
        <v>2573966.59</v>
      </c>
      <c r="H3417" s="54"/>
      <c r="I3417" s="65"/>
      <c r="J3417" s="55">
        <f>SUM(J3418:J3420)</f>
        <v>2573966.59</v>
      </c>
    </row>
    <row r="3418" spans="1:10">
      <c r="A3418" s="16" t="s">
        <v>6577</v>
      </c>
      <c r="B3418" s="16" t="s">
        <v>3193</v>
      </c>
      <c r="C3418" s="16" t="s">
        <v>5032</v>
      </c>
      <c r="D3418" s="1" t="s">
        <v>62</v>
      </c>
      <c r="E3418" s="3">
        <v>1</v>
      </c>
      <c r="F3418" s="2">
        <v>1687265.26</v>
      </c>
      <c r="G3418" s="2">
        <f>ROUND('CDD-CD'!$E3418*'CDD-CD'!$F3418,2)</f>
        <v>1687265.26</v>
      </c>
      <c r="H3418" s="3">
        <v>1</v>
      </c>
      <c r="I3418" s="2">
        <v>1687265.26</v>
      </c>
      <c r="J3418" s="2">
        <f>ROUND(Tabla2[[#This Row],[CANTIDAD 2]]*Tabla2[[#This Row],[P. U. 2]],2)</f>
        <v>1687265.26</v>
      </c>
    </row>
    <row r="3419" spans="1:10">
      <c r="A3419" s="16" t="s">
        <v>6577</v>
      </c>
      <c r="B3419" s="16" t="s">
        <v>3194</v>
      </c>
      <c r="C3419" s="16" t="s">
        <v>6368</v>
      </c>
      <c r="D3419" s="1" t="s">
        <v>62</v>
      </c>
      <c r="E3419" s="3">
        <v>1</v>
      </c>
      <c r="F3419" s="2">
        <v>290207.34000000003</v>
      </c>
      <c r="G3419" s="2">
        <f>ROUND('CDD-CD'!$E3419*'CDD-CD'!$F3419,2)</f>
        <v>290207.34000000003</v>
      </c>
      <c r="H3419" s="3">
        <v>1</v>
      </c>
      <c r="I3419" s="2">
        <v>290207.34000000003</v>
      </c>
      <c r="J3419" s="2">
        <f>ROUND(Tabla2[[#This Row],[CANTIDAD 2]]*Tabla2[[#This Row],[P. U. 2]],2)</f>
        <v>290207.34000000003</v>
      </c>
    </row>
    <row r="3420" spans="1:10">
      <c r="A3420" s="16" t="s">
        <v>6577</v>
      </c>
      <c r="B3420" s="16" t="s">
        <v>3195</v>
      </c>
      <c r="C3420" s="16" t="s">
        <v>6369</v>
      </c>
      <c r="D3420" s="1" t="s">
        <v>62</v>
      </c>
      <c r="E3420" s="3">
        <v>1</v>
      </c>
      <c r="F3420" s="2">
        <v>596493.99</v>
      </c>
      <c r="G3420" s="2">
        <f>ROUND('CDD-CD'!$E3420*'CDD-CD'!$F3420,2)</f>
        <v>596493.99</v>
      </c>
      <c r="H3420" s="3">
        <v>1</v>
      </c>
      <c r="I3420" s="2">
        <v>596493.99</v>
      </c>
      <c r="J3420" s="2">
        <f>ROUND(Tabla2[[#This Row],[CANTIDAD 2]]*Tabla2[[#This Row],[P. U. 2]],2)</f>
        <v>596493.99</v>
      </c>
    </row>
    <row r="3421" spans="1:10" s="46" customFormat="1">
      <c r="A3421" s="45" t="s">
        <v>6578</v>
      </c>
      <c r="B3421" s="45" t="s">
        <v>6711</v>
      </c>
      <c r="C3421" s="45" t="s">
        <v>6370</v>
      </c>
      <c r="D3421" s="25" t="s">
        <v>3472</v>
      </c>
      <c r="E3421" s="26"/>
      <c r="F3421" s="27"/>
      <c r="G3421" s="27">
        <f>G3422+G3437+G3449+G3453</f>
        <v>1642472.1400000001</v>
      </c>
      <c r="H3421" s="26"/>
      <c r="I3421" s="63"/>
      <c r="J3421" s="27">
        <f>J3422+J3437+J3449+J3453</f>
        <v>1690249.45</v>
      </c>
    </row>
    <row r="3422" spans="1:10" s="51" customFormat="1">
      <c r="A3422" s="47" t="s">
        <v>6579</v>
      </c>
      <c r="B3422" s="47" t="s">
        <v>6651</v>
      </c>
      <c r="C3422" s="47" t="s">
        <v>4613</v>
      </c>
      <c r="D3422" s="48" t="s">
        <v>3472</v>
      </c>
      <c r="E3422" s="49"/>
      <c r="F3422" s="50"/>
      <c r="G3422" s="50">
        <f>SUM(G3423:G3436)</f>
        <v>184980.79</v>
      </c>
      <c r="H3422" s="49"/>
      <c r="I3422" s="64"/>
      <c r="J3422" s="50">
        <f>SUM(J3423:J3436)</f>
        <v>194498.24999999997</v>
      </c>
    </row>
    <row r="3423" spans="1:10">
      <c r="A3423" s="16" t="s">
        <v>6577</v>
      </c>
      <c r="B3423" s="16" t="s">
        <v>3196</v>
      </c>
      <c r="C3423" s="16" t="s">
        <v>6371</v>
      </c>
      <c r="D3423" s="1" t="s">
        <v>79</v>
      </c>
      <c r="E3423" s="3">
        <v>938.65</v>
      </c>
      <c r="F3423" s="2">
        <v>19.18</v>
      </c>
      <c r="G3423" s="2">
        <f>ROUND('CDD-CD'!$E3423*'CDD-CD'!$F3423,2)</f>
        <v>18003.310000000001</v>
      </c>
      <c r="H3423" s="3">
        <v>938.65</v>
      </c>
      <c r="I3423" s="2">
        <v>20.5</v>
      </c>
      <c r="J3423" s="2">
        <f>ROUND(Tabla2[[#This Row],[CANTIDAD 2]]*Tabla2[[#This Row],[P. U. 2]],2)</f>
        <v>19242.330000000002</v>
      </c>
    </row>
    <row r="3424" spans="1:10">
      <c r="A3424" s="16" t="s">
        <v>6577</v>
      </c>
      <c r="B3424" s="16" t="s">
        <v>3197</v>
      </c>
      <c r="C3424" s="16" t="s">
        <v>6372</v>
      </c>
      <c r="D3424" s="1" t="s">
        <v>79</v>
      </c>
      <c r="E3424" s="3">
        <v>702.6</v>
      </c>
      <c r="F3424" s="2">
        <v>14.91</v>
      </c>
      <c r="G3424" s="2">
        <f>ROUND('CDD-CD'!$E3424*'CDD-CD'!$F3424,2)</f>
        <v>10475.77</v>
      </c>
      <c r="H3424" s="3">
        <v>702.6</v>
      </c>
      <c r="I3424" s="2">
        <v>16.23</v>
      </c>
      <c r="J3424" s="2">
        <f>ROUND(Tabla2[[#This Row],[CANTIDAD 2]]*Tabla2[[#This Row],[P. U. 2]],2)</f>
        <v>11403.2</v>
      </c>
    </row>
    <row r="3425" spans="1:10">
      <c r="A3425" s="16" t="s">
        <v>6577</v>
      </c>
      <c r="B3425" s="16" t="s">
        <v>3198</v>
      </c>
      <c r="C3425" s="16" t="s">
        <v>6373</v>
      </c>
      <c r="D3425" s="1" t="s">
        <v>79</v>
      </c>
      <c r="E3425" s="3">
        <v>1793</v>
      </c>
      <c r="F3425" s="2">
        <v>56.36</v>
      </c>
      <c r="G3425" s="2">
        <f>ROUND('CDD-CD'!$E3425*'CDD-CD'!$F3425,2)</f>
        <v>101053.48</v>
      </c>
      <c r="H3425" s="3">
        <v>1793</v>
      </c>
      <c r="I3425" s="2">
        <v>59.65</v>
      </c>
      <c r="J3425" s="2">
        <f>ROUND(Tabla2[[#This Row],[CANTIDAD 2]]*Tabla2[[#This Row],[P. U. 2]],2)</f>
        <v>106952.45</v>
      </c>
    </row>
    <row r="3426" spans="1:10">
      <c r="A3426" s="16" t="s">
        <v>6577</v>
      </c>
      <c r="B3426" s="16" t="s">
        <v>3199</v>
      </c>
      <c r="C3426" s="16" t="s">
        <v>6374</v>
      </c>
      <c r="D3426" s="1" t="s">
        <v>79</v>
      </c>
      <c r="E3426" s="3">
        <v>8.6999999999999993</v>
      </c>
      <c r="F3426" s="2">
        <v>12.3</v>
      </c>
      <c r="G3426" s="2">
        <f>ROUND('CDD-CD'!$E3426*'CDD-CD'!$F3426,2)</f>
        <v>107.01</v>
      </c>
      <c r="H3426" s="3">
        <v>8.6999999999999993</v>
      </c>
      <c r="I3426" s="2">
        <v>15.59</v>
      </c>
      <c r="J3426" s="2">
        <f>ROUND(Tabla2[[#This Row],[CANTIDAD 2]]*Tabla2[[#This Row],[P. U. 2]],2)</f>
        <v>135.63</v>
      </c>
    </row>
    <row r="3427" spans="1:10">
      <c r="A3427" s="16" t="s">
        <v>6577</v>
      </c>
      <c r="B3427" s="16" t="s">
        <v>2858</v>
      </c>
      <c r="C3427" s="16" t="s">
        <v>6075</v>
      </c>
      <c r="D3427" s="1" t="s">
        <v>79</v>
      </c>
      <c r="E3427" s="3">
        <v>50.05</v>
      </c>
      <c r="F3427" s="2">
        <v>22.3</v>
      </c>
      <c r="G3427" s="2">
        <f>ROUND('CDD-CD'!$E3427*'CDD-CD'!$F3427,2)</f>
        <v>1116.1199999999999</v>
      </c>
      <c r="H3427" s="3">
        <v>50.05</v>
      </c>
      <c r="I3427" s="2">
        <v>23.62</v>
      </c>
      <c r="J3427" s="2">
        <f>ROUND(Tabla2[[#This Row],[CANTIDAD 2]]*Tabla2[[#This Row],[P. U. 2]],2)</f>
        <v>1182.18</v>
      </c>
    </row>
    <row r="3428" spans="1:10">
      <c r="A3428" s="16" t="s">
        <v>6577</v>
      </c>
      <c r="B3428" s="16" t="s">
        <v>3200</v>
      </c>
      <c r="C3428" s="16" t="s">
        <v>6375</v>
      </c>
      <c r="D3428" s="1" t="s">
        <v>62</v>
      </c>
      <c r="E3428" s="3">
        <v>1</v>
      </c>
      <c r="F3428" s="2">
        <v>138.88999999999999</v>
      </c>
      <c r="G3428" s="2">
        <f>ROUND('CDD-CD'!$E3428*'CDD-CD'!$F3428,2)</f>
        <v>138.88999999999999</v>
      </c>
      <c r="H3428" s="3">
        <v>1</v>
      </c>
      <c r="I3428" s="2">
        <v>145.47999999999999</v>
      </c>
      <c r="J3428" s="2">
        <f>ROUND(Tabla2[[#This Row],[CANTIDAD 2]]*Tabla2[[#This Row],[P. U. 2]],2)</f>
        <v>145.47999999999999</v>
      </c>
    </row>
    <row r="3429" spans="1:10">
      <c r="A3429" s="16" t="s">
        <v>6577</v>
      </c>
      <c r="B3429" s="16" t="s">
        <v>3201</v>
      </c>
      <c r="C3429" s="16" t="s">
        <v>6376</v>
      </c>
      <c r="D3429" s="1" t="s">
        <v>62</v>
      </c>
      <c r="E3429" s="3">
        <v>2</v>
      </c>
      <c r="F3429" s="2">
        <v>222.57</v>
      </c>
      <c r="G3429" s="2">
        <f>ROUND('CDD-CD'!$E3429*'CDD-CD'!$F3429,2)</f>
        <v>445.14</v>
      </c>
      <c r="H3429" s="3">
        <v>2</v>
      </c>
      <c r="I3429" s="2">
        <v>235.75</v>
      </c>
      <c r="J3429" s="2">
        <f>ROUND(Tabla2[[#This Row],[CANTIDAD 2]]*Tabla2[[#This Row],[P. U. 2]],2)</f>
        <v>471.5</v>
      </c>
    </row>
    <row r="3430" spans="1:10">
      <c r="A3430" s="16" t="s">
        <v>6577</v>
      </c>
      <c r="B3430" s="16" t="s">
        <v>3202</v>
      </c>
      <c r="C3430" s="16" t="s">
        <v>6377</v>
      </c>
      <c r="D3430" s="1" t="s">
        <v>62</v>
      </c>
      <c r="E3430" s="3">
        <v>77</v>
      </c>
      <c r="F3430" s="2">
        <v>60.21</v>
      </c>
      <c r="G3430" s="2">
        <f>ROUND('CDD-CD'!$E3430*'CDD-CD'!$F3430,2)</f>
        <v>4636.17</v>
      </c>
      <c r="H3430" s="3">
        <v>77</v>
      </c>
      <c r="I3430" s="2">
        <v>63.79</v>
      </c>
      <c r="J3430" s="2">
        <f>ROUND(Tabla2[[#This Row],[CANTIDAD 2]]*Tabla2[[#This Row],[P. U. 2]],2)</f>
        <v>4911.83</v>
      </c>
    </row>
    <row r="3431" spans="1:10">
      <c r="A3431" s="16" t="s">
        <v>6577</v>
      </c>
      <c r="B3431" s="16" t="s">
        <v>3203</v>
      </c>
      <c r="C3431" s="16" t="s">
        <v>6378</v>
      </c>
      <c r="D3431" s="1" t="s">
        <v>62</v>
      </c>
      <c r="E3431" s="3">
        <v>29</v>
      </c>
      <c r="F3431" s="2">
        <v>131.09</v>
      </c>
      <c r="G3431" s="2">
        <f>ROUND('CDD-CD'!$E3431*'CDD-CD'!$F3431,2)</f>
        <v>3801.61</v>
      </c>
      <c r="H3431" s="3">
        <v>29</v>
      </c>
      <c r="I3431" s="2">
        <v>139.32</v>
      </c>
      <c r="J3431" s="2">
        <f>ROUND(Tabla2[[#This Row],[CANTIDAD 2]]*Tabla2[[#This Row],[P. U. 2]],2)</f>
        <v>4040.28</v>
      </c>
    </row>
    <row r="3432" spans="1:10">
      <c r="A3432" s="16" t="s">
        <v>6577</v>
      </c>
      <c r="B3432" s="16" t="s">
        <v>3204</v>
      </c>
      <c r="C3432" s="16" t="s">
        <v>6379</v>
      </c>
      <c r="D3432" s="1" t="s">
        <v>62</v>
      </c>
      <c r="E3432" s="3">
        <v>20</v>
      </c>
      <c r="F3432" s="2">
        <v>125.97</v>
      </c>
      <c r="G3432" s="2">
        <f>ROUND('CDD-CD'!$E3432*'CDD-CD'!$F3432,2)</f>
        <v>2519.4</v>
      </c>
      <c r="H3432" s="3">
        <v>20</v>
      </c>
      <c r="I3432" s="2">
        <v>133.29</v>
      </c>
      <c r="J3432" s="2">
        <f>ROUND(Tabla2[[#This Row],[CANTIDAD 2]]*Tabla2[[#This Row],[P. U. 2]],2)</f>
        <v>2665.8</v>
      </c>
    </row>
    <row r="3433" spans="1:10">
      <c r="A3433" s="16" t="s">
        <v>6577</v>
      </c>
      <c r="B3433" s="16" t="s">
        <v>3205</v>
      </c>
      <c r="C3433" s="16" t="s">
        <v>6380</v>
      </c>
      <c r="D3433" s="1" t="s">
        <v>62</v>
      </c>
      <c r="E3433" s="3">
        <v>3</v>
      </c>
      <c r="F3433" s="2">
        <v>205.82</v>
      </c>
      <c r="G3433" s="2">
        <f>ROUND('CDD-CD'!$E3433*'CDD-CD'!$F3433,2)</f>
        <v>617.46</v>
      </c>
      <c r="H3433" s="3">
        <v>3</v>
      </c>
      <c r="I3433" s="2">
        <v>218.02</v>
      </c>
      <c r="J3433" s="2">
        <f>ROUND(Tabla2[[#This Row],[CANTIDAD 2]]*Tabla2[[#This Row],[P. U. 2]],2)</f>
        <v>654.05999999999995</v>
      </c>
    </row>
    <row r="3434" spans="1:10">
      <c r="A3434" s="16" t="s">
        <v>6577</v>
      </c>
      <c r="B3434" s="16" t="s">
        <v>3206</v>
      </c>
      <c r="C3434" s="16" t="s">
        <v>6381</v>
      </c>
      <c r="D3434" s="1" t="s">
        <v>62</v>
      </c>
      <c r="E3434" s="3">
        <v>98</v>
      </c>
      <c r="F3434" s="2">
        <v>283.98</v>
      </c>
      <c r="G3434" s="2">
        <f>ROUND('CDD-CD'!$E3434*'CDD-CD'!$F3434,2)</f>
        <v>27830.04</v>
      </c>
      <c r="H3434" s="3">
        <v>98</v>
      </c>
      <c r="I3434" s="2">
        <v>288.10000000000002</v>
      </c>
      <c r="J3434" s="2">
        <f>ROUND(Tabla2[[#This Row],[CANTIDAD 2]]*Tabla2[[#This Row],[P. U. 2]],2)</f>
        <v>28233.8</v>
      </c>
    </row>
    <row r="3435" spans="1:10">
      <c r="A3435" s="16" t="s">
        <v>6577</v>
      </c>
      <c r="B3435" s="16" t="s">
        <v>3207</v>
      </c>
      <c r="C3435" s="16" t="s">
        <v>6382</v>
      </c>
      <c r="D3435" s="1" t="s">
        <v>62</v>
      </c>
      <c r="E3435" s="3">
        <v>76</v>
      </c>
      <c r="F3435" s="2">
        <v>180.72</v>
      </c>
      <c r="G3435" s="2">
        <f>ROUND('CDD-CD'!$E3435*'CDD-CD'!$F3435,2)</f>
        <v>13734.72</v>
      </c>
      <c r="H3435" s="3">
        <v>76</v>
      </c>
      <c r="I3435" s="2">
        <v>183.47</v>
      </c>
      <c r="J3435" s="2">
        <f>ROUND(Tabla2[[#This Row],[CANTIDAD 2]]*Tabla2[[#This Row],[P. U. 2]],2)</f>
        <v>13943.72</v>
      </c>
    </row>
    <row r="3436" spans="1:10">
      <c r="A3436" s="16" t="s">
        <v>6577</v>
      </c>
      <c r="B3436" s="16" t="s">
        <v>3208</v>
      </c>
      <c r="C3436" s="16" t="s">
        <v>6383</v>
      </c>
      <c r="D3436" s="1" t="s">
        <v>62</v>
      </c>
      <c r="E3436" s="3">
        <v>1</v>
      </c>
      <c r="F3436" s="2">
        <v>501.67</v>
      </c>
      <c r="G3436" s="2">
        <f>ROUND('CDD-CD'!$E3436*'CDD-CD'!$F3436,2)</f>
        <v>501.67</v>
      </c>
      <c r="H3436" s="3">
        <v>1</v>
      </c>
      <c r="I3436" s="2">
        <v>515.99</v>
      </c>
      <c r="J3436" s="2">
        <f>ROUND(Tabla2[[#This Row],[CANTIDAD 2]]*Tabla2[[#This Row],[P. U. 2]],2)</f>
        <v>515.99</v>
      </c>
    </row>
    <row r="3437" spans="1:10" s="51" customFormat="1">
      <c r="A3437" s="47" t="s">
        <v>6579</v>
      </c>
      <c r="B3437" s="47" t="s">
        <v>6652</v>
      </c>
      <c r="C3437" s="47" t="s">
        <v>6097</v>
      </c>
      <c r="D3437" s="48" t="s">
        <v>3472</v>
      </c>
      <c r="E3437" s="49"/>
      <c r="F3437" s="50"/>
      <c r="G3437" s="50">
        <f>SUM(G3438:G3448)</f>
        <v>249009.52999999994</v>
      </c>
      <c r="H3437" s="49"/>
      <c r="I3437" s="64"/>
      <c r="J3437" s="50">
        <f>SUM(J3438:J3448)</f>
        <v>261221.7</v>
      </c>
    </row>
    <row r="3438" spans="1:10">
      <c r="A3438" s="16" t="s">
        <v>6577</v>
      </c>
      <c r="B3438" s="16" t="s">
        <v>3209</v>
      </c>
      <c r="C3438" s="16" t="s">
        <v>6384</v>
      </c>
      <c r="D3438" s="1" t="s">
        <v>62</v>
      </c>
      <c r="E3438" s="3">
        <v>35</v>
      </c>
      <c r="F3438" s="2">
        <v>4676.09</v>
      </c>
      <c r="G3438" s="2">
        <f>ROUND('CDD-CD'!$E3438*'CDD-CD'!$F3438,2)</f>
        <v>163663.15</v>
      </c>
      <c r="H3438" s="3">
        <v>35</v>
      </c>
      <c r="I3438" s="2">
        <v>4712.1099999999997</v>
      </c>
      <c r="J3438" s="2">
        <f>ROUND(Tabla2[[#This Row],[CANTIDAD 2]]*Tabla2[[#This Row],[P. U. 2]],2)</f>
        <v>164923.85</v>
      </c>
    </row>
    <row r="3439" spans="1:10">
      <c r="A3439" s="16" t="s">
        <v>6577</v>
      </c>
      <c r="B3439" s="16" t="s">
        <v>3210</v>
      </c>
      <c r="C3439" s="16" t="s">
        <v>6385</v>
      </c>
      <c r="D3439" s="1" t="s">
        <v>62</v>
      </c>
      <c r="E3439" s="3">
        <v>203</v>
      </c>
      <c r="F3439" s="2">
        <v>16.86</v>
      </c>
      <c r="G3439" s="2">
        <f>ROUND('CDD-CD'!$E3439*'CDD-CD'!$F3439,2)</f>
        <v>3422.58</v>
      </c>
      <c r="H3439" s="3">
        <v>203</v>
      </c>
      <c r="I3439" s="2">
        <v>20.69</v>
      </c>
      <c r="J3439" s="2">
        <f>ROUND(Tabla2[[#This Row],[CANTIDAD 2]]*Tabla2[[#This Row],[P. U. 2]],2)</f>
        <v>4200.07</v>
      </c>
    </row>
    <row r="3440" spans="1:10">
      <c r="A3440" s="16" t="s">
        <v>6577</v>
      </c>
      <c r="B3440" s="16" t="s">
        <v>3211</v>
      </c>
      <c r="C3440" s="16" t="s">
        <v>6386</v>
      </c>
      <c r="D3440" s="1" t="s">
        <v>62</v>
      </c>
      <c r="E3440" s="3">
        <v>86</v>
      </c>
      <c r="F3440" s="2">
        <v>88.53</v>
      </c>
      <c r="G3440" s="2">
        <f>ROUND('CDD-CD'!$E3440*'CDD-CD'!$F3440,2)</f>
        <v>7613.58</v>
      </c>
      <c r="H3440" s="3">
        <v>86</v>
      </c>
      <c r="I3440" s="2">
        <v>103.51</v>
      </c>
      <c r="J3440" s="2">
        <f>ROUND(Tabla2[[#This Row],[CANTIDAD 2]]*Tabla2[[#This Row],[P. U. 2]],2)</f>
        <v>8901.86</v>
      </c>
    </row>
    <row r="3441" spans="1:10">
      <c r="A3441" s="16" t="s">
        <v>6577</v>
      </c>
      <c r="B3441" s="16" t="s">
        <v>3212</v>
      </c>
      <c r="C3441" s="16" t="s">
        <v>6387</v>
      </c>
      <c r="D3441" s="1" t="s">
        <v>62</v>
      </c>
      <c r="E3441" s="3">
        <v>86</v>
      </c>
      <c r="F3441" s="2">
        <v>103.46</v>
      </c>
      <c r="G3441" s="2">
        <f>ROUND('CDD-CD'!$E3441*'CDD-CD'!$F3441,2)</f>
        <v>8897.56</v>
      </c>
      <c r="H3441" s="3">
        <v>86</v>
      </c>
      <c r="I3441" s="2">
        <v>110.32</v>
      </c>
      <c r="J3441" s="2">
        <f>ROUND(Tabla2[[#This Row],[CANTIDAD 2]]*Tabla2[[#This Row],[P. U. 2]],2)</f>
        <v>9487.52</v>
      </c>
    </row>
    <row r="3442" spans="1:10">
      <c r="A3442" s="16" t="s">
        <v>6577</v>
      </c>
      <c r="B3442" s="16" t="s">
        <v>3213</v>
      </c>
      <c r="C3442" s="16" t="s">
        <v>6388</v>
      </c>
      <c r="D3442" s="1" t="s">
        <v>62</v>
      </c>
      <c r="E3442" s="3">
        <v>86</v>
      </c>
      <c r="F3442" s="2">
        <v>103.46</v>
      </c>
      <c r="G3442" s="2">
        <f>ROUND('CDD-CD'!$E3442*'CDD-CD'!$F3442,2)</f>
        <v>8897.56</v>
      </c>
      <c r="H3442" s="3">
        <v>86</v>
      </c>
      <c r="I3442" s="2">
        <v>110.32</v>
      </c>
      <c r="J3442" s="2">
        <f>ROUND(Tabla2[[#This Row],[CANTIDAD 2]]*Tabla2[[#This Row],[P. U. 2]],2)</f>
        <v>9487.52</v>
      </c>
    </row>
    <row r="3443" spans="1:10">
      <c r="A3443" s="16" t="s">
        <v>6577</v>
      </c>
      <c r="B3443" s="16" t="s">
        <v>3214</v>
      </c>
      <c r="C3443" s="16" t="s">
        <v>6389</v>
      </c>
      <c r="D3443" s="1" t="s">
        <v>79</v>
      </c>
      <c r="E3443" s="3">
        <v>1390.11</v>
      </c>
      <c r="F3443" s="2">
        <v>37.86</v>
      </c>
      <c r="G3443" s="2">
        <f>ROUND('CDD-CD'!$E3443*'CDD-CD'!$F3443,2)</f>
        <v>52629.56</v>
      </c>
      <c r="H3443" s="3">
        <v>1390.11</v>
      </c>
      <c r="I3443" s="2">
        <v>42.96</v>
      </c>
      <c r="J3443" s="2">
        <f>ROUND(Tabla2[[#This Row],[CANTIDAD 2]]*Tabla2[[#This Row],[P. U. 2]],2)</f>
        <v>59719.13</v>
      </c>
    </row>
    <row r="3444" spans="1:10">
      <c r="A3444" s="16" t="s">
        <v>6577</v>
      </c>
      <c r="B3444" s="16" t="s">
        <v>3215</v>
      </c>
      <c r="C3444" s="16" t="s">
        <v>6390</v>
      </c>
      <c r="D3444" s="1" t="s">
        <v>79</v>
      </c>
      <c r="E3444" s="3">
        <v>28.45</v>
      </c>
      <c r="F3444" s="2">
        <v>52.23</v>
      </c>
      <c r="G3444" s="2">
        <f>ROUND('CDD-CD'!$E3444*'CDD-CD'!$F3444,2)</f>
        <v>1485.94</v>
      </c>
      <c r="H3444" s="3">
        <v>28.45</v>
      </c>
      <c r="I3444" s="2">
        <v>58.58</v>
      </c>
      <c r="J3444" s="2">
        <f>ROUND(Tabla2[[#This Row],[CANTIDAD 2]]*Tabla2[[#This Row],[P. U. 2]],2)</f>
        <v>1666.6</v>
      </c>
    </row>
    <row r="3445" spans="1:10">
      <c r="A3445" s="16" t="s">
        <v>6577</v>
      </c>
      <c r="B3445" s="16" t="s">
        <v>3216</v>
      </c>
      <c r="C3445" s="16" t="s">
        <v>6391</v>
      </c>
      <c r="D3445" s="1" t="s">
        <v>79</v>
      </c>
      <c r="E3445" s="3">
        <v>4.49</v>
      </c>
      <c r="F3445" s="2">
        <v>24.98</v>
      </c>
      <c r="G3445" s="2">
        <f>ROUND('CDD-CD'!$E3445*'CDD-CD'!$F3445,2)</f>
        <v>112.16</v>
      </c>
      <c r="H3445" s="3">
        <v>4.49</v>
      </c>
      <c r="I3445" s="2">
        <v>27.64</v>
      </c>
      <c r="J3445" s="2">
        <f>ROUND(Tabla2[[#This Row],[CANTIDAD 2]]*Tabla2[[#This Row],[P. U. 2]],2)</f>
        <v>124.1</v>
      </c>
    </row>
    <row r="3446" spans="1:10">
      <c r="A3446" s="16" t="s">
        <v>6577</v>
      </c>
      <c r="B3446" s="16" t="s">
        <v>3217</v>
      </c>
      <c r="C3446" s="16" t="s">
        <v>6392</v>
      </c>
      <c r="D3446" s="1" t="s">
        <v>62</v>
      </c>
      <c r="E3446" s="3">
        <v>6</v>
      </c>
      <c r="F3446" s="2">
        <v>21.41</v>
      </c>
      <c r="G3446" s="2">
        <f>ROUND('CDD-CD'!$E3446*'CDD-CD'!$F3446,2)</f>
        <v>128.46</v>
      </c>
      <c r="H3446" s="3">
        <v>6</v>
      </c>
      <c r="I3446" s="2">
        <v>25.41</v>
      </c>
      <c r="J3446" s="2">
        <f>ROUND(Tabla2[[#This Row],[CANTIDAD 2]]*Tabla2[[#This Row],[P. U. 2]],2)</f>
        <v>152.46</v>
      </c>
    </row>
    <row r="3447" spans="1:10">
      <c r="A3447" s="16" t="s">
        <v>6577</v>
      </c>
      <c r="B3447" s="16" t="s">
        <v>3218</v>
      </c>
      <c r="C3447" s="16" t="s">
        <v>6393</v>
      </c>
      <c r="D3447" s="1" t="s">
        <v>476</v>
      </c>
      <c r="E3447" s="3">
        <v>357</v>
      </c>
      <c r="F3447" s="2">
        <v>5.86</v>
      </c>
      <c r="G3447" s="2">
        <f>ROUND('CDD-CD'!$E3447*'CDD-CD'!$F3447,2)</f>
        <v>2092.02</v>
      </c>
      <c r="H3447" s="3">
        <v>357</v>
      </c>
      <c r="I3447" s="2">
        <v>6.95</v>
      </c>
      <c r="J3447" s="2">
        <f>ROUND(Tabla2[[#This Row],[CANTIDAD 2]]*Tabla2[[#This Row],[P. U. 2]],2)</f>
        <v>2481.15</v>
      </c>
    </row>
    <row r="3448" spans="1:10">
      <c r="A3448" s="16" t="s">
        <v>6577</v>
      </c>
      <c r="B3448" s="16" t="s">
        <v>3219</v>
      </c>
      <c r="C3448" s="16" t="s">
        <v>6394</v>
      </c>
      <c r="D3448" s="1" t="s">
        <v>476</v>
      </c>
      <c r="E3448" s="3">
        <v>8</v>
      </c>
      <c r="F3448" s="2">
        <v>8.3699999999999992</v>
      </c>
      <c r="G3448" s="2">
        <f>ROUND('CDD-CD'!$E3448*'CDD-CD'!$F3448,2)</f>
        <v>66.959999999999994</v>
      </c>
      <c r="H3448" s="3">
        <v>8</v>
      </c>
      <c r="I3448" s="2">
        <v>9.68</v>
      </c>
      <c r="J3448" s="2">
        <f>ROUND(Tabla2[[#This Row],[CANTIDAD 2]]*Tabla2[[#This Row],[P. U. 2]],2)</f>
        <v>77.44</v>
      </c>
    </row>
    <row r="3449" spans="1:10" s="51" customFormat="1">
      <c r="A3449" s="47" t="s">
        <v>6579</v>
      </c>
      <c r="B3449" s="47" t="s">
        <v>6653</v>
      </c>
      <c r="C3449" s="47" t="s">
        <v>4415</v>
      </c>
      <c r="D3449" s="48" t="s">
        <v>3472</v>
      </c>
      <c r="E3449" s="49"/>
      <c r="F3449" s="50"/>
      <c r="G3449" s="50">
        <f>SUM(G3450:G3452)</f>
        <v>272421.71000000002</v>
      </c>
      <c r="H3449" s="49"/>
      <c r="I3449" s="64"/>
      <c r="J3449" s="50">
        <f>SUM(J3450:J3452)</f>
        <v>287872.26</v>
      </c>
    </row>
    <row r="3450" spans="1:10">
      <c r="A3450" s="16" t="s">
        <v>6577</v>
      </c>
      <c r="B3450" s="16" t="s">
        <v>3220</v>
      </c>
      <c r="C3450" s="16" t="s">
        <v>6395</v>
      </c>
      <c r="D3450" s="1" t="s">
        <v>62</v>
      </c>
      <c r="E3450" s="3">
        <v>633</v>
      </c>
      <c r="F3450" s="2">
        <v>202.54</v>
      </c>
      <c r="G3450" s="2">
        <f>ROUND('CDD-CD'!$E3450*'CDD-CD'!$F3450,2)</f>
        <v>128207.82</v>
      </c>
      <c r="H3450" s="3">
        <v>633</v>
      </c>
      <c r="I3450" s="2">
        <v>220.4</v>
      </c>
      <c r="J3450" s="2">
        <f>ROUND(Tabla2[[#This Row],[CANTIDAD 2]]*Tabla2[[#This Row],[P. U. 2]],2)</f>
        <v>139513.20000000001</v>
      </c>
    </row>
    <row r="3451" spans="1:10">
      <c r="A3451" s="16" t="s">
        <v>6577</v>
      </c>
      <c r="B3451" s="16" t="s">
        <v>3221</v>
      </c>
      <c r="C3451" s="16" t="s">
        <v>6396</v>
      </c>
      <c r="D3451" s="1" t="s">
        <v>62</v>
      </c>
      <c r="E3451" s="3">
        <v>77</v>
      </c>
      <c r="F3451" s="2">
        <v>1644.73</v>
      </c>
      <c r="G3451" s="2">
        <f>ROUND('CDD-CD'!$E3451*'CDD-CD'!$F3451,2)</f>
        <v>126644.21</v>
      </c>
      <c r="H3451" s="3">
        <v>77</v>
      </c>
      <c r="I3451" s="2">
        <v>1691.79</v>
      </c>
      <c r="J3451" s="2">
        <f>ROUND(Tabla2[[#This Row],[CANTIDAD 2]]*Tabla2[[#This Row],[P. U. 2]],2)</f>
        <v>130267.83</v>
      </c>
    </row>
    <row r="3452" spans="1:10">
      <c r="A3452" s="16" t="s">
        <v>6577</v>
      </c>
      <c r="B3452" s="16" t="s">
        <v>3222</v>
      </c>
      <c r="C3452" s="16" t="s">
        <v>6397</v>
      </c>
      <c r="D3452" s="1" t="s">
        <v>62</v>
      </c>
      <c r="E3452" s="3">
        <v>19</v>
      </c>
      <c r="F3452" s="2">
        <v>924.72</v>
      </c>
      <c r="G3452" s="2">
        <f>ROUND('CDD-CD'!$E3452*'CDD-CD'!$F3452,2)</f>
        <v>17569.68</v>
      </c>
      <c r="H3452" s="3">
        <v>19</v>
      </c>
      <c r="I3452" s="2">
        <v>952.17</v>
      </c>
      <c r="J3452" s="2">
        <f>ROUND(Tabla2[[#This Row],[CANTIDAD 2]]*Tabla2[[#This Row],[P. U. 2]],2)</f>
        <v>18091.23</v>
      </c>
    </row>
    <row r="3453" spans="1:10" s="51" customFormat="1">
      <c r="A3453" s="47" t="s">
        <v>6579</v>
      </c>
      <c r="B3453" s="47" t="s">
        <v>6712</v>
      </c>
      <c r="C3453" s="47" t="s">
        <v>4446</v>
      </c>
      <c r="D3453" s="48" t="s">
        <v>3472</v>
      </c>
      <c r="E3453" s="49"/>
      <c r="F3453" s="50"/>
      <c r="G3453" s="50">
        <f>G3454+G3471+G3488</f>
        <v>936060.11</v>
      </c>
      <c r="H3453" s="49"/>
      <c r="I3453" s="64"/>
      <c r="J3453" s="50">
        <f>J3454+J3471+J3488</f>
        <v>946657.24</v>
      </c>
    </row>
    <row r="3454" spans="1:10" s="56" customFormat="1">
      <c r="A3454" s="52" t="s">
        <v>6580</v>
      </c>
      <c r="B3454" s="52" t="s">
        <v>3223</v>
      </c>
      <c r="C3454" s="52" t="s">
        <v>4310</v>
      </c>
      <c r="D3454" s="53" t="s">
        <v>3472</v>
      </c>
      <c r="E3454" s="54"/>
      <c r="F3454" s="55"/>
      <c r="G3454" s="55">
        <f>SUM(G3455:G3470)</f>
        <v>441632.35</v>
      </c>
      <c r="H3454" s="54"/>
      <c r="I3454" s="65"/>
      <c r="J3454" s="55">
        <f>SUM(J3455:J3470)</f>
        <v>448255.62999999995</v>
      </c>
    </row>
    <row r="3455" spans="1:10">
      <c r="A3455" s="16" t="s">
        <v>6577</v>
      </c>
      <c r="B3455" s="16" t="s">
        <v>3224</v>
      </c>
      <c r="C3455" s="16" t="s">
        <v>6398</v>
      </c>
      <c r="D3455" s="1" t="s">
        <v>62</v>
      </c>
      <c r="E3455" s="3">
        <v>1</v>
      </c>
      <c r="F3455" s="2">
        <v>1116.26</v>
      </c>
      <c r="G3455" s="2">
        <f>ROUND('CDD-CD'!$E3455*'CDD-CD'!$F3455,2)</f>
        <v>1116.26</v>
      </c>
      <c r="H3455" s="3">
        <v>1</v>
      </c>
      <c r="I3455" s="2">
        <v>1148.69</v>
      </c>
      <c r="J3455" s="2">
        <f>ROUND(Tabla2[[#This Row],[CANTIDAD 2]]*Tabla2[[#This Row],[P. U. 2]],2)</f>
        <v>1148.69</v>
      </c>
    </row>
    <row r="3456" spans="1:10">
      <c r="A3456" s="16" t="s">
        <v>6577</v>
      </c>
      <c r="B3456" s="16" t="s">
        <v>3225</v>
      </c>
      <c r="C3456" s="16" t="s">
        <v>6399</v>
      </c>
      <c r="D3456" s="1" t="s">
        <v>62</v>
      </c>
      <c r="E3456" s="3">
        <v>1</v>
      </c>
      <c r="F3456" s="2">
        <v>1935.83</v>
      </c>
      <c r="G3456" s="2">
        <f>ROUND('CDD-CD'!$E3456*'CDD-CD'!$F3456,2)</f>
        <v>1935.83</v>
      </c>
      <c r="H3456" s="3">
        <v>1</v>
      </c>
      <c r="I3456" s="2">
        <v>1963.27</v>
      </c>
      <c r="J3456" s="2">
        <f>ROUND(Tabla2[[#This Row],[CANTIDAD 2]]*Tabla2[[#This Row],[P. U. 2]],2)</f>
        <v>1963.27</v>
      </c>
    </row>
    <row r="3457" spans="1:10">
      <c r="A3457" s="16" t="s">
        <v>6577</v>
      </c>
      <c r="B3457" s="16" t="s">
        <v>3226</v>
      </c>
      <c r="C3457" s="16" t="s">
        <v>6400</v>
      </c>
      <c r="D3457" s="1" t="s">
        <v>62</v>
      </c>
      <c r="E3457" s="3">
        <v>2</v>
      </c>
      <c r="F3457" s="2">
        <v>1935.83</v>
      </c>
      <c r="G3457" s="2">
        <f>ROUND('CDD-CD'!$E3457*'CDD-CD'!$F3457,2)</f>
        <v>3871.66</v>
      </c>
      <c r="H3457" s="3">
        <v>2</v>
      </c>
      <c r="I3457" s="2">
        <v>1963.27</v>
      </c>
      <c r="J3457" s="2">
        <f>ROUND(Tabla2[[#This Row],[CANTIDAD 2]]*Tabla2[[#This Row],[P. U. 2]],2)</f>
        <v>3926.54</v>
      </c>
    </row>
    <row r="3458" spans="1:10">
      <c r="A3458" s="16" t="s">
        <v>6577</v>
      </c>
      <c r="B3458" s="16" t="s">
        <v>3227</v>
      </c>
      <c r="C3458" s="16" t="s">
        <v>6401</v>
      </c>
      <c r="D3458" s="1" t="s">
        <v>62</v>
      </c>
      <c r="E3458" s="3">
        <v>2</v>
      </c>
      <c r="F3458" s="2">
        <v>2794.66</v>
      </c>
      <c r="G3458" s="2">
        <f>ROUND('CDD-CD'!$E3458*'CDD-CD'!$F3458,2)</f>
        <v>5589.32</v>
      </c>
      <c r="H3458" s="3">
        <v>2</v>
      </c>
      <c r="I3458" s="2">
        <v>2875.74</v>
      </c>
      <c r="J3458" s="2">
        <f>ROUND(Tabla2[[#This Row],[CANTIDAD 2]]*Tabla2[[#This Row],[P. U. 2]],2)</f>
        <v>5751.48</v>
      </c>
    </row>
    <row r="3459" spans="1:10">
      <c r="A3459" s="16" t="s">
        <v>6577</v>
      </c>
      <c r="B3459" s="16" t="s">
        <v>3228</v>
      </c>
      <c r="C3459" s="16" t="s">
        <v>6402</v>
      </c>
      <c r="D3459" s="1" t="s">
        <v>62</v>
      </c>
      <c r="E3459" s="3">
        <v>13</v>
      </c>
      <c r="F3459" s="2">
        <v>2898.87</v>
      </c>
      <c r="G3459" s="2">
        <f>ROUND('CDD-CD'!$E3459*'CDD-CD'!$F3459,2)</f>
        <v>37685.31</v>
      </c>
      <c r="H3459" s="3">
        <v>13</v>
      </c>
      <c r="I3459" s="2">
        <v>2943.46</v>
      </c>
      <c r="J3459" s="2">
        <f>ROUND(Tabla2[[#This Row],[CANTIDAD 2]]*Tabla2[[#This Row],[P. U. 2]],2)</f>
        <v>38264.980000000003</v>
      </c>
    </row>
    <row r="3460" spans="1:10">
      <c r="A3460" s="16" t="s">
        <v>6577</v>
      </c>
      <c r="B3460" s="16" t="s">
        <v>3229</v>
      </c>
      <c r="C3460" s="16" t="s">
        <v>6403</v>
      </c>
      <c r="D3460" s="1" t="s">
        <v>62</v>
      </c>
      <c r="E3460" s="3">
        <v>60</v>
      </c>
      <c r="F3460" s="2">
        <v>4461.79</v>
      </c>
      <c r="G3460" s="2">
        <f>ROUND('CDD-CD'!$E3460*'CDD-CD'!$F3460,2)</f>
        <v>267707.40000000002</v>
      </c>
      <c r="H3460" s="3">
        <v>60</v>
      </c>
      <c r="I3460" s="2">
        <v>4525.49</v>
      </c>
      <c r="J3460" s="2">
        <f>ROUND(Tabla2[[#This Row],[CANTIDAD 2]]*Tabla2[[#This Row],[P. U. 2]],2)</f>
        <v>271529.40000000002</v>
      </c>
    </row>
    <row r="3461" spans="1:10">
      <c r="A3461" s="16" t="s">
        <v>6577</v>
      </c>
      <c r="B3461" s="16" t="s">
        <v>3230</v>
      </c>
      <c r="C3461" s="16" t="s">
        <v>6404</v>
      </c>
      <c r="D3461" s="1" t="s">
        <v>62</v>
      </c>
      <c r="E3461" s="3">
        <v>2</v>
      </c>
      <c r="F3461" s="2">
        <v>4661.46</v>
      </c>
      <c r="G3461" s="2">
        <f>ROUND('CDD-CD'!$E3461*'CDD-CD'!$F3461,2)</f>
        <v>9322.92</v>
      </c>
      <c r="H3461" s="3">
        <v>2</v>
      </c>
      <c r="I3461" s="2">
        <v>4727.5200000000004</v>
      </c>
      <c r="J3461" s="2">
        <f>ROUND(Tabla2[[#This Row],[CANTIDAD 2]]*Tabla2[[#This Row],[P. U. 2]],2)</f>
        <v>9455.0400000000009</v>
      </c>
    </row>
    <row r="3462" spans="1:10">
      <c r="A3462" s="16" t="s">
        <v>6577</v>
      </c>
      <c r="B3462" s="16" t="s">
        <v>3231</v>
      </c>
      <c r="C3462" s="16" t="s">
        <v>6405</v>
      </c>
      <c r="D3462" s="1" t="s">
        <v>62</v>
      </c>
      <c r="E3462" s="3">
        <v>29</v>
      </c>
      <c r="F3462" s="2">
        <v>501.12</v>
      </c>
      <c r="G3462" s="2">
        <f>ROUND('CDD-CD'!$E3462*'CDD-CD'!$F3462,2)</f>
        <v>14532.48</v>
      </c>
      <c r="H3462" s="3">
        <v>29</v>
      </c>
      <c r="I3462" s="2">
        <v>508.25</v>
      </c>
      <c r="J3462" s="2">
        <f>ROUND(Tabla2[[#This Row],[CANTIDAD 2]]*Tabla2[[#This Row],[P. U. 2]],2)</f>
        <v>14739.25</v>
      </c>
    </row>
    <row r="3463" spans="1:10">
      <c r="A3463" s="16" t="s">
        <v>6577</v>
      </c>
      <c r="B3463" s="16" t="s">
        <v>3232</v>
      </c>
      <c r="C3463" s="16" t="s">
        <v>6406</v>
      </c>
      <c r="D3463" s="1" t="s">
        <v>62</v>
      </c>
      <c r="E3463" s="3">
        <v>20</v>
      </c>
      <c r="F3463" s="2">
        <v>267.39999999999998</v>
      </c>
      <c r="G3463" s="2">
        <f>ROUND('CDD-CD'!$E3463*'CDD-CD'!$F3463,2)</f>
        <v>5348</v>
      </c>
      <c r="H3463" s="3">
        <v>20</v>
      </c>
      <c r="I3463" s="2">
        <v>274.52999999999997</v>
      </c>
      <c r="J3463" s="2">
        <f>ROUND(Tabla2[[#This Row],[CANTIDAD 2]]*Tabla2[[#This Row],[P. U. 2]],2)</f>
        <v>5490.6</v>
      </c>
    </row>
    <row r="3464" spans="1:10">
      <c r="A3464" s="16" t="s">
        <v>6577</v>
      </c>
      <c r="B3464" s="16" t="s">
        <v>3233</v>
      </c>
      <c r="C3464" s="16" t="s">
        <v>6407</v>
      </c>
      <c r="D3464" s="1" t="s">
        <v>62</v>
      </c>
      <c r="E3464" s="3">
        <v>6</v>
      </c>
      <c r="F3464" s="2">
        <v>181.59</v>
      </c>
      <c r="G3464" s="2">
        <f>ROUND('CDD-CD'!$E3464*'CDD-CD'!$F3464,2)</f>
        <v>1089.54</v>
      </c>
      <c r="H3464" s="3">
        <v>6</v>
      </c>
      <c r="I3464" s="2">
        <v>186.69</v>
      </c>
      <c r="J3464" s="2">
        <f>ROUND(Tabla2[[#This Row],[CANTIDAD 2]]*Tabla2[[#This Row],[P. U. 2]],2)</f>
        <v>1120.1400000000001</v>
      </c>
    </row>
    <row r="3465" spans="1:10">
      <c r="A3465" s="16" t="s">
        <v>6577</v>
      </c>
      <c r="B3465" s="16" t="s">
        <v>3234</v>
      </c>
      <c r="C3465" s="16" t="s">
        <v>6408</v>
      </c>
      <c r="D3465" s="1" t="s">
        <v>62</v>
      </c>
      <c r="E3465" s="3">
        <v>1</v>
      </c>
      <c r="F3465" s="2">
        <v>339.14</v>
      </c>
      <c r="G3465" s="2">
        <f>ROUND('CDD-CD'!$E3465*'CDD-CD'!$F3465,2)</f>
        <v>339.14</v>
      </c>
      <c r="H3465" s="3">
        <v>1</v>
      </c>
      <c r="I3465" s="2">
        <v>349.05</v>
      </c>
      <c r="J3465" s="2">
        <f>ROUND(Tabla2[[#This Row],[CANTIDAD 2]]*Tabla2[[#This Row],[P. U. 2]],2)</f>
        <v>349.05</v>
      </c>
    </row>
    <row r="3466" spans="1:10">
      <c r="A3466" s="16" t="s">
        <v>6577</v>
      </c>
      <c r="B3466" s="16" t="s">
        <v>3235</v>
      </c>
      <c r="C3466" s="16" t="s">
        <v>6409</v>
      </c>
      <c r="D3466" s="1" t="s">
        <v>62</v>
      </c>
      <c r="E3466" s="3">
        <v>72</v>
      </c>
      <c r="F3466" s="2">
        <v>94.82</v>
      </c>
      <c r="G3466" s="2">
        <f>ROUND('CDD-CD'!$E3466*'CDD-CD'!$F3466,2)</f>
        <v>6827.04</v>
      </c>
      <c r="H3466" s="3">
        <v>72</v>
      </c>
      <c r="I3466" s="2">
        <v>97.57</v>
      </c>
      <c r="J3466" s="2">
        <f>ROUND(Tabla2[[#This Row],[CANTIDAD 2]]*Tabla2[[#This Row],[P. U. 2]],2)</f>
        <v>7025.04</v>
      </c>
    </row>
    <row r="3467" spans="1:10">
      <c r="A3467" s="16" t="s">
        <v>6577</v>
      </c>
      <c r="B3467" s="16" t="s">
        <v>3236</v>
      </c>
      <c r="C3467" s="16" t="s">
        <v>6410</v>
      </c>
      <c r="D3467" s="1" t="s">
        <v>62</v>
      </c>
      <c r="E3467" s="3">
        <v>4</v>
      </c>
      <c r="F3467" s="2">
        <v>119</v>
      </c>
      <c r="G3467" s="2">
        <f>ROUND('CDD-CD'!$E3467*'CDD-CD'!$F3467,2)</f>
        <v>476</v>
      </c>
      <c r="H3467" s="3">
        <v>4</v>
      </c>
      <c r="I3467" s="2">
        <v>122.43</v>
      </c>
      <c r="J3467" s="2">
        <f>ROUND(Tabla2[[#This Row],[CANTIDAD 2]]*Tabla2[[#This Row],[P. U. 2]],2)</f>
        <v>489.72</v>
      </c>
    </row>
    <row r="3468" spans="1:10">
      <c r="A3468" s="16" t="s">
        <v>6577</v>
      </c>
      <c r="B3468" s="16" t="s">
        <v>3237</v>
      </c>
      <c r="C3468" s="16" t="s">
        <v>6411</v>
      </c>
      <c r="D3468" s="1" t="s">
        <v>62</v>
      </c>
      <c r="E3468" s="3">
        <v>1</v>
      </c>
      <c r="F3468" s="2">
        <v>252.78</v>
      </c>
      <c r="G3468" s="2">
        <f>ROUND('CDD-CD'!$E3468*'CDD-CD'!$F3468,2)</f>
        <v>252.78</v>
      </c>
      <c r="H3468" s="3">
        <v>1</v>
      </c>
      <c r="I3468" s="2">
        <v>259.91000000000003</v>
      </c>
      <c r="J3468" s="2">
        <f>ROUND(Tabla2[[#This Row],[CANTIDAD 2]]*Tabla2[[#This Row],[P. U. 2]],2)</f>
        <v>259.91000000000003</v>
      </c>
    </row>
    <row r="3469" spans="1:10">
      <c r="A3469" s="16" t="s">
        <v>6577</v>
      </c>
      <c r="B3469" s="16" t="s">
        <v>3238</v>
      </c>
      <c r="C3469" s="16" t="s">
        <v>6412</v>
      </c>
      <c r="D3469" s="1" t="s">
        <v>62</v>
      </c>
      <c r="E3469" s="3">
        <v>1</v>
      </c>
      <c r="F3469" s="2">
        <v>82460.179999999993</v>
      </c>
      <c r="G3469" s="2">
        <f>ROUND('CDD-CD'!$E3469*'CDD-CD'!$F3469,2)</f>
        <v>82460.179999999993</v>
      </c>
      <c r="H3469" s="3">
        <v>1</v>
      </c>
      <c r="I3469" s="2">
        <v>83619.44</v>
      </c>
      <c r="J3469" s="2">
        <f>ROUND(Tabla2[[#This Row],[CANTIDAD 2]]*Tabla2[[#This Row],[P. U. 2]],2)</f>
        <v>83619.44</v>
      </c>
    </row>
    <row r="3470" spans="1:10">
      <c r="A3470" s="16" t="s">
        <v>6577</v>
      </c>
      <c r="B3470" s="16" t="s">
        <v>3239</v>
      </c>
      <c r="C3470" s="16" t="s">
        <v>6413</v>
      </c>
      <c r="D3470" s="1" t="s">
        <v>62</v>
      </c>
      <c r="E3470" s="3">
        <v>1</v>
      </c>
      <c r="F3470" s="2">
        <v>3078.49</v>
      </c>
      <c r="G3470" s="2">
        <f>ROUND('CDD-CD'!$E3470*'CDD-CD'!$F3470,2)</f>
        <v>3078.49</v>
      </c>
      <c r="H3470" s="3">
        <v>1</v>
      </c>
      <c r="I3470" s="2">
        <v>3123.08</v>
      </c>
      <c r="J3470" s="2">
        <f>ROUND(Tabla2[[#This Row],[CANTIDAD 2]]*Tabla2[[#This Row],[P. U. 2]],2)</f>
        <v>3123.08</v>
      </c>
    </row>
    <row r="3471" spans="1:10" s="56" customFormat="1">
      <c r="A3471" s="52" t="s">
        <v>6580</v>
      </c>
      <c r="B3471" s="52" t="s">
        <v>3240</v>
      </c>
      <c r="C3471" s="52" t="s">
        <v>5031</v>
      </c>
      <c r="D3471" s="53" t="s">
        <v>3472</v>
      </c>
      <c r="E3471" s="54"/>
      <c r="F3471" s="55"/>
      <c r="G3471" s="55">
        <f>SUM(G3472:G3487)</f>
        <v>264978.39000000007</v>
      </c>
      <c r="H3471" s="54"/>
      <c r="I3471" s="65"/>
      <c r="J3471" s="55">
        <f>SUM(J3472:J3487)</f>
        <v>268952.24000000005</v>
      </c>
    </row>
    <row r="3472" spans="1:10">
      <c r="A3472" s="16" t="s">
        <v>6577</v>
      </c>
      <c r="B3472" s="16" t="s">
        <v>3241</v>
      </c>
      <c r="C3472" s="16" t="s">
        <v>6398</v>
      </c>
      <c r="D3472" s="1" t="s">
        <v>62</v>
      </c>
      <c r="E3472" s="3">
        <v>1</v>
      </c>
      <c r="F3472" s="2">
        <v>669.76</v>
      </c>
      <c r="G3472" s="2">
        <f>ROUND('CDD-CD'!$E3472*'CDD-CD'!$F3472,2)</f>
        <v>669.76</v>
      </c>
      <c r="H3472" s="3">
        <v>1</v>
      </c>
      <c r="I3472" s="2">
        <v>689.22</v>
      </c>
      <c r="J3472" s="2">
        <f>ROUND(Tabla2[[#This Row],[CANTIDAD 2]]*Tabla2[[#This Row],[P. U. 2]],2)</f>
        <v>689.22</v>
      </c>
    </row>
    <row r="3473" spans="1:10">
      <c r="A3473" s="16" t="s">
        <v>6577</v>
      </c>
      <c r="B3473" s="16" t="s">
        <v>3242</v>
      </c>
      <c r="C3473" s="16" t="s">
        <v>6399</v>
      </c>
      <c r="D3473" s="1" t="s">
        <v>62</v>
      </c>
      <c r="E3473" s="3">
        <v>1</v>
      </c>
      <c r="F3473" s="2">
        <v>1161.49</v>
      </c>
      <c r="G3473" s="2">
        <f>ROUND('CDD-CD'!$E3473*'CDD-CD'!$F3473,2)</f>
        <v>1161.49</v>
      </c>
      <c r="H3473" s="3">
        <v>1</v>
      </c>
      <c r="I3473" s="2">
        <v>1177.96</v>
      </c>
      <c r="J3473" s="2">
        <f>ROUND(Tabla2[[#This Row],[CANTIDAD 2]]*Tabla2[[#This Row],[P. U. 2]],2)</f>
        <v>1177.96</v>
      </c>
    </row>
    <row r="3474" spans="1:10">
      <c r="A3474" s="16" t="s">
        <v>6577</v>
      </c>
      <c r="B3474" s="16" t="s">
        <v>3243</v>
      </c>
      <c r="C3474" s="16" t="s">
        <v>6400</v>
      </c>
      <c r="D3474" s="1" t="s">
        <v>62</v>
      </c>
      <c r="E3474" s="3">
        <v>2</v>
      </c>
      <c r="F3474" s="2">
        <v>1161.49</v>
      </c>
      <c r="G3474" s="2">
        <f>ROUND('CDD-CD'!$E3474*'CDD-CD'!$F3474,2)</f>
        <v>2322.98</v>
      </c>
      <c r="H3474" s="3">
        <v>2</v>
      </c>
      <c r="I3474" s="2">
        <v>1177.96</v>
      </c>
      <c r="J3474" s="2">
        <f>ROUND(Tabla2[[#This Row],[CANTIDAD 2]]*Tabla2[[#This Row],[P. U. 2]],2)</f>
        <v>2355.92</v>
      </c>
    </row>
    <row r="3475" spans="1:10">
      <c r="A3475" s="16" t="s">
        <v>6577</v>
      </c>
      <c r="B3475" s="16" t="s">
        <v>3244</v>
      </c>
      <c r="C3475" s="16" t="s">
        <v>6401</v>
      </c>
      <c r="D3475" s="1" t="s">
        <v>62</v>
      </c>
      <c r="E3475" s="3">
        <v>2</v>
      </c>
      <c r="F3475" s="2">
        <v>1676.79</v>
      </c>
      <c r="G3475" s="2">
        <f>ROUND('CDD-CD'!$E3475*'CDD-CD'!$F3475,2)</f>
        <v>3353.58</v>
      </c>
      <c r="H3475" s="3">
        <v>2</v>
      </c>
      <c r="I3475" s="2">
        <v>1725.44</v>
      </c>
      <c r="J3475" s="2">
        <f>ROUND(Tabla2[[#This Row],[CANTIDAD 2]]*Tabla2[[#This Row],[P. U. 2]],2)</f>
        <v>3450.88</v>
      </c>
    </row>
    <row r="3476" spans="1:10">
      <c r="A3476" s="16" t="s">
        <v>6577</v>
      </c>
      <c r="B3476" s="16" t="s">
        <v>3245</v>
      </c>
      <c r="C3476" s="16" t="s">
        <v>6402</v>
      </c>
      <c r="D3476" s="1" t="s">
        <v>62</v>
      </c>
      <c r="E3476" s="3">
        <v>13</v>
      </c>
      <c r="F3476" s="2">
        <v>1739.32</v>
      </c>
      <c r="G3476" s="2">
        <f>ROUND('CDD-CD'!$E3476*'CDD-CD'!$F3476,2)</f>
        <v>22611.16</v>
      </c>
      <c r="H3476" s="3">
        <v>13</v>
      </c>
      <c r="I3476" s="2">
        <v>1766.07</v>
      </c>
      <c r="J3476" s="2">
        <f>ROUND(Tabla2[[#This Row],[CANTIDAD 2]]*Tabla2[[#This Row],[P. U. 2]],2)</f>
        <v>22958.91</v>
      </c>
    </row>
    <row r="3477" spans="1:10">
      <c r="A3477" s="16" t="s">
        <v>6577</v>
      </c>
      <c r="B3477" s="16" t="s">
        <v>3246</v>
      </c>
      <c r="C3477" s="16" t="s">
        <v>6403</v>
      </c>
      <c r="D3477" s="1" t="s">
        <v>62</v>
      </c>
      <c r="E3477" s="3">
        <v>60</v>
      </c>
      <c r="F3477" s="2">
        <v>2677.06</v>
      </c>
      <c r="G3477" s="2">
        <f>ROUND('CDD-CD'!$E3477*'CDD-CD'!$F3477,2)</f>
        <v>160623.6</v>
      </c>
      <c r="H3477" s="3">
        <v>60</v>
      </c>
      <c r="I3477" s="2">
        <v>2715.28</v>
      </c>
      <c r="J3477" s="2">
        <f>ROUND(Tabla2[[#This Row],[CANTIDAD 2]]*Tabla2[[#This Row],[P. U. 2]],2)</f>
        <v>162916.79999999999</v>
      </c>
    </row>
    <row r="3478" spans="1:10">
      <c r="A3478" s="16" t="s">
        <v>6577</v>
      </c>
      <c r="B3478" s="16" t="s">
        <v>3247</v>
      </c>
      <c r="C3478" s="16" t="s">
        <v>6404</v>
      </c>
      <c r="D3478" s="1" t="s">
        <v>62</v>
      </c>
      <c r="E3478" s="3">
        <v>2</v>
      </c>
      <c r="F3478" s="2">
        <v>2796.86</v>
      </c>
      <c r="G3478" s="2">
        <f>ROUND('CDD-CD'!$E3478*'CDD-CD'!$F3478,2)</f>
        <v>5593.72</v>
      </c>
      <c r="H3478" s="3">
        <v>2</v>
      </c>
      <c r="I3478" s="2">
        <v>2836.5</v>
      </c>
      <c r="J3478" s="2">
        <f>ROUND(Tabla2[[#This Row],[CANTIDAD 2]]*Tabla2[[#This Row],[P. U. 2]],2)</f>
        <v>5673</v>
      </c>
    </row>
    <row r="3479" spans="1:10">
      <c r="A3479" s="16" t="s">
        <v>6577</v>
      </c>
      <c r="B3479" s="16" t="s">
        <v>3248</v>
      </c>
      <c r="C3479" s="16" t="s">
        <v>6405</v>
      </c>
      <c r="D3479" s="1" t="s">
        <v>62</v>
      </c>
      <c r="E3479" s="3">
        <v>29</v>
      </c>
      <c r="F3479" s="2">
        <v>300.66000000000003</v>
      </c>
      <c r="G3479" s="2">
        <f>ROUND('CDD-CD'!$E3479*'CDD-CD'!$F3479,2)</f>
        <v>8719.14</v>
      </c>
      <c r="H3479" s="3">
        <v>29</v>
      </c>
      <c r="I3479" s="2">
        <v>304.95</v>
      </c>
      <c r="J3479" s="2">
        <f>ROUND(Tabla2[[#This Row],[CANTIDAD 2]]*Tabla2[[#This Row],[P. U. 2]],2)</f>
        <v>8843.5499999999993</v>
      </c>
    </row>
    <row r="3480" spans="1:10">
      <c r="A3480" s="16" t="s">
        <v>6577</v>
      </c>
      <c r="B3480" s="16" t="s">
        <v>3249</v>
      </c>
      <c r="C3480" s="16" t="s">
        <v>6406</v>
      </c>
      <c r="D3480" s="1" t="s">
        <v>62</v>
      </c>
      <c r="E3480" s="3">
        <v>20</v>
      </c>
      <c r="F3480" s="2">
        <v>160.43</v>
      </c>
      <c r="G3480" s="2">
        <f>ROUND('CDD-CD'!$E3480*'CDD-CD'!$F3480,2)</f>
        <v>3208.6</v>
      </c>
      <c r="H3480" s="3">
        <v>20</v>
      </c>
      <c r="I3480" s="2">
        <v>164.72</v>
      </c>
      <c r="J3480" s="2">
        <f>ROUND(Tabla2[[#This Row],[CANTIDAD 2]]*Tabla2[[#This Row],[P. U. 2]],2)</f>
        <v>3294.4</v>
      </c>
    </row>
    <row r="3481" spans="1:10">
      <c r="A3481" s="16" t="s">
        <v>6577</v>
      </c>
      <c r="B3481" s="16" t="s">
        <v>3250</v>
      </c>
      <c r="C3481" s="16" t="s">
        <v>6407</v>
      </c>
      <c r="D3481" s="1" t="s">
        <v>62</v>
      </c>
      <c r="E3481" s="3">
        <v>6</v>
      </c>
      <c r="F3481" s="2">
        <v>108.95</v>
      </c>
      <c r="G3481" s="2">
        <f>ROUND('CDD-CD'!$E3481*'CDD-CD'!$F3481,2)</f>
        <v>653.70000000000005</v>
      </c>
      <c r="H3481" s="3">
        <v>6</v>
      </c>
      <c r="I3481" s="2">
        <v>112.01</v>
      </c>
      <c r="J3481" s="2">
        <f>ROUND(Tabla2[[#This Row],[CANTIDAD 2]]*Tabla2[[#This Row],[P. U. 2]],2)</f>
        <v>672.06</v>
      </c>
    </row>
    <row r="3482" spans="1:10">
      <c r="A3482" s="16" t="s">
        <v>6577</v>
      </c>
      <c r="B3482" s="16" t="s">
        <v>3251</v>
      </c>
      <c r="C3482" s="16" t="s">
        <v>6408</v>
      </c>
      <c r="D3482" s="1" t="s">
        <v>62</v>
      </c>
      <c r="E3482" s="3">
        <v>1</v>
      </c>
      <c r="F3482" s="2">
        <v>203.48</v>
      </c>
      <c r="G3482" s="2">
        <f>ROUND('CDD-CD'!$E3482*'CDD-CD'!$F3482,2)</f>
        <v>203.48</v>
      </c>
      <c r="H3482" s="3">
        <v>1</v>
      </c>
      <c r="I3482" s="2">
        <v>209.42</v>
      </c>
      <c r="J3482" s="2">
        <f>ROUND(Tabla2[[#This Row],[CANTIDAD 2]]*Tabla2[[#This Row],[P. U. 2]],2)</f>
        <v>209.42</v>
      </c>
    </row>
    <row r="3483" spans="1:10">
      <c r="A3483" s="16" t="s">
        <v>6577</v>
      </c>
      <c r="B3483" s="16" t="s">
        <v>3252</v>
      </c>
      <c r="C3483" s="16" t="s">
        <v>6409</v>
      </c>
      <c r="D3483" s="1" t="s">
        <v>62</v>
      </c>
      <c r="E3483" s="3">
        <v>72</v>
      </c>
      <c r="F3483" s="2">
        <v>56.9</v>
      </c>
      <c r="G3483" s="2">
        <f>ROUND('CDD-CD'!$E3483*'CDD-CD'!$F3483,2)</f>
        <v>4096.8</v>
      </c>
      <c r="H3483" s="3">
        <v>72</v>
      </c>
      <c r="I3483" s="2">
        <v>58.54</v>
      </c>
      <c r="J3483" s="2">
        <f>ROUND(Tabla2[[#This Row],[CANTIDAD 2]]*Tabla2[[#This Row],[P. U. 2]],2)</f>
        <v>4214.88</v>
      </c>
    </row>
    <row r="3484" spans="1:10">
      <c r="A3484" s="16" t="s">
        <v>6577</v>
      </c>
      <c r="B3484" s="16" t="s">
        <v>3253</v>
      </c>
      <c r="C3484" s="16" t="s">
        <v>6410</v>
      </c>
      <c r="D3484" s="1" t="s">
        <v>62</v>
      </c>
      <c r="E3484" s="3">
        <v>4</v>
      </c>
      <c r="F3484" s="2">
        <v>71.41</v>
      </c>
      <c r="G3484" s="2">
        <f>ROUND('CDD-CD'!$E3484*'CDD-CD'!$F3484,2)</f>
        <v>285.64</v>
      </c>
      <c r="H3484" s="3">
        <v>4</v>
      </c>
      <c r="I3484" s="2">
        <v>73.459999999999994</v>
      </c>
      <c r="J3484" s="2">
        <f>ROUND(Tabla2[[#This Row],[CANTIDAD 2]]*Tabla2[[#This Row],[P. U. 2]],2)</f>
        <v>293.83999999999997</v>
      </c>
    </row>
    <row r="3485" spans="1:10">
      <c r="A3485" s="16" t="s">
        <v>6577</v>
      </c>
      <c r="B3485" s="16" t="s">
        <v>3254</v>
      </c>
      <c r="C3485" s="16" t="s">
        <v>6411</v>
      </c>
      <c r="D3485" s="1" t="s">
        <v>62</v>
      </c>
      <c r="E3485" s="3">
        <v>1</v>
      </c>
      <c r="F3485" s="2">
        <v>151.66</v>
      </c>
      <c r="G3485" s="2">
        <f>ROUND('CDD-CD'!$E3485*'CDD-CD'!$F3485,2)</f>
        <v>151.66</v>
      </c>
      <c r="H3485" s="3">
        <v>1</v>
      </c>
      <c r="I3485" s="2">
        <v>155.94999999999999</v>
      </c>
      <c r="J3485" s="2">
        <f>ROUND(Tabla2[[#This Row],[CANTIDAD 2]]*Tabla2[[#This Row],[P. U. 2]],2)</f>
        <v>155.94999999999999</v>
      </c>
    </row>
    <row r="3486" spans="1:10">
      <c r="A3486" s="16" t="s">
        <v>6577</v>
      </c>
      <c r="B3486" s="16" t="s">
        <v>3255</v>
      </c>
      <c r="C3486" s="16" t="s">
        <v>6412</v>
      </c>
      <c r="D3486" s="1" t="s">
        <v>62</v>
      </c>
      <c r="E3486" s="3">
        <v>1</v>
      </c>
      <c r="F3486" s="2">
        <v>49475.99</v>
      </c>
      <c r="G3486" s="2">
        <f>ROUND('CDD-CD'!$E3486*'CDD-CD'!$F3486,2)</f>
        <v>49475.99</v>
      </c>
      <c r="H3486" s="3">
        <v>1</v>
      </c>
      <c r="I3486" s="2">
        <v>50171.61</v>
      </c>
      <c r="J3486" s="2">
        <f>ROUND(Tabla2[[#This Row],[CANTIDAD 2]]*Tabla2[[#This Row],[P. U. 2]],2)</f>
        <v>50171.61</v>
      </c>
    </row>
    <row r="3487" spans="1:10">
      <c r="A3487" s="16" t="s">
        <v>6577</v>
      </c>
      <c r="B3487" s="16" t="s">
        <v>3256</v>
      </c>
      <c r="C3487" s="16" t="s">
        <v>6413</v>
      </c>
      <c r="D3487" s="1" t="s">
        <v>62</v>
      </c>
      <c r="E3487" s="3">
        <v>1</v>
      </c>
      <c r="F3487" s="2">
        <v>1847.09</v>
      </c>
      <c r="G3487" s="2">
        <f>ROUND('CDD-CD'!$E3487*'CDD-CD'!$F3487,2)</f>
        <v>1847.09</v>
      </c>
      <c r="H3487" s="3">
        <v>1</v>
      </c>
      <c r="I3487" s="2">
        <v>1873.84</v>
      </c>
      <c r="J3487" s="2">
        <f>ROUND(Tabla2[[#This Row],[CANTIDAD 2]]*Tabla2[[#This Row],[P. U. 2]],2)</f>
        <v>1873.84</v>
      </c>
    </row>
    <row r="3488" spans="1:10" s="56" customFormat="1">
      <c r="A3488" s="52" t="s">
        <v>6580</v>
      </c>
      <c r="B3488" s="52" t="s">
        <v>3257</v>
      </c>
      <c r="C3488" s="52" t="s">
        <v>5032</v>
      </c>
      <c r="D3488" s="53" t="s">
        <v>3472</v>
      </c>
      <c r="E3488" s="54"/>
      <c r="F3488" s="55"/>
      <c r="G3488" s="55">
        <f>SUM(G3489:G3490)</f>
        <v>229449.37</v>
      </c>
      <c r="H3488" s="54"/>
      <c r="I3488" s="65"/>
      <c r="J3488" s="55">
        <f>SUM(J3489:J3490)</f>
        <v>229449.37</v>
      </c>
    </row>
    <row r="3489" spans="1:10">
      <c r="A3489" s="16" t="s">
        <v>6577</v>
      </c>
      <c r="B3489" s="16" t="s">
        <v>3258</v>
      </c>
      <c r="C3489" s="16" t="s">
        <v>6414</v>
      </c>
      <c r="D3489" s="1" t="s">
        <v>62</v>
      </c>
      <c r="E3489" s="3">
        <v>1</v>
      </c>
      <c r="F3489" s="2">
        <v>179896</v>
      </c>
      <c r="G3489" s="2">
        <f>ROUND('CDD-CD'!$E3489*'CDD-CD'!$F3489,2)</f>
        <v>179896</v>
      </c>
      <c r="H3489" s="3">
        <v>1</v>
      </c>
      <c r="I3489" s="2">
        <v>179896</v>
      </c>
      <c r="J3489" s="2">
        <f>ROUND(Tabla2[[#This Row],[CANTIDAD 2]]*Tabla2[[#This Row],[P. U. 2]],2)</f>
        <v>179896</v>
      </c>
    </row>
    <row r="3490" spans="1:10">
      <c r="A3490" s="16" t="s">
        <v>6577</v>
      </c>
      <c r="B3490" s="16" t="s">
        <v>3259</v>
      </c>
      <c r="C3490" s="16" t="s">
        <v>6415</v>
      </c>
      <c r="D3490" s="1" t="s">
        <v>62</v>
      </c>
      <c r="E3490" s="3">
        <v>1</v>
      </c>
      <c r="F3490" s="2">
        <v>49553.37</v>
      </c>
      <c r="G3490" s="2">
        <f>ROUND('CDD-CD'!$E3490*'CDD-CD'!$F3490,2)</f>
        <v>49553.37</v>
      </c>
      <c r="H3490" s="3">
        <v>1</v>
      </c>
      <c r="I3490" s="2">
        <v>49553.37</v>
      </c>
      <c r="J3490" s="2">
        <f>ROUND(Tabla2[[#This Row],[CANTIDAD 2]]*Tabla2[[#This Row],[P. U. 2]],2)</f>
        <v>49553.37</v>
      </c>
    </row>
    <row r="3491" spans="1:10" s="46" customFormat="1">
      <c r="A3491" s="45" t="s">
        <v>6578</v>
      </c>
      <c r="B3491" s="24">
        <v>14</v>
      </c>
      <c r="C3491" s="45" t="s">
        <v>6416</v>
      </c>
      <c r="D3491" s="25" t="s">
        <v>3472</v>
      </c>
      <c r="E3491" s="26"/>
      <c r="F3491" s="27"/>
      <c r="G3491" s="27">
        <f>G3492+G3496+G3518</f>
        <v>2976886.01</v>
      </c>
      <c r="H3491" s="26"/>
      <c r="I3491" s="63"/>
      <c r="J3491" s="27">
        <f>J3492+J3496+J3518</f>
        <v>3244966.69</v>
      </c>
    </row>
    <row r="3492" spans="1:10" s="51" customFormat="1">
      <c r="A3492" s="47" t="s">
        <v>6579</v>
      </c>
      <c r="B3492" s="47" t="s">
        <v>6654</v>
      </c>
      <c r="C3492" s="47" t="s">
        <v>4613</v>
      </c>
      <c r="D3492" s="48" t="s">
        <v>3472</v>
      </c>
      <c r="E3492" s="49"/>
      <c r="F3492" s="50"/>
      <c r="G3492" s="50">
        <f>SUM(G3493:G3495)</f>
        <v>180912.05000000002</v>
      </c>
      <c r="H3492" s="49"/>
      <c r="I3492" s="64"/>
      <c r="J3492" s="50">
        <f>SUM(J3493:J3495)</f>
        <v>201556.19</v>
      </c>
    </row>
    <row r="3493" spans="1:10">
      <c r="A3493" s="16" t="s">
        <v>6577</v>
      </c>
      <c r="B3493" s="16" t="s">
        <v>3260</v>
      </c>
      <c r="C3493" s="16" t="s">
        <v>6417</v>
      </c>
      <c r="D3493" s="1" t="s">
        <v>15</v>
      </c>
      <c r="E3493" s="3">
        <v>12276</v>
      </c>
      <c r="F3493" s="2">
        <v>12.2</v>
      </c>
      <c r="G3493" s="2">
        <f>ROUND('CDD-CD'!$E3493*'CDD-CD'!$F3493,2)</f>
        <v>149767.20000000001</v>
      </c>
      <c r="H3493" s="3">
        <v>12276</v>
      </c>
      <c r="I3493" s="2">
        <v>13.59</v>
      </c>
      <c r="J3493" s="2">
        <f>ROUND(Tabla2[[#This Row],[CANTIDAD 2]]*Tabla2[[#This Row],[P. U. 2]],2)</f>
        <v>166830.84</v>
      </c>
    </row>
    <row r="3494" spans="1:10">
      <c r="A3494" s="16" t="s">
        <v>6577</v>
      </c>
      <c r="B3494" s="16" t="s">
        <v>3261</v>
      </c>
      <c r="C3494" s="16" t="s">
        <v>6418</v>
      </c>
      <c r="D3494" s="1" t="s">
        <v>15</v>
      </c>
      <c r="E3494" s="3">
        <v>1903</v>
      </c>
      <c r="F3494" s="2">
        <v>15.13</v>
      </c>
      <c r="G3494" s="2">
        <f>ROUND('CDD-CD'!$E3494*'CDD-CD'!$F3494,2)</f>
        <v>28792.39</v>
      </c>
      <c r="H3494" s="3">
        <v>1903</v>
      </c>
      <c r="I3494" s="2">
        <v>16.87</v>
      </c>
      <c r="J3494" s="2">
        <f>ROUND(Tabla2[[#This Row],[CANTIDAD 2]]*Tabla2[[#This Row],[P. U. 2]],2)</f>
        <v>32103.61</v>
      </c>
    </row>
    <row r="3495" spans="1:10">
      <c r="A3495" s="16" t="s">
        <v>6577</v>
      </c>
      <c r="B3495" s="16" t="s">
        <v>3262</v>
      </c>
      <c r="C3495" s="16" t="s">
        <v>6419</v>
      </c>
      <c r="D3495" s="1" t="s">
        <v>15</v>
      </c>
      <c r="E3495" s="3">
        <v>187</v>
      </c>
      <c r="F3495" s="2">
        <v>12.58</v>
      </c>
      <c r="G3495" s="2">
        <f>ROUND('CDD-CD'!$E3495*'CDD-CD'!$F3495,2)</f>
        <v>2352.46</v>
      </c>
      <c r="H3495" s="3">
        <v>187</v>
      </c>
      <c r="I3495" s="2">
        <v>14.02</v>
      </c>
      <c r="J3495" s="2">
        <f>ROUND(Tabla2[[#This Row],[CANTIDAD 2]]*Tabla2[[#This Row],[P. U. 2]],2)</f>
        <v>2621.74</v>
      </c>
    </row>
    <row r="3496" spans="1:10" s="51" customFormat="1">
      <c r="A3496" s="47" t="s">
        <v>6579</v>
      </c>
      <c r="B3496" s="47" t="s">
        <v>6655</v>
      </c>
      <c r="C3496" s="47" t="s">
        <v>6154</v>
      </c>
      <c r="D3496" s="48" t="s">
        <v>3472</v>
      </c>
      <c r="E3496" s="49"/>
      <c r="F3496" s="50"/>
      <c r="G3496" s="50">
        <f>SUM(G3497:G3517)</f>
        <v>710569.6399999999</v>
      </c>
      <c r="H3496" s="49"/>
      <c r="I3496" s="64"/>
      <c r="J3496" s="50">
        <f>SUM(J3497:J3517)</f>
        <v>812407.06</v>
      </c>
    </row>
    <row r="3497" spans="1:10">
      <c r="A3497" s="16" t="s">
        <v>6577</v>
      </c>
      <c r="B3497" s="16" t="s">
        <v>3263</v>
      </c>
      <c r="C3497" s="16" t="s">
        <v>6420</v>
      </c>
      <c r="D3497" s="1" t="s">
        <v>62</v>
      </c>
      <c r="E3497" s="3">
        <v>2359</v>
      </c>
      <c r="F3497" s="2">
        <v>16.86</v>
      </c>
      <c r="G3497" s="2">
        <f>ROUND('CDD-CD'!$E3497*'CDD-CD'!$F3497,2)</f>
        <v>39772.74</v>
      </c>
      <c r="H3497" s="3">
        <v>2359</v>
      </c>
      <c r="I3497" s="2">
        <v>20.69</v>
      </c>
      <c r="J3497" s="2">
        <f>ROUND(Tabla2[[#This Row],[CANTIDAD 2]]*Tabla2[[#This Row],[P. U. 2]],2)</f>
        <v>48807.71</v>
      </c>
    </row>
    <row r="3498" spans="1:10">
      <c r="A3498" s="16" t="s">
        <v>6577</v>
      </c>
      <c r="B3498" s="16" t="s">
        <v>3264</v>
      </c>
      <c r="C3498" s="16" t="s">
        <v>6421</v>
      </c>
      <c r="D3498" s="1" t="s">
        <v>79</v>
      </c>
      <c r="E3498" s="3">
        <v>6591</v>
      </c>
      <c r="F3498" s="2">
        <v>35.68</v>
      </c>
      <c r="G3498" s="2">
        <f>ROUND('CDD-CD'!$E3498*'CDD-CD'!$F3498,2)</f>
        <v>235166.88</v>
      </c>
      <c r="H3498" s="3">
        <v>6591</v>
      </c>
      <c r="I3498" s="2">
        <v>40.78</v>
      </c>
      <c r="J3498" s="2">
        <f>ROUND(Tabla2[[#This Row],[CANTIDAD 2]]*Tabla2[[#This Row],[P. U. 2]],2)</f>
        <v>268780.98</v>
      </c>
    </row>
    <row r="3499" spans="1:10">
      <c r="A3499" s="16" t="s">
        <v>6577</v>
      </c>
      <c r="B3499" s="16" t="s">
        <v>3265</v>
      </c>
      <c r="C3499" s="16" t="s">
        <v>6422</v>
      </c>
      <c r="D3499" s="1" t="s">
        <v>79</v>
      </c>
      <c r="E3499" s="3">
        <v>553</v>
      </c>
      <c r="F3499" s="2">
        <v>37.86</v>
      </c>
      <c r="G3499" s="2">
        <f>ROUND('CDD-CD'!$E3499*'CDD-CD'!$F3499,2)</f>
        <v>20936.580000000002</v>
      </c>
      <c r="H3499" s="3">
        <v>553</v>
      </c>
      <c r="I3499" s="2">
        <v>42.96</v>
      </c>
      <c r="J3499" s="2">
        <f>ROUND(Tabla2[[#This Row],[CANTIDAD 2]]*Tabla2[[#This Row],[P. U. 2]],2)</f>
        <v>23756.880000000001</v>
      </c>
    </row>
    <row r="3500" spans="1:10">
      <c r="A3500" s="16" t="s">
        <v>6577</v>
      </c>
      <c r="B3500" s="16" t="s">
        <v>3266</v>
      </c>
      <c r="C3500" s="16" t="s">
        <v>6423</v>
      </c>
      <c r="D3500" s="1" t="s">
        <v>79</v>
      </c>
      <c r="E3500" s="3">
        <v>150</v>
      </c>
      <c r="F3500" s="2">
        <v>52.23</v>
      </c>
      <c r="G3500" s="2">
        <f>ROUND('CDD-CD'!$E3500*'CDD-CD'!$F3500,2)</f>
        <v>7834.5</v>
      </c>
      <c r="H3500" s="3">
        <v>150</v>
      </c>
      <c r="I3500" s="2">
        <v>58.58</v>
      </c>
      <c r="J3500" s="2">
        <f>ROUND(Tabla2[[#This Row],[CANTIDAD 2]]*Tabla2[[#This Row],[P. U. 2]],2)</f>
        <v>8787</v>
      </c>
    </row>
    <row r="3501" spans="1:10">
      <c r="A3501" s="16" t="s">
        <v>6577</v>
      </c>
      <c r="B3501" s="16" t="s">
        <v>3267</v>
      </c>
      <c r="C3501" s="16" t="s">
        <v>6424</v>
      </c>
      <c r="D3501" s="1" t="s">
        <v>79</v>
      </c>
      <c r="E3501" s="3">
        <v>64</v>
      </c>
      <c r="F3501" s="2">
        <v>75.209999999999994</v>
      </c>
      <c r="G3501" s="2">
        <f>ROUND('CDD-CD'!$E3501*'CDD-CD'!$F3501,2)</f>
        <v>4813.4399999999996</v>
      </c>
      <c r="H3501" s="3">
        <v>64</v>
      </c>
      <c r="I3501" s="2">
        <v>83.45</v>
      </c>
      <c r="J3501" s="2">
        <f>ROUND(Tabla2[[#This Row],[CANTIDAD 2]]*Tabla2[[#This Row],[P. U. 2]],2)</f>
        <v>5340.8</v>
      </c>
    </row>
    <row r="3502" spans="1:10">
      <c r="A3502" s="16" t="s">
        <v>6577</v>
      </c>
      <c r="B3502" s="16" t="s">
        <v>3268</v>
      </c>
      <c r="C3502" s="16" t="s">
        <v>6425</v>
      </c>
      <c r="D3502" s="1" t="s">
        <v>79</v>
      </c>
      <c r="E3502" s="3">
        <v>7</v>
      </c>
      <c r="F3502" s="2">
        <v>125.19</v>
      </c>
      <c r="G3502" s="2">
        <f>ROUND('CDD-CD'!$E3502*'CDD-CD'!$F3502,2)</f>
        <v>876.33</v>
      </c>
      <c r="H3502" s="3">
        <v>7</v>
      </c>
      <c r="I3502" s="2">
        <v>137.31</v>
      </c>
      <c r="J3502" s="2">
        <f>ROUND(Tabla2[[#This Row],[CANTIDAD 2]]*Tabla2[[#This Row],[P. U. 2]],2)</f>
        <v>961.17</v>
      </c>
    </row>
    <row r="3503" spans="1:10">
      <c r="A3503" s="16" t="s">
        <v>6577</v>
      </c>
      <c r="B3503" s="16" t="s">
        <v>3269</v>
      </c>
      <c r="C3503" s="16" t="s">
        <v>6426</v>
      </c>
      <c r="D3503" s="1" t="s">
        <v>62</v>
      </c>
      <c r="E3503" s="3">
        <v>1647</v>
      </c>
      <c r="F3503" s="2">
        <v>14.57</v>
      </c>
      <c r="G3503" s="2">
        <f>ROUND('CDD-CD'!$E3503*'CDD-CD'!$F3503,2)</f>
        <v>23996.79</v>
      </c>
      <c r="H3503" s="3">
        <v>1647</v>
      </c>
      <c r="I3503" s="2">
        <v>18.95</v>
      </c>
      <c r="J3503" s="2">
        <f>ROUND(Tabla2[[#This Row],[CANTIDAD 2]]*Tabla2[[#This Row],[P. U. 2]],2)</f>
        <v>31210.65</v>
      </c>
    </row>
    <row r="3504" spans="1:10">
      <c r="A3504" s="16" t="s">
        <v>6577</v>
      </c>
      <c r="B3504" s="16" t="s">
        <v>3270</v>
      </c>
      <c r="C3504" s="16" t="s">
        <v>6427</v>
      </c>
      <c r="D3504" s="1" t="s">
        <v>62</v>
      </c>
      <c r="E3504" s="3">
        <v>138</v>
      </c>
      <c r="F3504" s="2">
        <v>12.91</v>
      </c>
      <c r="G3504" s="2">
        <f>ROUND('CDD-CD'!$E3504*'CDD-CD'!$F3504,2)</f>
        <v>1781.58</v>
      </c>
      <c r="H3504" s="3">
        <v>138</v>
      </c>
      <c r="I3504" s="2">
        <v>17.29</v>
      </c>
      <c r="J3504" s="2">
        <f>ROUND(Tabla2[[#This Row],[CANTIDAD 2]]*Tabla2[[#This Row],[P. U. 2]],2)</f>
        <v>2386.02</v>
      </c>
    </row>
    <row r="3505" spans="1:10">
      <c r="A3505" s="16" t="s">
        <v>6577</v>
      </c>
      <c r="B3505" s="16" t="s">
        <v>3271</v>
      </c>
      <c r="C3505" s="16" t="s">
        <v>6428</v>
      </c>
      <c r="D3505" s="1" t="s">
        <v>62</v>
      </c>
      <c r="E3505" s="3">
        <v>2627</v>
      </c>
      <c r="F3505" s="2">
        <v>5.96</v>
      </c>
      <c r="G3505" s="2">
        <f>ROUND('CDD-CD'!$E3505*'CDD-CD'!$F3505,2)</f>
        <v>15656.92</v>
      </c>
      <c r="H3505" s="3">
        <v>2627</v>
      </c>
      <c r="I3505" s="2">
        <v>7.45</v>
      </c>
      <c r="J3505" s="2">
        <f>ROUND(Tabla2[[#This Row],[CANTIDAD 2]]*Tabla2[[#This Row],[P. U. 2]],2)</f>
        <v>19571.150000000001</v>
      </c>
    </row>
    <row r="3506" spans="1:10">
      <c r="A3506" s="16" t="s">
        <v>6577</v>
      </c>
      <c r="B3506" s="16" t="s">
        <v>3272</v>
      </c>
      <c r="C3506" s="16" t="s">
        <v>6429</v>
      </c>
      <c r="D3506" s="1" t="s">
        <v>62</v>
      </c>
      <c r="E3506" s="3">
        <v>89</v>
      </c>
      <c r="F3506" s="2">
        <v>7.86</v>
      </c>
      <c r="G3506" s="2">
        <f>ROUND('CDD-CD'!$E3506*'CDD-CD'!$F3506,2)</f>
        <v>699.54</v>
      </c>
      <c r="H3506" s="3">
        <v>89</v>
      </c>
      <c r="I3506" s="2">
        <v>9.6300000000000008</v>
      </c>
      <c r="J3506" s="2">
        <f>ROUND(Tabla2[[#This Row],[CANTIDAD 2]]*Tabla2[[#This Row],[P. U. 2]],2)</f>
        <v>857.07</v>
      </c>
    </row>
    <row r="3507" spans="1:10">
      <c r="A3507" s="16" t="s">
        <v>6577</v>
      </c>
      <c r="B3507" s="16" t="s">
        <v>3273</v>
      </c>
      <c r="C3507" s="16" t="s">
        <v>6430</v>
      </c>
      <c r="D3507" s="1" t="s">
        <v>62</v>
      </c>
      <c r="E3507" s="3">
        <v>7</v>
      </c>
      <c r="F3507" s="2">
        <v>10.84</v>
      </c>
      <c r="G3507" s="2">
        <f>ROUND('CDD-CD'!$E3507*'CDD-CD'!$F3507,2)</f>
        <v>75.88</v>
      </c>
      <c r="H3507" s="3">
        <v>7</v>
      </c>
      <c r="I3507" s="2">
        <v>13.08</v>
      </c>
      <c r="J3507" s="2">
        <f>ROUND(Tabla2[[#This Row],[CANTIDAD 2]]*Tabla2[[#This Row],[P. U. 2]],2)</f>
        <v>91.56</v>
      </c>
    </row>
    <row r="3508" spans="1:10">
      <c r="A3508" s="16" t="s">
        <v>6577</v>
      </c>
      <c r="B3508" s="16" t="s">
        <v>3274</v>
      </c>
      <c r="C3508" s="16" t="s">
        <v>6431</v>
      </c>
      <c r="D3508" s="1" t="s">
        <v>62</v>
      </c>
      <c r="E3508" s="3">
        <v>1</v>
      </c>
      <c r="F3508" s="2">
        <v>15.26</v>
      </c>
      <c r="G3508" s="2">
        <f>ROUND('CDD-CD'!$E3508*'CDD-CD'!$F3508,2)</f>
        <v>15.26</v>
      </c>
      <c r="H3508" s="3">
        <v>1</v>
      </c>
      <c r="I3508" s="2">
        <v>17.79</v>
      </c>
      <c r="J3508" s="2">
        <f>ROUND(Tabla2[[#This Row],[CANTIDAD 2]]*Tabla2[[#This Row],[P. U. 2]],2)</f>
        <v>17.79</v>
      </c>
    </row>
    <row r="3509" spans="1:10">
      <c r="A3509" s="16" t="s">
        <v>6577</v>
      </c>
      <c r="B3509" s="16" t="s">
        <v>3275</v>
      </c>
      <c r="C3509" s="16" t="s">
        <v>6432</v>
      </c>
      <c r="D3509" s="1" t="s">
        <v>62</v>
      </c>
      <c r="E3509" s="3">
        <v>1</v>
      </c>
      <c r="F3509" s="2">
        <v>23.41</v>
      </c>
      <c r="G3509" s="2">
        <f>ROUND('CDD-CD'!$E3509*'CDD-CD'!$F3509,2)</f>
        <v>23.41</v>
      </c>
      <c r="H3509" s="3">
        <v>1</v>
      </c>
      <c r="I3509" s="2">
        <v>26.67</v>
      </c>
      <c r="J3509" s="2">
        <f>ROUND(Tabla2[[#This Row],[CANTIDAD 2]]*Tabla2[[#This Row],[P. U. 2]],2)</f>
        <v>26.67</v>
      </c>
    </row>
    <row r="3510" spans="1:10">
      <c r="A3510" s="16" t="s">
        <v>6577</v>
      </c>
      <c r="B3510" s="16" t="s">
        <v>3276</v>
      </c>
      <c r="C3510" s="16" t="s">
        <v>6433</v>
      </c>
      <c r="D3510" s="1" t="s">
        <v>62</v>
      </c>
      <c r="E3510" s="3">
        <v>4745</v>
      </c>
      <c r="F3510" s="2">
        <v>8.92</v>
      </c>
      <c r="G3510" s="2">
        <f>ROUND('CDD-CD'!$E3510*'CDD-CD'!$F3510,2)</f>
        <v>42325.4</v>
      </c>
      <c r="H3510" s="3">
        <v>4745</v>
      </c>
      <c r="I3510" s="2">
        <v>10.92</v>
      </c>
      <c r="J3510" s="2">
        <f>ROUND(Tabla2[[#This Row],[CANTIDAD 2]]*Tabla2[[#This Row],[P. U. 2]],2)</f>
        <v>51815.4</v>
      </c>
    </row>
    <row r="3511" spans="1:10">
      <c r="A3511" s="16" t="s">
        <v>6577</v>
      </c>
      <c r="B3511" s="16" t="s">
        <v>3277</v>
      </c>
      <c r="C3511" s="16" t="s">
        <v>6434</v>
      </c>
      <c r="D3511" s="1" t="s">
        <v>62</v>
      </c>
      <c r="E3511" s="3">
        <v>108</v>
      </c>
      <c r="F3511" s="2">
        <v>9.77</v>
      </c>
      <c r="G3511" s="2">
        <f>ROUND('CDD-CD'!$E3511*'CDD-CD'!$F3511,2)</f>
        <v>1055.1600000000001</v>
      </c>
      <c r="H3511" s="3">
        <v>108</v>
      </c>
      <c r="I3511" s="2">
        <v>11.89</v>
      </c>
      <c r="J3511" s="2">
        <f>ROUND(Tabla2[[#This Row],[CANTIDAD 2]]*Tabla2[[#This Row],[P. U. 2]],2)</f>
        <v>1284.1199999999999</v>
      </c>
    </row>
    <row r="3512" spans="1:10">
      <c r="A3512" s="16" t="s">
        <v>6577</v>
      </c>
      <c r="B3512" s="16" t="s">
        <v>3278</v>
      </c>
      <c r="C3512" s="16" t="s">
        <v>6435</v>
      </c>
      <c r="D3512" s="1" t="s">
        <v>62</v>
      </c>
      <c r="E3512" s="3">
        <v>63</v>
      </c>
      <c r="F3512" s="2">
        <v>10.72</v>
      </c>
      <c r="G3512" s="2">
        <f>ROUND('CDD-CD'!$E3512*'CDD-CD'!$F3512,2)</f>
        <v>675.36</v>
      </c>
      <c r="H3512" s="3">
        <v>63</v>
      </c>
      <c r="I3512" s="2">
        <v>12.97</v>
      </c>
      <c r="J3512" s="2">
        <f>ROUND(Tabla2[[#This Row],[CANTIDAD 2]]*Tabla2[[#This Row],[P. U. 2]],2)</f>
        <v>817.11</v>
      </c>
    </row>
    <row r="3513" spans="1:10">
      <c r="A3513" s="16" t="s">
        <v>6577</v>
      </c>
      <c r="B3513" s="16" t="s">
        <v>3279</v>
      </c>
      <c r="C3513" s="16" t="s">
        <v>6436</v>
      </c>
      <c r="D3513" s="1" t="s">
        <v>62</v>
      </c>
      <c r="E3513" s="3">
        <v>40</v>
      </c>
      <c r="F3513" s="2">
        <v>12.08</v>
      </c>
      <c r="G3513" s="2">
        <f>ROUND('CDD-CD'!$E3513*'CDD-CD'!$F3513,2)</f>
        <v>483.2</v>
      </c>
      <c r="H3513" s="3">
        <v>40</v>
      </c>
      <c r="I3513" s="2">
        <v>14.48</v>
      </c>
      <c r="J3513" s="2">
        <f>ROUND(Tabla2[[#This Row],[CANTIDAD 2]]*Tabla2[[#This Row],[P. U. 2]],2)</f>
        <v>579.20000000000005</v>
      </c>
    </row>
    <row r="3514" spans="1:10">
      <c r="A3514" s="16" t="s">
        <v>6577</v>
      </c>
      <c r="B3514" s="16" t="s">
        <v>3280</v>
      </c>
      <c r="C3514" s="16" t="s">
        <v>6437</v>
      </c>
      <c r="D3514" s="1" t="s">
        <v>62</v>
      </c>
      <c r="E3514" s="3">
        <v>3</v>
      </c>
      <c r="F3514" s="2">
        <v>16.13</v>
      </c>
      <c r="G3514" s="2">
        <f>ROUND('CDD-CD'!$E3514*'CDD-CD'!$F3514,2)</f>
        <v>48.39</v>
      </c>
      <c r="H3514" s="3">
        <v>3</v>
      </c>
      <c r="I3514" s="2">
        <v>18.899999999999999</v>
      </c>
      <c r="J3514" s="2">
        <f>ROUND(Tabla2[[#This Row],[CANTIDAD 2]]*Tabla2[[#This Row],[P. U. 2]],2)</f>
        <v>56.7</v>
      </c>
    </row>
    <row r="3515" spans="1:10">
      <c r="A3515" s="16" t="s">
        <v>6577</v>
      </c>
      <c r="B3515" s="16" t="s">
        <v>3281</v>
      </c>
      <c r="C3515" s="16" t="s">
        <v>6438</v>
      </c>
      <c r="D3515" s="1" t="s">
        <v>79</v>
      </c>
      <c r="E3515" s="3">
        <v>1406</v>
      </c>
      <c r="F3515" s="2">
        <v>27.58</v>
      </c>
      <c r="G3515" s="2">
        <f>ROUND('CDD-CD'!$E3515*'CDD-CD'!$F3515,2)</f>
        <v>38777.480000000003</v>
      </c>
      <c r="H3515" s="3">
        <v>1406</v>
      </c>
      <c r="I3515" s="2">
        <v>29.98</v>
      </c>
      <c r="J3515" s="2">
        <f>ROUND(Tabla2[[#This Row],[CANTIDAD 2]]*Tabla2[[#This Row],[P. U. 2]],2)</f>
        <v>42151.88</v>
      </c>
    </row>
    <row r="3516" spans="1:10">
      <c r="A3516" s="16" t="s">
        <v>6577</v>
      </c>
      <c r="B3516" s="16" t="s">
        <v>3282</v>
      </c>
      <c r="C3516" s="16" t="s">
        <v>6439</v>
      </c>
      <c r="D3516" s="1" t="s">
        <v>62</v>
      </c>
      <c r="E3516" s="3">
        <v>2343</v>
      </c>
      <c r="F3516" s="2">
        <v>11.54</v>
      </c>
      <c r="G3516" s="2">
        <f>ROUND('CDD-CD'!$E3516*'CDD-CD'!$F3516,2)</f>
        <v>27038.22</v>
      </c>
      <c r="H3516" s="3">
        <v>2343</v>
      </c>
      <c r="I3516" s="2">
        <v>14.8</v>
      </c>
      <c r="J3516" s="2">
        <f>ROUND(Tabla2[[#This Row],[CANTIDAD 2]]*Tabla2[[#This Row],[P. U. 2]],2)</f>
        <v>34676.400000000001</v>
      </c>
    </row>
    <row r="3517" spans="1:10">
      <c r="A3517" s="16" t="s">
        <v>6577</v>
      </c>
      <c r="B3517" s="16" t="s">
        <v>3283</v>
      </c>
      <c r="C3517" s="16" t="s">
        <v>6440</v>
      </c>
      <c r="D3517" s="1" t="s">
        <v>62</v>
      </c>
      <c r="E3517" s="3">
        <v>1227</v>
      </c>
      <c r="F3517" s="2">
        <v>202.54</v>
      </c>
      <c r="G3517" s="2">
        <f>ROUND('CDD-CD'!$E3517*'CDD-CD'!$F3517,2)</f>
        <v>248516.58</v>
      </c>
      <c r="H3517" s="3">
        <v>1227</v>
      </c>
      <c r="I3517" s="2">
        <v>220.4</v>
      </c>
      <c r="J3517" s="2">
        <f>ROUND(Tabla2[[#This Row],[CANTIDAD 2]]*Tabla2[[#This Row],[P. U. 2]],2)</f>
        <v>270430.8</v>
      </c>
    </row>
    <row r="3518" spans="1:10" s="51" customFormat="1">
      <c r="A3518" s="47" t="s">
        <v>6579</v>
      </c>
      <c r="B3518" s="47" t="s">
        <v>6713</v>
      </c>
      <c r="C3518" s="47" t="s">
        <v>4446</v>
      </c>
      <c r="D3518" s="48" t="s">
        <v>3472</v>
      </c>
      <c r="E3518" s="49"/>
      <c r="F3518" s="50"/>
      <c r="G3518" s="50">
        <f>G3519+G3534+G3549</f>
        <v>2085404.3199999998</v>
      </c>
      <c r="H3518" s="49"/>
      <c r="I3518" s="64"/>
      <c r="J3518" s="50">
        <f>J3519+J3534+J3549</f>
        <v>2231003.44</v>
      </c>
    </row>
    <row r="3519" spans="1:10" s="56" customFormat="1">
      <c r="A3519" s="52" t="s">
        <v>6580</v>
      </c>
      <c r="B3519" s="52" t="s">
        <v>3284</v>
      </c>
      <c r="C3519" s="52" t="s">
        <v>6441</v>
      </c>
      <c r="D3519" s="53" t="s">
        <v>3472</v>
      </c>
      <c r="E3519" s="54"/>
      <c r="F3519" s="55"/>
      <c r="G3519" s="55">
        <f>SUM(G3520:G3533)</f>
        <v>1129426.45</v>
      </c>
      <c r="H3519" s="54"/>
      <c r="I3519" s="65"/>
      <c r="J3519" s="55">
        <f>SUM(J3520:J3533)</f>
        <v>1129426.45</v>
      </c>
    </row>
    <row r="3520" spans="1:10">
      <c r="A3520" s="16" t="s">
        <v>6577</v>
      </c>
      <c r="B3520" s="16" t="s">
        <v>3285</v>
      </c>
      <c r="C3520" s="16" t="s">
        <v>6442</v>
      </c>
      <c r="D3520" s="1" t="s">
        <v>62</v>
      </c>
      <c r="E3520" s="3">
        <v>512</v>
      </c>
      <c r="F3520" s="2">
        <v>443.07</v>
      </c>
      <c r="G3520" s="2">
        <f>ROUND('CDD-CD'!$E3520*'CDD-CD'!$F3520,2)</f>
        <v>226851.84</v>
      </c>
      <c r="H3520" s="3">
        <v>512</v>
      </c>
      <c r="I3520" s="2">
        <v>443.07</v>
      </c>
      <c r="J3520" s="2">
        <f>ROUND(Tabla2[[#This Row],[CANTIDAD 2]]*Tabla2[[#This Row],[P. U. 2]],2)</f>
        <v>226851.84</v>
      </c>
    </row>
    <row r="3521" spans="1:10">
      <c r="A3521" s="16" t="s">
        <v>6577</v>
      </c>
      <c r="B3521" s="16" t="s">
        <v>3286</v>
      </c>
      <c r="C3521" s="16" t="s">
        <v>6443</v>
      </c>
      <c r="D3521" s="1" t="s">
        <v>62</v>
      </c>
      <c r="E3521" s="3">
        <v>348</v>
      </c>
      <c r="F3521" s="2">
        <v>531.09</v>
      </c>
      <c r="G3521" s="2">
        <f>ROUND('CDD-CD'!$E3521*'CDD-CD'!$F3521,2)</f>
        <v>184819.32</v>
      </c>
      <c r="H3521" s="3">
        <v>348</v>
      </c>
      <c r="I3521" s="2">
        <v>531.09</v>
      </c>
      <c r="J3521" s="2">
        <f>ROUND(Tabla2[[#This Row],[CANTIDAD 2]]*Tabla2[[#This Row],[P. U. 2]],2)</f>
        <v>184819.32</v>
      </c>
    </row>
    <row r="3522" spans="1:10">
      <c r="A3522" s="16" t="s">
        <v>6577</v>
      </c>
      <c r="B3522" s="16" t="s">
        <v>3287</v>
      </c>
      <c r="C3522" s="16" t="s">
        <v>6444</v>
      </c>
      <c r="D3522" s="1" t="s">
        <v>62</v>
      </c>
      <c r="E3522" s="3">
        <v>148</v>
      </c>
      <c r="F3522" s="2">
        <v>575.1</v>
      </c>
      <c r="G3522" s="2">
        <f>ROUND('CDD-CD'!$E3522*'CDD-CD'!$F3522,2)</f>
        <v>85114.8</v>
      </c>
      <c r="H3522" s="3">
        <v>148</v>
      </c>
      <c r="I3522" s="2">
        <v>575.1</v>
      </c>
      <c r="J3522" s="2">
        <f>ROUND(Tabla2[[#This Row],[CANTIDAD 2]]*Tabla2[[#This Row],[P. U. 2]],2)</f>
        <v>85114.8</v>
      </c>
    </row>
    <row r="3523" spans="1:10">
      <c r="A3523" s="16" t="s">
        <v>6577</v>
      </c>
      <c r="B3523" s="16" t="s">
        <v>3288</v>
      </c>
      <c r="C3523" s="16" t="s">
        <v>6445</v>
      </c>
      <c r="D3523" s="1" t="s">
        <v>62</v>
      </c>
      <c r="E3523" s="3">
        <v>57</v>
      </c>
      <c r="F3523" s="2">
        <v>671.36</v>
      </c>
      <c r="G3523" s="2">
        <f>ROUND('CDD-CD'!$E3523*'CDD-CD'!$F3523,2)</f>
        <v>38267.519999999997</v>
      </c>
      <c r="H3523" s="3">
        <v>57</v>
      </c>
      <c r="I3523" s="2">
        <v>671.36</v>
      </c>
      <c r="J3523" s="2">
        <f>ROUND(Tabla2[[#This Row],[CANTIDAD 2]]*Tabla2[[#This Row],[P. U. 2]],2)</f>
        <v>38267.519999999997</v>
      </c>
    </row>
    <row r="3524" spans="1:10">
      <c r="A3524" s="16" t="s">
        <v>6577</v>
      </c>
      <c r="B3524" s="16" t="s">
        <v>3289</v>
      </c>
      <c r="C3524" s="16" t="s">
        <v>6446</v>
      </c>
      <c r="D3524" s="1" t="s">
        <v>62</v>
      </c>
      <c r="E3524" s="3">
        <v>57</v>
      </c>
      <c r="F3524" s="2">
        <v>543.78</v>
      </c>
      <c r="G3524" s="2">
        <f>ROUND('CDD-CD'!$E3524*'CDD-CD'!$F3524,2)</f>
        <v>30995.46</v>
      </c>
      <c r="H3524" s="3">
        <v>57</v>
      </c>
      <c r="I3524" s="2">
        <v>543.78</v>
      </c>
      <c r="J3524" s="2">
        <f>ROUND(Tabla2[[#This Row],[CANTIDAD 2]]*Tabla2[[#This Row],[P. U. 2]],2)</f>
        <v>30995.46</v>
      </c>
    </row>
    <row r="3525" spans="1:10">
      <c r="A3525" s="16" t="s">
        <v>6577</v>
      </c>
      <c r="B3525" s="16" t="s">
        <v>3290</v>
      </c>
      <c r="C3525" s="16" t="s">
        <v>6447</v>
      </c>
      <c r="D3525" s="1" t="s">
        <v>62</v>
      </c>
      <c r="E3525" s="3">
        <v>64</v>
      </c>
      <c r="F3525" s="2">
        <v>1144.26</v>
      </c>
      <c r="G3525" s="2">
        <f>ROUND('CDD-CD'!$E3525*'CDD-CD'!$F3525,2)</f>
        <v>73232.639999999999</v>
      </c>
      <c r="H3525" s="3">
        <v>64</v>
      </c>
      <c r="I3525" s="2">
        <v>1144.26</v>
      </c>
      <c r="J3525" s="2">
        <f>ROUND(Tabla2[[#This Row],[CANTIDAD 2]]*Tabla2[[#This Row],[P. U. 2]],2)</f>
        <v>73232.639999999999</v>
      </c>
    </row>
    <row r="3526" spans="1:10">
      <c r="A3526" s="16" t="s">
        <v>6577</v>
      </c>
      <c r="B3526" s="16" t="s">
        <v>3291</v>
      </c>
      <c r="C3526" s="16" t="s">
        <v>6448</v>
      </c>
      <c r="D3526" s="1" t="s">
        <v>62</v>
      </c>
      <c r="E3526" s="3">
        <v>1</v>
      </c>
      <c r="F3526" s="2">
        <v>282652.25</v>
      </c>
      <c r="G3526" s="2">
        <f>ROUND('CDD-CD'!$E3526*'CDD-CD'!$F3526,2)</f>
        <v>282652.25</v>
      </c>
      <c r="H3526" s="3">
        <v>1</v>
      </c>
      <c r="I3526" s="2">
        <v>282652.25</v>
      </c>
      <c r="J3526" s="2">
        <f>ROUND(Tabla2[[#This Row],[CANTIDAD 2]]*Tabla2[[#This Row],[P. U. 2]],2)</f>
        <v>282652.25</v>
      </c>
    </row>
    <row r="3527" spans="1:10">
      <c r="A3527" s="16" t="s">
        <v>6577</v>
      </c>
      <c r="B3527" s="16" t="s">
        <v>3292</v>
      </c>
      <c r="C3527" s="16" t="s">
        <v>6449</v>
      </c>
      <c r="D3527" s="1" t="s">
        <v>62</v>
      </c>
      <c r="E3527" s="3">
        <v>21</v>
      </c>
      <c r="F3527" s="2">
        <v>18.77</v>
      </c>
      <c r="G3527" s="2">
        <f>ROUND('CDD-CD'!$E3527*'CDD-CD'!$F3527,2)</f>
        <v>394.17</v>
      </c>
      <c r="H3527" s="3">
        <v>21</v>
      </c>
      <c r="I3527" s="2">
        <v>18.77</v>
      </c>
      <c r="J3527" s="2">
        <f>ROUND(Tabla2[[#This Row],[CANTIDAD 2]]*Tabla2[[#This Row],[P. U. 2]],2)</f>
        <v>394.17</v>
      </c>
    </row>
    <row r="3528" spans="1:10">
      <c r="A3528" s="16" t="s">
        <v>6577</v>
      </c>
      <c r="B3528" s="16" t="s">
        <v>3293</v>
      </c>
      <c r="C3528" s="16" t="s">
        <v>6450</v>
      </c>
      <c r="D3528" s="1" t="s">
        <v>62</v>
      </c>
      <c r="E3528" s="3">
        <v>55</v>
      </c>
      <c r="F3528" s="2">
        <v>526.64</v>
      </c>
      <c r="G3528" s="2">
        <f>ROUND('CDD-CD'!$E3528*'CDD-CD'!$F3528,2)</f>
        <v>28965.200000000001</v>
      </c>
      <c r="H3528" s="3">
        <v>55</v>
      </c>
      <c r="I3528" s="2">
        <v>526.64</v>
      </c>
      <c r="J3528" s="2">
        <f>ROUND(Tabla2[[#This Row],[CANTIDAD 2]]*Tabla2[[#This Row],[P. U. 2]],2)</f>
        <v>28965.200000000001</v>
      </c>
    </row>
    <row r="3529" spans="1:10">
      <c r="A3529" s="16" t="s">
        <v>6577</v>
      </c>
      <c r="B3529" s="16" t="s">
        <v>3294</v>
      </c>
      <c r="C3529" s="16" t="s">
        <v>6451</v>
      </c>
      <c r="D3529" s="1" t="s">
        <v>62</v>
      </c>
      <c r="E3529" s="3">
        <v>94</v>
      </c>
      <c r="F3529" s="2">
        <v>574.29</v>
      </c>
      <c r="G3529" s="2">
        <f>ROUND('CDD-CD'!$E3529*'CDD-CD'!$F3529,2)</f>
        <v>53983.26</v>
      </c>
      <c r="H3529" s="3">
        <v>94</v>
      </c>
      <c r="I3529" s="2">
        <v>574.29</v>
      </c>
      <c r="J3529" s="2">
        <f>ROUND(Tabla2[[#This Row],[CANTIDAD 2]]*Tabla2[[#This Row],[P. U. 2]],2)</f>
        <v>53983.26</v>
      </c>
    </row>
    <row r="3530" spans="1:10">
      <c r="A3530" s="16" t="s">
        <v>6577</v>
      </c>
      <c r="B3530" s="16" t="s">
        <v>3295</v>
      </c>
      <c r="C3530" s="16" t="s">
        <v>6452</v>
      </c>
      <c r="D3530" s="1" t="s">
        <v>62</v>
      </c>
      <c r="E3530" s="3">
        <v>9</v>
      </c>
      <c r="F3530" s="2">
        <v>3291.17</v>
      </c>
      <c r="G3530" s="2">
        <f>ROUND('CDD-CD'!$E3530*'CDD-CD'!$F3530,2)</f>
        <v>29620.53</v>
      </c>
      <c r="H3530" s="3">
        <v>9</v>
      </c>
      <c r="I3530" s="2">
        <v>3291.17</v>
      </c>
      <c r="J3530" s="2">
        <f>ROUND(Tabla2[[#This Row],[CANTIDAD 2]]*Tabla2[[#This Row],[P. U. 2]],2)</f>
        <v>29620.53</v>
      </c>
    </row>
    <row r="3531" spans="1:10">
      <c r="A3531" s="16" t="s">
        <v>6577</v>
      </c>
      <c r="B3531" s="16" t="s">
        <v>3296</v>
      </c>
      <c r="C3531" s="16" t="s">
        <v>6453</v>
      </c>
      <c r="D3531" s="1" t="s">
        <v>62</v>
      </c>
      <c r="E3531" s="3">
        <v>6</v>
      </c>
      <c r="F3531" s="2">
        <v>11012.63</v>
      </c>
      <c r="G3531" s="2">
        <f>ROUND('CDD-CD'!$E3531*'CDD-CD'!$F3531,2)</f>
        <v>66075.78</v>
      </c>
      <c r="H3531" s="3">
        <v>6</v>
      </c>
      <c r="I3531" s="2">
        <v>11012.63</v>
      </c>
      <c r="J3531" s="2">
        <f>ROUND(Tabla2[[#This Row],[CANTIDAD 2]]*Tabla2[[#This Row],[P. U. 2]],2)</f>
        <v>66075.78</v>
      </c>
    </row>
    <row r="3532" spans="1:10">
      <c r="A3532" s="16" t="s">
        <v>6577</v>
      </c>
      <c r="B3532" s="16" t="s">
        <v>3297</v>
      </c>
      <c r="C3532" s="16" t="s">
        <v>6454</v>
      </c>
      <c r="D3532" s="1" t="s">
        <v>62</v>
      </c>
      <c r="E3532" s="3">
        <v>1</v>
      </c>
      <c r="F3532" s="2">
        <v>24980.400000000001</v>
      </c>
      <c r="G3532" s="2">
        <f>ROUND('CDD-CD'!$E3532*'CDD-CD'!$F3532,2)</f>
        <v>24980.400000000001</v>
      </c>
      <c r="H3532" s="3">
        <v>1</v>
      </c>
      <c r="I3532" s="2">
        <v>24980.400000000001</v>
      </c>
      <c r="J3532" s="2">
        <f>ROUND(Tabla2[[#This Row],[CANTIDAD 2]]*Tabla2[[#This Row],[P. U. 2]],2)</f>
        <v>24980.400000000001</v>
      </c>
    </row>
    <row r="3533" spans="1:10">
      <c r="A3533" s="16" t="s">
        <v>6577</v>
      </c>
      <c r="B3533" s="16" t="s">
        <v>3298</v>
      </c>
      <c r="C3533" s="16" t="s">
        <v>6455</v>
      </c>
      <c r="D3533" s="1" t="s">
        <v>62</v>
      </c>
      <c r="E3533" s="3">
        <v>1</v>
      </c>
      <c r="F3533" s="2">
        <v>3473.28</v>
      </c>
      <c r="G3533" s="2">
        <f>ROUND('CDD-CD'!$E3533*'CDD-CD'!$F3533,2)</f>
        <v>3473.28</v>
      </c>
      <c r="H3533" s="3">
        <v>1</v>
      </c>
      <c r="I3533" s="2">
        <v>3473.28</v>
      </c>
      <c r="J3533" s="2">
        <f>ROUND(Tabla2[[#This Row],[CANTIDAD 2]]*Tabla2[[#This Row],[P. U. 2]],2)</f>
        <v>3473.28</v>
      </c>
    </row>
    <row r="3534" spans="1:10" s="56" customFormat="1">
      <c r="A3534" s="52" t="s">
        <v>6580</v>
      </c>
      <c r="B3534" s="52" t="s">
        <v>3299</v>
      </c>
      <c r="C3534" s="52" t="s">
        <v>5031</v>
      </c>
      <c r="D3534" s="53" t="s">
        <v>3472</v>
      </c>
      <c r="E3534" s="54"/>
      <c r="F3534" s="55"/>
      <c r="G3534" s="55">
        <f>SUM(G3535:G3548)</f>
        <v>384405.91000000003</v>
      </c>
      <c r="H3534" s="54"/>
      <c r="I3534" s="65"/>
      <c r="J3534" s="55">
        <f>SUM(J3535:J3548)</f>
        <v>530005.03</v>
      </c>
    </row>
    <row r="3535" spans="1:10">
      <c r="A3535" s="16" t="s">
        <v>6577</v>
      </c>
      <c r="B3535" s="16" t="s">
        <v>3300</v>
      </c>
      <c r="C3535" s="16" t="s">
        <v>6456</v>
      </c>
      <c r="D3535" s="1" t="s">
        <v>62</v>
      </c>
      <c r="E3535" s="3">
        <v>512</v>
      </c>
      <c r="F3535" s="2">
        <v>193.5</v>
      </c>
      <c r="G3535" s="2">
        <f>ROUND('CDD-CD'!$E3535*'CDD-CD'!$F3535,2)</f>
        <v>99072</v>
      </c>
      <c r="H3535" s="3">
        <v>512</v>
      </c>
      <c r="I3535" s="2">
        <v>266.79000000000002</v>
      </c>
      <c r="J3535" s="2">
        <f>ROUND(Tabla2[[#This Row],[CANTIDAD 2]]*Tabla2[[#This Row],[P. U. 2]],2)</f>
        <v>136596.48000000001</v>
      </c>
    </row>
    <row r="3536" spans="1:10">
      <c r="A3536" s="16" t="s">
        <v>6577</v>
      </c>
      <c r="B3536" s="16" t="s">
        <v>3301</v>
      </c>
      <c r="C3536" s="16" t="s">
        <v>6457</v>
      </c>
      <c r="D3536" s="1" t="s">
        <v>62</v>
      </c>
      <c r="E3536" s="3">
        <v>348</v>
      </c>
      <c r="F3536" s="2">
        <v>231.94</v>
      </c>
      <c r="G3536" s="2">
        <f>ROUND('CDD-CD'!$E3536*'CDD-CD'!$F3536,2)</f>
        <v>80715.12</v>
      </c>
      <c r="H3536" s="3">
        <v>348</v>
      </c>
      <c r="I3536" s="2">
        <v>319.79000000000002</v>
      </c>
      <c r="J3536" s="2">
        <f>ROUND(Tabla2[[#This Row],[CANTIDAD 2]]*Tabla2[[#This Row],[P. U. 2]],2)</f>
        <v>111286.92</v>
      </c>
    </row>
    <row r="3537" spans="1:10">
      <c r="A3537" s="16" t="s">
        <v>6577</v>
      </c>
      <c r="B3537" s="16" t="s">
        <v>3302</v>
      </c>
      <c r="C3537" s="16" t="s">
        <v>6458</v>
      </c>
      <c r="D3537" s="1" t="s">
        <v>62</v>
      </c>
      <c r="E3537" s="3">
        <v>148</v>
      </c>
      <c r="F3537" s="2">
        <v>251.17</v>
      </c>
      <c r="G3537" s="2">
        <f>ROUND('CDD-CD'!$E3537*'CDD-CD'!$F3537,2)</f>
        <v>37173.160000000003</v>
      </c>
      <c r="H3537" s="3">
        <v>148</v>
      </c>
      <c r="I3537" s="2">
        <v>346.3</v>
      </c>
      <c r="J3537" s="2">
        <f>ROUND(Tabla2[[#This Row],[CANTIDAD 2]]*Tabla2[[#This Row],[P. U. 2]],2)</f>
        <v>51252.4</v>
      </c>
    </row>
    <row r="3538" spans="1:10">
      <c r="A3538" s="16" t="s">
        <v>6577</v>
      </c>
      <c r="B3538" s="16" t="s">
        <v>3303</v>
      </c>
      <c r="C3538" s="16" t="s">
        <v>6459</v>
      </c>
      <c r="D3538" s="1" t="s">
        <v>62</v>
      </c>
      <c r="E3538" s="3">
        <v>57</v>
      </c>
      <c r="F3538" s="2">
        <v>293.23</v>
      </c>
      <c r="G3538" s="2">
        <f>ROUND('CDD-CD'!$E3538*'CDD-CD'!$F3538,2)</f>
        <v>16714.11</v>
      </c>
      <c r="H3538" s="3">
        <v>57</v>
      </c>
      <c r="I3538" s="2">
        <v>404.3</v>
      </c>
      <c r="J3538" s="2">
        <f>ROUND(Tabla2[[#This Row],[CANTIDAD 2]]*Tabla2[[#This Row],[P. U. 2]],2)</f>
        <v>23045.1</v>
      </c>
    </row>
    <row r="3539" spans="1:10">
      <c r="A3539" s="16" t="s">
        <v>6577</v>
      </c>
      <c r="B3539" s="16" t="s">
        <v>3304</v>
      </c>
      <c r="C3539" s="16" t="s">
        <v>6460</v>
      </c>
      <c r="D3539" s="1" t="s">
        <v>62</v>
      </c>
      <c r="E3539" s="3">
        <v>57</v>
      </c>
      <c r="F3539" s="2">
        <v>237.52</v>
      </c>
      <c r="G3539" s="2">
        <f>ROUND('CDD-CD'!$E3539*'CDD-CD'!$F3539,2)</f>
        <v>13538.64</v>
      </c>
      <c r="H3539" s="3">
        <v>57</v>
      </c>
      <c r="I3539" s="2">
        <v>327.48</v>
      </c>
      <c r="J3539" s="2">
        <f>ROUND(Tabla2[[#This Row],[CANTIDAD 2]]*Tabla2[[#This Row],[P. U. 2]],2)</f>
        <v>18666.36</v>
      </c>
    </row>
    <row r="3540" spans="1:10">
      <c r="A3540" s="16" t="s">
        <v>6577</v>
      </c>
      <c r="B3540" s="16" t="s">
        <v>3305</v>
      </c>
      <c r="C3540" s="16" t="s">
        <v>6461</v>
      </c>
      <c r="D3540" s="1" t="s">
        <v>62</v>
      </c>
      <c r="E3540" s="3">
        <v>64</v>
      </c>
      <c r="F3540" s="2">
        <v>499.76</v>
      </c>
      <c r="G3540" s="2">
        <f>ROUND('CDD-CD'!$E3540*'CDD-CD'!$F3540,2)</f>
        <v>31984.639999999999</v>
      </c>
      <c r="H3540" s="3">
        <v>64</v>
      </c>
      <c r="I3540" s="2">
        <v>689.06</v>
      </c>
      <c r="J3540" s="2">
        <f>ROUND(Tabla2[[#This Row],[CANTIDAD 2]]*Tabla2[[#This Row],[P. U. 2]],2)</f>
        <v>44099.839999999997</v>
      </c>
    </row>
    <row r="3541" spans="1:10">
      <c r="A3541" s="16" t="s">
        <v>6577</v>
      </c>
      <c r="B3541" s="16" t="s">
        <v>3306</v>
      </c>
      <c r="C3541" s="16" t="s">
        <v>6462</v>
      </c>
      <c r="D3541" s="1" t="s">
        <v>62</v>
      </c>
      <c r="E3541" s="3">
        <v>1</v>
      </c>
      <c r="F3541" s="2">
        <v>14581.86</v>
      </c>
      <c r="G3541" s="2">
        <f>ROUND('CDD-CD'!$E3541*'CDD-CD'!$F3541,2)</f>
        <v>14581.86</v>
      </c>
      <c r="H3541" s="3">
        <v>1</v>
      </c>
      <c r="I3541" s="2">
        <v>20105</v>
      </c>
      <c r="J3541" s="2">
        <f>ROUND(Tabla2[[#This Row],[CANTIDAD 2]]*Tabla2[[#This Row],[P. U. 2]],2)</f>
        <v>20105</v>
      </c>
    </row>
    <row r="3542" spans="1:10">
      <c r="A3542" s="16" t="s">
        <v>6577</v>
      </c>
      <c r="B3542" s="16" t="s">
        <v>3307</v>
      </c>
      <c r="C3542" s="16" t="s">
        <v>6463</v>
      </c>
      <c r="D3542" s="1" t="s">
        <v>62</v>
      </c>
      <c r="E3542" s="3">
        <v>21</v>
      </c>
      <c r="F3542" s="2">
        <v>8.17</v>
      </c>
      <c r="G3542" s="2">
        <f>ROUND('CDD-CD'!$E3542*'CDD-CD'!$F3542,2)</f>
        <v>171.57</v>
      </c>
      <c r="H3542" s="3">
        <v>21</v>
      </c>
      <c r="I3542" s="2">
        <v>11.26</v>
      </c>
      <c r="J3542" s="2">
        <f>ROUND(Tabla2[[#This Row],[CANTIDAD 2]]*Tabla2[[#This Row],[P. U. 2]],2)</f>
        <v>236.46</v>
      </c>
    </row>
    <row r="3543" spans="1:10">
      <c r="A3543" s="16" t="s">
        <v>6577</v>
      </c>
      <c r="B3543" s="16" t="s">
        <v>3308</v>
      </c>
      <c r="C3543" s="16" t="s">
        <v>6464</v>
      </c>
      <c r="D3543" s="1" t="s">
        <v>62</v>
      </c>
      <c r="E3543" s="3">
        <v>55</v>
      </c>
      <c r="F3543" s="2">
        <v>229.99</v>
      </c>
      <c r="G3543" s="2">
        <f>ROUND('CDD-CD'!$E3543*'CDD-CD'!$F3543,2)</f>
        <v>12649.45</v>
      </c>
      <c r="H3543" s="3">
        <v>55</v>
      </c>
      <c r="I3543" s="2">
        <v>317.11</v>
      </c>
      <c r="J3543" s="2">
        <f>ROUND(Tabla2[[#This Row],[CANTIDAD 2]]*Tabla2[[#This Row],[P. U. 2]],2)</f>
        <v>17441.05</v>
      </c>
    </row>
    <row r="3544" spans="1:10">
      <c r="A3544" s="16" t="s">
        <v>6577</v>
      </c>
      <c r="B3544" s="16" t="s">
        <v>3309</v>
      </c>
      <c r="C3544" s="16" t="s">
        <v>6465</v>
      </c>
      <c r="D3544" s="1" t="s">
        <v>62</v>
      </c>
      <c r="E3544" s="3">
        <v>94</v>
      </c>
      <c r="F3544" s="2">
        <v>250.84</v>
      </c>
      <c r="G3544" s="2">
        <f>ROUND('CDD-CD'!$E3544*'CDD-CD'!$F3544,2)</f>
        <v>23578.959999999999</v>
      </c>
      <c r="H3544" s="3">
        <v>94</v>
      </c>
      <c r="I3544" s="2">
        <v>345.85</v>
      </c>
      <c r="J3544" s="2">
        <f>ROUND(Tabla2[[#This Row],[CANTIDAD 2]]*Tabla2[[#This Row],[P. U. 2]],2)</f>
        <v>32509.9</v>
      </c>
    </row>
    <row r="3545" spans="1:10">
      <c r="A3545" s="16" t="s">
        <v>6577</v>
      </c>
      <c r="B3545" s="16" t="s">
        <v>3310</v>
      </c>
      <c r="C3545" s="16" t="s">
        <v>6466</v>
      </c>
      <c r="D3545" s="1" t="s">
        <v>62</v>
      </c>
      <c r="E3545" s="3">
        <v>9</v>
      </c>
      <c r="F3545" s="2">
        <v>1437.53</v>
      </c>
      <c r="G3545" s="2">
        <f>ROUND('CDD-CD'!$E3545*'CDD-CD'!$F3545,2)</f>
        <v>12937.77</v>
      </c>
      <c r="H3545" s="3">
        <v>9</v>
      </c>
      <c r="I3545" s="2">
        <v>1982.01</v>
      </c>
      <c r="J3545" s="2">
        <f>ROUND(Tabla2[[#This Row],[CANTIDAD 2]]*Tabla2[[#This Row],[P. U. 2]],2)</f>
        <v>17838.09</v>
      </c>
    </row>
    <row r="3546" spans="1:10">
      <c r="A3546" s="16" t="s">
        <v>6577</v>
      </c>
      <c r="B3546" s="16" t="s">
        <v>3311</v>
      </c>
      <c r="C3546" s="16" t="s">
        <v>6467</v>
      </c>
      <c r="D3546" s="1" t="s">
        <v>62</v>
      </c>
      <c r="E3546" s="3">
        <v>6</v>
      </c>
      <c r="F3546" s="2">
        <v>4810.1000000000004</v>
      </c>
      <c r="G3546" s="2">
        <f>ROUND('CDD-CD'!$E3546*'CDD-CD'!$F3546,2)</f>
        <v>28860.6</v>
      </c>
      <c r="H3546" s="3">
        <v>6</v>
      </c>
      <c r="I3546" s="2">
        <v>6632.01</v>
      </c>
      <c r="J3546" s="2">
        <f>ROUND(Tabla2[[#This Row],[CANTIDAD 2]]*Tabla2[[#This Row],[P. U. 2]],2)</f>
        <v>39792.06</v>
      </c>
    </row>
    <row r="3547" spans="1:10">
      <c r="A3547" s="16" t="s">
        <v>6577</v>
      </c>
      <c r="B3547" s="16" t="s">
        <v>3312</v>
      </c>
      <c r="C3547" s="16" t="s">
        <v>6468</v>
      </c>
      <c r="D3547" s="1" t="s">
        <v>62</v>
      </c>
      <c r="E3547" s="3">
        <v>1</v>
      </c>
      <c r="F3547" s="2">
        <v>10910.99</v>
      </c>
      <c r="G3547" s="2">
        <f>ROUND('CDD-CD'!$E3547*'CDD-CD'!$F3547,2)</f>
        <v>10910.99</v>
      </c>
      <c r="H3547" s="3">
        <v>1</v>
      </c>
      <c r="I3547" s="2">
        <v>15043.72</v>
      </c>
      <c r="J3547" s="2">
        <f>ROUND(Tabla2[[#This Row],[CANTIDAD 2]]*Tabla2[[#This Row],[P. U. 2]],2)</f>
        <v>15043.72</v>
      </c>
    </row>
    <row r="3548" spans="1:10">
      <c r="A3548" s="16" t="s">
        <v>6577</v>
      </c>
      <c r="B3548" s="16" t="s">
        <v>3313</v>
      </c>
      <c r="C3548" s="16" t="s">
        <v>6469</v>
      </c>
      <c r="D3548" s="1" t="s">
        <v>62</v>
      </c>
      <c r="E3548" s="3">
        <v>1</v>
      </c>
      <c r="F3548" s="2">
        <v>1517.04</v>
      </c>
      <c r="G3548" s="2">
        <f>ROUND('CDD-CD'!$E3548*'CDD-CD'!$F3548,2)</f>
        <v>1517.04</v>
      </c>
      <c r="H3548" s="3">
        <v>1</v>
      </c>
      <c r="I3548" s="2">
        <v>2091.65</v>
      </c>
      <c r="J3548" s="2">
        <f>ROUND(Tabla2[[#This Row],[CANTIDAD 2]]*Tabla2[[#This Row],[P. U. 2]],2)</f>
        <v>2091.65</v>
      </c>
    </row>
    <row r="3549" spans="1:10" s="56" customFormat="1">
      <c r="A3549" s="52" t="s">
        <v>6580</v>
      </c>
      <c r="B3549" s="52" t="s">
        <v>3314</v>
      </c>
      <c r="C3549" s="52" t="s">
        <v>5032</v>
      </c>
      <c r="D3549" s="53" t="s">
        <v>3472</v>
      </c>
      <c r="E3549" s="54"/>
      <c r="F3549" s="55"/>
      <c r="G3549" s="55">
        <f>SUM(G3550:G3551)</f>
        <v>571571.96</v>
      </c>
      <c r="H3549" s="54"/>
      <c r="I3549" s="65"/>
      <c r="J3549" s="55">
        <f>SUM(J3550:J3551)</f>
        <v>571571.96</v>
      </c>
    </row>
    <row r="3550" spans="1:10">
      <c r="A3550" s="16" t="s">
        <v>6577</v>
      </c>
      <c r="B3550" s="16" t="s">
        <v>3315</v>
      </c>
      <c r="C3550" s="16" t="s">
        <v>6470</v>
      </c>
      <c r="D3550" s="1" t="s">
        <v>62</v>
      </c>
      <c r="E3550" s="3">
        <v>1</v>
      </c>
      <c r="F3550" s="2">
        <v>481143.29</v>
      </c>
      <c r="G3550" s="2">
        <f>ROUND('CDD-CD'!$E3550*'CDD-CD'!$F3550,2)</f>
        <v>481143.29</v>
      </c>
      <c r="H3550" s="3">
        <v>1</v>
      </c>
      <c r="I3550" s="2">
        <v>481143.29</v>
      </c>
      <c r="J3550" s="2">
        <f>ROUND(Tabla2[[#This Row],[CANTIDAD 2]]*Tabla2[[#This Row],[P. U. 2]],2)</f>
        <v>481143.29</v>
      </c>
    </row>
    <row r="3551" spans="1:10">
      <c r="A3551" s="16" t="s">
        <v>6577</v>
      </c>
      <c r="B3551" s="16" t="s">
        <v>3316</v>
      </c>
      <c r="C3551" s="16" t="s">
        <v>6471</v>
      </c>
      <c r="D3551" s="1" t="s">
        <v>62</v>
      </c>
      <c r="E3551" s="3">
        <v>1</v>
      </c>
      <c r="F3551" s="2">
        <v>90428.67</v>
      </c>
      <c r="G3551" s="2">
        <f>ROUND('CDD-CD'!$E3551*'CDD-CD'!$F3551,2)</f>
        <v>90428.67</v>
      </c>
      <c r="H3551" s="3">
        <v>1</v>
      </c>
      <c r="I3551" s="2">
        <v>90428.67</v>
      </c>
      <c r="J3551" s="2">
        <f>ROUND(Tabla2[[#This Row],[CANTIDAD 2]]*Tabla2[[#This Row],[P. U. 2]],2)</f>
        <v>90428.67</v>
      </c>
    </row>
    <row r="3552" spans="1:10" s="46" customFormat="1">
      <c r="A3552" s="45" t="s">
        <v>6578</v>
      </c>
      <c r="B3552" s="45" t="s">
        <v>6714</v>
      </c>
      <c r="C3552" s="45" t="s">
        <v>6472</v>
      </c>
      <c r="D3552" s="25" t="s">
        <v>3472</v>
      </c>
      <c r="E3552" s="26"/>
      <c r="F3552" s="27"/>
      <c r="G3552" s="27">
        <f>G3553+G3556+G3598+G3608</f>
        <v>242026.23000000004</v>
      </c>
      <c r="H3552" s="26"/>
      <c r="I3552" s="63"/>
      <c r="J3552" s="27">
        <f>J3553+J3556+J3598+J3608</f>
        <v>267129.28000000003</v>
      </c>
    </row>
    <row r="3553" spans="1:10" s="51" customFormat="1">
      <c r="A3553" s="47" t="s">
        <v>6579</v>
      </c>
      <c r="B3553" s="47" t="s">
        <v>6656</v>
      </c>
      <c r="C3553" s="47" t="s">
        <v>3574</v>
      </c>
      <c r="D3553" s="48" t="s">
        <v>3472</v>
      </c>
      <c r="E3553" s="49"/>
      <c r="F3553" s="50"/>
      <c r="G3553" s="50">
        <f>SUM(G3554:G3555)</f>
        <v>13316.6</v>
      </c>
      <c r="H3553" s="49"/>
      <c r="I3553" s="64"/>
      <c r="J3553" s="50">
        <f>SUM(J3554:J3555)</f>
        <v>17844.95</v>
      </c>
    </row>
    <row r="3554" spans="1:10">
      <c r="A3554" s="16" t="s">
        <v>6577</v>
      </c>
      <c r="B3554" s="16" t="s">
        <v>650</v>
      </c>
      <c r="C3554" s="16" t="s">
        <v>4109</v>
      </c>
      <c r="D3554" s="1" t="s">
        <v>15</v>
      </c>
      <c r="E3554" s="3">
        <v>365</v>
      </c>
      <c r="F3554" s="2">
        <v>23.89</v>
      </c>
      <c r="G3554" s="2">
        <f>ROUND('CDD-CD'!$E3554*'CDD-CD'!$F3554,2)</f>
        <v>8719.85</v>
      </c>
      <c r="H3554" s="3">
        <v>365</v>
      </c>
      <c r="I3554" s="2">
        <v>32.08</v>
      </c>
      <c r="J3554" s="2">
        <f>ROUND(Tabla2[[#This Row],[CANTIDAD 2]]*Tabla2[[#This Row],[P. U. 2]],2)</f>
        <v>11709.2</v>
      </c>
    </row>
    <row r="3555" spans="1:10">
      <c r="A3555" s="16" t="s">
        <v>6577</v>
      </c>
      <c r="B3555" s="16" t="s">
        <v>651</v>
      </c>
      <c r="C3555" s="16" t="s">
        <v>4110</v>
      </c>
      <c r="D3555" s="1" t="s">
        <v>15</v>
      </c>
      <c r="E3555" s="3">
        <v>135</v>
      </c>
      <c r="F3555" s="2">
        <v>34.049999999999997</v>
      </c>
      <c r="G3555" s="2">
        <f>ROUND('CDD-CD'!$E3555*'CDD-CD'!$F3555,2)</f>
        <v>4596.75</v>
      </c>
      <c r="H3555" s="3">
        <v>135</v>
      </c>
      <c r="I3555" s="2">
        <v>45.45</v>
      </c>
      <c r="J3555" s="2">
        <f>ROUND(Tabla2[[#This Row],[CANTIDAD 2]]*Tabla2[[#This Row],[P. U. 2]],2)</f>
        <v>6135.75</v>
      </c>
    </row>
    <row r="3556" spans="1:10" s="51" customFormat="1">
      <c r="A3556" s="47" t="s">
        <v>6579</v>
      </c>
      <c r="B3556" s="47" t="s">
        <v>6657</v>
      </c>
      <c r="C3556" s="47" t="s">
        <v>5079</v>
      </c>
      <c r="D3556" s="48" t="s">
        <v>3472</v>
      </c>
      <c r="E3556" s="49"/>
      <c r="F3556" s="50"/>
      <c r="G3556" s="50">
        <f>SUM(G3557:G3597)</f>
        <v>114229.73000000003</v>
      </c>
      <c r="H3556" s="49"/>
      <c r="I3556" s="64"/>
      <c r="J3556" s="50">
        <f>SUM(J3557:J3597)</f>
        <v>128526.62999999999</v>
      </c>
    </row>
    <row r="3557" spans="1:10">
      <c r="A3557" s="16" t="s">
        <v>6577</v>
      </c>
      <c r="B3557" s="16" t="s">
        <v>1784</v>
      </c>
      <c r="C3557" s="16" t="s">
        <v>5081</v>
      </c>
      <c r="D3557" s="1" t="s">
        <v>79</v>
      </c>
      <c r="E3557" s="3">
        <v>300</v>
      </c>
      <c r="F3557" s="2">
        <v>95.79</v>
      </c>
      <c r="G3557" s="2">
        <f>ROUND('CDD-CD'!$E3557*'CDD-CD'!$F3557,2)</f>
        <v>28737</v>
      </c>
      <c r="H3557" s="3">
        <v>300</v>
      </c>
      <c r="I3557" s="2">
        <v>104.02</v>
      </c>
      <c r="J3557" s="2">
        <f>ROUND(Tabla2[[#This Row],[CANTIDAD 2]]*Tabla2[[#This Row],[P. U. 2]],2)</f>
        <v>31206</v>
      </c>
    </row>
    <row r="3558" spans="1:10">
      <c r="A3558" s="16" t="s">
        <v>6577</v>
      </c>
      <c r="B3558" s="16" t="s">
        <v>3317</v>
      </c>
      <c r="C3558" s="16" t="s">
        <v>6473</v>
      </c>
      <c r="D3558" s="1" t="s">
        <v>79</v>
      </c>
      <c r="E3558" s="3">
        <v>65</v>
      </c>
      <c r="F3558" s="2">
        <v>142.80000000000001</v>
      </c>
      <c r="G3558" s="2">
        <f>ROUND('CDD-CD'!$E3558*'CDD-CD'!$F3558,2)</f>
        <v>9282</v>
      </c>
      <c r="H3558" s="3">
        <v>65</v>
      </c>
      <c r="I3558" s="2">
        <v>153.08000000000001</v>
      </c>
      <c r="J3558" s="2">
        <f>ROUND(Tabla2[[#This Row],[CANTIDAD 2]]*Tabla2[[#This Row],[P. U. 2]],2)</f>
        <v>9950.2000000000007</v>
      </c>
    </row>
    <row r="3559" spans="1:10">
      <c r="A3559" s="16" t="s">
        <v>6577</v>
      </c>
      <c r="B3559" s="16" t="s">
        <v>3318</v>
      </c>
      <c r="C3559" s="16" t="s">
        <v>6474</v>
      </c>
      <c r="D3559" s="1" t="s">
        <v>79</v>
      </c>
      <c r="E3559" s="3">
        <v>85</v>
      </c>
      <c r="F3559" s="2">
        <v>206.2</v>
      </c>
      <c r="G3559" s="2">
        <f>ROUND('CDD-CD'!$E3559*'CDD-CD'!$F3559,2)</f>
        <v>17527</v>
      </c>
      <c r="H3559" s="3">
        <v>85</v>
      </c>
      <c r="I3559" s="2">
        <v>218.38</v>
      </c>
      <c r="J3559" s="2">
        <f>ROUND(Tabla2[[#This Row],[CANTIDAD 2]]*Tabla2[[#This Row],[P. U. 2]],2)</f>
        <v>18562.3</v>
      </c>
    </row>
    <row r="3560" spans="1:10">
      <c r="A3560" s="16" t="s">
        <v>6577</v>
      </c>
      <c r="B3560" s="16" t="s">
        <v>3319</v>
      </c>
      <c r="C3560" s="16" t="s">
        <v>6475</v>
      </c>
      <c r="D3560" s="1" t="s">
        <v>79</v>
      </c>
      <c r="E3560" s="3">
        <v>25</v>
      </c>
      <c r="F3560" s="2">
        <v>274.18</v>
      </c>
      <c r="G3560" s="2">
        <f>ROUND('CDD-CD'!$E3560*'CDD-CD'!$F3560,2)</f>
        <v>6854.5</v>
      </c>
      <c r="H3560" s="3">
        <v>25</v>
      </c>
      <c r="I3560" s="2">
        <v>286.36</v>
      </c>
      <c r="J3560" s="2">
        <f>ROUND(Tabla2[[#This Row],[CANTIDAD 2]]*Tabla2[[#This Row],[P. U. 2]],2)</f>
        <v>7159</v>
      </c>
    </row>
    <row r="3561" spans="1:10">
      <c r="A3561" s="16" t="s">
        <v>6577</v>
      </c>
      <c r="B3561" s="16" t="s">
        <v>3320</v>
      </c>
      <c r="C3561" s="16" t="s">
        <v>6476</v>
      </c>
      <c r="D3561" s="1" t="s">
        <v>79</v>
      </c>
      <c r="E3561" s="3">
        <v>25</v>
      </c>
      <c r="F3561" s="2">
        <v>417.18</v>
      </c>
      <c r="G3561" s="2">
        <f>ROUND('CDD-CD'!$E3561*'CDD-CD'!$F3561,2)</f>
        <v>10429.5</v>
      </c>
      <c r="H3561" s="3">
        <v>25</v>
      </c>
      <c r="I3561" s="2">
        <v>429.36</v>
      </c>
      <c r="J3561" s="2">
        <f>ROUND(Tabla2[[#This Row],[CANTIDAD 2]]*Tabla2[[#This Row],[P. U. 2]],2)</f>
        <v>10734</v>
      </c>
    </row>
    <row r="3562" spans="1:10">
      <c r="A3562" s="16" t="s">
        <v>6577</v>
      </c>
      <c r="B3562" s="16" t="s">
        <v>689</v>
      </c>
      <c r="C3562" s="16" t="s">
        <v>4149</v>
      </c>
      <c r="D3562" s="1" t="s">
        <v>62</v>
      </c>
      <c r="E3562" s="3">
        <v>55</v>
      </c>
      <c r="F3562" s="2">
        <v>43.26</v>
      </c>
      <c r="G3562" s="2">
        <f>ROUND('CDD-CD'!$E3562*'CDD-CD'!$F3562,2)</f>
        <v>2379.3000000000002</v>
      </c>
      <c r="H3562" s="3">
        <v>55</v>
      </c>
      <c r="I3562" s="2">
        <v>57.52</v>
      </c>
      <c r="J3562" s="2">
        <f>ROUND(Tabla2[[#This Row],[CANTIDAD 2]]*Tabla2[[#This Row],[P. U. 2]],2)</f>
        <v>3163.6</v>
      </c>
    </row>
    <row r="3563" spans="1:10">
      <c r="A3563" s="16" t="s">
        <v>6577</v>
      </c>
      <c r="B3563" s="16" t="s">
        <v>690</v>
      </c>
      <c r="C3563" s="16" t="s">
        <v>4150</v>
      </c>
      <c r="D3563" s="1" t="s">
        <v>62</v>
      </c>
      <c r="E3563" s="3">
        <v>25</v>
      </c>
      <c r="F3563" s="2">
        <v>59.94</v>
      </c>
      <c r="G3563" s="2">
        <f>ROUND('CDD-CD'!$E3563*'CDD-CD'!$F3563,2)</f>
        <v>1498.5</v>
      </c>
      <c r="H3563" s="3">
        <v>25</v>
      </c>
      <c r="I3563" s="2">
        <v>78.41</v>
      </c>
      <c r="J3563" s="2">
        <f>ROUND(Tabla2[[#This Row],[CANTIDAD 2]]*Tabla2[[#This Row],[P. U. 2]],2)</f>
        <v>1960.25</v>
      </c>
    </row>
    <row r="3564" spans="1:10">
      <c r="A3564" s="16" t="s">
        <v>6577</v>
      </c>
      <c r="B3564" s="16" t="s">
        <v>691</v>
      </c>
      <c r="C3564" s="16" t="s">
        <v>4151</v>
      </c>
      <c r="D3564" s="1" t="s">
        <v>62</v>
      </c>
      <c r="E3564" s="3">
        <v>20</v>
      </c>
      <c r="F3564" s="2">
        <v>83.47</v>
      </c>
      <c r="G3564" s="2">
        <f>ROUND('CDD-CD'!$E3564*'CDD-CD'!$F3564,2)</f>
        <v>1669.4</v>
      </c>
      <c r="H3564" s="3">
        <v>20</v>
      </c>
      <c r="I3564" s="2">
        <v>105.89</v>
      </c>
      <c r="J3564" s="2">
        <f>ROUND(Tabla2[[#This Row],[CANTIDAD 2]]*Tabla2[[#This Row],[P. U. 2]],2)</f>
        <v>2117.8000000000002</v>
      </c>
    </row>
    <row r="3565" spans="1:10">
      <c r="A3565" s="16" t="s">
        <v>6577</v>
      </c>
      <c r="B3565" s="16" t="s">
        <v>3321</v>
      </c>
      <c r="C3565" s="16" t="s">
        <v>4152</v>
      </c>
      <c r="D3565" s="1" t="s">
        <v>62</v>
      </c>
      <c r="E3565" s="3">
        <v>5</v>
      </c>
      <c r="F3565" s="2">
        <v>114.58</v>
      </c>
      <c r="G3565" s="2">
        <f>ROUND('CDD-CD'!$E3565*'CDD-CD'!$F3565,2)</f>
        <v>572.9</v>
      </c>
      <c r="H3565" s="3">
        <v>5</v>
      </c>
      <c r="I3565" s="2">
        <v>137</v>
      </c>
      <c r="J3565" s="2">
        <f>ROUND(Tabla2[[#This Row],[CANTIDAD 2]]*Tabla2[[#This Row],[P. U. 2]],2)</f>
        <v>685</v>
      </c>
    </row>
    <row r="3566" spans="1:10">
      <c r="A3566" s="16" t="s">
        <v>6577</v>
      </c>
      <c r="B3566" s="16" t="s">
        <v>3322</v>
      </c>
      <c r="C3566" s="16" t="s">
        <v>4153</v>
      </c>
      <c r="D3566" s="1" t="s">
        <v>62</v>
      </c>
      <c r="E3566" s="3">
        <v>10</v>
      </c>
      <c r="F3566" s="2">
        <v>134.16</v>
      </c>
      <c r="G3566" s="2">
        <f>ROUND('CDD-CD'!$E3566*'CDD-CD'!$F3566,2)</f>
        <v>1341.6</v>
      </c>
      <c r="H3566" s="3">
        <v>10</v>
      </c>
      <c r="I3566" s="2">
        <v>156.58000000000001</v>
      </c>
      <c r="J3566" s="2">
        <f>ROUND(Tabla2[[#This Row],[CANTIDAD 2]]*Tabla2[[#This Row],[P. U. 2]],2)</f>
        <v>1565.8</v>
      </c>
    </row>
    <row r="3567" spans="1:10">
      <c r="A3567" s="16" t="s">
        <v>6577</v>
      </c>
      <c r="B3567" s="16" t="s">
        <v>3323</v>
      </c>
      <c r="C3567" s="16" t="s">
        <v>6477</v>
      </c>
      <c r="D3567" s="1" t="s">
        <v>62</v>
      </c>
      <c r="E3567" s="3">
        <v>15</v>
      </c>
      <c r="F3567" s="2">
        <v>48.09</v>
      </c>
      <c r="G3567" s="2">
        <f>ROUND('CDD-CD'!$E3567*'CDD-CD'!$F3567,2)</f>
        <v>721.35</v>
      </c>
      <c r="H3567" s="3">
        <v>15</v>
      </c>
      <c r="I3567" s="2">
        <v>62.35</v>
      </c>
      <c r="J3567" s="2">
        <f>ROUND(Tabla2[[#This Row],[CANTIDAD 2]]*Tabla2[[#This Row],[P. U. 2]],2)</f>
        <v>935.25</v>
      </c>
    </row>
    <row r="3568" spans="1:10">
      <c r="A3568" s="16" t="s">
        <v>6577</v>
      </c>
      <c r="B3568" s="16" t="s">
        <v>3324</v>
      </c>
      <c r="C3568" s="16" t="s">
        <v>6478</v>
      </c>
      <c r="D3568" s="1" t="s">
        <v>62</v>
      </c>
      <c r="E3568" s="3">
        <v>10</v>
      </c>
      <c r="F3568" s="2">
        <v>53.45</v>
      </c>
      <c r="G3568" s="2">
        <f>ROUND('CDD-CD'!$E3568*'CDD-CD'!$F3568,2)</f>
        <v>534.5</v>
      </c>
      <c r="H3568" s="3">
        <v>10</v>
      </c>
      <c r="I3568" s="2">
        <v>67.709999999999994</v>
      </c>
      <c r="J3568" s="2">
        <f>ROUND(Tabla2[[#This Row],[CANTIDAD 2]]*Tabla2[[#This Row],[P. U. 2]],2)</f>
        <v>677.1</v>
      </c>
    </row>
    <row r="3569" spans="1:10">
      <c r="A3569" s="16" t="s">
        <v>6577</v>
      </c>
      <c r="B3569" s="16" t="s">
        <v>3325</v>
      </c>
      <c r="C3569" s="16" t="s">
        <v>6479</v>
      </c>
      <c r="D3569" s="1" t="s">
        <v>62</v>
      </c>
      <c r="E3569" s="3">
        <v>50</v>
      </c>
      <c r="F3569" s="2">
        <v>41.92</v>
      </c>
      <c r="G3569" s="2">
        <f>ROUND('CDD-CD'!$E3569*'CDD-CD'!$F3569,2)</f>
        <v>2096</v>
      </c>
      <c r="H3569" s="3">
        <v>50</v>
      </c>
      <c r="I3569" s="2">
        <v>56.18</v>
      </c>
      <c r="J3569" s="2">
        <f>ROUND(Tabla2[[#This Row],[CANTIDAD 2]]*Tabla2[[#This Row],[P. U. 2]],2)</f>
        <v>2809</v>
      </c>
    </row>
    <row r="3570" spans="1:10">
      <c r="A3570" s="16" t="s">
        <v>6577</v>
      </c>
      <c r="B3570" s="16" t="s">
        <v>3326</v>
      </c>
      <c r="C3570" s="16" t="s">
        <v>6480</v>
      </c>
      <c r="D3570" s="1" t="s">
        <v>62</v>
      </c>
      <c r="E3570" s="3">
        <v>12</v>
      </c>
      <c r="F3570" s="2">
        <v>45.27</v>
      </c>
      <c r="G3570" s="2">
        <f>ROUND('CDD-CD'!$E3570*'CDD-CD'!$F3570,2)</f>
        <v>543.24</v>
      </c>
      <c r="H3570" s="3">
        <v>12</v>
      </c>
      <c r="I3570" s="2">
        <v>59.53</v>
      </c>
      <c r="J3570" s="2">
        <f>ROUND(Tabla2[[#This Row],[CANTIDAD 2]]*Tabla2[[#This Row],[P. U. 2]],2)</f>
        <v>714.36</v>
      </c>
    </row>
    <row r="3571" spans="1:10">
      <c r="A3571" s="16" t="s">
        <v>6577</v>
      </c>
      <c r="B3571" s="16" t="s">
        <v>3327</v>
      </c>
      <c r="C3571" s="16" t="s">
        <v>6481</v>
      </c>
      <c r="D3571" s="1" t="s">
        <v>62</v>
      </c>
      <c r="E3571" s="3">
        <v>20</v>
      </c>
      <c r="F3571" s="2">
        <v>75.19</v>
      </c>
      <c r="G3571" s="2">
        <f>ROUND('CDD-CD'!$E3571*'CDD-CD'!$F3571,2)</f>
        <v>1503.8</v>
      </c>
      <c r="H3571" s="3">
        <v>20</v>
      </c>
      <c r="I3571" s="2">
        <v>97.61</v>
      </c>
      <c r="J3571" s="2">
        <f>ROUND(Tabla2[[#This Row],[CANTIDAD 2]]*Tabla2[[#This Row],[P. U. 2]],2)</f>
        <v>1952.2</v>
      </c>
    </row>
    <row r="3572" spans="1:10">
      <c r="A3572" s="16" t="s">
        <v>6577</v>
      </c>
      <c r="B3572" s="16" t="s">
        <v>3328</v>
      </c>
      <c r="C3572" s="16" t="s">
        <v>6482</v>
      </c>
      <c r="D3572" s="1" t="s">
        <v>62</v>
      </c>
      <c r="E3572" s="3">
        <v>4</v>
      </c>
      <c r="F3572" s="2">
        <v>81.2</v>
      </c>
      <c r="G3572" s="2">
        <f>ROUND('CDD-CD'!$E3572*'CDD-CD'!$F3572,2)</f>
        <v>324.8</v>
      </c>
      <c r="H3572" s="3">
        <v>4</v>
      </c>
      <c r="I3572" s="2">
        <v>103.62</v>
      </c>
      <c r="J3572" s="2">
        <f>ROUND(Tabla2[[#This Row],[CANTIDAD 2]]*Tabla2[[#This Row],[P. U. 2]],2)</f>
        <v>414.48</v>
      </c>
    </row>
    <row r="3573" spans="1:10">
      <c r="A3573" s="16" t="s">
        <v>6577</v>
      </c>
      <c r="B3573" s="16" t="s">
        <v>3329</v>
      </c>
      <c r="C3573" s="16" t="s">
        <v>6483</v>
      </c>
      <c r="D3573" s="1" t="s">
        <v>62</v>
      </c>
      <c r="E3573" s="3">
        <v>4</v>
      </c>
      <c r="F3573" s="2">
        <v>86.65</v>
      </c>
      <c r="G3573" s="2">
        <f>ROUND('CDD-CD'!$E3573*'CDD-CD'!$F3573,2)</f>
        <v>346.6</v>
      </c>
      <c r="H3573" s="3">
        <v>4</v>
      </c>
      <c r="I3573" s="2">
        <v>109.07</v>
      </c>
      <c r="J3573" s="2">
        <f>ROUND(Tabla2[[#This Row],[CANTIDAD 2]]*Tabla2[[#This Row],[P. U. 2]],2)</f>
        <v>436.28</v>
      </c>
    </row>
    <row r="3574" spans="1:10">
      <c r="A3574" s="16" t="s">
        <v>6577</v>
      </c>
      <c r="B3574" s="16" t="s">
        <v>678</v>
      </c>
      <c r="C3574" s="16" t="s">
        <v>4138</v>
      </c>
      <c r="D3574" s="1" t="s">
        <v>62</v>
      </c>
      <c r="E3574" s="3">
        <v>26</v>
      </c>
      <c r="F3574" s="2">
        <v>27.05</v>
      </c>
      <c r="G3574" s="2">
        <f>ROUND('CDD-CD'!$E3574*'CDD-CD'!$F3574,2)</f>
        <v>703.3</v>
      </c>
      <c r="H3574" s="3">
        <v>26</v>
      </c>
      <c r="I3574" s="2">
        <v>33.74</v>
      </c>
      <c r="J3574" s="2">
        <f>ROUND(Tabla2[[#This Row],[CANTIDAD 2]]*Tabla2[[#This Row],[P. U. 2]],2)</f>
        <v>877.24</v>
      </c>
    </row>
    <row r="3575" spans="1:10">
      <c r="A3575" s="16" t="s">
        <v>6577</v>
      </c>
      <c r="B3575" s="16" t="s">
        <v>679</v>
      </c>
      <c r="C3575" s="16" t="s">
        <v>4139</v>
      </c>
      <c r="D3575" s="1" t="s">
        <v>62</v>
      </c>
      <c r="E3575" s="3">
        <v>7</v>
      </c>
      <c r="F3575" s="2">
        <v>35.15</v>
      </c>
      <c r="G3575" s="2">
        <f>ROUND('CDD-CD'!$E3575*'CDD-CD'!$F3575,2)</f>
        <v>246.05</v>
      </c>
      <c r="H3575" s="3">
        <v>7</v>
      </c>
      <c r="I3575" s="2">
        <v>42.63</v>
      </c>
      <c r="J3575" s="2">
        <f>ROUND(Tabla2[[#This Row],[CANTIDAD 2]]*Tabla2[[#This Row],[P. U. 2]],2)</f>
        <v>298.41000000000003</v>
      </c>
    </row>
    <row r="3576" spans="1:10">
      <c r="A3576" s="16" t="s">
        <v>6577</v>
      </c>
      <c r="B3576" s="16" t="s">
        <v>680</v>
      </c>
      <c r="C3576" s="16" t="s">
        <v>4140</v>
      </c>
      <c r="D3576" s="1" t="s">
        <v>62</v>
      </c>
      <c r="E3576" s="3">
        <v>10</v>
      </c>
      <c r="F3576" s="2">
        <v>63.51</v>
      </c>
      <c r="G3576" s="2">
        <f>ROUND('CDD-CD'!$E3576*'CDD-CD'!$F3576,2)</f>
        <v>635.1</v>
      </c>
      <c r="H3576" s="3">
        <v>10</v>
      </c>
      <c r="I3576" s="2">
        <v>72.5</v>
      </c>
      <c r="J3576" s="2">
        <f>ROUND(Tabla2[[#This Row],[CANTIDAD 2]]*Tabla2[[#This Row],[P. U. 2]],2)</f>
        <v>725</v>
      </c>
    </row>
    <row r="3577" spans="1:10">
      <c r="A3577" s="16" t="s">
        <v>6577</v>
      </c>
      <c r="B3577" s="16" t="s">
        <v>3330</v>
      </c>
      <c r="C3577" s="16" t="s">
        <v>6484</v>
      </c>
      <c r="D3577" s="1" t="s">
        <v>62</v>
      </c>
      <c r="E3577" s="3">
        <v>4</v>
      </c>
      <c r="F3577" s="2">
        <v>90.79</v>
      </c>
      <c r="G3577" s="2">
        <f>ROUND('CDD-CD'!$E3577*'CDD-CD'!$F3577,2)</f>
        <v>363.16</v>
      </c>
      <c r="H3577" s="3">
        <v>4</v>
      </c>
      <c r="I3577" s="2">
        <v>99.78</v>
      </c>
      <c r="J3577" s="2">
        <f>ROUND(Tabla2[[#This Row],[CANTIDAD 2]]*Tabla2[[#This Row],[P. U. 2]],2)</f>
        <v>399.12</v>
      </c>
    </row>
    <row r="3578" spans="1:10">
      <c r="A3578" s="16" t="s">
        <v>6577</v>
      </c>
      <c r="B3578" s="16" t="s">
        <v>3331</v>
      </c>
      <c r="C3578" s="16" t="s">
        <v>6485</v>
      </c>
      <c r="D3578" s="1" t="s">
        <v>62</v>
      </c>
      <c r="E3578" s="3">
        <v>8</v>
      </c>
      <c r="F3578" s="2">
        <v>100.93</v>
      </c>
      <c r="G3578" s="2">
        <f>ROUND('CDD-CD'!$E3578*'CDD-CD'!$F3578,2)</f>
        <v>807.44</v>
      </c>
      <c r="H3578" s="3">
        <v>8</v>
      </c>
      <c r="I3578" s="2">
        <v>109.92</v>
      </c>
      <c r="J3578" s="2">
        <f>ROUND(Tabla2[[#This Row],[CANTIDAD 2]]*Tabla2[[#This Row],[P. U. 2]],2)</f>
        <v>879.36</v>
      </c>
    </row>
    <row r="3579" spans="1:10">
      <c r="A3579" s="16" t="s">
        <v>6577</v>
      </c>
      <c r="B3579" s="16" t="s">
        <v>3332</v>
      </c>
      <c r="C3579" s="16" t="s">
        <v>6486</v>
      </c>
      <c r="D3579" s="1" t="s">
        <v>62</v>
      </c>
      <c r="E3579" s="3">
        <v>30</v>
      </c>
      <c r="F3579" s="2">
        <v>32.31</v>
      </c>
      <c r="G3579" s="2">
        <f>ROUND('CDD-CD'!$E3579*'CDD-CD'!$F3579,2)</f>
        <v>969.3</v>
      </c>
      <c r="H3579" s="3">
        <v>30</v>
      </c>
      <c r="I3579" s="2">
        <v>39.880000000000003</v>
      </c>
      <c r="J3579" s="2">
        <f>ROUND(Tabla2[[#This Row],[CANTIDAD 2]]*Tabla2[[#This Row],[P. U. 2]],2)</f>
        <v>1196.4000000000001</v>
      </c>
    </row>
    <row r="3580" spans="1:10">
      <c r="A3580" s="16" t="s">
        <v>6577</v>
      </c>
      <c r="B3580" s="16" t="s">
        <v>3333</v>
      </c>
      <c r="C3580" s="16" t="s">
        <v>6487</v>
      </c>
      <c r="D3580" s="1" t="s">
        <v>62</v>
      </c>
      <c r="E3580" s="3">
        <v>4</v>
      </c>
      <c r="F3580" s="2">
        <v>42.7</v>
      </c>
      <c r="G3580" s="2">
        <f>ROUND('CDD-CD'!$E3580*'CDD-CD'!$F3580,2)</f>
        <v>170.8</v>
      </c>
      <c r="H3580" s="3">
        <v>4</v>
      </c>
      <c r="I3580" s="2">
        <v>52.42</v>
      </c>
      <c r="J3580" s="2">
        <f>ROUND(Tabla2[[#This Row],[CANTIDAD 2]]*Tabla2[[#This Row],[P. U. 2]],2)</f>
        <v>209.68</v>
      </c>
    </row>
    <row r="3581" spans="1:10">
      <c r="A3581" s="16" t="s">
        <v>6577</v>
      </c>
      <c r="B3581" s="16" t="s">
        <v>696</v>
      </c>
      <c r="C3581" s="16" t="s">
        <v>4156</v>
      </c>
      <c r="D3581" s="1" t="s">
        <v>62</v>
      </c>
      <c r="E3581" s="3">
        <v>25</v>
      </c>
      <c r="F3581" s="2">
        <v>65.760000000000005</v>
      </c>
      <c r="G3581" s="2">
        <f>ROUND('CDD-CD'!$E3581*'CDD-CD'!$F3581,2)</f>
        <v>1644</v>
      </c>
      <c r="H3581" s="3">
        <v>25</v>
      </c>
      <c r="I3581" s="2">
        <v>86.49</v>
      </c>
      <c r="J3581" s="2">
        <f>ROUND(Tabla2[[#This Row],[CANTIDAD 2]]*Tabla2[[#This Row],[P. U. 2]],2)</f>
        <v>2162.25</v>
      </c>
    </row>
    <row r="3582" spans="1:10">
      <c r="A3582" s="16" t="s">
        <v>6577</v>
      </c>
      <c r="B3582" s="16" t="s">
        <v>697</v>
      </c>
      <c r="C3582" s="16" t="s">
        <v>4157</v>
      </c>
      <c r="D3582" s="1" t="s">
        <v>62</v>
      </c>
      <c r="E3582" s="3">
        <v>5</v>
      </c>
      <c r="F3582" s="2">
        <v>97.72</v>
      </c>
      <c r="G3582" s="2">
        <f>ROUND('CDD-CD'!$E3582*'CDD-CD'!$F3582,2)</f>
        <v>488.6</v>
      </c>
      <c r="H3582" s="3">
        <v>5</v>
      </c>
      <c r="I3582" s="2">
        <v>126.27</v>
      </c>
      <c r="J3582" s="2">
        <f>ROUND(Tabla2[[#This Row],[CANTIDAD 2]]*Tabla2[[#This Row],[P. U. 2]],2)</f>
        <v>631.35</v>
      </c>
    </row>
    <row r="3583" spans="1:10">
      <c r="A3583" s="16" t="s">
        <v>6577</v>
      </c>
      <c r="B3583" s="16" t="s">
        <v>698</v>
      </c>
      <c r="C3583" s="16" t="s">
        <v>4158</v>
      </c>
      <c r="D3583" s="1" t="s">
        <v>62</v>
      </c>
      <c r="E3583" s="3">
        <v>4</v>
      </c>
      <c r="F3583" s="2">
        <v>151.47999999999999</v>
      </c>
      <c r="G3583" s="2">
        <f>ROUND('CDD-CD'!$E3583*'CDD-CD'!$F3583,2)</f>
        <v>605.91999999999996</v>
      </c>
      <c r="H3583" s="3">
        <v>4</v>
      </c>
      <c r="I3583" s="2">
        <v>186.37</v>
      </c>
      <c r="J3583" s="2">
        <f>ROUND(Tabla2[[#This Row],[CANTIDAD 2]]*Tabla2[[#This Row],[P. U. 2]],2)</f>
        <v>745.48</v>
      </c>
    </row>
    <row r="3584" spans="1:10">
      <c r="A3584" s="16" t="s">
        <v>6577</v>
      </c>
      <c r="B3584" s="16" t="s">
        <v>3334</v>
      </c>
      <c r="C3584" s="16" t="s">
        <v>4159</v>
      </c>
      <c r="D3584" s="1" t="s">
        <v>62</v>
      </c>
      <c r="E3584" s="3">
        <v>4</v>
      </c>
      <c r="F3584" s="2">
        <v>209.03</v>
      </c>
      <c r="G3584" s="2">
        <f>ROUND('CDD-CD'!$E3584*'CDD-CD'!$F3584,2)</f>
        <v>836.12</v>
      </c>
      <c r="H3584" s="3">
        <v>4</v>
      </c>
      <c r="I3584" s="2">
        <v>243.92</v>
      </c>
      <c r="J3584" s="2">
        <f>ROUND(Tabla2[[#This Row],[CANTIDAD 2]]*Tabla2[[#This Row],[P. U. 2]],2)</f>
        <v>975.68</v>
      </c>
    </row>
    <row r="3585" spans="1:10">
      <c r="A3585" s="16" t="s">
        <v>6577</v>
      </c>
      <c r="B3585" s="16" t="s">
        <v>3335</v>
      </c>
      <c r="C3585" s="16" t="s">
        <v>6488</v>
      </c>
      <c r="D3585" s="1" t="s">
        <v>62</v>
      </c>
      <c r="E3585" s="3">
        <v>4</v>
      </c>
      <c r="F3585" s="2">
        <v>248.78</v>
      </c>
      <c r="G3585" s="2">
        <f>ROUND('CDD-CD'!$E3585*'CDD-CD'!$F3585,2)</f>
        <v>995.12</v>
      </c>
      <c r="H3585" s="3">
        <v>4</v>
      </c>
      <c r="I3585" s="2">
        <v>283.67</v>
      </c>
      <c r="J3585" s="2">
        <f>ROUND(Tabla2[[#This Row],[CANTIDAD 2]]*Tabla2[[#This Row],[P. U. 2]],2)</f>
        <v>1134.68</v>
      </c>
    </row>
    <row r="3586" spans="1:10">
      <c r="A3586" s="16" t="s">
        <v>6577</v>
      </c>
      <c r="B3586" s="16" t="s">
        <v>3336</v>
      </c>
      <c r="C3586" s="16" t="s">
        <v>6489</v>
      </c>
      <c r="D3586" s="1" t="s">
        <v>62</v>
      </c>
      <c r="E3586" s="3">
        <v>8</v>
      </c>
      <c r="F3586" s="2">
        <v>61.32</v>
      </c>
      <c r="G3586" s="2">
        <f>ROUND('CDD-CD'!$E3586*'CDD-CD'!$F3586,2)</f>
        <v>490.56</v>
      </c>
      <c r="H3586" s="3">
        <v>8</v>
      </c>
      <c r="I3586" s="2">
        <v>77.53</v>
      </c>
      <c r="J3586" s="2">
        <f>ROUND(Tabla2[[#This Row],[CANTIDAD 2]]*Tabla2[[#This Row],[P. U. 2]],2)</f>
        <v>620.24</v>
      </c>
    </row>
    <row r="3587" spans="1:10">
      <c r="A3587" s="16" t="s">
        <v>6577</v>
      </c>
      <c r="B3587" s="16" t="s">
        <v>3337</v>
      </c>
      <c r="C3587" s="16" t="s">
        <v>6490</v>
      </c>
      <c r="D3587" s="1" t="s">
        <v>62</v>
      </c>
      <c r="E3587" s="3">
        <v>4</v>
      </c>
      <c r="F3587" s="2">
        <v>69.2</v>
      </c>
      <c r="G3587" s="2">
        <f>ROUND('CDD-CD'!$E3587*'CDD-CD'!$F3587,2)</f>
        <v>276.8</v>
      </c>
      <c r="H3587" s="3">
        <v>4</v>
      </c>
      <c r="I3587" s="2">
        <v>85.41</v>
      </c>
      <c r="J3587" s="2">
        <f>ROUND(Tabla2[[#This Row],[CANTIDAD 2]]*Tabla2[[#This Row],[P. U. 2]],2)</f>
        <v>341.64</v>
      </c>
    </row>
    <row r="3588" spans="1:10">
      <c r="A3588" s="16" t="s">
        <v>6577</v>
      </c>
      <c r="B3588" s="16" t="s">
        <v>3338</v>
      </c>
      <c r="C3588" s="16" t="s">
        <v>6491</v>
      </c>
      <c r="D3588" s="1" t="s">
        <v>62</v>
      </c>
      <c r="E3588" s="3">
        <v>2</v>
      </c>
      <c r="F3588" s="2">
        <v>89.06</v>
      </c>
      <c r="G3588" s="2">
        <f>ROUND('CDD-CD'!$E3588*'CDD-CD'!$F3588,2)</f>
        <v>178.12</v>
      </c>
      <c r="H3588" s="3">
        <v>2</v>
      </c>
      <c r="I3588" s="2">
        <v>105.27</v>
      </c>
      <c r="J3588" s="2">
        <f>ROUND(Tabla2[[#This Row],[CANTIDAD 2]]*Tabla2[[#This Row],[P. U. 2]],2)</f>
        <v>210.54</v>
      </c>
    </row>
    <row r="3589" spans="1:10">
      <c r="A3589" s="16" t="s">
        <v>6577</v>
      </c>
      <c r="B3589" s="16" t="s">
        <v>3339</v>
      </c>
      <c r="C3589" s="16" t="s">
        <v>6492</v>
      </c>
      <c r="D3589" s="1" t="s">
        <v>62</v>
      </c>
      <c r="E3589" s="3">
        <v>8</v>
      </c>
      <c r="F3589" s="2">
        <v>62.86</v>
      </c>
      <c r="G3589" s="2">
        <f>ROUND('CDD-CD'!$E3589*'CDD-CD'!$F3589,2)</f>
        <v>502.88</v>
      </c>
      <c r="H3589" s="3">
        <v>8</v>
      </c>
      <c r="I3589" s="2">
        <v>79.45</v>
      </c>
      <c r="J3589" s="2">
        <f>ROUND(Tabla2[[#This Row],[CANTIDAD 2]]*Tabla2[[#This Row],[P. U. 2]],2)</f>
        <v>635.6</v>
      </c>
    </row>
    <row r="3590" spans="1:10">
      <c r="A3590" s="16" t="s">
        <v>6577</v>
      </c>
      <c r="B3590" s="16" t="s">
        <v>685</v>
      </c>
      <c r="C3590" s="16" t="s">
        <v>4145</v>
      </c>
      <c r="D3590" s="1" t="s">
        <v>62</v>
      </c>
      <c r="E3590" s="3">
        <v>5</v>
      </c>
      <c r="F3590" s="2">
        <v>89.57</v>
      </c>
      <c r="G3590" s="2">
        <f>ROUND('CDD-CD'!$E3590*'CDD-CD'!$F3590,2)</f>
        <v>447.85</v>
      </c>
      <c r="H3590" s="3">
        <v>5</v>
      </c>
      <c r="I3590" s="2">
        <v>110.62</v>
      </c>
      <c r="J3590" s="2">
        <f>ROUND(Tabla2[[#This Row],[CANTIDAD 2]]*Tabla2[[#This Row],[P. U. 2]],2)</f>
        <v>553.1</v>
      </c>
    </row>
    <row r="3591" spans="1:10">
      <c r="A3591" s="16" t="s">
        <v>6577</v>
      </c>
      <c r="B3591" s="16" t="s">
        <v>3340</v>
      </c>
      <c r="C3591" s="16" t="s">
        <v>6493</v>
      </c>
      <c r="D3591" s="1" t="s">
        <v>62</v>
      </c>
      <c r="E3591" s="3">
        <v>3</v>
      </c>
      <c r="F3591" s="2">
        <v>102.92</v>
      </c>
      <c r="G3591" s="2">
        <f>ROUND('CDD-CD'!$E3591*'CDD-CD'!$F3591,2)</f>
        <v>308.76</v>
      </c>
      <c r="H3591" s="3">
        <v>3</v>
      </c>
      <c r="I3591" s="2">
        <v>131.54</v>
      </c>
      <c r="J3591" s="2">
        <f>ROUND(Tabla2[[#This Row],[CANTIDAD 2]]*Tabla2[[#This Row],[P. U. 2]],2)</f>
        <v>394.62</v>
      </c>
    </row>
    <row r="3592" spans="1:10">
      <c r="A3592" s="16" t="s">
        <v>6577</v>
      </c>
      <c r="B3592" s="16" t="s">
        <v>3341</v>
      </c>
      <c r="C3592" s="16" t="s">
        <v>6494</v>
      </c>
      <c r="D3592" s="1" t="s">
        <v>62</v>
      </c>
      <c r="E3592" s="3">
        <v>7</v>
      </c>
      <c r="F3592" s="2">
        <v>34.14</v>
      </c>
      <c r="G3592" s="2">
        <f>ROUND('CDD-CD'!$E3592*'CDD-CD'!$F3592,2)</f>
        <v>238.98</v>
      </c>
      <c r="H3592" s="3">
        <v>7</v>
      </c>
      <c r="I3592" s="2">
        <v>42.41</v>
      </c>
      <c r="J3592" s="2">
        <f>ROUND(Tabla2[[#This Row],[CANTIDAD 2]]*Tabla2[[#This Row],[P. U. 2]],2)</f>
        <v>296.87</v>
      </c>
    </row>
    <row r="3593" spans="1:10">
      <c r="A3593" s="16" t="s">
        <v>6577</v>
      </c>
      <c r="B3593" s="16" t="s">
        <v>3342</v>
      </c>
      <c r="C3593" s="16" t="s">
        <v>6495</v>
      </c>
      <c r="D3593" s="1" t="s">
        <v>62</v>
      </c>
      <c r="E3593" s="3">
        <v>3</v>
      </c>
      <c r="F3593" s="2">
        <v>66.430000000000007</v>
      </c>
      <c r="G3593" s="2">
        <f>ROUND('CDD-CD'!$E3593*'CDD-CD'!$F3593,2)</f>
        <v>199.29</v>
      </c>
      <c r="H3593" s="3">
        <v>3</v>
      </c>
      <c r="I3593" s="2">
        <v>83.51</v>
      </c>
      <c r="J3593" s="2">
        <f>ROUND(Tabla2[[#This Row],[CANTIDAD 2]]*Tabla2[[#This Row],[P. U. 2]],2)</f>
        <v>250.53</v>
      </c>
    </row>
    <row r="3594" spans="1:10">
      <c r="A3594" s="16" t="s">
        <v>6577</v>
      </c>
      <c r="B3594" s="16" t="s">
        <v>921</v>
      </c>
      <c r="C3594" s="16" t="s">
        <v>4377</v>
      </c>
      <c r="D3594" s="1" t="s">
        <v>62</v>
      </c>
      <c r="E3594" s="3">
        <v>3</v>
      </c>
      <c r="F3594" s="2">
        <v>62.04</v>
      </c>
      <c r="G3594" s="2">
        <f>ROUND('CDD-CD'!$E3594*'CDD-CD'!$F3594,2)</f>
        <v>186.12</v>
      </c>
      <c r="H3594" s="3">
        <v>3</v>
      </c>
      <c r="I3594" s="2">
        <v>77.739999999999995</v>
      </c>
      <c r="J3594" s="2">
        <f>ROUND(Tabla2[[#This Row],[CANTIDAD 2]]*Tabla2[[#This Row],[P. U. 2]],2)</f>
        <v>233.22</v>
      </c>
    </row>
    <row r="3595" spans="1:10">
      <c r="A3595" s="16" t="s">
        <v>6577</v>
      </c>
      <c r="B3595" s="16" t="s">
        <v>913</v>
      </c>
      <c r="C3595" s="16" t="s">
        <v>4369</v>
      </c>
      <c r="D3595" s="1" t="s">
        <v>79</v>
      </c>
      <c r="E3595" s="3">
        <v>23</v>
      </c>
      <c r="F3595" s="2">
        <v>88.75</v>
      </c>
      <c r="G3595" s="2">
        <f>ROUND('CDD-CD'!$E3595*'CDD-CD'!$F3595,2)</f>
        <v>2041.25</v>
      </c>
      <c r="H3595" s="3">
        <v>23</v>
      </c>
      <c r="I3595" s="2">
        <v>102.38</v>
      </c>
      <c r="J3595" s="2">
        <f>ROUND(Tabla2[[#This Row],[CANTIDAD 2]]*Tabla2[[#This Row],[P. U. 2]],2)</f>
        <v>2354.7399999999998</v>
      </c>
    </row>
    <row r="3596" spans="1:10">
      <c r="A3596" s="16" t="s">
        <v>6577</v>
      </c>
      <c r="B3596" s="16" t="s">
        <v>981</v>
      </c>
      <c r="C3596" s="16" t="s">
        <v>4428</v>
      </c>
      <c r="D3596" s="1" t="s">
        <v>62</v>
      </c>
      <c r="E3596" s="3">
        <v>300</v>
      </c>
      <c r="F3596" s="2">
        <v>38.74</v>
      </c>
      <c r="G3596" s="2">
        <f>ROUND('CDD-CD'!$E3596*'CDD-CD'!$F3596,2)</f>
        <v>11622</v>
      </c>
      <c r="H3596" s="3">
        <v>300</v>
      </c>
      <c r="I3596" s="2">
        <v>46.59</v>
      </c>
      <c r="J3596" s="2">
        <f>ROUND(Tabla2[[#This Row],[CANTIDAD 2]]*Tabla2[[#This Row],[P. U. 2]],2)</f>
        <v>13977</v>
      </c>
    </row>
    <row r="3597" spans="1:10">
      <c r="A3597" s="16" t="s">
        <v>6577</v>
      </c>
      <c r="B3597" s="16" t="s">
        <v>3343</v>
      </c>
      <c r="C3597" s="16" t="s">
        <v>6496</v>
      </c>
      <c r="D3597" s="1" t="s">
        <v>62</v>
      </c>
      <c r="E3597" s="3">
        <v>1</v>
      </c>
      <c r="F3597" s="2">
        <v>2910.22</v>
      </c>
      <c r="G3597" s="2">
        <f>ROUND('CDD-CD'!$E3597*'CDD-CD'!$F3597,2)</f>
        <v>2910.22</v>
      </c>
      <c r="H3597" s="3">
        <v>1</v>
      </c>
      <c r="I3597" s="2">
        <v>3381.26</v>
      </c>
      <c r="J3597" s="2">
        <f>ROUND(Tabla2[[#This Row],[CANTIDAD 2]]*Tabla2[[#This Row],[P. U. 2]],2)</f>
        <v>3381.26</v>
      </c>
    </row>
    <row r="3598" spans="1:10" s="51" customFormat="1">
      <c r="A3598" s="47" t="s">
        <v>6579</v>
      </c>
      <c r="B3598" s="47" t="s">
        <v>6658</v>
      </c>
      <c r="C3598" s="47" t="s">
        <v>4184</v>
      </c>
      <c r="D3598" s="48" t="s">
        <v>3472</v>
      </c>
      <c r="E3598" s="49"/>
      <c r="F3598" s="50"/>
      <c r="G3598" s="50">
        <f>SUM(G3599:G3607)</f>
        <v>16144.32</v>
      </c>
      <c r="H3598" s="49"/>
      <c r="I3598" s="64"/>
      <c r="J3598" s="50">
        <f>SUM(J3599:J3607)</f>
        <v>17742.54</v>
      </c>
    </row>
    <row r="3599" spans="1:10">
      <c r="A3599" s="16" t="s">
        <v>6577</v>
      </c>
      <c r="B3599" s="16" t="s">
        <v>3344</v>
      </c>
      <c r="C3599" s="16" t="s">
        <v>6497</v>
      </c>
      <c r="D3599" s="1" t="s">
        <v>62</v>
      </c>
      <c r="E3599" s="3">
        <v>3</v>
      </c>
      <c r="F3599" s="2">
        <v>405.13</v>
      </c>
      <c r="G3599" s="2">
        <f>ROUND('CDD-CD'!$E3599*'CDD-CD'!$F3599,2)</f>
        <v>1215.3900000000001</v>
      </c>
      <c r="H3599" s="3">
        <v>3</v>
      </c>
      <c r="I3599" s="2">
        <v>483.64</v>
      </c>
      <c r="J3599" s="2">
        <f>ROUND(Tabla2[[#This Row],[CANTIDAD 2]]*Tabla2[[#This Row],[P. U. 2]],2)</f>
        <v>1450.92</v>
      </c>
    </row>
    <row r="3600" spans="1:10">
      <c r="A3600" s="16" t="s">
        <v>6577</v>
      </c>
      <c r="B3600" s="16" t="s">
        <v>3345</v>
      </c>
      <c r="C3600" s="16" t="s">
        <v>6498</v>
      </c>
      <c r="D3600" s="1" t="s">
        <v>62</v>
      </c>
      <c r="E3600" s="3">
        <v>3</v>
      </c>
      <c r="F3600" s="2">
        <v>470.52</v>
      </c>
      <c r="G3600" s="2">
        <f>ROUND('CDD-CD'!$E3600*'CDD-CD'!$F3600,2)</f>
        <v>1411.56</v>
      </c>
      <c r="H3600" s="3">
        <v>3</v>
      </c>
      <c r="I3600" s="2">
        <v>549.03</v>
      </c>
      <c r="J3600" s="2">
        <f>ROUND(Tabla2[[#This Row],[CANTIDAD 2]]*Tabla2[[#This Row],[P. U. 2]],2)</f>
        <v>1647.09</v>
      </c>
    </row>
    <row r="3601" spans="1:10">
      <c r="A3601" s="16" t="s">
        <v>6577</v>
      </c>
      <c r="B3601" s="16" t="s">
        <v>3346</v>
      </c>
      <c r="C3601" s="16" t="s">
        <v>6499</v>
      </c>
      <c r="D3601" s="1" t="s">
        <v>62</v>
      </c>
      <c r="E3601" s="3">
        <v>3</v>
      </c>
      <c r="F3601" s="2">
        <v>388.56</v>
      </c>
      <c r="G3601" s="2">
        <f>ROUND('CDD-CD'!$E3601*'CDD-CD'!$F3601,2)</f>
        <v>1165.68</v>
      </c>
      <c r="H3601" s="3">
        <v>3</v>
      </c>
      <c r="I3601" s="2">
        <v>417.11</v>
      </c>
      <c r="J3601" s="2">
        <f>ROUND(Tabla2[[#This Row],[CANTIDAD 2]]*Tabla2[[#This Row],[P. U. 2]],2)</f>
        <v>1251.33</v>
      </c>
    </row>
    <row r="3602" spans="1:10">
      <c r="A3602" s="16" t="s">
        <v>6577</v>
      </c>
      <c r="B3602" s="16" t="s">
        <v>3347</v>
      </c>
      <c r="C3602" s="16" t="s">
        <v>6500</v>
      </c>
      <c r="D3602" s="1" t="s">
        <v>62</v>
      </c>
      <c r="E3602" s="3">
        <v>5</v>
      </c>
      <c r="F3602" s="2">
        <v>290.58999999999997</v>
      </c>
      <c r="G3602" s="2">
        <f>ROUND('CDD-CD'!$E3602*'CDD-CD'!$F3602,2)</f>
        <v>1452.95</v>
      </c>
      <c r="H3602" s="3">
        <v>5</v>
      </c>
      <c r="I3602" s="2">
        <v>308.04000000000002</v>
      </c>
      <c r="J3602" s="2">
        <f>ROUND(Tabla2[[#This Row],[CANTIDAD 2]]*Tabla2[[#This Row],[P. U. 2]],2)</f>
        <v>1540.2</v>
      </c>
    </row>
    <row r="3603" spans="1:10">
      <c r="A3603" s="16" t="s">
        <v>6577</v>
      </c>
      <c r="B3603" s="16" t="s">
        <v>3348</v>
      </c>
      <c r="C3603" s="16" t="s">
        <v>6501</v>
      </c>
      <c r="D3603" s="1" t="s">
        <v>62</v>
      </c>
      <c r="E3603" s="3">
        <v>15</v>
      </c>
      <c r="F3603" s="2">
        <v>139.13999999999999</v>
      </c>
      <c r="G3603" s="2">
        <f>ROUND('CDD-CD'!$E3603*'CDD-CD'!$F3603,2)</f>
        <v>2087.1</v>
      </c>
      <c r="H3603" s="3">
        <v>15</v>
      </c>
      <c r="I3603" s="2">
        <v>160.07</v>
      </c>
      <c r="J3603" s="2">
        <f>ROUND(Tabla2[[#This Row],[CANTIDAD 2]]*Tabla2[[#This Row],[P. U. 2]],2)</f>
        <v>2401.0500000000002</v>
      </c>
    </row>
    <row r="3604" spans="1:10">
      <c r="A3604" s="16" t="s">
        <v>6577</v>
      </c>
      <c r="B3604" s="16" t="s">
        <v>3349</v>
      </c>
      <c r="C3604" s="16" t="s">
        <v>6502</v>
      </c>
      <c r="D3604" s="1" t="s">
        <v>62</v>
      </c>
      <c r="E3604" s="3">
        <v>5</v>
      </c>
      <c r="F3604" s="2">
        <v>259.27</v>
      </c>
      <c r="G3604" s="2">
        <f>ROUND('CDD-CD'!$E3604*'CDD-CD'!$F3604,2)</f>
        <v>1296.3499999999999</v>
      </c>
      <c r="H3604" s="3">
        <v>5</v>
      </c>
      <c r="I3604" s="2">
        <v>281.7</v>
      </c>
      <c r="J3604" s="2">
        <f>ROUND(Tabla2[[#This Row],[CANTIDAD 2]]*Tabla2[[#This Row],[P. U. 2]],2)</f>
        <v>1408.5</v>
      </c>
    </row>
    <row r="3605" spans="1:10">
      <c r="A3605" s="16" t="s">
        <v>6577</v>
      </c>
      <c r="B3605" s="16" t="s">
        <v>3350</v>
      </c>
      <c r="C3605" s="16" t="s">
        <v>6503</v>
      </c>
      <c r="D3605" s="1" t="s">
        <v>62</v>
      </c>
      <c r="E3605" s="3">
        <v>2</v>
      </c>
      <c r="F3605" s="2">
        <v>367.15</v>
      </c>
      <c r="G3605" s="2">
        <f>ROUND('CDD-CD'!$E3605*'CDD-CD'!$F3605,2)</f>
        <v>734.3</v>
      </c>
      <c r="H3605" s="3">
        <v>2</v>
      </c>
      <c r="I3605" s="2">
        <v>395.7</v>
      </c>
      <c r="J3605" s="2">
        <f>ROUND(Tabla2[[#This Row],[CANTIDAD 2]]*Tabla2[[#This Row],[P. U. 2]],2)</f>
        <v>791.4</v>
      </c>
    </row>
    <row r="3606" spans="1:10">
      <c r="A3606" s="16" t="s">
        <v>6577</v>
      </c>
      <c r="B3606" s="16" t="s">
        <v>3351</v>
      </c>
      <c r="C3606" s="16" t="s">
        <v>6504</v>
      </c>
      <c r="D3606" s="1" t="s">
        <v>62</v>
      </c>
      <c r="E3606" s="3">
        <v>3</v>
      </c>
      <c r="F3606" s="2">
        <v>589.28</v>
      </c>
      <c r="G3606" s="2">
        <f>ROUND('CDD-CD'!$E3606*'CDD-CD'!$F3606,2)</f>
        <v>1767.84</v>
      </c>
      <c r="H3606" s="3">
        <v>3</v>
      </c>
      <c r="I3606" s="2">
        <v>615.45000000000005</v>
      </c>
      <c r="J3606" s="2">
        <f>ROUND(Tabla2[[#This Row],[CANTIDAD 2]]*Tabla2[[#This Row],[P. U. 2]],2)</f>
        <v>1846.35</v>
      </c>
    </row>
    <row r="3607" spans="1:10">
      <c r="A3607" s="16" t="s">
        <v>6577</v>
      </c>
      <c r="B3607" s="16" t="s">
        <v>3352</v>
      </c>
      <c r="C3607" s="16" t="s">
        <v>6505</v>
      </c>
      <c r="D3607" s="1" t="s">
        <v>62</v>
      </c>
      <c r="E3607" s="3">
        <v>15</v>
      </c>
      <c r="F3607" s="2">
        <v>334.21</v>
      </c>
      <c r="G3607" s="2">
        <f>ROUND('CDD-CD'!$E3607*'CDD-CD'!$F3607,2)</f>
        <v>5013.1499999999996</v>
      </c>
      <c r="H3607" s="3">
        <v>15</v>
      </c>
      <c r="I3607" s="2">
        <v>360.38</v>
      </c>
      <c r="J3607" s="2">
        <f>ROUND(Tabla2[[#This Row],[CANTIDAD 2]]*Tabla2[[#This Row],[P. U. 2]],2)</f>
        <v>5405.7</v>
      </c>
    </row>
    <row r="3608" spans="1:10" s="51" customFormat="1">
      <c r="A3608" s="47" t="s">
        <v>6579</v>
      </c>
      <c r="B3608" s="47" t="s">
        <v>6715</v>
      </c>
      <c r="C3608" s="47" t="s">
        <v>6716</v>
      </c>
      <c r="D3608" s="48" t="s">
        <v>3472</v>
      </c>
      <c r="E3608" s="49"/>
      <c r="F3608" s="50"/>
      <c r="G3608" s="50">
        <f>G3609+G3616+G3623</f>
        <v>98335.58</v>
      </c>
      <c r="H3608" s="49"/>
      <c r="I3608" s="64"/>
      <c r="J3608" s="50">
        <f>J3609+J3616+J3623</f>
        <v>103015.16</v>
      </c>
    </row>
    <row r="3609" spans="1:10" s="56" customFormat="1">
      <c r="A3609" s="52" t="s">
        <v>6580</v>
      </c>
      <c r="B3609" s="52" t="s">
        <v>6717</v>
      </c>
      <c r="C3609" s="52" t="s">
        <v>4310</v>
      </c>
      <c r="D3609" s="53" t="s">
        <v>3472</v>
      </c>
      <c r="E3609" s="54"/>
      <c r="F3609" s="55"/>
      <c r="G3609" s="55">
        <f>SUM(G3610:G3615)</f>
        <v>48569.62</v>
      </c>
      <c r="H3609" s="54"/>
      <c r="I3609" s="65"/>
      <c r="J3609" s="55">
        <f>SUM(J3610:J3615)</f>
        <v>51494.380000000005</v>
      </c>
    </row>
    <row r="3610" spans="1:10">
      <c r="A3610" s="16" t="s">
        <v>6577</v>
      </c>
      <c r="B3610" s="16" t="s">
        <v>3353</v>
      </c>
      <c r="C3610" s="16" t="s">
        <v>6506</v>
      </c>
      <c r="D3610" s="1" t="s">
        <v>62</v>
      </c>
      <c r="E3610" s="3">
        <v>2</v>
      </c>
      <c r="F3610" s="2">
        <v>21990.799999999999</v>
      </c>
      <c r="G3610" s="2">
        <f>ROUND('CDD-CD'!$E3610*'CDD-CD'!$F3610,2)</f>
        <v>43981.599999999999</v>
      </c>
      <c r="H3610" s="3">
        <v>2</v>
      </c>
      <c r="I3610" s="2">
        <v>23373.38</v>
      </c>
      <c r="J3610" s="2">
        <f>ROUND(Tabla2[[#This Row],[CANTIDAD 2]]*Tabla2[[#This Row],[P. U. 2]],2)</f>
        <v>46746.76</v>
      </c>
    </row>
    <row r="3611" spans="1:10">
      <c r="A3611" s="16" t="s">
        <v>6577</v>
      </c>
      <c r="B3611" s="16" t="s">
        <v>3354</v>
      </c>
      <c r="C3611" s="16" t="s">
        <v>6507</v>
      </c>
      <c r="D3611" s="1" t="s">
        <v>62</v>
      </c>
      <c r="E3611" s="3">
        <v>2</v>
      </c>
      <c r="F3611" s="2">
        <v>40.840000000000003</v>
      </c>
      <c r="G3611" s="2">
        <f>ROUND('CDD-CD'!$E3611*'CDD-CD'!$F3611,2)</f>
        <v>81.680000000000007</v>
      </c>
      <c r="H3611" s="3">
        <v>2</v>
      </c>
      <c r="I3611" s="2">
        <v>54.56</v>
      </c>
      <c r="J3611" s="2">
        <f>ROUND(Tabla2[[#This Row],[CANTIDAD 2]]*Tabla2[[#This Row],[P. U. 2]],2)</f>
        <v>109.12</v>
      </c>
    </row>
    <row r="3612" spans="1:10">
      <c r="A3612" s="16" t="s">
        <v>6577</v>
      </c>
      <c r="B3612" s="16" t="s">
        <v>3355</v>
      </c>
      <c r="C3612" s="16" t="s">
        <v>6508</v>
      </c>
      <c r="D3612" s="1" t="s">
        <v>62</v>
      </c>
      <c r="E3612" s="3">
        <v>2</v>
      </c>
      <c r="F3612" s="2">
        <v>581.23</v>
      </c>
      <c r="G3612" s="2">
        <f>ROUND('CDD-CD'!$E3612*'CDD-CD'!$F3612,2)</f>
        <v>1162.46</v>
      </c>
      <c r="H3612" s="3">
        <v>2</v>
      </c>
      <c r="I3612" s="2">
        <v>594.32000000000005</v>
      </c>
      <c r="J3612" s="2">
        <f>ROUND(Tabla2[[#This Row],[CANTIDAD 2]]*Tabla2[[#This Row],[P. U. 2]],2)</f>
        <v>1188.6400000000001</v>
      </c>
    </row>
    <row r="3613" spans="1:10">
      <c r="A3613" s="16" t="s">
        <v>6577</v>
      </c>
      <c r="B3613" s="16" t="s">
        <v>3356</v>
      </c>
      <c r="C3613" s="16" t="s">
        <v>6509</v>
      </c>
      <c r="D3613" s="1" t="s">
        <v>62</v>
      </c>
      <c r="E3613" s="3">
        <v>2</v>
      </c>
      <c r="F3613" s="2">
        <v>83.7</v>
      </c>
      <c r="G3613" s="2">
        <f>ROUND('CDD-CD'!$E3613*'CDD-CD'!$F3613,2)</f>
        <v>167.4</v>
      </c>
      <c r="H3613" s="3">
        <v>2</v>
      </c>
      <c r="I3613" s="2">
        <v>97.42</v>
      </c>
      <c r="J3613" s="2">
        <f>ROUND(Tabla2[[#This Row],[CANTIDAD 2]]*Tabla2[[#This Row],[P. U. 2]],2)</f>
        <v>194.84</v>
      </c>
    </row>
    <row r="3614" spans="1:10">
      <c r="A3614" s="16" t="s">
        <v>6577</v>
      </c>
      <c r="B3614" s="16" t="s">
        <v>3357</v>
      </c>
      <c r="C3614" s="16" t="s">
        <v>6510</v>
      </c>
      <c r="D3614" s="1" t="s">
        <v>62</v>
      </c>
      <c r="E3614" s="3">
        <v>4</v>
      </c>
      <c r="F3614" s="2">
        <v>570.85</v>
      </c>
      <c r="G3614" s="2">
        <f>ROUND('CDD-CD'!$E3614*'CDD-CD'!$F3614,2)</f>
        <v>2283.4</v>
      </c>
      <c r="H3614" s="3">
        <v>4</v>
      </c>
      <c r="I3614" s="2">
        <v>583.94000000000005</v>
      </c>
      <c r="J3614" s="2">
        <f>ROUND(Tabla2[[#This Row],[CANTIDAD 2]]*Tabla2[[#This Row],[P. U. 2]],2)</f>
        <v>2335.7600000000002</v>
      </c>
    </row>
    <row r="3615" spans="1:10">
      <c r="A3615" s="16" t="s">
        <v>6577</v>
      </c>
      <c r="B3615" s="16" t="s">
        <v>3358</v>
      </c>
      <c r="C3615" s="16" t="s">
        <v>6511</v>
      </c>
      <c r="D3615" s="1" t="s">
        <v>62</v>
      </c>
      <c r="E3615" s="3">
        <v>2</v>
      </c>
      <c r="F3615" s="2">
        <v>446.54</v>
      </c>
      <c r="G3615" s="2">
        <f>ROUND('CDD-CD'!$E3615*'CDD-CD'!$F3615,2)</f>
        <v>893.08</v>
      </c>
      <c r="H3615" s="3">
        <v>2</v>
      </c>
      <c r="I3615" s="2">
        <v>459.63</v>
      </c>
      <c r="J3615" s="2">
        <f>ROUND(Tabla2[[#This Row],[CANTIDAD 2]]*Tabla2[[#This Row],[P. U. 2]],2)</f>
        <v>919.26</v>
      </c>
    </row>
    <row r="3616" spans="1:10" s="56" customFormat="1">
      <c r="A3616" s="52" t="s">
        <v>6580</v>
      </c>
      <c r="B3616" s="52" t="s">
        <v>6718</v>
      </c>
      <c r="C3616" s="52" t="s">
        <v>4321</v>
      </c>
      <c r="D3616" s="53" t="s">
        <v>3472</v>
      </c>
      <c r="E3616" s="54"/>
      <c r="F3616" s="55"/>
      <c r="G3616" s="55">
        <f>SUM(G3617:G3622)</f>
        <v>29141.739999999998</v>
      </c>
      <c r="H3616" s="54"/>
      <c r="I3616" s="65"/>
      <c r="J3616" s="55">
        <f>SUM(J3617:J3622)</f>
        <v>30896.560000000001</v>
      </c>
    </row>
    <row r="3617" spans="1:10">
      <c r="A3617" s="16" t="s">
        <v>6577</v>
      </c>
      <c r="B3617" s="16" t="s">
        <v>6719</v>
      </c>
      <c r="C3617" s="16" t="s">
        <v>6506</v>
      </c>
      <c r="D3617" s="1" t="s">
        <v>62</v>
      </c>
      <c r="E3617" s="3">
        <v>2</v>
      </c>
      <c r="F3617" s="2">
        <v>13194.49</v>
      </c>
      <c r="G3617" s="2">
        <f>ROUND('CDD-CD'!$E3617*'CDD-CD'!$F3617,2)</f>
        <v>26388.98</v>
      </c>
      <c r="H3617" s="3">
        <v>2</v>
      </c>
      <c r="I3617" s="2">
        <v>14024.04</v>
      </c>
      <c r="J3617" s="2">
        <f>ROUND(Tabla2[[#This Row],[CANTIDAD 2]]*Tabla2[[#This Row],[P. U. 2]],2)</f>
        <v>28048.080000000002</v>
      </c>
    </row>
    <row r="3618" spans="1:10">
      <c r="A3618" s="16" t="s">
        <v>6577</v>
      </c>
      <c r="B3618" s="16" t="s">
        <v>6720</v>
      </c>
      <c r="C3618" s="16" t="s">
        <v>6507</v>
      </c>
      <c r="D3618" s="1" t="s">
        <v>62</v>
      </c>
      <c r="E3618" s="3">
        <v>2</v>
      </c>
      <c r="F3618" s="2">
        <v>24.5</v>
      </c>
      <c r="G3618" s="2">
        <f>ROUND('CDD-CD'!$E3618*'CDD-CD'!$F3618,2)</f>
        <v>49</v>
      </c>
      <c r="H3618" s="3">
        <v>2</v>
      </c>
      <c r="I3618" s="2">
        <v>32.729999999999997</v>
      </c>
      <c r="J3618" s="2">
        <f>ROUND(Tabla2[[#This Row],[CANTIDAD 2]]*Tabla2[[#This Row],[P. U. 2]],2)</f>
        <v>65.459999999999994</v>
      </c>
    </row>
    <row r="3619" spans="1:10">
      <c r="A3619" s="16" t="s">
        <v>6577</v>
      </c>
      <c r="B3619" s="16" t="s">
        <v>6721</v>
      </c>
      <c r="C3619" s="16" t="s">
        <v>6508</v>
      </c>
      <c r="D3619" s="1" t="s">
        <v>62</v>
      </c>
      <c r="E3619" s="3">
        <v>2</v>
      </c>
      <c r="F3619" s="2">
        <v>348.73</v>
      </c>
      <c r="G3619" s="2">
        <f>ROUND('CDD-CD'!$E3619*'CDD-CD'!$F3619,2)</f>
        <v>697.46</v>
      </c>
      <c r="H3619" s="3">
        <v>2</v>
      </c>
      <c r="I3619" s="2">
        <v>356.58</v>
      </c>
      <c r="J3619" s="2">
        <f>ROUND(Tabla2[[#This Row],[CANTIDAD 2]]*Tabla2[[#This Row],[P. U. 2]],2)</f>
        <v>713.16</v>
      </c>
    </row>
    <row r="3620" spans="1:10">
      <c r="A3620" s="16" t="s">
        <v>6577</v>
      </c>
      <c r="B3620" s="16" t="s">
        <v>6722</v>
      </c>
      <c r="C3620" s="16" t="s">
        <v>6509</v>
      </c>
      <c r="D3620" s="1" t="s">
        <v>62</v>
      </c>
      <c r="E3620" s="3">
        <v>2</v>
      </c>
      <c r="F3620" s="2">
        <v>50.21</v>
      </c>
      <c r="G3620" s="2">
        <f>ROUND('CDD-CD'!$E3620*'CDD-CD'!$F3620,2)</f>
        <v>100.42</v>
      </c>
      <c r="H3620" s="3">
        <v>2</v>
      </c>
      <c r="I3620" s="2">
        <v>58.44</v>
      </c>
      <c r="J3620" s="2">
        <f>ROUND(Tabla2[[#This Row],[CANTIDAD 2]]*Tabla2[[#This Row],[P. U. 2]],2)</f>
        <v>116.88</v>
      </c>
    </row>
    <row r="3621" spans="1:10">
      <c r="A3621" s="16" t="s">
        <v>6577</v>
      </c>
      <c r="B3621" s="16" t="s">
        <v>6723</v>
      </c>
      <c r="C3621" s="16" t="s">
        <v>6510</v>
      </c>
      <c r="D3621" s="1" t="s">
        <v>62</v>
      </c>
      <c r="E3621" s="3">
        <v>4</v>
      </c>
      <c r="F3621" s="2">
        <v>342.51</v>
      </c>
      <c r="G3621" s="2">
        <f>ROUND('CDD-CD'!$E3621*'CDD-CD'!$F3621,2)</f>
        <v>1370.04</v>
      </c>
      <c r="H3621" s="3">
        <v>4</v>
      </c>
      <c r="I3621" s="2">
        <v>350.36</v>
      </c>
      <c r="J3621" s="2">
        <f>ROUND(Tabla2[[#This Row],[CANTIDAD 2]]*Tabla2[[#This Row],[P. U. 2]],2)</f>
        <v>1401.44</v>
      </c>
    </row>
    <row r="3622" spans="1:10">
      <c r="A3622" s="16" t="s">
        <v>6577</v>
      </c>
      <c r="B3622" s="16" t="s">
        <v>6724</v>
      </c>
      <c r="C3622" s="16" t="s">
        <v>6511</v>
      </c>
      <c r="D3622" s="1" t="s">
        <v>62</v>
      </c>
      <c r="E3622" s="3">
        <v>2</v>
      </c>
      <c r="F3622" s="2">
        <v>267.92</v>
      </c>
      <c r="G3622" s="2">
        <f>ROUND('CDD-CD'!$E3622*'CDD-CD'!$F3622,2)</f>
        <v>535.84</v>
      </c>
      <c r="H3622" s="3">
        <v>2</v>
      </c>
      <c r="I3622" s="2">
        <v>275.77</v>
      </c>
      <c r="J3622" s="2">
        <f>ROUND(Tabla2[[#This Row],[CANTIDAD 2]]*Tabla2[[#This Row],[P. U. 2]],2)</f>
        <v>551.54</v>
      </c>
    </row>
    <row r="3623" spans="1:10" s="56" customFormat="1">
      <c r="A3623" s="52" t="s">
        <v>6580</v>
      </c>
      <c r="B3623" s="52" t="s">
        <v>6725</v>
      </c>
      <c r="C3623" s="52" t="s">
        <v>4322</v>
      </c>
      <c r="D3623" s="53" t="s">
        <v>3472</v>
      </c>
      <c r="E3623" s="54"/>
      <c r="F3623" s="55"/>
      <c r="G3623" s="55">
        <f>SUM(G3624)</f>
        <v>20624.22</v>
      </c>
      <c r="H3623" s="54"/>
      <c r="I3623" s="65"/>
      <c r="J3623" s="55">
        <f>SUM(J3624)</f>
        <v>20624.22</v>
      </c>
    </row>
    <row r="3624" spans="1:10">
      <c r="A3624" s="16" t="s">
        <v>6577</v>
      </c>
      <c r="B3624" s="16" t="s">
        <v>6726</v>
      </c>
      <c r="C3624" s="16" t="s">
        <v>6727</v>
      </c>
      <c r="D3624" s="1" t="s">
        <v>62</v>
      </c>
      <c r="E3624" s="3">
        <v>1</v>
      </c>
      <c r="F3624" s="2">
        <v>20624.22</v>
      </c>
      <c r="G3624" s="2">
        <f>ROUND('CDD-CD'!$E3624*'CDD-CD'!$F3624,2)</f>
        <v>20624.22</v>
      </c>
      <c r="H3624" s="3">
        <v>1</v>
      </c>
      <c r="I3624" s="2">
        <v>20624.22</v>
      </c>
      <c r="J3624" s="2">
        <f>ROUND(Tabla2[[#This Row],[CANTIDAD 2]]*Tabla2[[#This Row],[P. U. 2]],2)</f>
        <v>20624.22</v>
      </c>
    </row>
    <row r="3625" spans="1:10" s="46" customFormat="1">
      <c r="A3625" s="45" t="s">
        <v>6578</v>
      </c>
      <c r="B3625" s="45" t="s">
        <v>6728</v>
      </c>
      <c r="C3625" s="45" t="s">
        <v>6512</v>
      </c>
      <c r="D3625" s="25" t="s">
        <v>3472</v>
      </c>
      <c r="E3625" s="26"/>
      <c r="F3625" s="27"/>
      <c r="G3625" s="27">
        <f>G3626+G3629+G3634+G3636</f>
        <v>6407328.169999999</v>
      </c>
      <c r="H3625" s="26"/>
      <c r="I3625" s="63"/>
      <c r="J3625" s="27">
        <f>J3626+J3629+J3634+J3636</f>
        <v>6583238.9100000001</v>
      </c>
    </row>
    <row r="3626" spans="1:10" s="51" customFormat="1">
      <c r="A3626" s="47" t="s">
        <v>6579</v>
      </c>
      <c r="B3626" s="47" t="s">
        <v>6659</v>
      </c>
      <c r="C3626" s="47" t="s">
        <v>4613</v>
      </c>
      <c r="D3626" s="48" t="s">
        <v>3472</v>
      </c>
      <c r="E3626" s="49"/>
      <c r="F3626" s="50"/>
      <c r="G3626" s="50">
        <f>SUM(G3627:G3628)</f>
        <v>192010.59999999998</v>
      </c>
      <c r="H3626" s="49"/>
      <c r="I3626" s="64"/>
      <c r="J3626" s="50">
        <f>SUM(J3627:J3628)</f>
        <v>205520.53</v>
      </c>
    </row>
    <row r="3627" spans="1:10">
      <c r="A3627" s="16" t="s">
        <v>6577</v>
      </c>
      <c r="B3627" s="16" t="s">
        <v>3359</v>
      </c>
      <c r="C3627" s="16" t="s">
        <v>6513</v>
      </c>
      <c r="D3627" s="1" t="s">
        <v>79</v>
      </c>
      <c r="E3627" s="3">
        <v>6325.73</v>
      </c>
      <c r="F3627" s="2">
        <v>17.89</v>
      </c>
      <c r="G3627" s="2">
        <f>ROUND('CDD-CD'!$E3627*'CDD-CD'!$F3627,2)</f>
        <v>113167.31</v>
      </c>
      <c r="H3627" s="3">
        <v>6325.73</v>
      </c>
      <c r="I3627" s="2">
        <v>19.23</v>
      </c>
      <c r="J3627" s="2">
        <f>ROUND(Tabla2[[#This Row],[CANTIDAD 2]]*Tabla2[[#This Row],[P. U. 2]],2)</f>
        <v>121643.79</v>
      </c>
    </row>
    <row r="3628" spans="1:10">
      <c r="A3628" s="16" t="s">
        <v>6577</v>
      </c>
      <c r="B3628" s="16" t="s">
        <v>3360</v>
      </c>
      <c r="C3628" s="16" t="s">
        <v>6514</v>
      </c>
      <c r="D3628" s="1" t="s">
        <v>79</v>
      </c>
      <c r="E3628" s="3">
        <v>4229.79</v>
      </c>
      <c r="F3628" s="2">
        <v>18.64</v>
      </c>
      <c r="G3628" s="2">
        <f>ROUND('CDD-CD'!$E3628*'CDD-CD'!$F3628,2)</f>
        <v>78843.289999999994</v>
      </c>
      <c r="H3628" s="3">
        <v>4229.79</v>
      </c>
      <c r="I3628" s="2">
        <v>19.829999999999998</v>
      </c>
      <c r="J3628" s="2">
        <f>ROUND(Tabla2[[#This Row],[CANTIDAD 2]]*Tabla2[[#This Row],[P. U. 2]],2)</f>
        <v>83876.740000000005</v>
      </c>
    </row>
    <row r="3629" spans="1:10" s="51" customFormat="1">
      <c r="A3629" s="47" t="s">
        <v>6579</v>
      </c>
      <c r="B3629" s="47" t="s">
        <v>6660</v>
      </c>
      <c r="C3629" s="47" t="s">
        <v>6097</v>
      </c>
      <c r="D3629" s="48" t="s">
        <v>3472</v>
      </c>
      <c r="E3629" s="49"/>
      <c r="F3629" s="50"/>
      <c r="G3629" s="50">
        <f>SUM(G3630:G3633)</f>
        <v>1157720.1599999999</v>
      </c>
      <c r="H3629" s="49"/>
      <c r="I3629" s="64"/>
      <c r="J3629" s="50">
        <f>SUM(J3630:J3633)</f>
        <v>1190652.8599999999</v>
      </c>
    </row>
    <row r="3630" spans="1:10">
      <c r="A3630" s="16" t="s">
        <v>6577</v>
      </c>
      <c r="B3630" s="16" t="s">
        <v>3361</v>
      </c>
      <c r="C3630" s="16" t="s">
        <v>6515</v>
      </c>
      <c r="D3630" s="1" t="s">
        <v>62</v>
      </c>
      <c r="E3630" s="3">
        <v>204</v>
      </c>
      <c r="F3630" s="2">
        <v>16.86</v>
      </c>
      <c r="G3630" s="2">
        <f>ROUND('CDD-CD'!$E3630*'CDD-CD'!$F3630,2)</f>
        <v>3439.44</v>
      </c>
      <c r="H3630" s="3">
        <v>204</v>
      </c>
      <c r="I3630" s="2">
        <v>20.69</v>
      </c>
      <c r="J3630" s="2">
        <f>ROUND(Tabla2[[#This Row],[CANTIDAD 2]]*Tabla2[[#This Row],[P. U. 2]],2)</f>
        <v>4220.76</v>
      </c>
    </row>
    <row r="3631" spans="1:10">
      <c r="A3631" s="16" t="s">
        <v>6577</v>
      </c>
      <c r="B3631" s="16" t="s">
        <v>3362</v>
      </c>
      <c r="C3631" s="16" t="s">
        <v>6516</v>
      </c>
      <c r="D3631" s="1" t="s">
        <v>62</v>
      </c>
      <c r="E3631" s="3">
        <v>204</v>
      </c>
      <c r="F3631" s="2">
        <v>4676.09</v>
      </c>
      <c r="G3631" s="2">
        <f>ROUND('CDD-CD'!$E3631*'CDD-CD'!$F3631,2)</f>
        <v>953922.36</v>
      </c>
      <c r="H3631" s="3">
        <v>204</v>
      </c>
      <c r="I3631" s="2">
        <v>4712.1099999999997</v>
      </c>
      <c r="J3631" s="2">
        <f>ROUND(Tabla2[[#This Row],[CANTIDAD 2]]*Tabla2[[#This Row],[P. U. 2]],2)</f>
        <v>961270.44</v>
      </c>
    </row>
    <row r="3632" spans="1:10">
      <c r="A3632" s="16" t="s">
        <v>6577</v>
      </c>
      <c r="B3632" s="16" t="s">
        <v>3363</v>
      </c>
      <c r="C3632" s="16" t="s">
        <v>6517</v>
      </c>
      <c r="D3632" s="1" t="s">
        <v>79</v>
      </c>
      <c r="E3632" s="3">
        <v>893.66</v>
      </c>
      <c r="F3632" s="2">
        <v>37.86</v>
      </c>
      <c r="G3632" s="2">
        <f>ROUND('CDD-CD'!$E3632*'CDD-CD'!$F3632,2)</f>
        <v>33833.97</v>
      </c>
      <c r="H3632" s="3">
        <v>893.66</v>
      </c>
      <c r="I3632" s="2">
        <v>42.96</v>
      </c>
      <c r="J3632" s="2">
        <f>ROUND(Tabla2[[#This Row],[CANTIDAD 2]]*Tabla2[[#This Row],[P. U. 2]],2)</f>
        <v>38391.629999999997</v>
      </c>
    </row>
    <row r="3633" spans="1:10">
      <c r="A3633" s="16" t="s">
        <v>6577</v>
      </c>
      <c r="B3633" s="16" t="s">
        <v>3364</v>
      </c>
      <c r="C3633" s="16" t="s">
        <v>6518</v>
      </c>
      <c r="D3633" s="1" t="s">
        <v>79</v>
      </c>
      <c r="E3633" s="3">
        <v>3188.29</v>
      </c>
      <c r="F3633" s="2">
        <v>52.23</v>
      </c>
      <c r="G3633" s="2">
        <f>ROUND('CDD-CD'!$E3633*'CDD-CD'!$F3633,2)</f>
        <v>166524.39000000001</v>
      </c>
      <c r="H3633" s="3">
        <v>3188.29</v>
      </c>
      <c r="I3633" s="2">
        <v>58.58</v>
      </c>
      <c r="J3633" s="2">
        <f>ROUND(Tabla2[[#This Row],[CANTIDAD 2]]*Tabla2[[#This Row],[P. U. 2]],2)</f>
        <v>186770.03</v>
      </c>
    </row>
    <row r="3634" spans="1:10" s="51" customFormat="1">
      <c r="A3634" s="47" t="s">
        <v>6579</v>
      </c>
      <c r="B3634" s="47" t="s">
        <v>6661</v>
      </c>
      <c r="C3634" s="47" t="s">
        <v>4415</v>
      </c>
      <c r="D3634" s="48" t="s">
        <v>3472</v>
      </c>
      <c r="E3634" s="49"/>
      <c r="F3634" s="50"/>
      <c r="G3634" s="50">
        <f>SUM(G3635)</f>
        <v>289227.12</v>
      </c>
      <c r="H3634" s="49"/>
      <c r="I3634" s="64"/>
      <c r="J3634" s="50">
        <f>SUM(J3635)</f>
        <v>314731.2</v>
      </c>
    </row>
    <row r="3635" spans="1:10">
      <c r="A3635" s="16" t="s">
        <v>6577</v>
      </c>
      <c r="B3635" s="16" t="s">
        <v>3365</v>
      </c>
      <c r="C3635" s="16" t="s">
        <v>6395</v>
      </c>
      <c r="D3635" s="1" t="s">
        <v>62</v>
      </c>
      <c r="E3635" s="3">
        <v>1428</v>
      </c>
      <c r="F3635" s="2">
        <v>202.54</v>
      </c>
      <c r="G3635" s="2">
        <f>ROUND('CDD-CD'!$E3635*'CDD-CD'!$F3635,2)</f>
        <v>289227.12</v>
      </c>
      <c r="H3635" s="3">
        <v>1428</v>
      </c>
      <c r="I3635" s="2">
        <v>220.4</v>
      </c>
      <c r="J3635" s="2">
        <f>ROUND(Tabla2[[#This Row],[CANTIDAD 2]]*Tabla2[[#This Row],[P. U. 2]],2)</f>
        <v>314731.2</v>
      </c>
    </row>
    <row r="3636" spans="1:10" s="51" customFormat="1">
      <c r="A3636" s="47" t="s">
        <v>6579</v>
      </c>
      <c r="B3636" s="47" t="s">
        <v>6729</v>
      </c>
      <c r="C3636" s="47" t="s">
        <v>4446</v>
      </c>
      <c r="D3636" s="48" t="s">
        <v>3472</v>
      </c>
      <c r="E3636" s="49"/>
      <c r="F3636" s="50"/>
      <c r="G3636" s="50">
        <f>G3637+G3661+G3685</f>
        <v>4768370.2899999991</v>
      </c>
      <c r="H3636" s="49"/>
      <c r="I3636" s="64"/>
      <c r="J3636" s="50">
        <f>J3637+J3661+J3685</f>
        <v>4872334.32</v>
      </c>
    </row>
    <row r="3637" spans="1:10" s="56" customFormat="1">
      <c r="A3637" s="52" t="s">
        <v>6580</v>
      </c>
      <c r="B3637" s="52" t="s">
        <v>3366</v>
      </c>
      <c r="C3637" s="52" t="s">
        <v>4310</v>
      </c>
      <c r="D3637" s="53" t="s">
        <v>3472</v>
      </c>
      <c r="E3637" s="54"/>
      <c r="F3637" s="55"/>
      <c r="G3637" s="55">
        <f>SUM(G3638:G3660)</f>
        <v>2329985.7599999998</v>
      </c>
      <c r="H3637" s="54"/>
      <c r="I3637" s="65"/>
      <c r="J3637" s="55">
        <f>SUM(J3638:J3660)</f>
        <v>2394925.9900000002</v>
      </c>
    </row>
    <row r="3638" spans="1:10">
      <c r="A3638" s="16" t="s">
        <v>6577</v>
      </c>
      <c r="B3638" s="16" t="s">
        <v>3367</v>
      </c>
      <c r="C3638" s="16" t="s">
        <v>6519</v>
      </c>
      <c r="D3638" s="1" t="s">
        <v>62</v>
      </c>
      <c r="E3638" s="3">
        <v>136</v>
      </c>
      <c r="F3638" s="2">
        <v>7206.82</v>
      </c>
      <c r="G3638" s="2">
        <f>ROUND('CDD-CD'!$E3638*'CDD-CD'!$F3638,2)</f>
        <v>980127.52</v>
      </c>
      <c r="H3638" s="3">
        <v>136</v>
      </c>
      <c r="I3638" s="2">
        <v>7494.87</v>
      </c>
      <c r="J3638" s="2">
        <f>ROUND(Tabla2[[#This Row],[CANTIDAD 2]]*Tabla2[[#This Row],[P. U. 2]],2)</f>
        <v>1019302.32</v>
      </c>
    </row>
    <row r="3639" spans="1:10">
      <c r="A3639" s="16" t="s">
        <v>6577</v>
      </c>
      <c r="B3639" s="16" t="s">
        <v>3368</v>
      </c>
      <c r="C3639" s="16" t="s">
        <v>6520</v>
      </c>
      <c r="D3639" s="1" t="s">
        <v>62</v>
      </c>
      <c r="E3639" s="3">
        <v>14</v>
      </c>
      <c r="F3639" s="2">
        <v>6487.48</v>
      </c>
      <c r="G3639" s="2">
        <f>ROUND('CDD-CD'!$E3639*'CDD-CD'!$F3639,2)</f>
        <v>90824.72</v>
      </c>
      <c r="H3639" s="3">
        <v>14</v>
      </c>
      <c r="I3639" s="2">
        <v>6503.07</v>
      </c>
      <c r="J3639" s="2">
        <f>ROUND(Tabla2[[#This Row],[CANTIDAD 2]]*Tabla2[[#This Row],[P. U. 2]],2)</f>
        <v>91042.98</v>
      </c>
    </row>
    <row r="3640" spans="1:10">
      <c r="A3640" s="16" t="s">
        <v>6577</v>
      </c>
      <c r="B3640" s="16" t="s">
        <v>3369</v>
      </c>
      <c r="C3640" s="16" t="s">
        <v>6521</v>
      </c>
      <c r="D3640" s="1" t="s">
        <v>62</v>
      </c>
      <c r="E3640" s="3">
        <v>6</v>
      </c>
      <c r="F3640" s="2">
        <v>6487.48</v>
      </c>
      <c r="G3640" s="2">
        <f>ROUND('CDD-CD'!$E3640*'CDD-CD'!$F3640,2)</f>
        <v>38924.879999999997</v>
      </c>
      <c r="H3640" s="3">
        <v>6</v>
      </c>
      <c r="I3640" s="2">
        <v>6503.07</v>
      </c>
      <c r="J3640" s="2">
        <f>ROUND(Tabla2[[#This Row],[CANTIDAD 2]]*Tabla2[[#This Row],[P. U. 2]],2)</f>
        <v>39018.42</v>
      </c>
    </row>
    <row r="3641" spans="1:10">
      <c r="A3641" s="16" t="s">
        <v>6577</v>
      </c>
      <c r="B3641" s="16" t="s">
        <v>3370</v>
      </c>
      <c r="C3641" s="16" t="s">
        <v>6522</v>
      </c>
      <c r="D3641" s="1" t="s">
        <v>62</v>
      </c>
      <c r="E3641" s="3">
        <v>1</v>
      </c>
      <c r="F3641" s="2">
        <v>6487.48</v>
      </c>
      <c r="G3641" s="2">
        <f>ROUND('CDD-CD'!$E3641*'CDD-CD'!$F3641,2)</f>
        <v>6487.48</v>
      </c>
      <c r="H3641" s="3">
        <v>1</v>
      </c>
      <c r="I3641" s="2">
        <v>6503.07</v>
      </c>
      <c r="J3641" s="2">
        <f>ROUND(Tabla2[[#This Row],[CANTIDAD 2]]*Tabla2[[#This Row],[P. U. 2]],2)</f>
        <v>6503.07</v>
      </c>
    </row>
    <row r="3642" spans="1:10">
      <c r="A3642" s="16" t="s">
        <v>6577</v>
      </c>
      <c r="B3642" s="16" t="s">
        <v>3371</v>
      </c>
      <c r="C3642" s="16" t="s">
        <v>6523</v>
      </c>
      <c r="D3642" s="1" t="s">
        <v>62</v>
      </c>
      <c r="E3642" s="3">
        <v>155</v>
      </c>
      <c r="F3642" s="2">
        <v>72.84</v>
      </c>
      <c r="G3642" s="2">
        <f>ROUND('CDD-CD'!$E3642*'CDD-CD'!$F3642,2)</f>
        <v>11290.2</v>
      </c>
      <c r="H3642" s="3">
        <v>155</v>
      </c>
      <c r="I3642" s="2">
        <v>74.56</v>
      </c>
      <c r="J3642" s="2">
        <f>ROUND(Tabla2[[#This Row],[CANTIDAD 2]]*Tabla2[[#This Row],[P. U. 2]],2)</f>
        <v>11556.8</v>
      </c>
    </row>
    <row r="3643" spans="1:10">
      <c r="A3643" s="16" t="s">
        <v>6577</v>
      </c>
      <c r="B3643" s="16" t="s">
        <v>3372</v>
      </c>
      <c r="C3643" s="16" t="s">
        <v>6524</v>
      </c>
      <c r="D3643" s="1" t="s">
        <v>62</v>
      </c>
      <c r="E3643" s="3">
        <v>6</v>
      </c>
      <c r="F3643" s="2">
        <v>10491.8</v>
      </c>
      <c r="G3643" s="2">
        <f>ROUND('CDD-CD'!$E3643*'CDD-CD'!$F3643,2)</f>
        <v>62950.8</v>
      </c>
      <c r="H3643" s="3">
        <v>6</v>
      </c>
      <c r="I3643" s="2">
        <v>10762.7</v>
      </c>
      <c r="J3643" s="2">
        <f>ROUND(Tabla2[[#This Row],[CANTIDAD 2]]*Tabla2[[#This Row],[P. U. 2]],2)</f>
        <v>64576.2</v>
      </c>
    </row>
    <row r="3644" spans="1:10">
      <c r="A3644" s="16" t="s">
        <v>6577</v>
      </c>
      <c r="B3644" s="16" t="s">
        <v>3373</v>
      </c>
      <c r="C3644" s="16" t="s">
        <v>6525</v>
      </c>
      <c r="D3644" s="1" t="s">
        <v>62</v>
      </c>
      <c r="E3644" s="3">
        <v>1</v>
      </c>
      <c r="F3644" s="2">
        <v>25588.639999999999</v>
      </c>
      <c r="G3644" s="2">
        <f>ROUND('CDD-CD'!$E3644*'CDD-CD'!$F3644,2)</f>
        <v>25588.639999999999</v>
      </c>
      <c r="H3644" s="3">
        <v>1</v>
      </c>
      <c r="I3644" s="2">
        <v>26308.76</v>
      </c>
      <c r="J3644" s="2">
        <f>ROUND(Tabla2[[#This Row],[CANTIDAD 2]]*Tabla2[[#This Row],[P. U. 2]],2)</f>
        <v>26308.76</v>
      </c>
    </row>
    <row r="3645" spans="1:10">
      <c r="A3645" s="16" t="s">
        <v>6577</v>
      </c>
      <c r="B3645" s="16" t="s">
        <v>3374</v>
      </c>
      <c r="C3645" s="16" t="s">
        <v>6526</v>
      </c>
      <c r="D3645" s="1" t="s">
        <v>62</v>
      </c>
      <c r="E3645" s="3">
        <v>2</v>
      </c>
      <c r="F3645" s="2">
        <v>141223.25</v>
      </c>
      <c r="G3645" s="2">
        <f>ROUND('CDD-CD'!$E3645*'CDD-CD'!$F3645,2)</f>
        <v>282446.5</v>
      </c>
      <c r="H3645" s="3">
        <v>2</v>
      </c>
      <c r="I3645" s="2">
        <v>144909.43</v>
      </c>
      <c r="J3645" s="2">
        <f>ROUND(Tabla2[[#This Row],[CANTIDAD 2]]*Tabla2[[#This Row],[P. U. 2]],2)</f>
        <v>289818.86</v>
      </c>
    </row>
    <row r="3646" spans="1:10">
      <c r="A3646" s="16" t="s">
        <v>6577</v>
      </c>
      <c r="B3646" s="16" t="s">
        <v>3375</v>
      </c>
      <c r="C3646" s="16" t="s">
        <v>6527</v>
      </c>
      <c r="D3646" s="1" t="s">
        <v>62</v>
      </c>
      <c r="E3646" s="3">
        <v>1</v>
      </c>
      <c r="F3646" s="2">
        <v>50112.800000000003</v>
      </c>
      <c r="G3646" s="2">
        <f>ROUND('CDD-CD'!$E3646*'CDD-CD'!$F3646,2)</f>
        <v>50112.800000000003</v>
      </c>
      <c r="H3646" s="3">
        <v>1</v>
      </c>
      <c r="I3646" s="2">
        <v>51055.82</v>
      </c>
      <c r="J3646" s="2">
        <f>ROUND(Tabla2[[#This Row],[CANTIDAD 2]]*Tabla2[[#This Row],[P. U. 2]],2)</f>
        <v>51055.82</v>
      </c>
    </row>
    <row r="3647" spans="1:10">
      <c r="A3647" s="16" t="s">
        <v>6577</v>
      </c>
      <c r="B3647" s="16" t="s">
        <v>3376</v>
      </c>
      <c r="C3647" s="16" t="s">
        <v>6528</v>
      </c>
      <c r="D3647" s="1" t="s">
        <v>62</v>
      </c>
      <c r="E3647" s="3">
        <v>155</v>
      </c>
      <c r="F3647" s="2">
        <v>52.37</v>
      </c>
      <c r="G3647" s="2">
        <f>ROUND('CDD-CD'!$E3647*'CDD-CD'!$F3647,2)</f>
        <v>8117.35</v>
      </c>
      <c r="H3647" s="3">
        <v>155</v>
      </c>
      <c r="I3647" s="2">
        <v>53.93</v>
      </c>
      <c r="J3647" s="2">
        <f>ROUND(Tabla2[[#This Row],[CANTIDAD 2]]*Tabla2[[#This Row],[P. U. 2]],2)</f>
        <v>8359.15</v>
      </c>
    </row>
    <row r="3648" spans="1:10">
      <c r="A3648" s="16" t="s">
        <v>6577</v>
      </c>
      <c r="B3648" s="16" t="s">
        <v>3377</v>
      </c>
      <c r="C3648" s="16" t="s">
        <v>6529</v>
      </c>
      <c r="D3648" s="1" t="s">
        <v>62</v>
      </c>
      <c r="E3648" s="3">
        <v>155</v>
      </c>
      <c r="F3648" s="2">
        <v>63.47</v>
      </c>
      <c r="G3648" s="2">
        <f>ROUND('CDD-CD'!$E3648*'CDD-CD'!$F3648,2)</f>
        <v>9837.85</v>
      </c>
      <c r="H3648" s="3">
        <v>155</v>
      </c>
      <c r="I3648" s="2">
        <v>65.27</v>
      </c>
      <c r="J3648" s="2">
        <f>ROUND(Tabla2[[#This Row],[CANTIDAD 2]]*Tabla2[[#This Row],[P. U. 2]],2)</f>
        <v>10116.85</v>
      </c>
    </row>
    <row r="3649" spans="1:10">
      <c r="A3649" s="16" t="s">
        <v>6577</v>
      </c>
      <c r="B3649" s="16" t="s">
        <v>3378</v>
      </c>
      <c r="C3649" s="16" t="s">
        <v>6530</v>
      </c>
      <c r="D3649" s="1" t="s">
        <v>62</v>
      </c>
      <c r="E3649" s="3">
        <v>6</v>
      </c>
      <c r="F3649" s="2">
        <v>73.16</v>
      </c>
      <c r="G3649" s="2">
        <f>ROUND('CDD-CD'!$E3649*'CDD-CD'!$F3649,2)</f>
        <v>438.96</v>
      </c>
      <c r="H3649" s="3">
        <v>6</v>
      </c>
      <c r="I3649" s="2">
        <v>75.23</v>
      </c>
      <c r="J3649" s="2">
        <f>ROUND(Tabla2[[#This Row],[CANTIDAD 2]]*Tabla2[[#This Row],[P. U. 2]],2)</f>
        <v>451.38</v>
      </c>
    </row>
    <row r="3650" spans="1:10">
      <c r="A3650" s="16" t="s">
        <v>6577</v>
      </c>
      <c r="B3650" s="16" t="s">
        <v>3379</v>
      </c>
      <c r="C3650" s="16" t="s">
        <v>6531</v>
      </c>
      <c r="D3650" s="1" t="s">
        <v>62</v>
      </c>
      <c r="E3650" s="3">
        <v>155</v>
      </c>
      <c r="F3650" s="2">
        <v>55.27</v>
      </c>
      <c r="G3650" s="2">
        <f>ROUND('CDD-CD'!$E3650*'CDD-CD'!$F3650,2)</f>
        <v>8566.85</v>
      </c>
      <c r="H3650" s="3">
        <v>155</v>
      </c>
      <c r="I3650" s="2">
        <v>56.83</v>
      </c>
      <c r="J3650" s="2">
        <f>ROUND(Tabla2[[#This Row],[CANTIDAD 2]]*Tabla2[[#This Row],[P. U. 2]],2)</f>
        <v>8808.65</v>
      </c>
    </row>
    <row r="3651" spans="1:10">
      <c r="A3651" s="16" t="s">
        <v>6577</v>
      </c>
      <c r="B3651" s="16" t="s">
        <v>3380</v>
      </c>
      <c r="C3651" s="16" t="s">
        <v>6532</v>
      </c>
      <c r="D3651" s="1" t="s">
        <v>62</v>
      </c>
      <c r="E3651" s="3">
        <v>155</v>
      </c>
      <c r="F3651" s="2">
        <v>28.26</v>
      </c>
      <c r="G3651" s="2">
        <f>ROUND('CDD-CD'!$E3651*'CDD-CD'!$F3651,2)</f>
        <v>4380.3</v>
      </c>
      <c r="H3651" s="3">
        <v>155</v>
      </c>
      <c r="I3651" s="2">
        <v>29.12</v>
      </c>
      <c r="J3651" s="2">
        <f>ROUND(Tabla2[[#This Row],[CANTIDAD 2]]*Tabla2[[#This Row],[P. U. 2]],2)</f>
        <v>4513.6000000000004</v>
      </c>
    </row>
    <row r="3652" spans="1:10">
      <c r="A3652" s="16" t="s">
        <v>6577</v>
      </c>
      <c r="B3652" s="16" t="s">
        <v>3381</v>
      </c>
      <c r="C3652" s="16" t="s">
        <v>6533</v>
      </c>
      <c r="D3652" s="1" t="s">
        <v>62</v>
      </c>
      <c r="E3652" s="3">
        <v>10</v>
      </c>
      <c r="F3652" s="2">
        <v>47875.46</v>
      </c>
      <c r="G3652" s="2">
        <f>ROUND('CDD-CD'!$E3652*'CDD-CD'!$F3652,2)</f>
        <v>478754.6</v>
      </c>
      <c r="H3652" s="3">
        <v>10</v>
      </c>
      <c r="I3652" s="2">
        <v>48561.29</v>
      </c>
      <c r="J3652" s="2">
        <f>ROUND(Tabla2[[#This Row],[CANTIDAD 2]]*Tabla2[[#This Row],[P. U. 2]],2)</f>
        <v>485612.9</v>
      </c>
    </row>
    <row r="3653" spans="1:10">
      <c r="A3653" s="16" t="s">
        <v>6577</v>
      </c>
      <c r="B3653" s="16" t="s">
        <v>3382</v>
      </c>
      <c r="C3653" s="16" t="s">
        <v>6534</v>
      </c>
      <c r="D3653" s="1" t="s">
        <v>62</v>
      </c>
      <c r="E3653" s="3">
        <v>1</v>
      </c>
      <c r="F3653" s="2">
        <v>132618.35999999999</v>
      </c>
      <c r="G3653" s="2">
        <f>ROUND('CDD-CD'!$E3653*'CDD-CD'!$F3653,2)</f>
        <v>132618.35999999999</v>
      </c>
      <c r="H3653" s="3">
        <v>1</v>
      </c>
      <c r="I3653" s="2">
        <v>133338.48000000001</v>
      </c>
      <c r="J3653" s="2">
        <f>ROUND(Tabla2[[#This Row],[CANTIDAD 2]]*Tabla2[[#This Row],[P. U. 2]],2)</f>
        <v>133338.48000000001</v>
      </c>
    </row>
    <row r="3654" spans="1:10">
      <c r="A3654" s="16" t="s">
        <v>6577</v>
      </c>
      <c r="B3654" s="16" t="s">
        <v>3383</v>
      </c>
      <c r="C3654" s="16" t="s">
        <v>6535</v>
      </c>
      <c r="D3654" s="1" t="s">
        <v>62</v>
      </c>
      <c r="E3654" s="3">
        <v>1</v>
      </c>
      <c r="F3654" s="2">
        <v>41819.82</v>
      </c>
      <c r="G3654" s="2">
        <f>ROUND('CDD-CD'!$E3654*'CDD-CD'!$F3654,2)</f>
        <v>41819.82</v>
      </c>
      <c r="H3654" s="3">
        <v>1</v>
      </c>
      <c r="I3654" s="2">
        <v>42407.92</v>
      </c>
      <c r="J3654" s="2">
        <f>ROUND(Tabla2[[#This Row],[CANTIDAD 2]]*Tabla2[[#This Row],[P. U. 2]],2)</f>
        <v>42407.92</v>
      </c>
    </row>
    <row r="3655" spans="1:10">
      <c r="A3655" s="16" t="s">
        <v>6577</v>
      </c>
      <c r="B3655" s="16" t="s">
        <v>3384</v>
      </c>
      <c r="C3655" s="16" t="s">
        <v>6536</v>
      </c>
      <c r="D3655" s="1" t="s">
        <v>62</v>
      </c>
      <c r="E3655" s="3">
        <v>2</v>
      </c>
      <c r="F3655" s="2">
        <v>1132.29</v>
      </c>
      <c r="G3655" s="2">
        <f>ROUND('CDD-CD'!$E3655*'CDD-CD'!$F3655,2)</f>
        <v>2264.58</v>
      </c>
      <c r="H3655" s="3">
        <v>2</v>
      </c>
      <c r="I3655" s="2">
        <v>1166.58</v>
      </c>
      <c r="J3655" s="2">
        <f>ROUND(Tabla2[[#This Row],[CANTIDAD 2]]*Tabla2[[#This Row],[P. U. 2]],2)</f>
        <v>2333.16</v>
      </c>
    </row>
    <row r="3656" spans="1:10">
      <c r="A3656" s="16" t="s">
        <v>6577</v>
      </c>
      <c r="B3656" s="16" t="s">
        <v>3385</v>
      </c>
      <c r="C3656" s="16" t="s">
        <v>6537</v>
      </c>
      <c r="D3656" s="1" t="s">
        <v>62</v>
      </c>
      <c r="E3656" s="3">
        <v>2</v>
      </c>
      <c r="F3656" s="2">
        <v>1175.51</v>
      </c>
      <c r="G3656" s="2">
        <f>ROUND('CDD-CD'!$E3656*'CDD-CD'!$F3656,2)</f>
        <v>2351.02</v>
      </c>
      <c r="H3656" s="3">
        <v>2</v>
      </c>
      <c r="I3656" s="2">
        <v>1209.8</v>
      </c>
      <c r="J3656" s="2">
        <f>ROUND(Tabla2[[#This Row],[CANTIDAD 2]]*Tabla2[[#This Row],[P. U. 2]],2)</f>
        <v>2419.6</v>
      </c>
    </row>
    <row r="3657" spans="1:10">
      <c r="A3657" s="16" t="s">
        <v>6577</v>
      </c>
      <c r="B3657" s="16" t="s">
        <v>3140</v>
      </c>
      <c r="C3657" s="16" t="s">
        <v>6317</v>
      </c>
      <c r="D3657" s="1" t="s">
        <v>62</v>
      </c>
      <c r="E3657" s="3">
        <v>1</v>
      </c>
      <c r="F3657" s="2">
        <v>3023.25</v>
      </c>
      <c r="G3657" s="2">
        <f>ROUND('CDD-CD'!$E3657*'CDD-CD'!$F3657,2)</f>
        <v>3023.25</v>
      </c>
      <c r="H3657" s="3">
        <v>1</v>
      </c>
      <c r="I3657" s="2">
        <v>3108.98</v>
      </c>
      <c r="J3657" s="2">
        <f>ROUND(Tabla2[[#This Row],[CANTIDAD 2]]*Tabla2[[#This Row],[P. U. 2]],2)</f>
        <v>3108.98</v>
      </c>
    </row>
    <row r="3658" spans="1:10">
      <c r="A3658" s="16" t="s">
        <v>6577</v>
      </c>
      <c r="B3658" s="16" t="s">
        <v>2856</v>
      </c>
      <c r="C3658" s="16" t="s">
        <v>6073</v>
      </c>
      <c r="D3658" s="1" t="s">
        <v>62</v>
      </c>
      <c r="E3658" s="3">
        <v>7903.85</v>
      </c>
      <c r="F3658" s="2">
        <v>8.39</v>
      </c>
      <c r="G3658" s="2">
        <f>ROUND('CDD-CD'!$E3658*'CDD-CD'!$F3658,2)</f>
        <v>66313.3</v>
      </c>
      <c r="H3658" s="3">
        <v>7903.85</v>
      </c>
      <c r="I3658" s="2">
        <v>8.9600000000000009</v>
      </c>
      <c r="J3658" s="2">
        <f>ROUND(Tabla2[[#This Row],[CANTIDAD 2]]*Tabla2[[#This Row],[P. U. 2]],2)</f>
        <v>70818.5</v>
      </c>
    </row>
    <row r="3659" spans="1:10">
      <c r="A3659" s="16" t="s">
        <v>6577</v>
      </c>
      <c r="B3659" s="16" t="s">
        <v>2849</v>
      </c>
      <c r="C3659" s="16" t="s">
        <v>6066</v>
      </c>
      <c r="D3659" s="1" t="s">
        <v>153</v>
      </c>
      <c r="E3659" s="3">
        <v>10</v>
      </c>
      <c r="F3659" s="2">
        <v>2017.11</v>
      </c>
      <c r="G3659" s="2">
        <f>ROUND('CDD-CD'!$E3659*'CDD-CD'!$F3659,2)</f>
        <v>20171.099999999999</v>
      </c>
      <c r="H3659" s="3">
        <v>10</v>
      </c>
      <c r="I3659" s="2">
        <v>2080.5500000000002</v>
      </c>
      <c r="J3659" s="2">
        <f>ROUND(Tabla2[[#This Row],[CANTIDAD 2]]*Tabla2[[#This Row],[P. U. 2]],2)</f>
        <v>20805.5</v>
      </c>
    </row>
    <row r="3660" spans="1:10">
      <c r="A3660" s="16" t="s">
        <v>6577</v>
      </c>
      <c r="B3660" s="16" t="s">
        <v>2850</v>
      </c>
      <c r="C3660" s="16" t="s">
        <v>6067</v>
      </c>
      <c r="D3660" s="1" t="s">
        <v>153</v>
      </c>
      <c r="E3660" s="3">
        <v>1</v>
      </c>
      <c r="F3660" s="2">
        <v>2574.88</v>
      </c>
      <c r="G3660" s="2">
        <f>ROUND('CDD-CD'!$E3660*'CDD-CD'!$F3660,2)</f>
        <v>2574.88</v>
      </c>
      <c r="H3660" s="3">
        <v>1</v>
      </c>
      <c r="I3660" s="2">
        <v>2648.09</v>
      </c>
      <c r="J3660" s="2">
        <f>ROUND(Tabla2[[#This Row],[CANTIDAD 2]]*Tabla2[[#This Row],[P. U. 2]],2)</f>
        <v>2648.09</v>
      </c>
    </row>
    <row r="3661" spans="1:10" s="56" customFormat="1">
      <c r="A3661" s="52" t="s">
        <v>6580</v>
      </c>
      <c r="B3661" s="52" t="s">
        <v>3386</v>
      </c>
      <c r="C3661" s="52" t="s">
        <v>5031</v>
      </c>
      <c r="D3661" s="53" t="s">
        <v>3472</v>
      </c>
      <c r="E3661" s="54"/>
      <c r="F3661" s="55"/>
      <c r="G3661" s="55">
        <f>SUM(G3662:G3684)</f>
        <v>1397953.34</v>
      </c>
      <c r="H3661" s="54"/>
      <c r="I3661" s="65"/>
      <c r="J3661" s="55">
        <f>SUM(J3662:J3684)</f>
        <v>1436977.14</v>
      </c>
    </row>
    <row r="3662" spans="1:10">
      <c r="A3662" s="16" t="s">
        <v>6577</v>
      </c>
      <c r="B3662" s="16" t="s">
        <v>3387</v>
      </c>
      <c r="C3662" s="16" t="s">
        <v>6519</v>
      </c>
      <c r="D3662" s="1" t="s">
        <v>62</v>
      </c>
      <c r="E3662" s="3">
        <v>136</v>
      </c>
      <c r="F3662" s="2">
        <v>4324.08</v>
      </c>
      <c r="G3662" s="2">
        <f>ROUND('CDD-CD'!$E3662*'CDD-CD'!$F3662,2)</f>
        <v>588074.88</v>
      </c>
      <c r="H3662" s="3">
        <v>136</v>
      </c>
      <c r="I3662" s="2">
        <v>4496.8999999999996</v>
      </c>
      <c r="J3662" s="2">
        <f>ROUND(Tabla2[[#This Row],[CANTIDAD 2]]*Tabla2[[#This Row],[P. U. 2]],2)</f>
        <v>611578.4</v>
      </c>
    </row>
    <row r="3663" spans="1:10">
      <c r="A3663" s="16" t="s">
        <v>6577</v>
      </c>
      <c r="B3663" s="16" t="s">
        <v>3388</v>
      </c>
      <c r="C3663" s="16" t="s">
        <v>6520</v>
      </c>
      <c r="D3663" s="1" t="s">
        <v>62</v>
      </c>
      <c r="E3663" s="3">
        <v>14</v>
      </c>
      <c r="F3663" s="2">
        <v>3892.49</v>
      </c>
      <c r="G3663" s="2">
        <f>ROUND('CDD-CD'!$E3663*'CDD-CD'!$F3663,2)</f>
        <v>54494.86</v>
      </c>
      <c r="H3663" s="3">
        <v>14</v>
      </c>
      <c r="I3663" s="2">
        <v>3901.84</v>
      </c>
      <c r="J3663" s="2">
        <f>ROUND(Tabla2[[#This Row],[CANTIDAD 2]]*Tabla2[[#This Row],[P. U. 2]],2)</f>
        <v>54625.760000000002</v>
      </c>
    </row>
    <row r="3664" spans="1:10">
      <c r="A3664" s="16" t="s">
        <v>6577</v>
      </c>
      <c r="B3664" s="16" t="s">
        <v>3389</v>
      </c>
      <c r="C3664" s="16" t="s">
        <v>6521</v>
      </c>
      <c r="D3664" s="1" t="s">
        <v>62</v>
      </c>
      <c r="E3664" s="3">
        <v>6</v>
      </c>
      <c r="F3664" s="2">
        <v>3892.49</v>
      </c>
      <c r="G3664" s="2">
        <f>ROUND('CDD-CD'!$E3664*'CDD-CD'!$F3664,2)</f>
        <v>23354.94</v>
      </c>
      <c r="H3664" s="3">
        <v>6</v>
      </c>
      <c r="I3664" s="2">
        <v>3901.84</v>
      </c>
      <c r="J3664" s="2">
        <f>ROUND(Tabla2[[#This Row],[CANTIDAD 2]]*Tabla2[[#This Row],[P. U. 2]],2)</f>
        <v>23411.040000000001</v>
      </c>
    </row>
    <row r="3665" spans="1:10">
      <c r="A3665" s="16" t="s">
        <v>6577</v>
      </c>
      <c r="B3665" s="16" t="s">
        <v>3390</v>
      </c>
      <c r="C3665" s="16" t="s">
        <v>6522</v>
      </c>
      <c r="D3665" s="1" t="s">
        <v>62</v>
      </c>
      <c r="E3665" s="3">
        <v>1</v>
      </c>
      <c r="F3665" s="2">
        <v>3892.49</v>
      </c>
      <c r="G3665" s="2">
        <f>ROUND('CDD-CD'!$E3665*'CDD-CD'!$F3665,2)</f>
        <v>3892.49</v>
      </c>
      <c r="H3665" s="3">
        <v>1</v>
      </c>
      <c r="I3665" s="2">
        <v>3901.84</v>
      </c>
      <c r="J3665" s="2">
        <f>ROUND(Tabla2[[#This Row],[CANTIDAD 2]]*Tabla2[[#This Row],[P. U. 2]],2)</f>
        <v>3901.84</v>
      </c>
    </row>
    <row r="3666" spans="1:10">
      <c r="A3666" s="16" t="s">
        <v>6577</v>
      </c>
      <c r="B3666" s="16" t="s">
        <v>3391</v>
      </c>
      <c r="C3666" s="16" t="s">
        <v>6523</v>
      </c>
      <c r="D3666" s="1" t="s">
        <v>62</v>
      </c>
      <c r="E3666" s="3">
        <v>155</v>
      </c>
      <c r="F3666" s="2">
        <v>43.69</v>
      </c>
      <c r="G3666" s="2">
        <f>ROUND('CDD-CD'!$E3666*'CDD-CD'!$F3666,2)</f>
        <v>6771.95</v>
      </c>
      <c r="H3666" s="3">
        <v>155</v>
      </c>
      <c r="I3666" s="2">
        <v>44.72</v>
      </c>
      <c r="J3666" s="2">
        <f>ROUND(Tabla2[[#This Row],[CANTIDAD 2]]*Tabla2[[#This Row],[P. U. 2]],2)</f>
        <v>6931.6</v>
      </c>
    </row>
    <row r="3667" spans="1:10">
      <c r="A3667" s="16" t="s">
        <v>6577</v>
      </c>
      <c r="B3667" s="16" t="s">
        <v>3392</v>
      </c>
      <c r="C3667" s="16" t="s">
        <v>6524</v>
      </c>
      <c r="D3667" s="1" t="s">
        <v>62</v>
      </c>
      <c r="E3667" s="3">
        <v>6</v>
      </c>
      <c r="F3667" s="2">
        <v>6295.07</v>
      </c>
      <c r="G3667" s="2">
        <f>ROUND('CDD-CD'!$E3667*'CDD-CD'!$F3667,2)</f>
        <v>37770.42</v>
      </c>
      <c r="H3667" s="3">
        <v>6</v>
      </c>
      <c r="I3667" s="2">
        <v>6457.6</v>
      </c>
      <c r="J3667" s="2">
        <f>ROUND(Tabla2[[#This Row],[CANTIDAD 2]]*Tabla2[[#This Row],[P. U. 2]],2)</f>
        <v>38745.599999999999</v>
      </c>
    </row>
    <row r="3668" spans="1:10">
      <c r="A3668" s="16" t="s">
        <v>6577</v>
      </c>
      <c r="B3668" s="16" t="s">
        <v>3393</v>
      </c>
      <c r="C3668" s="16" t="s">
        <v>6525</v>
      </c>
      <c r="D3668" s="1" t="s">
        <v>62</v>
      </c>
      <c r="E3668" s="3">
        <v>1</v>
      </c>
      <c r="F3668" s="2">
        <v>15352.93</v>
      </c>
      <c r="G3668" s="2">
        <f>ROUND('CDD-CD'!$E3668*'CDD-CD'!$F3668,2)</f>
        <v>15352.93</v>
      </c>
      <c r="H3668" s="3">
        <v>1</v>
      </c>
      <c r="I3668" s="2">
        <v>15784.9</v>
      </c>
      <c r="J3668" s="2">
        <f>ROUND(Tabla2[[#This Row],[CANTIDAD 2]]*Tabla2[[#This Row],[P. U. 2]],2)</f>
        <v>15784.9</v>
      </c>
    </row>
    <row r="3669" spans="1:10">
      <c r="A3669" s="16" t="s">
        <v>6577</v>
      </c>
      <c r="B3669" s="16" t="s">
        <v>3394</v>
      </c>
      <c r="C3669" s="16" t="s">
        <v>6526</v>
      </c>
      <c r="D3669" s="1" t="s">
        <v>62</v>
      </c>
      <c r="E3669" s="3">
        <v>2</v>
      </c>
      <c r="F3669" s="2">
        <v>84732.98</v>
      </c>
      <c r="G3669" s="2">
        <f>ROUND('CDD-CD'!$E3669*'CDD-CD'!$F3669,2)</f>
        <v>169465.96</v>
      </c>
      <c r="H3669" s="3">
        <v>2</v>
      </c>
      <c r="I3669" s="2">
        <v>86944.320000000007</v>
      </c>
      <c r="J3669" s="2">
        <f>ROUND(Tabla2[[#This Row],[CANTIDAD 2]]*Tabla2[[#This Row],[P. U. 2]],2)</f>
        <v>173888.64000000001</v>
      </c>
    </row>
    <row r="3670" spans="1:10">
      <c r="A3670" s="16" t="s">
        <v>6577</v>
      </c>
      <c r="B3670" s="16" t="s">
        <v>3395</v>
      </c>
      <c r="C3670" s="16" t="s">
        <v>6527</v>
      </c>
      <c r="D3670" s="1" t="s">
        <v>62</v>
      </c>
      <c r="E3670" s="3">
        <v>1</v>
      </c>
      <c r="F3670" s="2">
        <v>30067.39</v>
      </c>
      <c r="G3670" s="2">
        <f>ROUND('CDD-CD'!$E3670*'CDD-CD'!$F3670,2)</f>
        <v>30067.39</v>
      </c>
      <c r="H3670" s="3">
        <v>1</v>
      </c>
      <c r="I3670" s="2">
        <v>30633.09</v>
      </c>
      <c r="J3670" s="2">
        <f>ROUND(Tabla2[[#This Row],[CANTIDAD 2]]*Tabla2[[#This Row],[P. U. 2]],2)</f>
        <v>30633.09</v>
      </c>
    </row>
    <row r="3671" spans="1:10">
      <c r="A3671" s="16" t="s">
        <v>6577</v>
      </c>
      <c r="B3671" s="16" t="s">
        <v>3396</v>
      </c>
      <c r="C3671" s="16" t="s">
        <v>6528</v>
      </c>
      <c r="D3671" s="1" t="s">
        <v>62</v>
      </c>
      <c r="E3671" s="3">
        <v>155</v>
      </c>
      <c r="F3671" s="2">
        <v>31.43</v>
      </c>
      <c r="G3671" s="2">
        <f>ROUND('CDD-CD'!$E3671*'CDD-CD'!$F3671,2)</f>
        <v>4871.6499999999996</v>
      </c>
      <c r="H3671" s="3">
        <v>155</v>
      </c>
      <c r="I3671" s="2">
        <v>32.369999999999997</v>
      </c>
      <c r="J3671" s="2">
        <f>ROUND(Tabla2[[#This Row],[CANTIDAD 2]]*Tabla2[[#This Row],[P. U. 2]],2)</f>
        <v>5017.3500000000004</v>
      </c>
    </row>
    <row r="3672" spans="1:10">
      <c r="A3672" s="16" t="s">
        <v>6577</v>
      </c>
      <c r="B3672" s="16" t="s">
        <v>3397</v>
      </c>
      <c r="C3672" s="16" t="s">
        <v>6529</v>
      </c>
      <c r="D3672" s="1" t="s">
        <v>62</v>
      </c>
      <c r="E3672" s="3">
        <v>155</v>
      </c>
      <c r="F3672" s="2">
        <v>38.08</v>
      </c>
      <c r="G3672" s="2">
        <f>ROUND('CDD-CD'!$E3672*'CDD-CD'!$F3672,2)</f>
        <v>5902.4</v>
      </c>
      <c r="H3672" s="3">
        <v>155</v>
      </c>
      <c r="I3672" s="2">
        <v>39.159999999999997</v>
      </c>
      <c r="J3672" s="2">
        <f>ROUND(Tabla2[[#This Row],[CANTIDAD 2]]*Tabla2[[#This Row],[P. U. 2]],2)</f>
        <v>6069.8</v>
      </c>
    </row>
    <row r="3673" spans="1:10">
      <c r="A3673" s="16" t="s">
        <v>6577</v>
      </c>
      <c r="B3673" s="16" t="s">
        <v>3398</v>
      </c>
      <c r="C3673" s="16" t="s">
        <v>6530</v>
      </c>
      <c r="D3673" s="1" t="s">
        <v>62</v>
      </c>
      <c r="E3673" s="3">
        <v>6</v>
      </c>
      <c r="F3673" s="2">
        <v>43.9</v>
      </c>
      <c r="G3673" s="2">
        <f>ROUND('CDD-CD'!$E3673*'CDD-CD'!$F3673,2)</f>
        <v>263.39999999999998</v>
      </c>
      <c r="H3673" s="3">
        <v>6</v>
      </c>
      <c r="I3673" s="2">
        <v>45.14</v>
      </c>
      <c r="J3673" s="2">
        <f>ROUND(Tabla2[[#This Row],[CANTIDAD 2]]*Tabla2[[#This Row],[P. U. 2]],2)</f>
        <v>270.83999999999997</v>
      </c>
    </row>
    <row r="3674" spans="1:10">
      <c r="A3674" s="16" t="s">
        <v>6577</v>
      </c>
      <c r="B3674" s="16" t="s">
        <v>3399</v>
      </c>
      <c r="C3674" s="16" t="s">
        <v>6531</v>
      </c>
      <c r="D3674" s="1" t="s">
        <v>62</v>
      </c>
      <c r="E3674" s="3">
        <v>155</v>
      </c>
      <c r="F3674" s="2">
        <v>33.17</v>
      </c>
      <c r="G3674" s="2">
        <f>ROUND('CDD-CD'!$E3674*'CDD-CD'!$F3674,2)</f>
        <v>5141.3500000000004</v>
      </c>
      <c r="H3674" s="3">
        <v>155</v>
      </c>
      <c r="I3674" s="2">
        <v>34.11</v>
      </c>
      <c r="J3674" s="2">
        <f>ROUND(Tabla2[[#This Row],[CANTIDAD 2]]*Tabla2[[#This Row],[P. U. 2]],2)</f>
        <v>5287.05</v>
      </c>
    </row>
    <row r="3675" spans="1:10">
      <c r="A3675" s="16" t="s">
        <v>6577</v>
      </c>
      <c r="B3675" s="16" t="s">
        <v>3400</v>
      </c>
      <c r="C3675" s="16" t="s">
        <v>6532</v>
      </c>
      <c r="D3675" s="1" t="s">
        <v>62</v>
      </c>
      <c r="E3675" s="3">
        <v>155</v>
      </c>
      <c r="F3675" s="2">
        <v>16.96</v>
      </c>
      <c r="G3675" s="2">
        <f>ROUND('CDD-CD'!$E3675*'CDD-CD'!$F3675,2)</f>
        <v>2628.8</v>
      </c>
      <c r="H3675" s="3">
        <v>155</v>
      </c>
      <c r="I3675" s="2">
        <v>17.47</v>
      </c>
      <c r="J3675" s="2">
        <f>ROUND(Tabla2[[#This Row],[CANTIDAD 2]]*Tabla2[[#This Row],[P. U. 2]],2)</f>
        <v>2707.85</v>
      </c>
    </row>
    <row r="3676" spans="1:10">
      <c r="A3676" s="16" t="s">
        <v>6577</v>
      </c>
      <c r="B3676" s="16" t="s">
        <v>3401</v>
      </c>
      <c r="C3676" s="16" t="s">
        <v>6533</v>
      </c>
      <c r="D3676" s="1" t="s">
        <v>62</v>
      </c>
      <c r="E3676" s="3">
        <v>10</v>
      </c>
      <c r="F3676" s="2">
        <v>28725.03</v>
      </c>
      <c r="G3676" s="2">
        <f>ROUND('CDD-CD'!$E3676*'CDD-CD'!$F3676,2)</f>
        <v>287250.3</v>
      </c>
      <c r="H3676" s="3">
        <v>10</v>
      </c>
      <c r="I3676" s="2">
        <v>29136.43</v>
      </c>
      <c r="J3676" s="2">
        <f>ROUND(Tabla2[[#This Row],[CANTIDAD 2]]*Tabla2[[#This Row],[P. U. 2]],2)</f>
        <v>291364.3</v>
      </c>
    </row>
    <row r="3677" spans="1:10">
      <c r="A3677" s="16" t="s">
        <v>6577</v>
      </c>
      <c r="B3677" s="16" t="s">
        <v>3402</v>
      </c>
      <c r="C3677" s="16" t="s">
        <v>6534</v>
      </c>
      <c r="D3677" s="1" t="s">
        <v>62</v>
      </c>
      <c r="E3677" s="3">
        <v>1</v>
      </c>
      <c r="F3677" s="2">
        <v>79570.759999999995</v>
      </c>
      <c r="G3677" s="2">
        <f>ROUND('CDD-CD'!$E3677*'CDD-CD'!$F3677,2)</f>
        <v>79570.759999999995</v>
      </c>
      <c r="H3677" s="3">
        <v>1</v>
      </c>
      <c r="I3677" s="2">
        <v>80002.73</v>
      </c>
      <c r="J3677" s="2">
        <f>ROUND(Tabla2[[#This Row],[CANTIDAD 2]]*Tabla2[[#This Row],[P. U. 2]],2)</f>
        <v>80002.73</v>
      </c>
    </row>
    <row r="3678" spans="1:10">
      <c r="A3678" s="16" t="s">
        <v>6577</v>
      </c>
      <c r="B3678" s="16" t="s">
        <v>3403</v>
      </c>
      <c r="C3678" s="16" t="s">
        <v>6535</v>
      </c>
      <c r="D3678" s="1" t="s">
        <v>62</v>
      </c>
      <c r="E3678" s="3">
        <v>1</v>
      </c>
      <c r="F3678" s="2">
        <v>25091.67</v>
      </c>
      <c r="G3678" s="2">
        <f>ROUND('CDD-CD'!$E3678*'CDD-CD'!$F3678,2)</f>
        <v>25091.67</v>
      </c>
      <c r="H3678" s="3">
        <v>1</v>
      </c>
      <c r="I3678" s="2">
        <v>25444.44</v>
      </c>
      <c r="J3678" s="2">
        <f>ROUND(Tabla2[[#This Row],[CANTIDAD 2]]*Tabla2[[#This Row],[P. U. 2]],2)</f>
        <v>25444.44</v>
      </c>
    </row>
    <row r="3679" spans="1:10">
      <c r="A3679" s="16" t="s">
        <v>6577</v>
      </c>
      <c r="B3679" s="16" t="s">
        <v>3404</v>
      </c>
      <c r="C3679" s="16" t="s">
        <v>6536</v>
      </c>
      <c r="D3679" s="1" t="s">
        <v>62</v>
      </c>
      <c r="E3679" s="3">
        <v>2</v>
      </c>
      <c r="F3679" s="2">
        <v>679.37</v>
      </c>
      <c r="G3679" s="2">
        <f>ROUND('CDD-CD'!$E3679*'CDD-CD'!$F3679,2)</f>
        <v>1358.74</v>
      </c>
      <c r="H3679" s="3">
        <v>2</v>
      </c>
      <c r="I3679" s="2">
        <v>699.95</v>
      </c>
      <c r="J3679" s="2">
        <f>ROUND(Tabla2[[#This Row],[CANTIDAD 2]]*Tabla2[[#This Row],[P. U. 2]],2)</f>
        <v>1399.9</v>
      </c>
    </row>
    <row r="3680" spans="1:10">
      <c r="A3680" s="16" t="s">
        <v>6577</v>
      </c>
      <c r="B3680" s="16" t="s">
        <v>3405</v>
      </c>
      <c r="C3680" s="16" t="s">
        <v>6537</v>
      </c>
      <c r="D3680" s="1" t="s">
        <v>62</v>
      </c>
      <c r="E3680" s="3">
        <v>2</v>
      </c>
      <c r="F3680" s="2">
        <v>705.3</v>
      </c>
      <c r="G3680" s="2">
        <f>ROUND('CDD-CD'!$E3680*'CDD-CD'!$F3680,2)</f>
        <v>1410.6</v>
      </c>
      <c r="H3680" s="3">
        <v>2</v>
      </c>
      <c r="I3680" s="2">
        <v>725.88</v>
      </c>
      <c r="J3680" s="2">
        <f>ROUND(Tabla2[[#This Row],[CANTIDAD 2]]*Tabla2[[#This Row],[P. U. 2]],2)</f>
        <v>1451.76</v>
      </c>
    </row>
    <row r="3681" spans="1:10">
      <c r="A3681" s="16" t="s">
        <v>6577</v>
      </c>
      <c r="B3681" s="16" t="s">
        <v>3406</v>
      </c>
      <c r="C3681" s="16" t="s">
        <v>6317</v>
      </c>
      <c r="D3681" s="1" t="s">
        <v>62</v>
      </c>
      <c r="E3681" s="3">
        <v>1</v>
      </c>
      <c r="F3681" s="2">
        <v>1813.95</v>
      </c>
      <c r="G3681" s="2">
        <f>ROUND('CDD-CD'!$E3681*'CDD-CD'!$F3681,2)</f>
        <v>1813.95</v>
      </c>
      <c r="H3681" s="3">
        <v>1</v>
      </c>
      <c r="I3681" s="2">
        <v>1865.38</v>
      </c>
      <c r="J3681" s="2">
        <f>ROUND(Tabla2[[#This Row],[CANTIDAD 2]]*Tabla2[[#This Row],[P. U. 2]],2)</f>
        <v>1865.38</v>
      </c>
    </row>
    <row r="3682" spans="1:10">
      <c r="A3682" s="16" t="s">
        <v>6577</v>
      </c>
      <c r="B3682" s="16" t="s">
        <v>3407</v>
      </c>
      <c r="C3682" s="16" t="s">
        <v>6073</v>
      </c>
      <c r="D3682" s="1" t="s">
        <v>62</v>
      </c>
      <c r="E3682" s="3">
        <v>7903.85</v>
      </c>
      <c r="F3682" s="2">
        <v>5.03</v>
      </c>
      <c r="G3682" s="2">
        <f>ROUND('CDD-CD'!$E3682*'CDD-CD'!$F3682,2)</f>
        <v>39756.370000000003</v>
      </c>
      <c r="H3682" s="3">
        <v>7903.85</v>
      </c>
      <c r="I3682" s="2">
        <v>5.38</v>
      </c>
      <c r="J3682" s="2">
        <f>ROUND(Tabla2[[#This Row],[CANTIDAD 2]]*Tabla2[[#This Row],[P. U. 2]],2)</f>
        <v>42522.71</v>
      </c>
    </row>
    <row r="3683" spans="1:10">
      <c r="A3683" s="16" t="s">
        <v>6577</v>
      </c>
      <c r="B3683" s="16" t="s">
        <v>3408</v>
      </c>
      <c r="C3683" s="16" t="s">
        <v>6066</v>
      </c>
      <c r="D3683" s="1" t="s">
        <v>153</v>
      </c>
      <c r="E3683" s="3">
        <v>10</v>
      </c>
      <c r="F3683" s="2">
        <v>1210.26</v>
      </c>
      <c r="G3683" s="2">
        <f>ROUND('CDD-CD'!$E3683*'CDD-CD'!$F3683,2)</f>
        <v>12102.6</v>
      </c>
      <c r="H3683" s="3">
        <v>10</v>
      </c>
      <c r="I3683" s="2">
        <v>1248.33</v>
      </c>
      <c r="J3683" s="2">
        <f>ROUND(Tabla2[[#This Row],[CANTIDAD 2]]*Tabla2[[#This Row],[P. U. 2]],2)</f>
        <v>12483.3</v>
      </c>
    </row>
    <row r="3684" spans="1:10">
      <c r="A3684" s="16" t="s">
        <v>6577</v>
      </c>
      <c r="B3684" s="16" t="s">
        <v>3409</v>
      </c>
      <c r="C3684" s="16" t="s">
        <v>6067</v>
      </c>
      <c r="D3684" s="1" t="s">
        <v>153</v>
      </c>
      <c r="E3684" s="3">
        <v>1</v>
      </c>
      <c r="F3684" s="2">
        <v>1544.93</v>
      </c>
      <c r="G3684" s="2">
        <f>ROUND('CDD-CD'!$E3684*'CDD-CD'!$F3684,2)</f>
        <v>1544.93</v>
      </c>
      <c r="H3684" s="3">
        <v>1</v>
      </c>
      <c r="I3684" s="2">
        <v>1588.86</v>
      </c>
      <c r="J3684" s="2">
        <f>ROUND(Tabla2[[#This Row],[CANTIDAD 2]]*Tabla2[[#This Row],[P. U. 2]],2)</f>
        <v>1588.86</v>
      </c>
    </row>
    <row r="3685" spans="1:10" s="56" customFormat="1">
      <c r="A3685" s="52" t="s">
        <v>6580</v>
      </c>
      <c r="B3685" s="52" t="s">
        <v>3410</v>
      </c>
      <c r="C3685" s="52" t="s">
        <v>5032</v>
      </c>
      <c r="D3685" s="53" t="s">
        <v>3472</v>
      </c>
      <c r="E3685" s="54"/>
      <c r="F3685" s="55"/>
      <c r="G3685" s="55">
        <f>SUM(G3686:G3687)</f>
        <v>1040431.19</v>
      </c>
      <c r="H3685" s="54"/>
      <c r="I3685" s="65"/>
      <c r="J3685" s="55">
        <f>SUM(J3686:J3687)</f>
        <v>1040431.19</v>
      </c>
    </row>
    <row r="3686" spans="1:10">
      <c r="A3686" s="16" t="s">
        <v>6577</v>
      </c>
      <c r="B3686" s="16" t="s">
        <v>3411</v>
      </c>
      <c r="C3686" s="16" t="s">
        <v>6538</v>
      </c>
      <c r="D3686" s="1" t="s">
        <v>62</v>
      </c>
      <c r="E3686" s="3">
        <v>1</v>
      </c>
      <c r="F3686" s="2">
        <v>960842.75</v>
      </c>
      <c r="G3686" s="2">
        <f>ROUND('CDD-CD'!$E3686*'CDD-CD'!$F3686,2)</f>
        <v>960842.75</v>
      </c>
      <c r="H3686" s="3">
        <v>1</v>
      </c>
      <c r="I3686" s="2">
        <v>960842.75</v>
      </c>
      <c r="J3686" s="2">
        <f>ROUND(Tabla2[[#This Row],[CANTIDAD 2]]*Tabla2[[#This Row],[P. U. 2]],2)</f>
        <v>960842.75</v>
      </c>
    </row>
    <row r="3687" spans="1:10">
      <c r="A3687" s="16" t="s">
        <v>6577</v>
      </c>
      <c r="B3687" s="16" t="s">
        <v>3412</v>
      </c>
      <c r="C3687" s="16" t="s">
        <v>6539</v>
      </c>
      <c r="D3687" s="1" t="s">
        <v>62</v>
      </c>
      <c r="E3687" s="3">
        <v>1</v>
      </c>
      <c r="F3687" s="2">
        <v>79588.44</v>
      </c>
      <c r="G3687" s="2">
        <f>ROUND('CDD-CD'!$E3687*'CDD-CD'!$F3687,2)</f>
        <v>79588.44</v>
      </c>
      <c r="H3687" s="3">
        <v>1</v>
      </c>
      <c r="I3687" s="2">
        <v>79588.44</v>
      </c>
      <c r="J3687" s="2">
        <f>ROUND(Tabla2[[#This Row],[CANTIDAD 2]]*Tabla2[[#This Row],[P. U. 2]],2)</f>
        <v>79588.44</v>
      </c>
    </row>
    <row r="3688" spans="1:10" s="46" customFormat="1">
      <c r="A3688" s="45" t="s">
        <v>6578</v>
      </c>
      <c r="B3688" s="45" t="s">
        <v>6730</v>
      </c>
      <c r="C3688" s="45" t="s">
        <v>6540</v>
      </c>
      <c r="D3688" s="25" t="s">
        <v>3472</v>
      </c>
      <c r="E3688" s="26"/>
      <c r="F3688" s="27"/>
      <c r="G3688" s="27">
        <f>G3689+G3694+G3696+G3698</f>
        <v>2356297.0499999998</v>
      </c>
      <c r="H3688" s="26"/>
      <c r="I3688" s="63"/>
      <c r="J3688" s="27">
        <f>J3689+J3694+J3696+J3698</f>
        <v>2411382.17</v>
      </c>
    </row>
    <row r="3689" spans="1:10" s="51" customFormat="1">
      <c r="A3689" s="47" t="s">
        <v>6579</v>
      </c>
      <c r="B3689" s="47" t="s">
        <v>6662</v>
      </c>
      <c r="C3689" s="47" t="s">
        <v>4613</v>
      </c>
      <c r="D3689" s="48" t="s">
        <v>3472</v>
      </c>
      <c r="E3689" s="49"/>
      <c r="F3689" s="50"/>
      <c r="G3689" s="50">
        <f>SUM(G3690:G3693)</f>
        <v>260261.37999999998</v>
      </c>
      <c r="H3689" s="49"/>
      <c r="I3689" s="64"/>
      <c r="J3689" s="50">
        <f>SUM(J3690:J3693)</f>
        <v>262075.13999999998</v>
      </c>
    </row>
    <row r="3690" spans="1:10">
      <c r="A3690" s="16" t="s">
        <v>6577</v>
      </c>
      <c r="B3690" s="16" t="s">
        <v>3413</v>
      </c>
      <c r="C3690" s="16" t="s">
        <v>6541</v>
      </c>
      <c r="D3690" s="1" t="s">
        <v>3476</v>
      </c>
      <c r="E3690" s="3">
        <v>425</v>
      </c>
      <c r="F3690" s="2">
        <v>16.86</v>
      </c>
      <c r="G3690" s="2">
        <f>ROUND('CDD-CD'!$E3690*'CDD-CD'!$F3690,2)</f>
        <v>7165.5</v>
      </c>
      <c r="H3690" s="3">
        <v>425</v>
      </c>
      <c r="I3690" s="2">
        <v>16.96</v>
      </c>
      <c r="J3690" s="2">
        <f>ROUND(Tabla2[[#This Row],[CANTIDAD 2]]*Tabla2[[#This Row],[P. U. 2]],2)</f>
        <v>7208</v>
      </c>
    </row>
    <row r="3691" spans="1:10">
      <c r="A3691" s="16" t="s">
        <v>6577</v>
      </c>
      <c r="B3691" s="16" t="s">
        <v>3414</v>
      </c>
      <c r="C3691" s="16" t="s">
        <v>6542</v>
      </c>
      <c r="D3691" s="1" t="s">
        <v>3476</v>
      </c>
      <c r="E3691" s="3">
        <v>8834.4500000000007</v>
      </c>
      <c r="F3691" s="2">
        <v>15.73</v>
      </c>
      <c r="G3691" s="2">
        <f>ROUND('CDD-CD'!$E3691*'CDD-CD'!$F3691,2)</f>
        <v>138965.9</v>
      </c>
      <c r="H3691" s="3">
        <v>8834.4500000000007</v>
      </c>
      <c r="I3691" s="2">
        <v>15.81</v>
      </c>
      <c r="J3691" s="2">
        <f>ROUND(Tabla2[[#This Row],[CANTIDAD 2]]*Tabla2[[#This Row],[P. U. 2]],2)</f>
        <v>139672.65</v>
      </c>
    </row>
    <row r="3692" spans="1:10">
      <c r="A3692" s="16" t="s">
        <v>6577</v>
      </c>
      <c r="B3692" s="16" t="s">
        <v>3415</v>
      </c>
      <c r="C3692" s="16" t="s">
        <v>6543</v>
      </c>
      <c r="D3692" s="1" t="s">
        <v>3476</v>
      </c>
      <c r="E3692" s="3">
        <v>3321.1</v>
      </c>
      <c r="F3692" s="2">
        <v>32.08</v>
      </c>
      <c r="G3692" s="2">
        <f>ROUND('CDD-CD'!$E3692*'CDD-CD'!$F3692,2)</f>
        <v>106540.89</v>
      </c>
      <c r="H3692" s="3">
        <v>3321.1</v>
      </c>
      <c r="I3692" s="2">
        <v>32.26</v>
      </c>
      <c r="J3692" s="2">
        <f>ROUND(Tabla2[[#This Row],[CANTIDAD 2]]*Tabla2[[#This Row],[P. U. 2]],2)</f>
        <v>107138.69</v>
      </c>
    </row>
    <row r="3693" spans="1:10">
      <c r="A3693" s="16" t="s">
        <v>6577</v>
      </c>
      <c r="B3693" s="16" t="s">
        <v>3416</v>
      </c>
      <c r="C3693" s="16" t="s">
        <v>6544</v>
      </c>
      <c r="D3693" s="1" t="s">
        <v>62</v>
      </c>
      <c r="E3693" s="3">
        <v>47</v>
      </c>
      <c r="F3693" s="2">
        <v>161.47</v>
      </c>
      <c r="G3693" s="2">
        <f>ROUND('CDD-CD'!$E3693*'CDD-CD'!$F3693,2)</f>
        <v>7589.09</v>
      </c>
      <c r="H3693" s="3">
        <v>47</v>
      </c>
      <c r="I3693" s="2">
        <v>171.4</v>
      </c>
      <c r="J3693" s="2">
        <f>ROUND(Tabla2[[#This Row],[CANTIDAD 2]]*Tabla2[[#This Row],[P. U. 2]],2)</f>
        <v>8055.8</v>
      </c>
    </row>
    <row r="3694" spans="1:10" s="51" customFormat="1">
      <c r="A3694" s="47" t="s">
        <v>6579</v>
      </c>
      <c r="B3694" s="47" t="s">
        <v>6663</v>
      </c>
      <c r="C3694" s="47" t="s">
        <v>6154</v>
      </c>
      <c r="D3694" s="48" t="s">
        <v>3472</v>
      </c>
      <c r="E3694" s="49"/>
      <c r="F3694" s="50"/>
      <c r="G3694" s="50">
        <f>SUM(G3695)</f>
        <v>110524.46</v>
      </c>
      <c r="H3694" s="49"/>
      <c r="I3694" s="64"/>
      <c r="J3694" s="50">
        <f>SUM(J3695)</f>
        <v>128142.08</v>
      </c>
    </row>
    <row r="3695" spans="1:10">
      <c r="A3695" s="16" t="s">
        <v>6577</v>
      </c>
      <c r="B3695" s="16" t="s">
        <v>3417</v>
      </c>
      <c r="C3695" s="16" t="s">
        <v>6545</v>
      </c>
      <c r="D3695" s="1" t="s">
        <v>15</v>
      </c>
      <c r="E3695" s="3">
        <v>958</v>
      </c>
      <c r="F3695" s="2">
        <v>115.37</v>
      </c>
      <c r="G3695" s="2">
        <f>ROUND('CDD-CD'!$E3695*'CDD-CD'!$F3695,2)</f>
        <v>110524.46</v>
      </c>
      <c r="H3695" s="3">
        <v>958</v>
      </c>
      <c r="I3695" s="2">
        <v>133.76</v>
      </c>
      <c r="J3695" s="2">
        <f>ROUND(Tabla2[[#This Row],[CANTIDAD 2]]*Tabla2[[#This Row],[P. U. 2]],2)</f>
        <v>128142.08</v>
      </c>
    </row>
    <row r="3696" spans="1:10" s="51" customFormat="1">
      <c r="A3696" s="47" t="s">
        <v>6579</v>
      </c>
      <c r="B3696" s="47" t="s">
        <v>6664</v>
      </c>
      <c r="C3696" s="47" t="s">
        <v>4415</v>
      </c>
      <c r="D3696" s="48" t="s">
        <v>3472</v>
      </c>
      <c r="E3696" s="49"/>
      <c r="F3696" s="50"/>
      <c r="G3696" s="50">
        <f>SUM(G3697)</f>
        <v>23113.35</v>
      </c>
      <c r="H3696" s="49"/>
      <c r="I3696" s="64"/>
      <c r="J3696" s="50">
        <f>SUM(J3697)</f>
        <v>27340.2</v>
      </c>
    </row>
    <row r="3697" spans="1:10">
      <c r="A3697" s="16" t="s">
        <v>6577</v>
      </c>
      <c r="B3697" s="16" t="s">
        <v>2941</v>
      </c>
      <c r="C3697" s="16" t="s">
        <v>6157</v>
      </c>
      <c r="D3697" s="1" t="s">
        <v>62</v>
      </c>
      <c r="E3697" s="3">
        <v>135</v>
      </c>
      <c r="F3697" s="2">
        <v>171.21</v>
      </c>
      <c r="G3697" s="2">
        <f>ROUND('CDD-CD'!$E3697*'CDD-CD'!$F3697,2)</f>
        <v>23113.35</v>
      </c>
      <c r="H3697" s="3">
        <v>135</v>
      </c>
      <c r="I3697" s="2">
        <v>202.52</v>
      </c>
      <c r="J3697" s="2">
        <f>ROUND(Tabla2[[#This Row],[CANTIDAD 2]]*Tabla2[[#This Row],[P. U. 2]],2)</f>
        <v>27340.2</v>
      </c>
    </row>
    <row r="3698" spans="1:10" s="51" customFormat="1">
      <c r="A3698" s="47" t="s">
        <v>6579</v>
      </c>
      <c r="B3698" s="47" t="s">
        <v>6731</v>
      </c>
      <c r="C3698" s="47" t="s">
        <v>6008</v>
      </c>
      <c r="D3698" s="48" t="s">
        <v>3472</v>
      </c>
      <c r="E3698" s="49"/>
      <c r="F3698" s="50"/>
      <c r="G3698" s="50">
        <f>G3699+G3712+G3725</f>
        <v>1962397.8599999999</v>
      </c>
      <c r="H3698" s="49"/>
      <c r="I3698" s="64"/>
      <c r="J3698" s="50">
        <f>J3699+J3712+J3725</f>
        <v>1993824.75</v>
      </c>
    </row>
    <row r="3699" spans="1:10" s="56" customFormat="1">
      <c r="A3699" s="52" t="s">
        <v>6580</v>
      </c>
      <c r="B3699" s="52" t="s">
        <v>3418</v>
      </c>
      <c r="C3699" s="52" t="s">
        <v>4310</v>
      </c>
      <c r="D3699" s="53" t="s">
        <v>3472</v>
      </c>
      <c r="E3699" s="54"/>
      <c r="F3699" s="55"/>
      <c r="G3699" s="55">
        <f>SUM(G3700:G3711)</f>
        <v>926192.99999999988</v>
      </c>
      <c r="H3699" s="54"/>
      <c r="I3699" s="65"/>
      <c r="J3699" s="55">
        <f>SUM(J3700:J3711)</f>
        <v>936668.62999999989</v>
      </c>
    </row>
    <row r="3700" spans="1:10">
      <c r="A3700" s="16" t="s">
        <v>6577</v>
      </c>
      <c r="B3700" s="16" t="s">
        <v>3419</v>
      </c>
      <c r="C3700" s="16" t="s">
        <v>6546</v>
      </c>
      <c r="D3700" s="1" t="s">
        <v>62</v>
      </c>
      <c r="E3700" s="3">
        <v>16</v>
      </c>
      <c r="F3700" s="2">
        <v>24047.21</v>
      </c>
      <c r="G3700" s="2">
        <f>ROUND('CDD-CD'!$E3700*'CDD-CD'!$F3700,2)</f>
        <v>384755.36</v>
      </c>
      <c r="H3700" s="3">
        <v>16</v>
      </c>
      <c r="I3700" s="2">
        <v>24319.119999999999</v>
      </c>
      <c r="J3700" s="2">
        <f>ROUND(Tabla2[[#This Row],[CANTIDAD 2]]*Tabla2[[#This Row],[P. U. 2]],2)</f>
        <v>389105.91999999998</v>
      </c>
    </row>
    <row r="3701" spans="1:10">
      <c r="A3701" s="16" t="s">
        <v>6577</v>
      </c>
      <c r="B3701" s="16" t="s">
        <v>3420</v>
      </c>
      <c r="C3701" s="16" t="s">
        <v>6547</v>
      </c>
      <c r="D3701" s="1" t="s">
        <v>62</v>
      </c>
      <c r="E3701" s="3">
        <v>87</v>
      </c>
      <c r="F3701" s="2">
        <v>1368.03</v>
      </c>
      <c r="G3701" s="2">
        <f>ROUND('CDD-CD'!$E3701*'CDD-CD'!$F3701,2)</f>
        <v>119018.61</v>
      </c>
      <c r="H3701" s="3">
        <v>87</v>
      </c>
      <c r="I3701" s="2">
        <v>1383.49</v>
      </c>
      <c r="J3701" s="2">
        <f>ROUND(Tabla2[[#This Row],[CANTIDAD 2]]*Tabla2[[#This Row],[P. U. 2]],2)</f>
        <v>120363.63</v>
      </c>
    </row>
    <row r="3702" spans="1:10">
      <c r="A3702" s="16" t="s">
        <v>6577</v>
      </c>
      <c r="B3702" s="16" t="s">
        <v>3421</v>
      </c>
      <c r="C3702" s="16" t="s">
        <v>6548</v>
      </c>
      <c r="D3702" s="1" t="s">
        <v>62</v>
      </c>
      <c r="E3702" s="3">
        <v>116</v>
      </c>
      <c r="F3702" s="2">
        <v>790.4</v>
      </c>
      <c r="G3702" s="2">
        <f>ROUND('CDD-CD'!$E3702*'CDD-CD'!$F3702,2)</f>
        <v>91686.399999999994</v>
      </c>
      <c r="H3702" s="3">
        <v>116</v>
      </c>
      <c r="I3702" s="2">
        <v>799.34</v>
      </c>
      <c r="J3702" s="2">
        <f>ROUND(Tabla2[[#This Row],[CANTIDAD 2]]*Tabla2[[#This Row],[P. U. 2]],2)</f>
        <v>92723.44</v>
      </c>
    </row>
    <row r="3703" spans="1:10">
      <c r="A3703" s="16" t="s">
        <v>6577</v>
      </c>
      <c r="B3703" s="16" t="s">
        <v>3422</v>
      </c>
      <c r="C3703" s="16" t="s">
        <v>6549</v>
      </c>
      <c r="D3703" s="1" t="s">
        <v>62</v>
      </c>
      <c r="E3703" s="3">
        <v>95</v>
      </c>
      <c r="F3703" s="2">
        <v>366.96</v>
      </c>
      <c r="G3703" s="2">
        <f>ROUND('CDD-CD'!$E3703*'CDD-CD'!$F3703,2)</f>
        <v>34861.199999999997</v>
      </c>
      <c r="H3703" s="3">
        <v>95</v>
      </c>
      <c r="I3703" s="2">
        <v>371.11</v>
      </c>
      <c r="J3703" s="2">
        <f>ROUND(Tabla2[[#This Row],[CANTIDAD 2]]*Tabla2[[#This Row],[P. U. 2]],2)</f>
        <v>35255.449999999997</v>
      </c>
    </row>
    <row r="3704" spans="1:10">
      <c r="A3704" s="16" t="s">
        <v>6577</v>
      </c>
      <c r="B3704" s="16" t="s">
        <v>3423</v>
      </c>
      <c r="C3704" s="16" t="s">
        <v>6550</v>
      </c>
      <c r="D3704" s="1" t="s">
        <v>62</v>
      </c>
      <c r="E3704" s="3">
        <v>1</v>
      </c>
      <c r="F3704" s="2">
        <v>19966.32</v>
      </c>
      <c r="G3704" s="2">
        <f>ROUND('CDD-CD'!$E3704*'CDD-CD'!$F3704,2)</f>
        <v>19966.32</v>
      </c>
      <c r="H3704" s="3">
        <v>1</v>
      </c>
      <c r="I3704" s="2">
        <v>20192.080000000002</v>
      </c>
      <c r="J3704" s="2">
        <f>ROUND(Tabla2[[#This Row],[CANTIDAD 2]]*Tabla2[[#This Row],[P. U. 2]],2)</f>
        <v>20192.080000000002</v>
      </c>
    </row>
    <row r="3705" spans="1:10">
      <c r="A3705" s="16" t="s">
        <v>6577</v>
      </c>
      <c r="B3705" s="16" t="s">
        <v>3424</v>
      </c>
      <c r="C3705" s="16" t="s">
        <v>6551</v>
      </c>
      <c r="D3705" s="1" t="s">
        <v>62</v>
      </c>
      <c r="E3705" s="3">
        <v>18</v>
      </c>
      <c r="F3705" s="2">
        <v>3058.68</v>
      </c>
      <c r="G3705" s="2">
        <f>ROUND('CDD-CD'!$E3705*'CDD-CD'!$F3705,2)</f>
        <v>55056.24</v>
      </c>
      <c r="H3705" s="3">
        <v>18</v>
      </c>
      <c r="I3705" s="2">
        <v>3093.26</v>
      </c>
      <c r="J3705" s="2">
        <f>ROUND(Tabla2[[#This Row],[CANTIDAD 2]]*Tabla2[[#This Row],[P. U. 2]],2)</f>
        <v>55678.68</v>
      </c>
    </row>
    <row r="3706" spans="1:10">
      <c r="A3706" s="16" t="s">
        <v>6577</v>
      </c>
      <c r="B3706" s="16" t="s">
        <v>3425</v>
      </c>
      <c r="C3706" s="16" t="s">
        <v>6552</v>
      </c>
      <c r="D3706" s="1" t="s">
        <v>62</v>
      </c>
      <c r="E3706" s="3">
        <v>16</v>
      </c>
      <c r="F3706" s="2">
        <v>1539.61</v>
      </c>
      <c r="G3706" s="2">
        <f>ROUND('CDD-CD'!$E3706*'CDD-CD'!$F3706,2)</f>
        <v>24633.759999999998</v>
      </c>
      <c r="H3706" s="3">
        <v>16</v>
      </c>
      <c r="I3706" s="2">
        <v>1557.02</v>
      </c>
      <c r="J3706" s="2">
        <f>ROUND(Tabla2[[#This Row],[CANTIDAD 2]]*Tabla2[[#This Row],[P. U. 2]],2)</f>
        <v>24912.32</v>
      </c>
    </row>
    <row r="3707" spans="1:10">
      <c r="A3707" s="16" t="s">
        <v>6577</v>
      </c>
      <c r="B3707" s="16" t="s">
        <v>3426</v>
      </c>
      <c r="C3707" s="16" t="s">
        <v>6553</v>
      </c>
      <c r="D3707" s="1" t="s">
        <v>62</v>
      </c>
      <c r="E3707" s="3">
        <v>1</v>
      </c>
      <c r="F3707" s="2">
        <v>25749.01</v>
      </c>
      <c r="G3707" s="2">
        <f>ROUND('CDD-CD'!$E3707*'CDD-CD'!$F3707,2)</f>
        <v>25749.01</v>
      </c>
      <c r="H3707" s="3">
        <v>1</v>
      </c>
      <c r="I3707" s="2">
        <v>26040.16</v>
      </c>
      <c r="J3707" s="2">
        <f>ROUND(Tabla2[[#This Row],[CANTIDAD 2]]*Tabla2[[#This Row],[P. U. 2]],2)</f>
        <v>26040.16</v>
      </c>
    </row>
    <row r="3708" spans="1:10">
      <c r="A3708" s="16" t="s">
        <v>6577</v>
      </c>
      <c r="B3708" s="16" t="s">
        <v>3427</v>
      </c>
      <c r="C3708" s="16" t="s">
        <v>6554</v>
      </c>
      <c r="D3708" s="1" t="s">
        <v>62</v>
      </c>
      <c r="E3708" s="3">
        <v>16</v>
      </c>
      <c r="F3708" s="2">
        <v>2947.5</v>
      </c>
      <c r="G3708" s="2">
        <f>ROUND('CDD-CD'!$E3708*'CDD-CD'!$F3708,2)</f>
        <v>47160</v>
      </c>
      <c r="H3708" s="3">
        <v>16</v>
      </c>
      <c r="I3708" s="2">
        <v>2980.82</v>
      </c>
      <c r="J3708" s="2">
        <f>ROUND(Tabla2[[#This Row],[CANTIDAD 2]]*Tabla2[[#This Row],[P. U. 2]],2)</f>
        <v>47693.120000000003</v>
      </c>
    </row>
    <row r="3709" spans="1:10">
      <c r="A3709" s="16" t="s">
        <v>6577</v>
      </c>
      <c r="B3709" s="16" t="s">
        <v>3428</v>
      </c>
      <c r="C3709" s="16" t="s">
        <v>6555</v>
      </c>
      <c r="D3709" s="1" t="s">
        <v>62</v>
      </c>
      <c r="E3709" s="3">
        <v>2000</v>
      </c>
      <c r="F3709" s="2">
        <v>32.56</v>
      </c>
      <c r="G3709" s="2">
        <f>ROUND('CDD-CD'!$E3709*'CDD-CD'!$F3709,2)</f>
        <v>65120</v>
      </c>
      <c r="H3709" s="3">
        <v>2000</v>
      </c>
      <c r="I3709" s="2">
        <v>32.93</v>
      </c>
      <c r="J3709" s="2">
        <f>ROUND(Tabla2[[#This Row],[CANTIDAD 2]]*Tabla2[[#This Row],[P. U. 2]],2)</f>
        <v>65860</v>
      </c>
    </row>
    <row r="3710" spans="1:10">
      <c r="A3710" s="16" t="s">
        <v>6577</v>
      </c>
      <c r="B3710" s="16" t="s">
        <v>3429</v>
      </c>
      <c r="C3710" s="16" t="s">
        <v>6556</v>
      </c>
      <c r="D3710" s="1" t="s">
        <v>62</v>
      </c>
      <c r="E3710" s="3">
        <v>1</v>
      </c>
      <c r="F3710" s="2">
        <v>3079.14</v>
      </c>
      <c r="G3710" s="2">
        <f>ROUND('CDD-CD'!$E3710*'CDD-CD'!$F3710,2)</f>
        <v>3079.14</v>
      </c>
      <c r="H3710" s="3">
        <v>1</v>
      </c>
      <c r="I3710" s="2">
        <v>3113.95</v>
      </c>
      <c r="J3710" s="2">
        <f>ROUND(Tabla2[[#This Row],[CANTIDAD 2]]*Tabla2[[#This Row],[P. U. 2]],2)</f>
        <v>3113.95</v>
      </c>
    </row>
    <row r="3711" spans="1:10">
      <c r="A3711" s="16" t="s">
        <v>6577</v>
      </c>
      <c r="B3711" s="16" t="s">
        <v>3430</v>
      </c>
      <c r="C3711" s="16" t="s">
        <v>6557</v>
      </c>
      <c r="D3711" s="1" t="s">
        <v>62</v>
      </c>
      <c r="E3711" s="3">
        <v>116</v>
      </c>
      <c r="F3711" s="2">
        <v>475.06</v>
      </c>
      <c r="G3711" s="2">
        <f>ROUND('CDD-CD'!$E3711*'CDD-CD'!$F3711,2)</f>
        <v>55106.96</v>
      </c>
      <c r="H3711" s="3">
        <v>116</v>
      </c>
      <c r="I3711" s="2">
        <v>480.43</v>
      </c>
      <c r="J3711" s="2">
        <f>ROUND(Tabla2[[#This Row],[CANTIDAD 2]]*Tabla2[[#This Row],[P. U. 2]],2)</f>
        <v>55729.88</v>
      </c>
    </row>
    <row r="3712" spans="1:10" s="56" customFormat="1">
      <c r="A3712" s="52" t="s">
        <v>6580</v>
      </c>
      <c r="B3712" s="52" t="s">
        <v>3431</v>
      </c>
      <c r="C3712" s="52" t="s">
        <v>4321</v>
      </c>
      <c r="D3712" s="53" t="s">
        <v>3472</v>
      </c>
      <c r="E3712" s="54"/>
      <c r="F3712" s="55"/>
      <c r="G3712" s="55">
        <f>SUM(G3713:G3724)</f>
        <v>566764.76</v>
      </c>
      <c r="H3712" s="54"/>
      <c r="I3712" s="65"/>
      <c r="J3712" s="55">
        <f>SUM(J3713:J3724)</f>
        <v>577240.39</v>
      </c>
    </row>
    <row r="3713" spans="1:10">
      <c r="A3713" s="16" t="s">
        <v>6577</v>
      </c>
      <c r="B3713" s="16" t="s">
        <v>3432</v>
      </c>
      <c r="C3713" s="16" t="s">
        <v>6546</v>
      </c>
      <c r="D3713" s="1" t="s">
        <v>62</v>
      </c>
      <c r="E3713" s="3">
        <v>16</v>
      </c>
      <c r="F3713" s="2">
        <v>14715.47</v>
      </c>
      <c r="G3713" s="2">
        <f>ROUND('CDD-CD'!$E3713*'CDD-CD'!$F3713,2)</f>
        <v>235447.52</v>
      </c>
      <c r="H3713" s="3">
        <v>16</v>
      </c>
      <c r="I3713" s="2">
        <v>14987.38</v>
      </c>
      <c r="J3713" s="2">
        <f>ROUND(Tabla2[[#This Row],[CANTIDAD 2]]*Tabla2[[#This Row],[P. U. 2]],2)</f>
        <v>239798.08</v>
      </c>
    </row>
    <row r="3714" spans="1:10">
      <c r="A3714" s="16" t="s">
        <v>6577</v>
      </c>
      <c r="B3714" s="16" t="s">
        <v>3433</v>
      </c>
      <c r="C3714" s="16" t="s">
        <v>6547</v>
      </c>
      <c r="D3714" s="1" t="s">
        <v>62</v>
      </c>
      <c r="E3714" s="3">
        <v>87</v>
      </c>
      <c r="F3714" s="2">
        <v>837.15</v>
      </c>
      <c r="G3714" s="2">
        <f>ROUND('CDD-CD'!$E3714*'CDD-CD'!$F3714,2)</f>
        <v>72832.05</v>
      </c>
      <c r="H3714" s="3">
        <v>87</v>
      </c>
      <c r="I3714" s="2">
        <v>852.61</v>
      </c>
      <c r="J3714" s="2">
        <f>ROUND(Tabla2[[#This Row],[CANTIDAD 2]]*Tabla2[[#This Row],[P. U. 2]],2)</f>
        <v>74177.070000000007</v>
      </c>
    </row>
    <row r="3715" spans="1:10">
      <c r="A3715" s="16" t="s">
        <v>6577</v>
      </c>
      <c r="B3715" s="16" t="s">
        <v>3434</v>
      </c>
      <c r="C3715" s="16" t="s">
        <v>6548</v>
      </c>
      <c r="D3715" s="1" t="s">
        <v>62</v>
      </c>
      <c r="E3715" s="3">
        <v>116</v>
      </c>
      <c r="F3715" s="2">
        <v>483.68</v>
      </c>
      <c r="G3715" s="2">
        <f>ROUND('CDD-CD'!$E3715*'CDD-CD'!$F3715,2)</f>
        <v>56106.879999999997</v>
      </c>
      <c r="H3715" s="3">
        <v>116</v>
      </c>
      <c r="I3715" s="2">
        <v>492.62</v>
      </c>
      <c r="J3715" s="2">
        <f>ROUND(Tabla2[[#This Row],[CANTIDAD 2]]*Tabla2[[#This Row],[P. U. 2]],2)</f>
        <v>57143.92</v>
      </c>
    </row>
    <row r="3716" spans="1:10">
      <c r="A3716" s="16" t="s">
        <v>6577</v>
      </c>
      <c r="B3716" s="16" t="s">
        <v>3435</v>
      </c>
      <c r="C3716" s="16" t="s">
        <v>6549</v>
      </c>
      <c r="D3716" s="1" t="s">
        <v>62</v>
      </c>
      <c r="E3716" s="3">
        <v>95</v>
      </c>
      <c r="F3716" s="2">
        <v>224.56</v>
      </c>
      <c r="G3716" s="2">
        <f>ROUND('CDD-CD'!$E3716*'CDD-CD'!$F3716,2)</f>
        <v>21333.200000000001</v>
      </c>
      <c r="H3716" s="3">
        <v>95</v>
      </c>
      <c r="I3716" s="2">
        <v>228.71</v>
      </c>
      <c r="J3716" s="2">
        <f>ROUND(Tabla2[[#This Row],[CANTIDAD 2]]*Tabla2[[#This Row],[P. U. 2]],2)</f>
        <v>21727.45</v>
      </c>
    </row>
    <row r="3717" spans="1:10">
      <c r="A3717" s="16" t="s">
        <v>6577</v>
      </c>
      <c r="B3717" s="16" t="s">
        <v>3436</v>
      </c>
      <c r="C3717" s="16" t="s">
        <v>6550</v>
      </c>
      <c r="D3717" s="1" t="s">
        <v>62</v>
      </c>
      <c r="E3717" s="3">
        <v>1</v>
      </c>
      <c r="F3717" s="2">
        <v>12218.21</v>
      </c>
      <c r="G3717" s="2">
        <f>ROUND('CDD-CD'!$E3717*'CDD-CD'!$F3717,2)</f>
        <v>12218.21</v>
      </c>
      <c r="H3717" s="3">
        <v>1</v>
      </c>
      <c r="I3717" s="2">
        <v>12443.97</v>
      </c>
      <c r="J3717" s="2">
        <f>ROUND(Tabla2[[#This Row],[CANTIDAD 2]]*Tabla2[[#This Row],[P. U. 2]],2)</f>
        <v>12443.97</v>
      </c>
    </row>
    <row r="3718" spans="1:10">
      <c r="A3718" s="16" t="s">
        <v>6577</v>
      </c>
      <c r="B3718" s="16" t="s">
        <v>3437</v>
      </c>
      <c r="C3718" s="16" t="s">
        <v>6551</v>
      </c>
      <c r="D3718" s="1" t="s">
        <v>62</v>
      </c>
      <c r="E3718" s="3">
        <v>18</v>
      </c>
      <c r="F3718" s="2">
        <v>1871.73</v>
      </c>
      <c r="G3718" s="2">
        <f>ROUND('CDD-CD'!$E3718*'CDD-CD'!$F3718,2)</f>
        <v>33691.14</v>
      </c>
      <c r="H3718" s="3">
        <v>18</v>
      </c>
      <c r="I3718" s="2">
        <v>1906.31</v>
      </c>
      <c r="J3718" s="2">
        <f>ROUND(Tabla2[[#This Row],[CANTIDAD 2]]*Tabla2[[#This Row],[P. U. 2]],2)</f>
        <v>34313.58</v>
      </c>
    </row>
    <row r="3719" spans="1:10">
      <c r="A3719" s="16" t="s">
        <v>6577</v>
      </c>
      <c r="B3719" s="16" t="s">
        <v>3438</v>
      </c>
      <c r="C3719" s="16" t="s">
        <v>6552</v>
      </c>
      <c r="D3719" s="1" t="s">
        <v>62</v>
      </c>
      <c r="E3719" s="3">
        <v>16</v>
      </c>
      <c r="F3719" s="2">
        <v>942.15</v>
      </c>
      <c r="G3719" s="2">
        <f>ROUND('CDD-CD'!$E3719*'CDD-CD'!$F3719,2)</f>
        <v>15074.4</v>
      </c>
      <c r="H3719" s="3">
        <v>16</v>
      </c>
      <c r="I3719" s="2">
        <v>959.56</v>
      </c>
      <c r="J3719" s="2">
        <f>ROUND(Tabla2[[#This Row],[CANTIDAD 2]]*Tabla2[[#This Row],[P. U. 2]],2)</f>
        <v>15352.96</v>
      </c>
    </row>
    <row r="3720" spans="1:10">
      <c r="A3720" s="16" t="s">
        <v>6577</v>
      </c>
      <c r="B3720" s="16" t="s">
        <v>3439</v>
      </c>
      <c r="C3720" s="16" t="s">
        <v>6553</v>
      </c>
      <c r="D3720" s="1" t="s">
        <v>62</v>
      </c>
      <c r="E3720" s="3">
        <v>1</v>
      </c>
      <c r="F3720" s="2">
        <v>15756.87</v>
      </c>
      <c r="G3720" s="2">
        <f>ROUND('CDD-CD'!$E3720*'CDD-CD'!$F3720,2)</f>
        <v>15756.87</v>
      </c>
      <c r="H3720" s="3">
        <v>1</v>
      </c>
      <c r="I3720" s="2">
        <v>16048.02</v>
      </c>
      <c r="J3720" s="2">
        <f>ROUND(Tabla2[[#This Row],[CANTIDAD 2]]*Tabla2[[#This Row],[P. U. 2]],2)</f>
        <v>16048.02</v>
      </c>
    </row>
    <row r="3721" spans="1:10">
      <c r="A3721" s="16" t="s">
        <v>6577</v>
      </c>
      <c r="B3721" s="16" t="s">
        <v>3440</v>
      </c>
      <c r="C3721" s="16" t="s">
        <v>6554</v>
      </c>
      <c r="D3721" s="1" t="s">
        <v>62</v>
      </c>
      <c r="E3721" s="3">
        <v>16</v>
      </c>
      <c r="F3721" s="2">
        <v>1803.69</v>
      </c>
      <c r="G3721" s="2">
        <f>ROUND('CDD-CD'!$E3721*'CDD-CD'!$F3721,2)</f>
        <v>28859.040000000001</v>
      </c>
      <c r="H3721" s="3">
        <v>16</v>
      </c>
      <c r="I3721" s="2">
        <v>1837.01</v>
      </c>
      <c r="J3721" s="2">
        <f>ROUND(Tabla2[[#This Row],[CANTIDAD 2]]*Tabla2[[#This Row],[P. U. 2]],2)</f>
        <v>29392.16</v>
      </c>
    </row>
    <row r="3722" spans="1:10">
      <c r="A3722" s="16" t="s">
        <v>6577</v>
      </c>
      <c r="B3722" s="16" t="s">
        <v>3441</v>
      </c>
      <c r="C3722" s="16" t="s">
        <v>6555</v>
      </c>
      <c r="D3722" s="1" t="s">
        <v>62</v>
      </c>
      <c r="E3722" s="3">
        <v>2000</v>
      </c>
      <c r="F3722" s="2">
        <v>19.920000000000002</v>
      </c>
      <c r="G3722" s="2">
        <f>ROUND('CDD-CD'!$E3722*'CDD-CD'!$F3722,2)</f>
        <v>39840</v>
      </c>
      <c r="H3722" s="3">
        <v>2000</v>
      </c>
      <c r="I3722" s="2">
        <v>20.29</v>
      </c>
      <c r="J3722" s="2">
        <f>ROUND(Tabla2[[#This Row],[CANTIDAD 2]]*Tabla2[[#This Row],[P. U. 2]],2)</f>
        <v>40580</v>
      </c>
    </row>
    <row r="3723" spans="1:10">
      <c r="A3723" s="16" t="s">
        <v>6577</v>
      </c>
      <c r="B3723" s="16" t="s">
        <v>3442</v>
      </c>
      <c r="C3723" s="16" t="s">
        <v>6556</v>
      </c>
      <c r="D3723" s="1" t="s">
        <v>62</v>
      </c>
      <c r="E3723" s="3">
        <v>1</v>
      </c>
      <c r="F3723" s="2">
        <v>1884.25</v>
      </c>
      <c r="G3723" s="2">
        <f>ROUND('CDD-CD'!$E3723*'CDD-CD'!$F3723,2)</f>
        <v>1884.25</v>
      </c>
      <c r="H3723" s="3">
        <v>1</v>
      </c>
      <c r="I3723" s="2">
        <v>1919.06</v>
      </c>
      <c r="J3723" s="2">
        <f>ROUND(Tabla2[[#This Row],[CANTIDAD 2]]*Tabla2[[#This Row],[P. U. 2]],2)</f>
        <v>1919.06</v>
      </c>
    </row>
    <row r="3724" spans="1:10">
      <c r="A3724" s="16" t="s">
        <v>6577</v>
      </c>
      <c r="B3724" s="16" t="s">
        <v>3443</v>
      </c>
      <c r="C3724" s="16" t="s">
        <v>6557</v>
      </c>
      <c r="D3724" s="1" t="s">
        <v>62</v>
      </c>
      <c r="E3724" s="3">
        <v>116</v>
      </c>
      <c r="F3724" s="2">
        <v>290.7</v>
      </c>
      <c r="G3724" s="2">
        <f>ROUND('CDD-CD'!$E3724*'CDD-CD'!$F3724,2)</f>
        <v>33721.199999999997</v>
      </c>
      <c r="H3724" s="3">
        <v>116</v>
      </c>
      <c r="I3724" s="2">
        <v>296.07</v>
      </c>
      <c r="J3724" s="2">
        <f>ROUND(Tabla2[[#This Row],[CANTIDAD 2]]*Tabla2[[#This Row],[P. U. 2]],2)</f>
        <v>34344.120000000003</v>
      </c>
    </row>
    <row r="3725" spans="1:10" s="56" customFormat="1">
      <c r="A3725" s="52" t="s">
        <v>6580</v>
      </c>
      <c r="B3725" s="52" t="s">
        <v>3444</v>
      </c>
      <c r="C3725" s="52" t="s">
        <v>6048</v>
      </c>
      <c r="D3725" s="53" t="s">
        <v>3472</v>
      </c>
      <c r="E3725" s="54"/>
      <c r="F3725" s="55"/>
      <c r="G3725" s="55">
        <f>SUM(G3726:G3738)</f>
        <v>469440.1</v>
      </c>
      <c r="H3725" s="54"/>
      <c r="I3725" s="65"/>
      <c r="J3725" s="55">
        <f>SUM(J3726:J3738)</f>
        <v>479915.73000000004</v>
      </c>
    </row>
    <row r="3726" spans="1:10">
      <c r="A3726" s="16" t="s">
        <v>6577</v>
      </c>
      <c r="B3726" s="16" t="s">
        <v>3445</v>
      </c>
      <c r="C3726" s="16" t="s">
        <v>6546</v>
      </c>
      <c r="D3726" s="1" t="s">
        <v>62</v>
      </c>
      <c r="E3726" s="3">
        <v>16</v>
      </c>
      <c r="F3726" s="2">
        <v>10049.6</v>
      </c>
      <c r="G3726" s="2">
        <f>ROUND('CDD-CD'!$E3726*'CDD-CD'!$F3726,2)</f>
        <v>160793.60000000001</v>
      </c>
      <c r="H3726" s="3">
        <v>16</v>
      </c>
      <c r="I3726" s="2">
        <v>10321.51</v>
      </c>
      <c r="J3726" s="2">
        <f>ROUND(Tabla2[[#This Row],[CANTIDAD 2]]*Tabla2[[#This Row],[P. U. 2]],2)</f>
        <v>165144.16</v>
      </c>
    </row>
    <row r="3727" spans="1:10">
      <c r="A3727" s="16" t="s">
        <v>6577</v>
      </c>
      <c r="B3727" s="16" t="s">
        <v>3446</v>
      </c>
      <c r="C3727" s="16" t="s">
        <v>6547</v>
      </c>
      <c r="D3727" s="1" t="s">
        <v>62</v>
      </c>
      <c r="E3727" s="3">
        <v>87</v>
      </c>
      <c r="F3727" s="2">
        <v>571.71</v>
      </c>
      <c r="G3727" s="2">
        <f>ROUND('CDD-CD'!$E3727*'CDD-CD'!$F3727,2)</f>
        <v>49738.77</v>
      </c>
      <c r="H3727" s="3">
        <v>87</v>
      </c>
      <c r="I3727" s="2">
        <v>587.16999999999996</v>
      </c>
      <c r="J3727" s="2">
        <f>ROUND(Tabla2[[#This Row],[CANTIDAD 2]]*Tabla2[[#This Row],[P. U. 2]],2)</f>
        <v>51083.79</v>
      </c>
    </row>
    <row r="3728" spans="1:10">
      <c r="A3728" s="16" t="s">
        <v>6577</v>
      </c>
      <c r="B3728" s="16" t="s">
        <v>3447</v>
      </c>
      <c r="C3728" s="16" t="s">
        <v>6548</v>
      </c>
      <c r="D3728" s="1" t="s">
        <v>62</v>
      </c>
      <c r="E3728" s="3">
        <v>116</v>
      </c>
      <c r="F3728" s="2">
        <v>330.32</v>
      </c>
      <c r="G3728" s="2">
        <f>ROUND('CDD-CD'!$E3728*'CDD-CD'!$F3728,2)</f>
        <v>38317.120000000003</v>
      </c>
      <c r="H3728" s="3">
        <v>116</v>
      </c>
      <c r="I3728" s="2">
        <v>339.26</v>
      </c>
      <c r="J3728" s="2">
        <f>ROUND(Tabla2[[#This Row],[CANTIDAD 2]]*Tabla2[[#This Row],[P. U. 2]],2)</f>
        <v>39354.160000000003</v>
      </c>
    </row>
    <row r="3729" spans="1:10">
      <c r="A3729" s="16" t="s">
        <v>6577</v>
      </c>
      <c r="B3729" s="16" t="s">
        <v>3448</v>
      </c>
      <c r="C3729" s="16" t="s">
        <v>6549</v>
      </c>
      <c r="D3729" s="1" t="s">
        <v>62</v>
      </c>
      <c r="E3729" s="3">
        <v>95</v>
      </c>
      <c r="F3729" s="2">
        <v>153.36000000000001</v>
      </c>
      <c r="G3729" s="2">
        <f>ROUND('CDD-CD'!$E3729*'CDD-CD'!$F3729,2)</f>
        <v>14569.2</v>
      </c>
      <c r="H3729" s="3">
        <v>95</v>
      </c>
      <c r="I3729" s="2">
        <v>157.51</v>
      </c>
      <c r="J3729" s="2">
        <f>ROUND(Tabla2[[#This Row],[CANTIDAD 2]]*Tabla2[[#This Row],[P. U. 2]],2)</f>
        <v>14963.45</v>
      </c>
    </row>
    <row r="3730" spans="1:10">
      <c r="A3730" s="16" t="s">
        <v>6577</v>
      </c>
      <c r="B3730" s="16" t="s">
        <v>3449</v>
      </c>
      <c r="C3730" s="16" t="s">
        <v>6550</v>
      </c>
      <c r="D3730" s="1" t="s">
        <v>62</v>
      </c>
      <c r="E3730" s="3">
        <v>1</v>
      </c>
      <c r="F3730" s="2">
        <v>8344.16</v>
      </c>
      <c r="G3730" s="2">
        <f>ROUND('CDD-CD'!$E3730*'CDD-CD'!$F3730,2)</f>
        <v>8344.16</v>
      </c>
      <c r="H3730" s="3">
        <v>1</v>
      </c>
      <c r="I3730" s="2">
        <v>8569.92</v>
      </c>
      <c r="J3730" s="2">
        <f>ROUND(Tabla2[[#This Row],[CANTIDAD 2]]*Tabla2[[#This Row],[P. U. 2]],2)</f>
        <v>8569.92</v>
      </c>
    </row>
    <row r="3731" spans="1:10">
      <c r="A3731" s="16" t="s">
        <v>6577</v>
      </c>
      <c r="B3731" s="16" t="s">
        <v>3450</v>
      </c>
      <c r="C3731" s="16" t="s">
        <v>6551</v>
      </c>
      <c r="D3731" s="1" t="s">
        <v>62</v>
      </c>
      <c r="E3731" s="3">
        <v>18</v>
      </c>
      <c r="F3731" s="2">
        <v>1278.26</v>
      </c>
      <c r="G3731" s="2">
        <f>ROUND('CDD-CD'!$E3731*'CDD-CD'!$F3731,2)</f>
        <v>23008.68</v>
      </c>
      <c r="H3731" s="3">
        <v>18</v>
      </c>
      <c r="I3731" s="2">
        <v>1312.84</v>
      </c>
      <c r="J3731" s="2">
        <f>ROUND(Tabla2[[#This Row],[CANTIDAD 2]]*Tabla2[[#This Row],[P. U. 2]],2)</f>
        <v>23631.119999999999</v>
      </c>
    </row>
    <row r="3732" spans="1:10">
      <c r="A3732" s="16" t="s">
        <v>6577</v>
      </c>
      <c r="B3732" s="16" t="s">
        <v>3451</v>
      </c>
      <c r="C3732" s="16" t="s">
        <v>6552</v>
      </c>
      <c r="D3732" s="1" t="s">
        <v>62</v>
      </c>
      <c r="E3732" s="3">
        <v>16</v>
      </c>
      <c r="F3732" s="2">
        <v>643.42999999999995</v>
      </c>
      <c r="G3732" s="2">
        <f>ROUND('CDD-CD'!$E3732*'CDD-CD'!$F3732,2)</f>
        <v>10294.879999999999</v>
      </c>
      <c r="H3732" s="3">
        <v>16</v>
      </c>
      <c r="I3732" s="2">
        <v>660.84</v>
      </c>
      <c r="J3732" s="2">
        <f>ROUND(Tabla2[[#This Row],[CANTIDAD 2]]*Tabla2[[#This Row],[P. U. 2]],2)</f>
        <v>10573.44</v>
      </c>
    </row>
    <row r="3733" spans="1:10">
      <c r="A3733" s="16" t="s">
        <v>6577</v>
      </c>
      <c r="B3733" s="16" t="s">
        <v>3452</v>
      </c>
      <c r="C3733" s="16" t="s">
        <v>6553</v>
      </c>
      <c r="D3733" s="1" t="s">
        <v>62</v>
      </c>
      <c r="E3733" s="3">
        <v>1</v>
      </c>
      <c r="F3733" s="2">
        <v>10760.8</v>
      </c>
      <c r="G3733" s="2">
        <f>ROUND('CDD-CD'!$E3733*'CDD-CD'!$F3733,2)</f>
        <v>10760.8</v>
      </c>
      <c r="H3733" s="3">
        <v>1</v>
      </c>
      <c r="I3733" s="2">
        <v>11051.95</v>
      </c>
      <c r="J3733" s="2">
        <f>ROUND(Tabla2[[#This Row],[CANTIDAD 2]]*Tabla2[[#This Row],[P. U. 2]],2)</f>
        <v>11051.95</v>
      </c>
    </row>
    <row r="3734" spans="1:10">
      <c r="A3734" s="16" t="s">
        <v>6577</v>
      </c>
      <c r="B3734" s="16" t="s">
        <v>3453</v>
      </c>
      <c r="C3734" s="16" t="s">
        <v>6554</v>
      </c>
      <c r="D3734" s="1" t="s">
        <v>62</v>
      </c>
      <c r="E3734" s="3">
        <v>16</v>
      </c>
      <c r="F3734" s="2">
        <v>1231.79</v>
      </c>
      <c r="G3734" s="2">
        <f>ROUND('CDD-CD'!$E3734*'CDD-CD'!$F3734,2)</f>
        <v>19708.64</v>
      </c>
      <c r="H3734" s="3">
        <v>16</v>
      </c>
      <c r="I3734" s="2">
        <v>1265.1099999999999</v>
      </c>
      <c r="J3734" s="2">
        <f>ROUND(Tabla2[[#This Row],[CANTIDAD 2]]*Tabla2[[#This Row],[P. U. 2]],2)</f>
        <v>20241.759999999998</v>
      </c>
    </row>
    <row r="3735" spans="1:10">
      <c r="A3735" s="16" t="s">
        <v>6577</v>
      </c>
      <c r="B3735" s="16" t="s">
        <v>3454</v>
      </c>
      <c r="C3735" s="16" t="s">
        <v>6555</v>
      </c>
      <c r="D3735" s="1" t="s">
        <v>62</v>
      </c>
      <c r="E3735" s="3">
        <v>2000</v>
      </c>
      <c r="F3735" s="2">
        <v>13.61</v>
      </c>
      <c r="G3735" s="2">
        <f>ROUND('CDD-CD'!$E3735*'CDD-CD'!$F3735,2)</f>
        <v>27220</v>
      </c>
      <c r="H3735" s="3">
        <v>2000</v>
      </c>
      <c r="I3735" s="2">
        <v>13.98</v>
      </c>
      <c r="J3735" s="2">
        <f>ROUND(Tabla2[[#This Row],[CANTIDAD 2]]*Tabla2[[#This Row],[P. U. 2]],2)</f>
        <v>27960</v>
      </c>
    </row>
    <row r="3736" spans="1:10">
      <c r="A3736" s="16" t="s">
        <v>6577</v>
      </c>
      <c r="B3736" s="16" t="s">
        <v>3455</v>
      </c>
      <c r="C3736" s="16" t="s">
        <v>6556</v>
      </c>
      <c r="D3736" s="1" t="s">
        <v>62</v>
      </c>
      <c r="E3736" s="3">
        <v>1</v>
      </c>
      <c r="F3736" s="2">
        <v>1286.81</v>
      </c>
      <c r="G3736" s="2">
        <f>ROUND('CDD-CD'!$E3736*'CDD-CD'!$F3736,2)</f>
        <v>1286.81</v>
      </c>
      <c r="H3736" s="3">
        <v>1</v>
      </c>
      <c r="I3736" s="2">
        <v>1321.62</v>
      </c>
      <c r="J3736" s="2">
        <f>ROUND(Tabla2[[#This Row],[CANTIDAD 2]]*Tabla2[[#This Row],[P. U. 2]],2)</f>
        <v>1321.62</v>
      </c>
    </row>
    <row r="3737" spans="1:10">
      <c r="A3737" s="16" t="s">
        <v>6577</v>
      </c>
      <c r="B3737" s="16" t="s">
        <v>3456</v>
      </c>
      <c r="C3737" s="16" t="s">
        <v>6557</v>
      </c>
      <c r="D3737" s="1" t="s">
        <v>62</v>
      </c>
      <c r="E3737" s="3">
        <v>116</v>
      </c>
      <c r="F3737" s="2">
        <v>198.53</v>
      </c>
      <c r="G3737" s="2">
        <f>ROUND('CDD-CD'!$E3737*'CDD-CD'!$F3737,2)</f>
        <v>23029.48</v>
      </c>
      <c r="H3737" s="3">
        <v>116</v>
      </c>
      <c r="I3737" s="2">
        <v>203.9</v>
      </c>
      <c r="J3737" s="2">
        <f>ROUND(Tabla2[[#This Row],[CANTIDAD 2]]*Tabla2[[#This Row],[P. U. 2]],2)</f>
        <v>23652.400000000001</v>
      </c>
    </row>
    <row r="3738" spans="1:10">
      <c r="A3738" s="16" t="s">
        <v>6577</v>
      </c>
      <c r="B3738" s="16" t="s">
        <v>3457</v>
      </c>
      <c r="C3738" s="16" t="s">
        <v>6558</v>
      </c>
      <c r="D3738" s="1" t="s">
        <v>62</v>
      </c>
      <c r="E3738" s="3">
        <v>1</v>
      </c>
      <c r="F3738" s="2">
        <v>82367.960000000006</v>
      </c>
      <c r="G3738" s="2">
        <f>ROUND('CDD-CD'!$E3738*'CDD-CD'!$F3738,2)</f>
        <v>82367.960000000006</v>
      </c>
      <c r="H3738" s="3">
        <v>1</v>
      </c>
      <c r="I3738" s="2">
        <v>82367.960000000006</v>
      </c>
      <c r="J3738" s="2">
        <f>ROUND(Tabla2[[#This Row],[CANTIDAD 2]]*Tabla2[[#This Row],[P. U. 2]],2)</f>
        <v>82367.960000000006</v>
      </c>
    </row>
    <row r="3739" spans="1:10" s="46" customFormat="1">
      <c r="A3739" s="45" t="s">
        <v>6578</v>
      </c>
      <c r="B3739" s="45" t="s">
        <v>6732</v>
      </c>
      <c r="C3739" s="45" t="s">
        <v>6559</v>
      </c>
      <c r="D3739" s="25" t="s">
        <v>3472</v>
      </c>
      <c r="E3739" s="26"/>
      <c r="F3739" s="27"/>
      <c r="G3739" s="27">
        <f>G3740+G3751+G3762</f>
        <v>5944227.6500000004</v>
      </c>
      <c r="H3739" s="26"/>
      <c r="I3739" s="63"/>
      <c r="J3739" s="27">
        <f>J3740+J3751+J3762</f>
        <v>6112686.1600000001</v>
      </c>
    </row>
    <row r="3740" spans="1:10" s="51" customFormat="1">
      <c r="A3740" s="47" t="s">
        <v>6579</v>
      </c>
      <c r="B3740" s="47" t="s">
        <v>6665</v>
      </c>
      <c r="C3740" s="47" t="s">
        <v>6733</v>
      </c>
      <c r="D3740" s="48" t="s">
        <v>3472</v>
      </c>
      <c r="E3740" s="49"/>
      <c r="F3740" s="50"/>
      <c r="G3740" s="50">
        <f>SUM(G3741:G3750)</f>
        <v>2897980.2500000009</v>
      </c>
      <c r="H3740" s="49"/>
      <c r="I3740" s="64"/>
      <c r="J3740" s="50">
        <f>SUM(J3741:J3750)</f>
        <v>2954130.41</v>
      </c>
    </row>
    <row r="3741" spans="1:10">
      <c r="A3741" s="16" t="s">
        <v>6577</v>
      </c>
      <c r="B3741" s="16" t="s">
        <v>3458</v>
      </c>
      <c r="C3741" s="16" t="s">
        <v>6560</v>
      </c>
      <c r="D3741" s="1" t="s">
        <v>3459</v>
      </c>
      <c r="E3741" s="3">
        <v>1</v>
      </c>
      <c r="F3741" s="2">
        <v>144904.95000000001</v>
      </c>
      <c r="G3741" s="2">
        <f>ROUND('CDD-CD'!$E3741*'CDD-CD'!$F3741,2)</f>
        <v>144904.95000000001</v>
      </c>
      <c r="H3741" s="3">
        <v>1</v>
      </c>
      <c r="I3741" s="2">
        <v>147712.32000000001</v>
      </c>
      <c r="J3741" s="2">
        <f>ROUND(Tabla2[[#This Row],[CANTIDAD 2]]*Tabla2[[#This Row],[P. U. 2]],2)</f>
        <v>147712.32000000001</v>
      </c>
    </row>
    <row r="3742" spans="1:10">
      <c r="A3742" s="16" t="s">
        <v>6577</v>
      </c>
      <c r="B3742" s="16" t="s">
        <v>3460</v>
      </c>
      <c r="C3742" s="16" t="s">
        <v>6561</v>
      </c>
      <c r="D3742" s="1" t="s">
        <v>3461</v>
      </c>
      <c r="E3742" s="3">
        <v>1</v>
      </c>
      <c r="F3742" s="2">
        <v>579592.68000000005</v>
      </c>
      <c r="G3742" s="2">
        <f>ROUND('CDD-CD'!$E3742*'CDD-CD'!$F3742,2)</f>
        <v>579592.68000000005</v>
      </c>
      <c r="H3742" s="3">
        <v>1</v>
      </c>
      <c r="I3742" s="2">
        <v>590822.14</v>
      </c>
      <c r="J3742" s="2">
        <f>ROUND(Tabla2[[#This Row],[CANTIDAD 2]]*Tabla2[[#This Row],[P. U. 2]],2)</f>
        <v>590822.14</v>
      </c>
    </row>
    <row r="3743" spans="1:10">
      <c r="A3743" s="16" t="s">
        <v>6577</v>
      </c>
      <c r="B3743" s="16" t="s">
        <v>3462</v>
      </c>
      <c r="C3743" s="16" t="s">
        <v>6562</v>
      </c>
      <c r="D3743" s="1" t="s">
        <v>62</v>
      </c>
      <c r="E3743" s="3">
        <v>25</v>
      </c>
      <c r="F3743" s="2">
        <v>23183.74</v>
      </c>
      <c r="G3743" s="2">
        <f>ROUND('CDD-CD'!$E3743*'CDD-CD'!$F3743,2)</f>
        <v>579593.5</v>
      </c>
      <c r="H3743" s="3">
        <v>25</v>
      </c>
      <c r="I3743" s="2">
        <v>23632.91</v>
      </c>
      <c r="J3743" s="2">
        <f>ROUND(Tabla2[[#This Row],[CANTIDAD 2]]*Tabla2[[#This Row],[P. U. 2]],2)</f>
        <v>590822.75</v>
      </c>
    </row>
    <row r="3744" spans="1:10">
      <c r="A3744" s="16" t="s">
        <v>6577</v>
      </c>
      <c r="B3744" s="16" t="s">
        <v>3463</v>
      </c>
      <c r="C3744" s="16" t="s">
        <v>6563</v>
      </c>
      <c r="D3744" s="1" t="s">
        <v>3461</v>
      </c>
      <c r="E3744" s="3">
        <v>1</v>
      </c>
      <c r="F3744" s="2">
        <v>666531.61</v>
      </c>
      <c r="G3744" s="2">
        <f>ROUND('CDD-CD'!$E3744*'CDD-CD'!$F3744,2)</f>
        <v>666531.61</v>
      </c>
      <c r="H3744" s="3">
        <v>1</v>
      </c>
      <c r="I3744" s="2">
        <v>679445.49</v>
      </c>
      <c r="J3744" s="2">
        <f>ROUND(Tabla2[[#This Row],[CANTIDAD 2]]*Tabla2[[#This Row],[P. U. 2]],2)</f>
        <v>679445.49</v>
      </c>
    </row>
    <row r="3745" spans="1:10">
      <c r="A3745" s="16" t="s">
        <v>6577</v>
      </c>
      <c r="B3745" s="16" t="s">
        <v>3464</v>
      </c>
      <c r="C3745" s="16" t="s">
        <v>6564</v>
      </c>
      <c r="D3745" s="1" t="s">
        <v>3461</v>
      </c>
      <c r="E3745" s="3">
        <v>2</v>
      </c>
      <c r="F3745" s="2">
        <v>115918.56</v>
      </c>
      <c r="G3745" s="2">
        <f>ROUND('CDD-CD'!$E3745*'CDD-CD'!$F3745,2)</f>
        <v>231837.12</v>
      </c>
      <c r="H3745" s="3">
        <v>2</v>
      </c>
      <c r="I3745" s="2">
        <v>118164.45</v>
      </c>
      <c r="J3745" s="2">
        <f>ROUND(Tabla2[[#This Row],[CANTIDAD 2]]*Tabla2[[#This Row],[P. U. 2]],2)</f>
        <v>236328.9</v>
      </c>
    </row>
    <row r="3746" spans="1:10">
      <c r="A3746" s="16" t="s">
        <v>6577</v>
      </c>
      <c r="B3746" s="16" t="s">
        <v>3465</v>
      </c>
      <c r="C3746" s="16" t="s">
        <v>6565</v>
      </c>
      <c r="D3746" s="1" t="s">
        <v>62</v>
      </c>
      <c r="E3746" s="3">
        <v>48</v>
      </c>
      <c r="F3746" s="2">
        <v>3622.47</v>
      </c>
      <c r="G3746" s="2">
        <f>ROUND('CDD-CD'!$E3746*'CDD-CD'!$F3746,2)</f>
        <v>173878.56</v>
      </c>
      <c r="H3746" s="3">
        <v>48</v>
      </c>
      <c r="I3746" s="2">
        <v>3692.65</v>
      </c>
      <c r="J3746" s="2">
        <f>ROUND(Tabla2[[#This Row],[CANTIDAD 2]]*Tabla2[[#This Row],[P. U. 2]],2)</f>
        <v>177247.2</v>
      </c>
    </row>
    <row r="3747" spans="1:10">
      <c r="A3747" s="16" t="s">
        <v>6577</v>
      </c>
      <c r="B3747" s="16" t="s">
        <v>3466</v>
      </c>
      <c r="C3747" s="16" t="s">
        <v>6566</v>
      </c>
      <c r="D3747" s="1" t="s">
        <v>62</v>
      </c>
      <c r="E3747" s="3">
        <v>144</v>
      </c>
      <c r="F3747" s="2">
        <v>603.79999999999995</v>
      </c>
      <c r="G3747" s="2">
        <f>ROUND('CDD-CD'!$E3747*'CDD-CD'!$F3747,2)</f>
        <v>86947.199999999997</v>
      </c>
      <c r="H3747" s="3">
        <v>144</v>
      </c>
      <c r="I3747" s="2">
        <v>615.52</v>
      </c>
      <c r="J3747" s="2">
        <f>ROUND(Tabla2[[#This Row],[CANTIDAD 2]]*Tabla2[[#This Row],[P. U. 2]],2)</f>
        <v>88634.880000000005</v>
      </c>
    </row>
    <row r="3748" spans="1:10">
      <c r="A3748" s="16" t="s">
        <v>6577</v>
      </c>
      <c r="B3748" s="16" t="s">
        <v>3467</v>
      </c>
      <c r="C3748" s="16" t="s">
        <v>6567</v>
      </c>
      <c r="D3748" s="1" t="s">
        <v>3468</v>
      </c>
      <c r="E3748" s="3">
        <v>1</v>
      </c>
      <c r="F3748" s="2">
        <v>173877.85</v>
      </c>
      <c r="G3748" s="2">
        <f>ROUND('CDD-CD'!$E3748*'CDD-CD'!$F3748,2)</f>
        <v>173877.85</v>
      </c>
      <c r="H3748" s="3">
        <v>1</v>
      </c>
      <c r="I3748" s="2">
        <v>177246.69</v>
      </c>
      <c r="J3748" s="2">
        <f>ROUND(Tabla2[[#This Row],[CANTIDAD 2]]*Tabla2[[#This Row],[P. U. 2]],2)</f>
        <v>177246.69</v>
      </c>
    </row>
    <row r="3749" spans="1:10">
      <c r="A3749" s="16" t="s">
        <v>6577</v>
      </c>
      <c r="B3749" s="16" t="s">
        <v>3469</v>
      </c>
      <c r="C3749" s="16" t="s">
        <v>6568</v>
      </c>
      <c r="D3749" s="1" t="s">
        <v>3468</v>
      </c>
      <c r="E3749" s="3">
        <v>1</v>
      </c>
      <c r="F3749" s="2">
        <v>173877.85</v>
      </c>
      <c r="G3749" s="2">
        <f>ROUND('CDD-CD'!$E3749*'CDD-CD'!$F3749,2)</f>
        <v>173877.85</v>
      </c>
      <c r="H3749" s="3">
        <v>1</v>
      </c>
      <c r="I3749" s="2">
        <v>177246.69</v>
      </c>
      <c r="J3749" s="2">
        <f>ROUND(Tabla2[[#This Row],[CANTIDAD 2]]*Tabla2[[#This Row],[P. U. 2]],2)</f>
        <v>177246.69</v>
      </c>
    </row>
    <row r="3750" spans="1:10">
      <c r="A3750" s="16" t="s">
        <v>6577</v>
      </c>
      <c r="B3750" s="16" t="s">
        <v>3470</v>
      </c>
      <c r="C3750" s="16" t="s">
        <v>6569</v>
      </c>
      <c r="D3750" s="1" t="s">
        <v>3468</v>
      </c>
      <c r="E3750" s="3">
        <v>1</v>
      </c>
      <c r="F3750" s="2">
        <v>86938.93</v>
      </c>
      <c r="G3750" s="2">
        <f>ROUND('CDD-CD'!$E3750*'CDD-CD'!$F3750,2)</f>
        <v>86938.93</v>
      </c>
      <c r="H3750" s="3">
        <v>1</v>
      </c>
      <c r="I3750" s="2">
        <v>88623.35</v>
      </c>
      <c r="J3750" s="2">
        <f>ROUND(Tabla2[[#This Row],[CANTIDAD 2]]*Tabla2[[#This Row],[P. U. 2]],2)</f>
        <v>88623.35</v>
      </c>
    </row>
    <row r="3751" spans="1:10" s="51" customFormat="1">
      <c r="A3751" s="47" t="s">
        <v>6579</v>
      </c>
      <c r="B3751" s="47" t="s">
        <v>6734</v>
      </c>
      <c r="C3751" s="47" t="s">
        <v>6735</v>
      </c>
      <c r="D3751" s="48" t="s">
        <v>3472</v>
      </c>
      <c r="E3751" s="49"/>
      <c r="F3751" s="50"/>
      <c r="G3751" s="50">
        <f>SUM(G3752:G3761)</f>
        <v>1798115.88</v>
      </c>
      <c r="H3751" s="49"/>
      <c r="I3751" s="64"/>
      <c r="J3751" s="50">
        <f>SUM(J3752:J3761)</f>
        <v>1854276.95</v>
      </c>
    </row>
    <row r="3752" spans="1:10">
      <c r="A3752" s="16" t="s">
        <v>6577</v>
      </c>
      <c r="B3752" s="16" t="s">
        <v>6736</v>
      </c>
      <c r="C3752" s="16" t="s">
        <v>6560</v>
      </c>
      <c r="D3752" s="1" t="s">
        <v>3459</v>
      </c>
      <c r="E3752" s="3">
        <v>1</v>
      </c>
      <c r="F3752" s="2">
        <v>89907.71</v>
      </c>
      <c r="G3752" s="2">
        <f>ROUND('CDD-CD'!$E3752*'CDD-CD'!$F3752,2)</f>
        <v>89907.71</v>
      </c>
      <c r="H3752" s="3">
        <v>1</v>
      </c>
      <c r="I3752" s="2">
        <v>92715.08</v>
      </c>
      <c r="J3752" s="2">
        <f>ROUND(Tabla2[[#This Row],[CANTIDAD 2]]*Tabla2[[#This Row],[P. U. 2]],2)</f>
        <v>92715.08</v>
      </c>
    </row>
    <row r="3753" spans="1:10">
      <c r="A3753" s="16" t="s">
        <v>6577</v>
      </c>
      <c r="B3753" s="16" t="s">
        <v>6737</v>
      </c>
      <c r="C3753" s="16" t="s">
        <v>6561</v>
      </c>
      <c r="D3753" s="1" t="s">
        <v>3461</v>
      </c>
      <c r="E3753" s="3">
        <v>1</v>
      </c>
      <c r="F3753" s="2">
        <v>359650.95</v>
      </c>
      <c r="G3753" s="2">
        <f>ROUND('CDD-CD'!$E3753*'CDD-CD'!$F3753,2)</f>
        <v>359650.95</v>
      </c>
      <c r="H3753" s="3">
        <v>1</v>
      </c>
      <c r="I3753" s="2">
        <v>370894.2</v>
      </c>
      <c r="J3753" s="2">
        <f>ROUND(Tabla2[[#This Row],[CANTIDAD 2]]*Tabla2[[#This Row],[P. U. 2]],2)</f>
        <v>370894.2</v>
      </c>
    </row>
    <row r="3754" spans="1:10">
      <c r="A3754" s="16" t="s">
        <v>6577</v>
      </c>
      <c r="B3754" s="16" t="s">
        <v>6738</v>
      </c>
      <c r="C3754" s="16" t="s">
        <v>6562</v>
      </c>
      <c r="D3754" s="1" t="s">
        <v>62</v>
      </c>
      <c r="E3754" s="3">
        <v>25</v>
      </c>
      <c r="F3754" s="2">
        <v>14384.6</v>
      </c>
      <c r="G3754" s="2">
        <f>ROUND('CDD-CD'!$E3754*'CDD-CD'!$F3754,2)</f>
        <v>359615</v>
      </c>
      <c r="H3754" s="3">
        <v>25</v>
      </c>
      <c r="I3754" s="2">
        <v>14833.77</v>
      </c>
      <c r="J3754" s="2">
        <f>ROUND(Tabla2[[#This Row],[CANTIDAD 2]]*Tabla2[[#This Row],[P. U. 2]],2)</f>
        <v>370844.25</v>
      </c>
    </row>
    <row r="3755" spans="1:10">
      <c r="A3755" s="16" t="s">
        <v>6577</v>
      </c>
      <c r="B3755" s="16" t="s">
        <v>6739</v>
      </c>
      <c r="C3755" s="16" t="s">
        <v>6563</v>
      </c>
      <c r="D3755" s="1" t="s">
        <v>3461</v>
      </c>
      <c r="E3755" s="3">
        <v>1</v>
      </c>
      <c r="F3755" s="2">
        <v>413556.76</v>
      </c>
      <c r="G3755" s="2">
        <f>ROUND('CDD-CD'!$E3755*'CDD-CD'!$F3755,2)</f>
        <v>413556.76</v>
      </c>
      <c r="H3755" s="3">
        <v>1</v>
      </c>
      <c r="I3755" s="2">
        <v>426470.64</v>
      </c>
      <c r="J3755" s="2">
        <f>ROUND(Tabla2[[#This Row],[CANTIDAD 2]]*Tabla2[[#This Row],[P. U. 2]],2)</f>
        <v>426470.64</v>
      </c>
    </row>
    <row r="3756" spans="1:10">
      <c r="A3756" s="16" t="s">
        <v>6577</v>
      </c>
      <c r="B3756" s="16" t="s">
        <v>6740</v>
      </c>
      <c r="C3756" s="16" t="s">
        <v>6564</v>
      </c>
      <c r="D3756" s="1" t="s">
        <v>3461</v>
      </c>
      <c r="E3756" s="3">
        <v>2</v>
      </c>
      <c r="F3756" s="2">
        <v>71922.92</v>
      </c>
      <c r="G3756" s="2">
        <f>ROUND('CDD-CD'!$E3756*'CDD-CD'!$F3756,2)</f>
        <v>143845.84</v>
      </c>
      <c r="H3756" s="3">
        <v>2</v>
      </c>
      <c r="I3756" s="2">
        <v>74168.81</v>
      </c>
      <c r="J3756" s="2">
        <f>ROUND(Tabla2[[#This Row],[CANTIDAD 2]]*Tabla2[[#This Row],[P. U. 2]],2)</f>
        <v>148337.62</v>
      </c>
    </row>
    <row r="3757" spans="1:10">
      <c r="A3757" s="16" t="s">
        <v>6577</v>
      </c>
      <c r="B3757" s="16" t="s">
        <v>6741</v>
      </c>
      <c r="C3757" s="16" t="s">
        <v>6565</v>
      </c>
      <c r="D3757" s="1" t="s">
        <v>62</v>
      </c>
      <c r="E3757" s="3">
        <v>48</v>
      </c>
      <c r="F3757" s="2">
        <v>2247.6</v>
      </c>
      <c r="G3757" s="2">
        <f>ROUND('CDD-CD'!$E3757*'CDD-CD'!$F3757,2)</f>
        <v>107884.8</v>
      </c>
      <c r="H3757" s="3">
        <v>48</v>
      </c>
      <c r="I3757" s="2">
        <v>2317.7800000000002</v>
      </c>
      <c r="J3757" s="2">
        <f>ROUND(Tabla2[[#This Row],[CANTIDAD 2]]*Tabla2[[#This Row],[P. U. 2]],2)</f>
        <v>111253.44</v>
      </c>
    </row>
    <row r="3758" spans="1:10">
      <c r="A3758" s="16" t="s">
        <v>6577</v>
      </c>
      <c r="B3758" s="16" t="s">
        <v>6742</v>
      </c>
      <c r="C3758" s="16" t="s">
        <v>6566</v>
      </c>
      <c r="D3758" s="1" t="s">
        <v>62</v>
      </c>
      <c r="E3758" s="3">
        <v>144</v>
      </c>
      <c r="F3758" s="2">
        <v>374.61</v>
      </c>
      <c r="G3758" s="2">
        <f>ROUND('CDD-CD'!$E3758*'CDD-CD'!$F3758,2)</f>
        <v>53943.839999999997</v>
      </c>
      <c r="H3758" s="3">
        <v>144</v>
      </c>
      <c r="I3758" s="2">
        <v>386.31</v>
      </c>
      <c r="J3758" s="2">
        <f>ROUND(Tabla2[[#This Row],[CANTIDAD 2]]*Tabla2[[#This Row],[P. U. 2]],2)</f>
        <v>55628.639999999999</v>
      </c>
    </row>
    <row r="3759" spans="1:10">
      <c r="A3759" s="16" t="s">
        <v>6577</v>
      </c>
      <c r="B3759" s="16" t="s">
        <v>6743</v>
      </c>
      <c r="C3759" s="16" t="s">
        <v>6567</v>
      </c>
      <c r="D3759" s="1" t="s">
        <v>3468</v>
      </c>
      <c r="E3759" s="3">
        <v>1</v>
      </c>
      <c r="F3759" s="2">
        <v>107884.39</v>
      </c>
      <c r="G3759" s="2">
        <f>ROUND('CDD-CD'!$E3759*'CDD-CD'!$F3759,2)</f>
        <v>107884.39</v>
      </c>
      <c r="H3759" s="3">
        <v>1</v>
      </c>
      <c r="I3759" s="2">
        <v>111253.23</v>
      </c>
      <c r="J3759" s="2">
        <f>ROUND(Tabla2[[#This Row],[CANTIDAD 2]]*Tabla2[[#This Row],[P. U. 2]],2)</f>
        <v>111253.23</v>
      </c>
    </row>
    <row r="3760" spans="1:10">
      <c r="A3760" s="16" t="s">
        <v>6577</v>
      </c>
      <c r="B3760" s="16" t="s">
        <v>6744</v>
      </c>
      <c r="C3760" s="16" t="s">
        <v>6568</v>
      </c>
      <c r="D3760" s="1" t="s">
        <v>3468</v>
      </c>
      <c r="E3760" s="3">
        <v>1</v>
      </c>
      <c r="F3760" s="2">
        <v>107884.39</v>
      </c>
      <c r="G3760" s="2">
        <f>ROUND('CDD-CD'!$E3760*'CDD-CD'!$F3760,2)</f>
        <v>107884.39</v>
      </c>
      <c r="H3760" s="3">
        <v>1</v>
      </c>
      <c r="I3760" s="2">
        <v>111253.23</v>
      </c>
      <c r="J3760" s="2">
        <f>ROUND(Tabla2[[#This Row],[CANTIDAD 2]]*Tabla2[[#This Row],[P. U. 2]],2)</f>
        <v>111253.23</v>
      </c>
    </row>
    <row r="3761" spans="1:10">
      <c r="A3761" s="16" t="s">
        <v>6577</v>
      </c>
      <c r="B3761" s="16" t="s">
        <v>6745</v>
      </c>
      <c r="C3761" s="16" t="s">
        <v>6569</v>
      </c>
      <c r="D3761" s="1" t="s">
        <v>3468</v>
      </c>
      <c r="E3761" s="3">
        <v>1</v>
      </c>
      <c r="F3761" s="2">
        <v>53942.2</v>
      </c>
      <c r="G3761" s="2">
        <f>ROUND('CDD-CD'!$E3761*'CDD-CD'!$F3761,2)</f>
        <v>53942.2</v>
      </c>
      <c r="H3761" s="3">
        <v>1</v>
      </c>
      <c r="I3761" s="2">
        <v>55626.62</v>
      </c>
      <c r="J3761" s="2">
        <f>ROUND(Tabla2[[#This Row],[CANTIDAD 2]]*Tabla2[[#This Row],[P. U. 2]],2)</f>
        <v>55626.62</v>
      </c>
    </row>
    <row r="3762" spans="1:10" s="51" customFormat="1">
      <c r="A3762" s="47" t="s">
        <v>6579</v>
      </c>
      <c r="B3762" s="47" t="s">
        <v>6746</v>
      </c>
      <c r="C3762" s="47" t="s">
        <v>6747</v>
      </c>
      <c r="D3762" s="48" t="s">
        <v>3472</v>
      </c>
      <c r="E3762" s="49"/>
      <c r="F3762" s="50"/>
      <c r="G3762" s="50">
        <f>SUM(G3763:G3772)</f>
        <v>1248131.52</v>
      </c>
      <c r="H3762" s="49"/>
      <c r="I3762" s="64"/>
      <c r="J3762" s="50">
        <f>SUM(J3763:J3772)</f>
        <v>1304278.8</v>
      </c>
    </row>
    <row r="3763" spans="1:10">
      <c r="A3763" s="16" t="s">
        <v>6577</v>
      </c>
      <c r="B3763" s="16" t="s">
        <v>6748</v>
      </c>
      <c r="C3763" s="16" t="s">
        <v>6560</v>
      </c>
      <c r="D3763" s="1" t="s">
        <v>3459</v>
      </c>
      <c r="E3763" s="3">
        <v>1</v>
      </c>
      <c r="F3763" s="2">
        <v>62409.08</v>
      </c>
      <c r="G3763" s="2">
        <f>ROUND('CDD-CD'!$E3763*'CDD-CD'!$F3763,2)</f>
        <v>62409.08</v>
      </c>
      <c r="H3763" s="3">
        <v>1</v>
      </c>
      <c r="I3763" s="2">
        <v>65216.45</v>
      </c>
      <c r="J3763" s="2">
        <f>ROUND(Tabla2[[#This Row],[CANTIDAD 2]]*Tabla2[[#This Row],[P. U. 2]],2)</f>
        <v>65216.45</v>
      </c>
    </row>
    <row r="3764" spans="1:10">
      <c r="A3764" s="16" t="s">
        <v>6577</v>
      </c>
      <c r="B3764" s="16" t="s">
        <v>6749</v>
      </c>
      <c r="C3764" s="16" t="s">
        <v>6561</v>
      </c>
      <c r="D3764" s="1" t="s">
        <v>3461</v>
      </c>
      <c r="E3764" s="3">
        <v>1</v>
      </c>
      <c r="F3764" s="2">
        <v>249625.5</v>
      </c>
      <c r="G3764" s="2">
        <f>ROUND('CDD-CD'!$E3764*'CDD-CD'!$F3764,2)</f>
        <v>249625.5</v>
      </c>
      <c r="H3764" s="3">
        <v>1</v>
      </c>
      <c r="I3764" s="2">
        <v>260854.96</v>
      </c>
      <c r="J3764" s="2">
        <f>ROUND(Tabla2[[#This Row],[CANTIDAD 2]]*Tabla2[[#This Row],[P. U. 2]],2)</f>
        <v>260854.96</v>
      </c>
    </row>
    <row r="3765" spans="1:10">
      <c r="A3765" s="16" t="s">
        <v>6577</v>
      </c>
      <c r="B3765" s="16" t="s">
        <v>6750</v>
      </c>
      <c r="C3765" s="16" t="s">
        <v>6562</v>
      </c>
      <c r="D3765" s="1" t="s">
        <v>62</v>
      </c>
      <c r="E3765" s="3">
        <v>25</v>
      </c>
      <c r="F3765" s="2">
        <v>9985.0300000000007</v>
      </c>
      <c r="G3765" s="2">
        <f>ROUND('CDD-CD'!$E3765*'CDD-CD'!$F3765,2)</f>
        <v>249625.75</v>
      </c>
      <c r="H3765" s="3">
        <v>25</v>
      </c>
      <c r="I3765" s="2">
        <v>10434.200000000001</v>
      </c>
      <c r="J3765" s="2">
        <f>ROUND(Tabla2[[#This Row],[CANTIDAD 2]]*Tabla2[[#This Row],[P. U. 2]],2)</f>
        <v>260855</v>
      </c>
    </row>
    <row r="3766" spans="1:10">
      <c r="A3766" s="16" t="s">
        <v>6577</v>
      </c>
      <c r="B3766" s="16" t="s">
        <v>6751</v>
      </c>
      <c r="C3766" s="16" t="s">
        <v>6563</v>
      </c>
      <c r="D3766" s="1" t="s">
        <v>3461</v>
      </c>
      <c r="E3766" s="3">
        <v>1</v>
      </c>
      <c r="F3766" s="2">
        <v>287069.33</v>
      </c>
      <c r="G3766" s="2">
        <f>ROUND('CDD-CD'!$E3766*'CDD-CD'!$F3766,2)</f>
        <v>287069.33</v>
      </c>
      <c r="H3766" s="3">
        <v>1</v>
      </c>
      <c r="I3766" s="2">
        <v>299983.21000000002</v>
      </c>
      <c r="J3766" s="2">
        <f>ROUND(Tabla2[[#This Row],[CANTIDAD 2]]*Tabla2[[#This Row],[P. U. 2]],2)</f>
        <v>299983.21000000002</v>
      </c>
    </row>
    <row r="3767" spans="1:10">
      <c r="A3767" s="16" t="s">
        <v>6577</v>
      </c>
      <c r="B3767" s="16" t="s">
        <v>6752</v>
      </c>
      <c r="C3767" s="16" t="s">
        <v>6564</v>
      </c>
      <c r="D3767" s="1" t="s">
        <v>3461</v>
      </c>
      <c r="E3767" s="3">
        <v>2</v>
      </c>
      <c r="F3767" s="2">
        <v>49925.11</v>
      </c>
      <c r="G3767" s="2">
        <f>ROUND('CDD-CD'!$E3767*'CDD-CD'!$F3767,2)</f>
        <v>99850.22</v>
      </c>
      <c r="H3767" s="3">
        <v>2</v>
      </c>
      <c r="I3767" s="2">
        <v>52171</v>
      </c>
      <c r="J3767" s="2">
        <f>ROUND(Tabla2[[#This Row],[CANTIDAD 2]]*Tabla2[[#This Row],[P. U. 2]],2)</f>
        <v>104342</v>
      </c>
    </row>
    <row r="3768" spans="1:10">
      <c r="A3768" s="16" t="s">
        <v>6577</v>
      </c>
      <c r="B3768" s="16" t="s">
        <v>6753</v>
      </c>
      <c r="C3768" s="16" t="s">
        <v>6565</v>
      </c>
      <c r="D3768" s="1" t="s">
        <v>62</v>
      </c>
      <c r="E3768" s="3">
        <v>48</v>
      </c>
      <c r="F3768" s="2">
        <v>1560.17</v>
      </c>
      <c r="G3768" s="2">
        <f>ROUND('CDD-CD'!$E3768*'CDD-CD'!$F3768,2)</f>
        <v>74888.160000000003</v>
      </c>
      <c r="H3768" s="3">
        <v>48</v>
      </c>
      <c r="I3768" s="2">
        <v>1630.35</v>
      </c>
      <c r="J3768" s="2">
        <f>ROUND(Tabla2[[#This Row],[CANTIDAD 2]]*Tabla2[[#This Row],[P. U. 2]],2)</f>
        <v>78256.800000000003</v>
      </c>
    </row>
    <row r="3769" spans="1:10">
      <c r="A3769" s="16" t="s">
        <v>6577</v>
      </c>
      <c r="B3769" s="16" t="s">
        <v>6754</v>
      </c>
      <c r="C3769" s="16" t="s">
        <v>6566</v>
      </c>
      <c r="D3769" s="1" t="s">
        <v>62</v>
      </c>
      <c r="E3769" s="3">
        <v>144</v>
      </c>
      <c r="F3769" s="2">
        <v>260.02999999999997</v>
      </c>
      <c r="G3769" s="2">
        <f>ROUND('CDD-CD'!$E3769*'CDD-CD'!$F3769,2)</f>
        <v>37444.32</v>
      </c>
      <c r="H3769" s="3">
        <v>144</v>
      </c>
      <c r="I3769" s="2">
        <v>271.73</v>
      </c>
      <c r="J3769" s="2">
        <f>ROUND(Tabla2[[#This Row],[CANTIDAD 2]]*Tabla2[[#This Row],[P. U. 2]],2)</f>
        <v>39129.120000000003</v>
      </c>
    </row>
    <row r="3770" spans="1:10">
      <c r="A3770" s="16" t="s">
        <v>6577</v>
      </c>
      <c r="B3770" s="16" t="s">
        <v>6755</v>
      </c>
      <c r="C3770" s="16" t="s">
        <v>6567</v>
      </c>
      <c r="D3770" s="1" t="s">
        <v>3468</v>
      </c>
      <c r="E3770" s="3">
        <v>1</v>
      </c>
      <c r="F3770" s="2">
        <v>74887.66</v>
      </c>
      <c r="G3770" s="2">
        <f>ROUND('CDD-CD'!$E3770*'CDD-CD'!$F3770,2)</f>
        <v>74887.66</v>
      </c>
      <c r="H3770" s="3">
        <v>1</v>
      </c>
      <c r="I3770" s="2">
        <v>78256.5</v>
      </c>
      <c r="J3770" s="2">
        <f>ROUND(Tabla2[[#This Row],[CANTIDAD 2]]*Tabla2[[#This Row],[P. U. 2]],2)</f>
        <v>78256.5</v>
      </c>
    </row>
    <row r="3771" spans="1:10">
      <c r="A3771" s="16" t="s">
        <v>6577</v>
      </c>
      <c r="B3771" s="16" t="s">
        <v>6756</v>
      </c>
      <c r="C3771" s="16" t="s">
        <v>6568</v>
      </c>
      <c r="D3771" s="1" t="s">
        <v>3468</v>
      </c>
      <c r="E3771" s="3">
        <v>1</v>
      </c>
      <c r="F3771" s="2">
        <v>74887.66</v>
      </c>
      <c r="G3771" s="2">
        <f>ROUND('CDD-CD'!$E3771*'CDD-CD'!$F3771,2)</f>
        <v>74887.66</v>
      </c>
      <c r="H3771" s="3">
        <v>1</v>
      </c>
      <c r="I3771" s="2">
        <v>78256.5</v>
      </c>
      <c r="J3771" s="2">
        <f>ROUND(Tabla2[[#This Row],[CANTIDAD 2]]*Tabla2[[#This Row],[P. U. 2]],2)</f>
        <v>78256.5</v>
      </c>
    </row>
    <row r="3772" spans="1:10">
      <c r="A3772" s="16" t="s">
        <v>6577</v>
      </c>
      <c r="B3772" s="16" t="s">
        <v>6757</v>
      </c>
      <c r="C3772" s="16" t="s">
        <v>6569</v>
      </c>
      <c r="D3772" s="1" t="s">
        <v>3468</v>
      </c>
      <c r="E3772" s="3">
        <v>1</v>
      </c>
      <c r="F3772" s="2">
        <v>37443.839999999997</v>
      </c>
      <c r="G3772" s="2">
        <f>ROUND('CDD-CD'!$E3772*'CDD-CD'!$F3772,2)</f>
        <v>37443.839999999997</v>
      </c>
      <c r="H3772" s="3">
        <v>1</v>
      </c>
      <c r="I3772" s="2">
        <v>39128.26</v>
      </c>
      <c r="J3772" s="2">
        <f>ROUND(Tabla2[[#This Row],[CANTIDAD 2]]*Tabla2[[#This Row],[P. U. 2]],2)</f>
        <v>39128.26</v>
      </c>
    </row>
    <row r="3773" spans="1:10" s="46" customFormat="1">
      <c r="A3773" s="45" t="s">
        <v>6578</v>
      </c>
      <c r="B3773" s="45" t="s">
        <v>6758</v>
      </c>
      <c r="C3773" s="45" t="s">
        <v>6570</v>
      </c>
      <c r="D3773" s="25" t="s">
        <v>3472</v>
      </c>
      <c r="E3773" s="26"/>
      <c r="F3773" s="27"/>
      <c r="G3773" s="27">
        <f>SUM(G3774:G3775)</f>
        <v>1224268.27</v>
      </c>
      <c r="H3773" s="26"/>
      <c r="I3773" s="63"/>
      <c r="J3773" s="27">
        <f>SUM(J3774:J3775)</f>
        <v>1654015.27</v>
      </c>
    </row>
    <row r="3774" spans="1:10">
      <c r="A3774" s="16" t="s">
        <v>6577</v>
      </c>
      <c r="B3774" s="16" t="s">
        <v>6759</v>
      </c>
      <c r="C3774" s="16" t="s">
        <v>6571</v>
      </c>
      <c r="D3774" s="1" t="s">
        <v>62</v>
      </c>
      <c r="E3774" s="3">
        <v>1</v>
      </c>
      <c r="F3774" s="2">
        <v>1150453.27</v>
      </c>
      <c r="G3774" s="2">
        <f>ROUND('CDD-CD'!$E3774*'CDD-CD'!$F3774,2)</f>
        <v>1150453.27</v>
      </c>
      <c r="H3774" s="3">
        <v>1</v>
      </c>
      <c r="I3774" s="2">
        <v>1552411.27</v>
      </c>
      <c r="J3774" s="2">
        <f>ROUND(Tabla2[[#This Row],[CANTIDAD 2]]*Tabla2[[#This Row],[P. U. 2]],2)</f>
        <v>1552411.27</v>
      </c>
    </row>
    <row r="3775" spans="1:10">
      <c r="A3775" s="16" t="s">
        <v>6577</v>
      </c>
      <c r="B3775" s="16" t="s">
        <v>6760</v>
      </c>
      <c r="C3775" s="16" t="s">
        <v>6572</v>
      </c>
      <c r="D3775" s="1" t="s">
        <v>62</v>
      </c>
      <c r="E3775" s="3">
        <v>1</v>
      </c>
      <c r="F3775" s="2">
        <v>73815</v>
      </c>
      <c r="G3775" s="2">
        <f>ROUND('CDD-CD'!$E3775*'CDD-CD'!$F3775,2)</f>
        <v>73815</v>
      </c>
      <c r="H3775" s="3">
        <v>1</v>
      </c>
      <c r="I3775" s="2">
        <v>101604</v>
      </c>
      <c r="J3775" s="2">
        <f>ROUND(Tabla2[[#This Row],[CANTIDAD 2]]*Tabla2[[#This Row],[P. U. 2]],2)</f>
        <v>101604</v>
      </c>
    </row>
    <row r="3776" spans="1:10" s="46" customFormat="1">
      <c r="A3776" s="45" t="s">
        <v>6578</v>
      </c>
      <c r="B3776" s="45" t="s">
        <v>6666</v>
      </c>
      <c r="C3776" s="45" t="s">
        <v>6573</v>
      </c>
      <c r="D3776" s="25" t="s">
        <v>3472</v>
      </c>
      <c r="E3776" s="26"/>
      <c r="F3776" s="27"/>
      <c r="G3776" s="27">
        <f>SUM(G3777:G3780)</f>
        <v>29291620.420000002</v>
      </c>
      <c r="H3776" s="26"/>
      <c r="I3776" s="63"/>
      <c r="J3776" s="27">
        <f>SUM(J3777:J3780)</f>
        <v>29291620.420000002</v>
      </c>
    </row>
    <row r="3777" spans="1:10">
      <c r="A3777" s="16" t="s">
        <v>6577</v>
      </c>
      <c r="B3777" s="16" t="s">
        <v>6761</v>
      </c>
      <c r="C3777" s="16" t="s">
        <v>6573</v>
      </c>
      <c r="D3777" s="1" t="s">
        <v>62</v>
      </c>
      <c r="E3777" s="3">
        <v>1</v>
      </c>
      <c r="F3777" s="2">
        <v>4023925</v>
      </c>
      <c r="G3777" s="2">
        <f>ROUND('CDD-CD'!$E3777*'CDD-CD'!$F3777,2)</f>
        <v>4023925</v>
      </c>
      <c r="H3777" s="3">
        <v>1</v>
      </c>
      <c r="I3777" s="2">
        <v>4023925</v>
      </c>
      <c r="J3777" s="2">
        <f>ROUND(Tabla2[[#This Row],[CANTIDAD 2]]*Tabla2[[#This Row],[P. U. 2]],2)</f>
        <v>4023925</v>
      </c>
    </row>
    <row r="3778" spans="1:10">
      <c r="A3778" s="16" t="s">
        <v>6577</v>
      </c>
      <c r="B3778" s="16" t="s">
        <v>6762</v>
      </c>
      <c r="C3778" s="16" t="s">
        <v>6574</v>
      </c>
      <c r="D3778" s="1" t="s">
        <v>62</v>
      </c>
      <c r="E3778" s="3">
        <v>1</v>
      </c>
      <c r="F3778" s="2">
        <v>12150</v>
      </c>
      <c r="G3778" s="2">
        <f>ROUND('CDD-CD'!$E3778*'CDD-CD'!$F3778,2)</f>
        <v>12150</v>
      </c>
      <c r="H3778" s="3">
        <v>1</v>
      </c>
      <c r="I3778" s="2">
        <v>12150</v>
      </c>
      <c r="J3778" s="2">
        <f>ROUND(Tabla2[[#This Row],[CANTIDAD 2]]*Tabla2[[#This Row],[P. U. 2]],2)</f>
        <v>12150</v>
      </c>
    </row>
    <row r="3779" spans="1:10">
      <c r="A3779" s="16" t="s">
        <v>6577</v>
      </c>
      <c r="B3779" s="16" t="s">
        <v>6763</v>
      </c>
      <c r="C3779" s="16" t="s">
        <v>6575</v>
      </c>
      <c r="D3779" s="1" t="s">
        <v>62</v>
      </c>
      <c r="E3779" s="3">
        <v>1</v>
      </c>
      <c r="F3779" s="2">
        <v>255545.42</v>
      </c>
      <c r="G3779" s="2">
        <f>ROUND('CDD-CD'!$E3779*'CDD-CD'!$F3779,2)</f>
        <v>255545.42</v>
      </c>
      <c r="H3779" s="3">
        <v>1</v>
      </c>
      <c r="I3779" s="2">
        <v>255545.42</v>
      </c>
      <c r="J3779" s="2">
        <f>ROUND(Tabla2[[#This Row],[CANTIDAD 2]]*Tabla2[[#This Row],[P. U. 2]],2)</f>
        <v>255545.42</v>
      </c>
    </row>
    <row r="3780" spans="1:10">
      <c r="A3780" s="16" t="s">
        <v>6577</v>
      </c>
      <c r="B3780" s="16" t="s">
        <v>6764</v>
      </c>
      <c r="C3780" s="16" t="s">
        <v>6576</v>
      </c>
      <c r="D3780" s="1" t="s">
        <v>62</v>
      </c>
      <c r="E3780" s="3">
        <v>1</v>
      </c>
      <c r="F3780" s="2">
        <v>25000000</v>
      </c>
      <c r="G3780" s="2">
        <f>ROUND('CDD-CD'!$E3780*'CDD-CD'!$F3780,2)</f>
        <v>25000000</v>
      </c>
      <c r="H3780" s="3">
        <v>1</v>
      </c>
      <c r="I3780" s="2">
        <v>25000000</v>
      </c>
      <c r="J3780" s="2">
        <f>ROUND(Tabla2[[#This Row],[CANTIDAD 2]]*Tabla2[[#This Row],[P. U. 2]],2)</f>
        <v>25000000</v>
      </c>
    </row>
    <row r="3781" spans="1:10" s="46" customFormat="1">
      <c r="A3781" s="45" t="s">
        <v>6578</v>
      </c>
      <c r="B3781" s="45" t="s">
        <v>6765</v>
      </c>
      <c r="C3781" s="45" t="s">
        <v>6766</v>
      </c>
      <c r="D3781" s="25" t="s">
        <v>3472</v>
      </c>
      <c r="E3781" s="26"/>
      <c r="F3781" s="27"/>
      <c r="G3781" s="27">
        <f>SUM(G3782)</f>
        <v>4520110</v>
      </c>
      <c r="H3781" s="26"/>
      <c r="I3781" s="63"/>
      <c r="J3781" s="27">
        <f>SUM(J3782)</f>
        <v>4520110</v>
      </c>
    </row>
    <row r="3782" spans="1:10">
      <c r="A3782" s="16" t="s">
        <v>6577</v>
      </c>
      <c r="B3782" s="16" t="s">
        <v>6767</v>
      </c>
      <c r="C3782" s="16" t="s">
        <v>6766</v>
      </c>
      <c r="D3782" s="1" t="s">
        <v>6768</v>
      </c>
      <c r="E3782" s="3">
        <v>1</v>
      </c>
      <c r="F3782" s="2">
        <v>4520110</v>
      </c>
      <c r="G3782" s="2">
        <f>ROUND('CDD-CD'!$E3782*'CDD-CD'!$F3782,2)</f>
        <v>4520110</v>
      </c>
      <c r="H3782" s="3">
        <v>1</v>
      </c>
      <c r="I3782" s="2">
        <v>4520110</v>
      </c>
      <c r="J3782" s="2">
        <f>ROUND(Tabla2[[#This Row],[CANTIDAD 2]]*Tabla2[[#This Row],[P. U. 2]],2)</f>
        <v>4520110</v>
      </c>
    </row>
  </sheetData>
  <dataConsolidate/>
  <mergeCells count="3">
    <mergeCell ref="A1:H3"/>
    <mergeCell ref="E8:G8"/>
    <mergeCell ref="H8:J8"/>
  </mergeCells>
  <printOptions horizontalCentered="1" verticalCentered="1"/>
  <pageMargins left="7.874015748031496E-2" right="7.874015748031496E-2" top="0.19685039370078741" bottom="0.19685039370078741" header="0" footer="0"/>
  <pageSetup paperSize="164" orientation="portrait" r:id="rId1"/>
  <drawing r:id="rId2"/>
  <tableParts count="1">
    <tablePart r:id="rId3"/>
  </tableParts>
</worksheet>
</file>

<file path=xl/worksheets/sheet3.xml><?xml version="1.0" encoding="utf-8"?>
<worksheet xmlns="http://schemas.openxmlformats.org/spreadsheetml/2006/main" xmlns:r="http://schemas.openxmlformats.org/officeDocument/2006/relationships">
  <dimension ref="A1:G2869"/>
  <sheetViews>
    <sheetView topLeftCell="A97" workbookViewId="0">
      <selection activeCell="G105" sqref="G105"/>
    </sheetView>
  </sheetViews>
  <sheetFormatPr baseColWidth="10" defaultRowHeight="11.25"/>
  <sheetData>
    <row r="1" spans="2:7">
      <c r="B1" t="s">
        <v>6779</v>
      </c>
      <c r="C1" t="s">
        <v>6780</v>
      </c>
      <c r="D1" t="s">
        <v>6781</v>
      </c>
      <c r="G1" t="s">
        <v>6782</v>
      </c>
    </row>
    <row r="2" spans="2:7">
      <c r="B2" t="s">
        <v>6783</v>
      </c>
      <c r="C2" t="s">
        <v>6784</v>
      </c>
      <c r="D2" t="s">
        <v>15</v>
      </c>
      <c r="E2">
        <v>36.76</v>
      </c>
      <c r="F2" s="74">
        <v>41545</v>
      </c>
    </row>
    <row r="3" spans="2:7">
      <c r="B3">
        <v>11.313000000000001</v>
      </c>
      <c r="C3" t="s">
        <v>6785</v>
      </c>
      <c r="D3" t="s">
        <v>62</v>
      </c>
      <c r="E3" s="75">
        <v>3994.64</v>
      </c>
      <c r="F3" s="74">
        <v>41545</v>
      </c>
    </row>
    <row r="4" spans="2:7">
      <c r="B4" t="s">
        <v>6786</v>
      </c>
      <c r="C4" t="s">
        <v>6787</v>
      </c>
      <c r="D4" t="s">
        <v>15</v>
      </c>
      <c r="E4">
        <v>110.22</v>
      </c>
      <c r="F4" s="74">
        <v>41545</v>
      </c>
    </row>
    <row r="5" spans="2:7">
      <c r="B5" t="s">
        <v>6788</v>
      </c>
      <c r="C5" t="s">
        <v>6789</v>
      </c>
      <c r="D5" t="s">
        <v>15</v>
      </c>
      <c r="E5">
        <v>39.71</v>
      </c>
      <c r="F5" s="74">
        <v>41545</v>
      </c>
    </row>
    <row r="6" spans="2:7">
      <c r="B6" t="s">
        <v>6790</v>
      </c>
      <c r="C6" t="s">
        <v>6791</v>
      </c>
      <c r="D6" t="s">
        <v>15</v>
      </c>
      <c r="E6">
        <v>70.099999999999994</v>
      </c>
      <c r="F6" s="74">
        <v>41545</v>
      </c>
    </row>
    <row r="7" spans="2:7">
      <c r="B7" t="s">
        <v>6792</v>
      </c>
      <c r="C7" t="s">
        <v>6793</v>
      </c>
      <c r="D7" t="s">
        <v>62</v>
      </c>
      <c r="E7" s="75">
        <v>179896</v>
      </c>
      <c r="F7" s="74">
        <v>41554</v>
      </c>
    </row>
    <row r="9" spans="2:7">
      <c r="B9" t="s">
        <v>6794</v>
      </c>
      <c r="C9" t="s">
        <v>6795</v>
      </c>
      <c r="D9" t="s">
        <v>62</v>
      </c>
      <c r="E9" s="75">
        <v>481143.29</v>
      </c>
      <c r="F9" s="74">
        <v>41554</v>
      </c>
    </row>
    <row r="10" spans="2:7">
      <c r="B10" t="s">
        <v>6796</v>
      </c>
      <c r="C10" t="s">
        <v>6797</v>
      </c>
      <c r="D10" t="s">
        <v>62</v>
      </c>
      <c r="E10">
        <v>0.35</v>
      </c>
      <c r="F10" s="74">
        <v>39877</v>
      </c>
      <c r="G10" t="s">
        <v>6798</v>
      </c>
    </row>
    <row r="11" spans="2:7">
      <c r="B11" t="s">
        <v>6799</v>
      </c>
      <c r="C11" t="s">
        <v>6800</v>
      </c>
      <c r="D11" t="s">
        <v>153</v>
      </c>
      <c r="E11">
        <v>1.58</v>
      </c>
      <c r="F11" s="74">
        <v>41136</v>
      </c>
    </row>
    <row r="12" spans="2:7">
      <c r="B12" t="s">
        <v>6801</v>
      </c>
      <c r="C12" t="s">
        <v>6802</v>
      </c>
      <c r="D12" t="s">
        <v>6803</v>
      </c>
      <c r="E12">
        <v>4.59</v>
      </c>
      <c r="F12" s="74">
        <v>41233</v>
      </c>
    </row>
    <row r="13" spans="2:7">
      <c r="B13" t="s">
        <v>6804</v>
      </c>
      <c r="C13" t="s">
        <v>6805</v>
      </c>
      <c r="D13" t="s">
        <v>62</v>
      </c>
      <c r="E13">
        <v>3.65</v>
      </c>
      <c r="F13" s="74">
        <v>41515</v>
      </c>
    </row>
    <row r="14" spans="2:7">
      <c r="B14" t="s">
        <v>6806</v>
      </c>
      <c r="C14" t="s">
        <v>6807</v>
      </c>
      <c r="D14" t="s">
        <v>62</v>
      </c>
      <c r="E14">
        <v>4.1900000000000004</v>
      </c>
      <c r="F14" s="74">
        <v>41515</v>
      </c>
    </row>
    <row r="15" spans="2:7">
      <c r="B15" t="s">
        <v>6808</v>
      </c>
      <c r="C15" t="s">
        <v>6809</v>
      </c>
      <c r="D15" t="s">
        <v>62</v>
      </c>
      <c r="E15">
        <v>4.79</v>
      </c>
      <c r="F15" s="74">
        <v>41515</v>
      </c>
    </row>
    <row r="16" spans="2:7">
      <c r="B16" t="s">
        <v>6810</v>
      </c>
      <c r="C16" t="s">
        <v>6811</v>
      </c>
      <c r="D16" t="s">
        <v>62</v>
      </c>
      <c r="E16">
        <v>5.75</v>
      </c>
      <c r="F16" s="74">
        <v>41515</v>
      </c>
    </row>
    <row r="17" spans="2:7">
      <c r="B17" t="s">
        <v>6812</v>
      </c>
      <c r="C17" t="s">
        <v>6813</v>
      </c>
      <c r="D17" t="s">
        <v>62</v>
      </c>
      <c r="E17">
        <v>7.06</v>
      </c>
      <c r="F17" s="74">
        <v>41515</v>
      </c>
    </row>
    <row r="18" spans="2:7">
      <c r="B18" t="s">
        <v>6814</v>
      </c>
      <c r="C18" t="s">
        <v>6815</v>
      </c>
      <c r="D18" t="s">
        <v>62</v>
      </c>
      <c r="E18">
        <v>8.83</v>
      </c>
      <c r="F18" s="74">
        <v>41515</v>
      </c>
    </row>
    <row r="19" spans="2:7">
      <c r="B19" t="s">
        <v>6816</v>
      </c>
      <c r="C19" t="s">
        <v>6817</v>
      </c>
      <c r="D19" t="s">
        <v>62</v>
      </c>
      <c r="E19">
        <v>9</v>
      </c>
      <c r="F19" s="74">
        <v>41515</v>
      </c>
    </row>
    <row r="20" spans="2:7">
      <c r="B20" t="s">
        <v>6818</v>
      </c>
      <c r="C20" t="s">
        <v>6819</v>
      </c>
      <c r="D20" t="s">
        <v>62</v>
      </c>
      <c r="E20">
        <v>10.09</v>
      </c>
      <c r="F20" s="74">
        <v>41515</v>
      </c>
    </row>
    <row r="21" spans="2:7">
      <c r="B21" t="s">
        <v>6820</v>
      </c>
      <c r="C21" t="s">
        <v>6821</v>
      </c>
      <c r="D21" t="s">
        <v>62</v>
      </c>
      <c r="E21">
        <v>14.48</v>
      </c>
      <c r="F21" s="74">
        <v>39952</v>
      </c>
    </row>
    <row r="22" spans="2:7">
      <c r="B22" t="s">
        <v>6822</v>
      </c>
      <c r="C22" t="s">
        <v>6823</v>
      </c>
      <c r="D22" t="s">
        <v>62</v>
      </c>
      <c r="E22">
        <v>11.19</v>
      </c>
      <c r="F22" s="74">
        <v>41515</v>
      </c>
    </row>
    <row r="23" spans="2:7">
      <c r="B23" t="s">
        <v>6824</v>
      </c>
      <c r="C23" t="s">
        <v>6825</v>
      </c>
      <c r="D23" t="s">
        <v>62</v>
      </c>
      <c r="E23">
        <v>0.45</v>
      </c>
      <c r="F23" s="74">
        <v>41515</v>
      </c>
    </row>
    <row r="24" spans="2:7">
      <c r="B24" t="s">
        <v>6826</v>
      </c>
      <c r="C24" t="s">
        <v>6827</v>
      </c>
      <c r="D24" t="s">
        <v>62</v>
      </c>
      <c r="E24">
        <v>0.72</v>
      </c>
      <c r="F24" s="74">
        <v>41513</v>
      </c>
      <c r="G24" t="s">
        <v>6828</v>
      </c>
    </row>
    <row r="25" spans="2:7">
      <c r="B25" t="s">
        <v>6829</v>
      </c>
      <c r="C25" t="s">
        <v>6830</v>
      </c>
      <c r="D25" t="s">
        <v>62</v>
      </c>
      <c r="E25">
        <v>0.99</v>
      </c>
      <c r="F25" s="74">
        <v>41515</v>
      </c>
    </row>
    <row r="26" spans="2:7">
      <c r="B26" t="s">
        <v>6831</v>
      </c>
      <c r="C26" t="s">
        <v>6832</v>
      </c>
      <c r="D26" t="s">
        <v>62</v>
      </c>
      <c r="E26">
        <v>1.95</v>
      </c>
      <c r="F26" s="74">
        <v>41515</v>
      </c>
    </row>
    <row r="27" spans="2:7">
      <c r="B27" t="s">
        <v>6833</v>
      </c>
      <c r="C27" t="s">
        <v>6834</v>
      </c>
      <c r="D27" t="s">
        <v>62</v>
      </c>
      <c r="E27">
        <v>2.87</v>
      </c>
      <c r="F27" s="74">
        <v>41515</v>
      </c>
    </row>
    <row r="28" spans="2:7">
      <c r="B28" t="s">
        <v>6835</v>
      </c>
      <c r="C28" t="s">
        <v>6836</v>
      </c>
      <c r="D28" t="s">
        <v>62</v>
      </c>
      <c r="E28">
        <v>4.54</v>
      </c>
      <c r="F28" s="74">
        <v>41515</v>
      </c>
    </row>
    <row r="29" spans="2:7">
      <c r="B29" t="s">
        <v>6837</v>
      </c>
      <c r="C29" t="s">
        <v>6838</v>
      </c>
      <c r="D29" t="s">
        <v>62</v>
      </c>
      <c r="E29">
        <v>5.6</v>
      </c>
      <c r="F29" s="74">
        <v>41513</v>
      </c>
    </row>
    <row r="30" spans="2:7">
      <c r="B30" t="s">
        <v>6839</v>
      </c>
      <c r="C30" t="s">
        <v>6840</v>
      </c>
      <c r="D30" t="s">
        <v>6841</v>
      </c>
      <c r="E30">
        <v>134.1</v>
      </c>
      <c r="F30" s="74">
        <v>39057</v>
      </c>
    </row>
    <row r="31" spans="2:7">
      <c r="B31" t="s">
        <v>6842</v>
      </c>
      <c r="C31" t="s">
        <v>6843</v>
      </c>
      <c r="D31" t="s">
        <v>5</v>
      </c>
      <c r="E31">
        <v>153.52000000000001</v>
      </c>
      <c r="F31" s="74">
        <v>41529</v>
      </c>
    </row>
    <row r="32" spans="2:7">
      <c r="B32" t="s">
        <v>3605</v>
      </c>
      <c r="C32" t="s">
        <v>6844</v>
      </c>
      <c r="D32" t="s">
        <v>6845</v>
      </c>
      <c r="E32">
        <v>380</v>
      </c>
      <c r="F32" s="74">
        <v>41555</v>
      </c>
    </row>
    <row r="33" spans="2:7">
      <c r="B33" t="s">
        <v>6846</v>
      </c>
      <c r="C33" t="s">
        <v>6847</v>
      </c>
      <c r="D33" t="s">
        <v>6848</v>
      </c>
      <c r="E33">
        <v>51.74</v>
      </c>
      <c r="F33" s="74">
        <v>41515</v>
      </c>
      <c r="G33" t="s">
        <v>6849</v>
      </c>
    </row>
    <row r="34" spans="2:7">
      <c r="B34" t="s">
        <v>6850</v>
      </c>
      <c r="C34" t="s">
        <v>6851</v>
      </c>
      <c r="D34" t="s">
        <v>20</v>
      </c>
      <c r="E34">
        <v>182.33</v>
      </c>
      <c r="F34" s="74">
        <v>39827</v>
      </c>
    </row>
    <row r="35" spans="2:7">
      <c r="B35" t="s">
        <v>6852</v>
      </c>
      <c r="C35" t="s">
        <v>6853</v>
      </c>
      <c r="D35" t="s">
        <v>62</v>
      </c>
      <c r="E35">
        <v>429.9</v>
      </c>
      <c r="F35" s="74">
        <v>41515</v>
      </c>
    </row>
    <row r="36" spans="2:7">
      <c r="B36" t="s">
        <v>6854</v>
      </c>
      <c r="C36" t="s">
        <v>6855</v>
      </c>
      <c r="D36" t="s">
        <v>62</v>
      </c>
      <c r="E36">
        <v>195</v>
      </c>
      <c r="F36" s="74">
        <v>41545</v>
      </c>
    </row>
    <row r="37" spans="2:7">
      <c r="B37" t="s">
        <v>6856</v>
      </c>
      <c r="C37" t="s">
        <v>6857</v>
      </c>
      <c r="D37" t="s">
        <v>6858</v>
      </c>
      <c r="E37">
        <v>343</v>
      </c>
      <c r="F37" s="74">
        <v>41551</v>
      </c>
    </row>
    <row r="38" spans="2:7">
      <c r="B38" t="s">
        <v>6859</v>
      </c>
      <c r="C38" t="s">
        <v>6860</v>
      </c>
      <c r="D38" t="s">
        <v>5</v>
      </c>
      <c r="E38">
        <v>3.5</v>
      </c>
      <c r="F38" s="74">
        <v>41487</v>
      </c>
    </row>
    <row r="39" spans="2:7">
      <c r="B39" t="s">
        <v>6861</v>
      </c>
      <c r="C39" t="s">
        <v>6862</v>
      </c>
      <c r="D39" t="s">
        <v>5</v>
      </c>
      <c r="E39">
        <v>7</v>
      </c>
      <c r="F39" s="74">
        <v>41551</v>
      </c>
    </row>
    <row r="40" spans="2:7">
      <c r="B40" t="s">
        <v>6863</v>
      </c>
      <c r="C40" t="s">
        <v>6864</v>
      </c>
      <c r="D40" t="s">
        <v>6858</v>
      </c>
      <c r="E40">
        <v>294.60000000000002</v>
      </c>
      <c r="F40" s="74">
        <v>41137</v>
      </c>
    </row>
    <row r="41" spans="2:7">
      <c r="B41" t="s">
        <v>6865</v>
      </c>
      <c r="C41" t="s">
        <v>6866</v>
      </c>
      <c r="D41" t="s">
        <v>6867</v>
      </c>
      <c r="E41">
        <v>69.27</v>
      </c>
      <c r="F41" s="74">
        <v>39827</v>
      </c>
    </row>
    <row r="42" spans="2:7">
      <c r="B42" t="s">
        <v>6868</v>
      </c>
      <c r="C42" t="s">
        <v>6869</v>
      </c>
      <c r="D42" t="s">
        <v>6870</v>
      </c>
      <c r="E42">
        <v>364.8</v>
      </c>
      <c r="F42" s="74">
        <v>41522</v>
      </c>
    </row>
    <row r="43" spans="2:7">
      <c r="B43" t="s">
        <v>6871</v>
      </c>
      <c r="C43" t="s">
        <v>6872</v>
      </c>
      <c r="D43" t="s">
        <v>6867</v>
      </c>
      <c r="E43">
        <v>122.23</v>
      </c>
      <c r="F43" s="74">
        <v>39702</v>
      </c>
    </row>
    <row r="44" spans="2:7">
      <c r="B44" t="s">
        <v>6873</v>
      </c>
      <c r="C44" t="s">
        <v>6044</v>
      </c>
      <c r="D44" t="s">
        <v>6858</v>
      </c>
      <c r="E44">
        <v>834.15</v>
      </c>
      <c r="F44" s="74">
        <v>41545</v>
      </c>
    </row>
    <row r="45" spans="2:7">
      <c r="B45" t="s">
        <v>6874</v>
      </c>
      <c r="C45" t="s">
        <v>6875</v>
      </c>
      <c r="D45" t="s">
        <v>62</v>
      </c>
      <c r="E45">
        <v>533.92999999999995</v>
      </c>
      <c r="F45" s="74">
        <v>41554</v>
      </c>
    </row>
    <row r="46" spans="2:7">
      <c r="B46" t="s">
        <v>6876</v>
      </c>
      <c r="C46" t="s">
        <v>6877</v>
      </c>
      <c r="D46" t="s">
        <v>6858</v>
      </c>
      <c r="E46" s="75">
        <v>28350</v>
      </c>
      <c r="F46" s="74">
        <v>41552</v>
      </c>
    </row>
    <row r="47" spans="2:7">
      <c r="B47" t="s">
        <v>6878</v>
      </c>
      <c r="C47" t="s">
        <v>6879</v>
      </c>
      <c r="D47" t="s">
        <v>2</v>
      </c>
      <c r="E47">
        <v>195</v>
      </c>
      <c r="F47" s="74">
        <v>41456</v>
      </c>
    </row>
    <row r="48" spans="2:7">
      <c r="B48" t="s">
        <v>6880</v>
      </c>
      <c r="C48" t="s">
        <v>6881</v>
      </c>
      <c r="D48" t="s">
        <v>5</v>
      </c>
      <c r="E48">
        <v>50</v>
      </c>
      <c r="F48" s="74">
        <v>41527</v>
      </c>
    </row>
    <row r="49" spans="2:7">
      <c r="B49" t="s">
        <v>6882</v>
      </c>
      <c r="C49" t="s">
        <v>6883</v>
      </c>
      <c r="D49" t="s">
        <v>6867</v>
      </c>
      <c r="E49">
        <v>10.45</v>
      </c>
      <c r="F49" s="74">
        <v>41515</v>
      </c>
    </row>
    <row r="50" spans="2:7">
      <c r="B50" t="s">
        <v>6884</v>
      </c>
      <c r="C50" t="s">
        <v>6885</v>
      </c>
      <c r="D50" t="s">
        <v>2</v>
      </c>
      <c r="E50">
        <v>80.44</v>
      </c>
      <c r="F50" s="74">
        <v>39827</v>
      </c>
    </row>
    <row r="51" spans="2:7">
      <c r="B51" t="s">
        <v>6886</v>
      </c>
      <c r="C51" t="s">
        <v>6887</v>
      </c>
      <c r="D51" t="s">
        <v>79</v>
      </c>
      <c r="E51">
        <v>225.87</v>
      </c>
      <c r="F51" s="74">
        <v>39702</v>
      </c>
    </row>
    <row r="52" spans="2:7">
      <c r="B52" t="s">
        <v>6888</v>
      </c>
      <c r="C52" t="s">
        <v>6889</v>
      </c>
      <c r="D52" t="s">
        <v>79</v>
      </c>
      <c r="E52">
        <v>259.14</v>
      </c>
      <c r="F52" s="74">
        <v>39702</v>
      </c>
    </row>
    <row r="53" spans="2:7">
      <c r="B53" t="s">
        <v>6890</v>
      </c>
      <c r="C53" t="s">
        <v>6891</v>
      </c>
      <c r="D53" t="s">
        <v>79</v>
      </c>
      <c r="E53">
        <v>329.62</v>
      </c>
      <c r="F53" s="74">
        <v>39702</v>
      </c>
    </row>
    <row r="54" spans="2:7">
      <c r="B54" t="s">
        <v>6892</v>
      </c>
      <c r="C54" t="s">
        <v>6893</v>
      </c>
      <c r="D54" t="s">
        <v>79</v>
      </c>
      <c r="E54">
        <v>218.02</v>
      </c>
      <c r="F54" s="74">
        <v>39702</v>
      </c>
    </row>
    <row r="55" spans="2:7">
      <c r="B55" t="s">
        <v>6894</v>
      </c>
      <c r="C55" t="s">
        <v>6895</v>
      </c>
      <c r="D55" t="s">
        <v>79</v>
      </c>
      <c r="E55">
        <v>306.72000000000003</v>
      </c>
      <c r="F55" s="74">
        <v>39702</v>
      </c>
    </row>
    <row r="56" spans="2:7">
      <c r="B56" t="s">
        <v>6896</v>
      </c>
      <c r="C56" t="s">
        <v>6897</v>
      </c>
      <c r="D56" t="s">
        <v>79</v>
      </c>
      <c r="E56">
        <v>50.11</v>
      </c>
      <c r="F56" s="74">
        <v>39702</v>
      </c>
    </row>
    <row r="57" spans="2:7">
      <c r="B57" t="s">
        <v>6898</v>
      </c>
      <c r="C57" t="s">
        <v>6899</v>
      </c>
      <c r="D57" t="s">
        <v>79</v>
      </c>
      <c r="E57">
        <v>67.45</v>
      </c>
      <c r="F57" s="74">
        <v>39702</v>
      </c>
    </row>
    <row r="58" spans="2:7">
      <c r="B58" t="s">
        <v>6900</v>
      </c>
      <c r="C58" t="s">
        <v>6901</v>
      </c>
      <c r="D58" t="s">
        <v>79</v>
      </c>
      <c r="E58">
        <v>76.17</v>
      </c>
      <c r="F58" s="74">
        <v>39702</v>
      </c>
    </row>
    <row r="59" spans="2:7">
      <c r="B59" t="s">
        <v>6902</v>
      </c>
      <c r="C59" t="s">
        <v>6903</v>
      </c>
      <c r="D59" t="s">
        <v>79</v>
      </c>
      <c r="E59">
        <v>89.59</v>
      </c>
      <c r="F59" s="74">
        <v>39702</v>
      </c>
    </row>
    <row r="60" spans="2:7">
      <c r="B60" t="s">
        <v>6904</v>
      </c>
      <c r="C60" t="s">
        <v>6905</v>
      </c>
      <c r="D60" t="s">
        <v>79</v>
      </c>
      <c r="E60">
        <v>36.82</v>
      </c>
      <c r="F60" s="74">
        <v>39702</v>
      </c>
    </row>
    <row r="61" spans="2:7">
      <c r="B61" t="s">
        <v>6906</v>
      </c>
      <c r="C61" t="s">
        <v>6907</v>
      </c>
      <c r="D61" t="s">
        <v>79</v>
      </c>
      <c r="E61">
        <v>43.78</v>
      </c>
      <c r="F61" s="74">
        <v>39702</v>
      </c>
    </row>
    <row r="62" spans="2:7">
      <c r="B62" t="s">
        <v>6908</v>
      </c>
      <c r="C62" t="s">
        <v>6909</v>
      </c>
      <c r="D62" t="s">
        <v>2</v>
      </c>
      <c r="E62">
        <v>46.83</v>
      </c>
      <c r="F62" s="74">
        <v>39702</v>
      </c>
    </row>
    <row r="63" spans="2:7">
      <c r="B63" t="s">
        <v>6910</v>
      </c>
      <c r="C63" t="s">
        <v>6911</v>
      </c>
      <c r="D63" t="s">
        <v>2</v>
      </c>
      <c r="E63">
        <v>265.85000000000002</v>
      </c>
      <c r="F63" s="74">
        <v>41530</v>
      </c>
    </row>
    <row r="64" spans="2:7">
      <c r="B64" t="s">
        <v>6912</v>
      </c>
      <c r="C64" t="s">
        <v>6913</v>
      </c>
      <c r="D64" t="s">
        <v>20</v>
      </c>
      <c r="E64">
        <v>31.76</v>
      </c>
      <c r="F64" s="74">
        <v>39827</v>
      </c>
      <c r="G64" t="s">
        <v>6914</v>
      </c>
    </row>
    <row r="65" spans="2:7">
      <c r="B65" t="s">
        <v>6915</v>
      </c>
      <c r="C65" t="s">
        <v>6916</v>
      </c>
      <c r="D65" t="s">
        <v>20</v>
      </c>
      <c r="E65">
        <v>19.62</v>
      </c>
      <c r="F65" s="74">
        <v>39884</v>
      </c>
    </row>
    <row r="66" spans="2:7">
      <c r="B66" t="s">
        <v>6917</v>
      </c>
      <c r="C66" t="s">
        <v>6918</v>
      </c>
      <c r="D66" t="s">
        <v>20</v>
      </c>
      <c r="E66">
        <v>21.4</v>
      </c>
      <c r="F66" s="74">
        <v>41529</v>
      </c>
      <c r="G66" t="s">
        <v>6914</v>
      </c>
    </row>
    <row r="67" spans="2:7">
      <c r="B67" t="s">
        <v>6919</v>
      </c>
      <c r="C67" t="s">
        <v>6920</v>
      </c>
      <c r="D67" t="s">
        <v>20</v>
      </c>
      <c r="E67">
        <v>27</v>
      </c>
      <c r="F67" s="74">
        <v>41529</v>
      </c>
      <c r="G67" t="s">
        <v>6914</v>
      </c>
    </row>
    <row r="68" spans="2:7">
      <c r="B68" t="s">
        <v>6921</v>
      </c>
      <c r="C68" t="s">
        <v>6922</v>
      </c>
      <c r="D68" t="s">
        <v>20</v>
      </c>
      <c r="E68">
        <v>16.899999999999999</v>
      </c>
      <c r="F68" s="74">
        <v>41064</v>
      </c>
    </row>
    <row r="69" spans="2:7">
      <c r="B69" t="s">
        <v>6923</v>
      </c>
      <c r="C69" t="s">
        <v>6924</v>
      </c>
      <c r="D69" t="s">
        <v>20</v>
      </c>
      <c r="E69">
        <v>35.96</v>
      </c>
      <c r="F69" s="74">
        <v>41515</v>
      </c>
    </row>
    <row r="70" spans="2:7">
      <c r="B70" t="s">
        <v>6925</v>
      </c>
      <c r="C70" t="s">
        <v>6926</v>
      </c>
      <c r="D70" t="s">
        <v>20</v>
      </c>
      <c r="E70">
        <v>11.88</v>
      </c>
      <c r="F70" s="74">
        <v>41529</v>
      </c>
      <c r="G70" t="s">
        <v>6914</v>
      </c>
    </row>
    <row r="71" spans="2:7">
      <c r="B71" t="s">
        <v>6927</v>
      </c>
      <c r="C71" t="s">
        <v>6928</v>
      </c>
      <c r="D71" t="s">
        <v>6858</v>
      </c>
      <c r="E71" s="75">
        <v>14505.46</v>
      </c>
      <c r="F71" s="74">
        <v>41555</v>
      </c>
    </row>
    <row r="73" spans="2:7">
      <c r="B73" t="s">
        <v>6929</v>
      </c>
      <c r="C73" t="s">
        <v>6930</v>
      </c>
      <c r="D73" t="s">
        <v>6858</v>
      </c>
      <c r="E73" s="75">
        <v>19151.419999999998</v>
      </c>
      <c r="F73" s="74">
        <v>41555</v>
      </c>
    </row>
    <row r="74" spans="2:7">
      <c r="B74" t="s">
        <v>6931</v>
      </c>
      <c r="C74" t="s">
        <v>6932</v>
      </c>
      <c r="D74" t="s">
        <v>6858</v>
      </c>
      <c r="E74" s="75">
        <v>28690.560000000001</v>
      </c>
      <c r="F74" s="74">
        <v>41555</v>
      </c>
    </row>
    <row r="75" spans="2:7">
      <c r="B75" t="s">
        <v>6933</v>
      </c>
      <c r="C75" t="s">
        <v>6934</v>
      </c>
      <c r="D75" t="s">
        <v>6858</v>
      </c>
      <c r="E75" s="75">
        <v>13431.24</v>
      </c>
      <c r="F75" s="74">
        <v>41555</v>
      </c>
    </row>
    <row r="76" spans="2:7">
      <c r="B76" t="s">
        <v>6935</v>
      </c>
      <c r="C76" t="s">
        <v>6027</v>
      </c>
      <c r="D76" t="s">
        <v>6845</v>
      </c>
      <c r="E76" s="75">
        <v>13431.24</v>
      </c>
      <c r="F76" s="74">
        <v>41555</v>
      </c>
    </row>
    <row r="78" spans="2:7">
      <c r="B78" t="s">
        <v>6936</v>
      </c>
      <c r="C78" t="s">
        <v>6937</v>
      </c>
      <c r="D78" t="s">
        <v>62</v>
      </c>
      <c r="E78" s="75">
        <v>113956.31</v>
      </c>
      <c r="F78" s="74">
        <v>39827</v>
      </c>
    </row>
    <row r="79" spans="2:7">
      <c r="B79" t="s">
        <v>6938</v>
      </c>
      <c r="C79" s="76" t="s">
        <v>6939</v>
      </c>
      <c r="D79" t="s">
        <v>6858</v>
      </c>
      <c r="E79">
        <v>577.94000000000005</v>
      </c>
      <c r="F79" s="74">
        <v>41554</v>
      </c>
    </row>
    <row r="80" spans="2:7">
      <c r="B80" t="s">
        <v>6940</v>
      </c>
      <c r="C80" s="76" t="s">
        <v>6941</v>
      </c>
      <c r="D80" t="s">
        <v>6858</v>
      </c>
      <c r="E80" s="75">
        <v>22575.38</v>
      </c>
      <c r="F80" s="74">
        <v>41554</v>
      </c>
    </row>
    <row r="81" spans="2:6">
      <c r="B81" t="s">
        <v>6942</v>
      </c>
      <c r="C81" t="s">
        <v>6943</v>
      </c>
      <c r="D81" t="s">
        <v>62</v>
      </c>
      <c r="E81">
        <v>4.93</v>
      </c>
      <c r="F81" s="74">
        <v>39827</v>
      </c>
    </row>
    <row r="82" spans="2:6">
      <c r="B82" t="s">
        <v>6944</v>
      </c>
      <c r="C82" t="s">
        <v>6945</v>
      </c>
      <c r="D82" t="s">
        <v>476</v>
      </c>
      <c r="E82">
        <v>16.87</v>
      </c>
      <c r="F82" s="74">
        <v>39827</v>
      </c>
    </row>
    <row r="83" spans="2:6">
      <c r="B83" t="s">
        <v>6946</v>
      </c>
      <c r="C83" t="s">
        <v>6947</v>
      </c>
      <c r="D83" t="s">
        <v>62</v>
      </c>
      <c r="E83">
        <v>2.23</v>
      </c>
      <c r="F83" s="74">
        <v>41515</v>
      </c>
    </row>
    <row r="84" spans="2:6">
      <c r="B84" t="s">
        <v>6948</v>
      </c>
      <c r="C84" t="s">
        <v>6949</v>
      </c>
      <c r="D84" t="s">
        <v>62</v>
      </c>
      <c r="E84">
        <v>61.45</v>
      </c>
      <c r="F84" s="74">
        <v>41552</v>
      </c>
    </row>
    <row r="85" spans="2:6">
      <c r="B85" t="s">
        <v>6950</v>
      </c>
      <c r="C85" t="s">
        <v>6951</v>
      </c>
      <c r="D85" t="s">
        <v>62</v>
      </c>
      <c r="E85">
        <v>105.12</v>
      </c>
      <c r="F85" s="74">
        <v>41551</v>
      </c>
    </row>
    <row r="86" spans="2:6">
      <c r="B86" t="s">
        <v>6952</v>
      </c>
      <c r="C86" t="s">
        <v>6953</v>
      </c>
      <c r="D86" t="s">
        <v>6803</v>
      </c>
      <c r="E86">
        <v>155.82</v>
      </c>
      <c r="F86" s="74">
        <v>41552</v>
      </c>
    </row>
    <row r="87" spans="2:6">
      <c r="B87" t="s">
        <v>6954</v>
      </c>
      <c r="C87" t="s">
        <v>6955</v>
      </c>
      <c r="D87" t="s">
        <v>6845</v>
      </c>
      <c r="E87">
        <v>263.73</v>
      </c>
      <c r="F87" s="74">
        <v>41552</v>
      </c>
    </row>
    <row r="88" spans="2:6">
      <c r="B88" t="s">
        <v>6956</v>
      </c>
      <c r="C88" t="s">
        <v>6957</v>
      </c>
      <c r="D88" t="s">
        <v>6845</v>
      </c>
      <c r="E88">
        <v>363.36</v>
      </c>
      <c r="F88" s="74">
        <v>41552</v>
      </c>
    </row>
    <row r="89" spans="2:6">
      <c r="B89" t="s">
        <v>6958</v>
      </c>
      <c r="C89" t="s">
        <v>6959</v>
      </c>
      <c r="D89" t="s">
        <v>62</v>
      </c>
      <c r="E89">
        <v>28</v>
      </c>
      <c r="F89" s="74">
        <v>39541</v>
      </c>
    </row>
    <row r="90" spans="2:6">
      <c r="B90" t="s">
        <v>6960</v>
      </c>
      <c r="C90" t="s">
        <v>6961</v>
      </c>
      <c r="D90" t="s">
        <v>6962</v>
      </c>
      <c r="E90">
        <v>312</v>
      </c>
      <c r="F90" s="74">
        <v>41515</v>
      </c>
    </row>
    <row r="91" spans="2:6">
      <c r="B91" t="s">
        <v>6963</v>
      </c>
      <c r="C91" t="s">
        <v>6964</v>
      </c>
      <c r="D91" t="s">
        <v>15</v>
      </c>
      <c r="E91">
        <v>3.22</v>
      </c>
      <c r="F91" s="74">
        <v>39827</v>
      </c>
    </row>
    <row r="92" spans="2:6">
      <c r="B92" t="s">
        <v>6965</v>
      </c>
      <c r="C92" t="s">
        <v>6966</v>
      </c>
      <c r="D92" t="s">
        <v>20</v>
      </c>
      <c r="E92">
        <v>11.35</v>
      </c>
      <c r="F92" s="74">
        <v>41522</v>
      </c>
    </row>
    <row r="93" spans="2:6">
      <c r="B93" t="s">
        <v>6967</v>
      </c>
      <c r="C93" t="s">
        <v>6968</v>
      </c>
      <c r="D93" t="s">
        <v>62</v>
      </c>
      <c r="E93">
        <v>1.07</v>
      </c>
      <c r="F93" s="74">
        <v>39827</v>
      </c>
    </row>
    <row r="94" spans="2:6">
      <c r="B94" t="s">
        <v>6969</v>
      </c>
      <c r="C94" t="s">
        <v>6970</v>
      </c>
      <c r="D94" t="s">
        <v>62</v>
      </c>
      <c r="E94" s="75">
        <v>1903.23</v>
      </c>
      <c r="F94" s="74">
        <v>41554</v>
      </c>
    </row>
    <row r="95" spans="2:6">
      <c r="B95" t="s">
        <v>6971</v>
      </c>
      <c r="C95" t="s">
        <v>6972</v>
      </c>
      <c r="D95" t="s">
        <v>62</v>
      </c>
      <c r="E95">
        <v>28.87</v>
      </c>
      <c r="F95" s="74">
        <v>41515</v>
      </c>
    </row>
    <row r="96" spans="2:6">
      <c r="B96" t="s">
        <v>6973</v>
      </c>
      <c r="C96" t="s">
        <v>6974</v>
      </c>
      <c r="D96" t="s">
        <v>62</v>
      </c>
      <c r="E96">
        <v>28.87</v>
      </c>
      <c r="F96" s="74">
        <v>41515</v>
      </c>
    </row>
    <row r="97" spans="1:6">
      <c r="B97" t="s">
        <v>6975</v>
      </c>
      <c r="C97" t="s">
        <v>6976</v>
      </c>
      <c r="D97" t="s">
        <v>6977</v>
      </c>
      <c r="E97">
        <v>201.85</v>
      </c>
      <c r="F97" s="74">
        <v>41528</v>
      </c>
    </row>
    <row r="98" spans="1:6">
      <c r="B98" t="s">
        <v>6978</v>
      </c>
      <c r="C98" t="s">
        <v>6979</v>
      </c>
      <c r="D98" t="s">
        <v>62</v>
      </c>
      <c r="E98">
        <v>18.63</v>
      </c>
      <c r="F98" s="74">
        <v>38443</v>
      </c>
    </row>
    <row r="99" spans="1:6">
      <c r="B99" t="s">
        <v>6980</v>
      </c>
      <c r="C99" t="s">
        <v>6981</v>
      </c>
    </row>
    <row r="100" spans="1:6">
      <c r="A100" t="s">
        <v>6982</v>
      </c>
    </row>
    <row r="101" spans="1:6">
      <c r="A101" t="s">
        <v>12041</v>
      </c>
    </row>
    <row r="104" spans="1:6">
      <c r="A104" t="s">
        <v>6986</v>
      </c>
    </row>
    <row r="105" spans="1:6">
      <c r="A105" t="s">
        <v>6987</v>
      </c>
    </row>
    <row r="106" spans="1:6">
      <c r="A106" t="s">
        <v>6988</v>
      </c>
    </row>
    <row r="107" spans="1:6">
      <c r="A107" t="s">
        <v>6989</v>
      </c>
    </row>
    <row r="108" spans="1:6">
      <c r="A108" t="s">
        <v>6990</v>
      </c>
    </row>
    <row r="109" spans="1:6">
      <c r="A109" t="s">
        <v>6991</v>
      </c>
    </row>
    <row r="110" spans="1:6">
      <c r="A110" t="s">
        <v>6992</v>
      </c>
    </row>
    <row r="111" spans="1:6">
      <c r="A111" t="s">
        <v>6993</v>
      </c>
    </row>
    <row r="112" spans="1:6">
      <c r="A112" t="s">
        <v>6994</v>
      </c>
    </row>
    <row r="113" spans="1:4">
      <c r="A113" t="s">
        <v>6995</v>
      </c>
    </row>
    <row r="114" spans="1:4">
      <c r="A114" t="s">
        <v>6996</v>
      </c>
    </row>
    <row r="115" spans="1:4">
      <c r="A115" t="s">
        <v>6997</v>
      </c>
    </row>
    <row r="116" spans="1:4">
      <c r="A116" t="s">
        <v>6998</v>
      </c>
    </row>
    <row r="117" spans="1:4">
      <c r="A117" t="s">
        <v>6999</v>
      </c>
    </row>
    <row r="118" spans="1:4">
      <c r="A118" t="s">
        <v>7000</v>
      </c>
    </row>
    <row r="119" spans="1:4">
      <c r="A119" t="s">
        <v>7001</v>
      </c>
    </row>
    <row r="120" spans="1:4">
      <c r="A120" t="s">
        <v>7002</v>
      </c>
    </row>
    <row r="121" spans="1:4">
      <c r="A121" t="s">
        <v>7003</v>
      </c>
    </row>
    <row r="122" spans="1:4">
      <c r="A122" t="s">
        <v>7004</v>
      </c>
      <c r="B122" t="s">
        <v>6803</v>
      </c>
      <c r="C122" s="75">
        <v>6831</v>
      </c>
      <c r="D122" s="74">
        <v>41548</v>
      </c>
    </row>
    <row r="123" spans="1:4">
      <c r="B123" t="s">
        <v>7005</v>
      </c>
      <c r="C123" t="s">
        <v>7006</v>
      </c>
    </row>
    <row r="124" spans="1:4">
      <c r="A124" t="s">
        <v>7007</v>
      </c>
    </row>
    <row r="125" spans="1:4">
      <c r="A125" t="s">
        <v>6983</v>
      </c>
    </row>
    <row r="126" spans="1:4">
      <c r="A126" t="s">
        <v>6984</v>
      </c>
    </row>
    <row r="127" spans="1:4">
      <c r="A127" t="s">
        <v>6985</v>
      </c>
    </row>
    <row r="128" spans="1:4">
      <c r="A128" t="s">
        <v>6986</v>
      </c>
    </row>
    <row r="129" spans="1:1">
      <c r="A129" t="s">
        <v>6987</v>
      </c>
    </row>
    <row r="130" spans="1:1">
      <c r="A130" t="s">
        <v>6988</v>
      </c>
    </row>
    <row r="131" spans="1:1">
      <c r="A131" t="s">
        <v>6989</v>
      </c>
    </row>
    <row r="132" spans="1:1">
      <c r="A132" t="s">
        <v>6990</v>
      </c>
    </row>
    <row r="133" spans="1:1">
      <c r="A133" t="s">
        <v>6991</v>
      </c>
    </row>
    <row r="134" spans="1:1">
      <c r="A134" t="s">
        <v>6992</v>
      </c>
    </row>
    <row r="135" spans="1:1">
      <c r="A135" t="s">
        <v>6993</v>
      </c>
    </row>
    <row r="136" spans="1:1">
      <c r="A136" t="s">
        <v>7008</v>
      </c>
    </row>
    <row r="137" spans="1:1">
      <c r="A137" t="s">
        <v>7009</v>
      </c>
    </row>
    <row r="138" spans="1:1">
      <c r="A138" t="s">
        <v>6996</v>
      </c>
    </row>
    <row r="139" spans="1:1">
      <c r="A139" t="s">
        <v>7010</v>
      </c>
    </row>
    <row r="140" spans="1:1">
      <c r="A140" t="s">
        <v>6998</v>
      </c>
    </row>
    <row r="141" spans="1:1">
      <c r="A141" t="s">
        <v>6999</v>
      </c>
    </row>
    <row r="142" spans="1:1">
      <c r="A142" t="s">
        <v>7000</v>
      </c>
    </row>
    <row r="143" spans="1:1">
      <c r="A143" t="s">
        <v>7011</v>
      </c>
    </row>
    <row r="144" spans="1:1">
      <c r="A144" t="s">
        <v>7012</v>
      </c>
    </row>
    <row r="145" spans="1:4">
      <c r="A145" t="s">
        <v>7003</v>
      </c>
    </row>
    <row r="146" spans="1:4">
      <c r="A146" t="s">
        <v>7013</v>
      </c>
    </row>
    <row r="147" spans="1:4">
      <c r="B147" t="s">
        <v>6803</v>
      </c>
      <c r="C147" s="75">
        <v>7464.15</v>
      </c>
      <c r="D147" s="74">
        <v>41548</v>
      </c>
    </row>
    <row r="148" spans="1:4">
      <c r="B148" t="s">
        <v>7014</v>
      </c>
      <c r="C148" t="s">
        <v>7015</v>
      </c>
    </row>
    <row r="149" spans="1:4">
      <c r="A149" t="s">
        <v>7007</v>
      </c>
    </row>
    <row r="150" spans="1:4">
      <c r="A150" t="s">
        <v>6983</v>
      </c>
    </row>
    <row r="151" spans="1:4">
      <c r="A151" t="s">
        <v>6984</v>
      </c>
    </row>
    <row r="152" spans="1:4">
      <c r="A152" t="s">
        <v>6985</v>
      </c>
    </row>
    <row r="153" spans="1:4">
      <c r="A153" t="s">
        <v>6986</v>
      </c>
    </row>
    <row r="154" spans="1:4">
      <c r="A154" t="s">
        <v>6987</v>
      </c>
    </row>
    <row r="155" spans="1:4">
      <c r="A155" t="s">
        <v>6988</v>
      </c>
    </row>
    <row r="156" spans="1:4">
      <c r="A156" t="s">
        <v>6989</v>
      </c>
    </row>
    <row r="157" spans="1:4">
      <c r="A157" t="s">
        <v>6990</v>
      </c>
    </row>
    <row r="158" spans="1:4">
      <c r="A158" t="s">
        <v>6991</v>
      </c>
    </row>
    <row r="159" spans="1:4">
      <c r="A159" t="s">
        <v>6992</v>
      </c>
    </row>
    <row r="160" spans="1:4">
      <c r="A160" t="s">
        <v>6993</v>
      </c>
    </row>
    <row r="161" spans="1:4">
      <c r="A161" t="s">
        <v>7008</v>
      </c>
    </row>
    <row r="162" spans="1:4">
      <c r="A162" t="s">
        <v>7009</v>
      </c>
    </row>
    <row r="163" spans="1:4">
      <c r="A163" t="s">
        <v>6996</v>
      </c>
    </row>
    <row r="164" spans="1:4">
      <c r="A164" t="s">
        <v>7010</v>
      </c>
    </row>
    <row r="165" spans="1:4">
      <c r="A165" t="s">
        <v>6998</v>
      </c>
    </row>
    <row r="166" spans="1:4">
      <c r="A166" t="s">
        <v>6999</v>
      </c>
    </row>
    <row r="167" spans="1:4">
      <c r="A167" t="s">
        <v>7000</v>
      </c>
    </row>
    <row r="168" spans="1:4">
      <c r="A168" t="s">
        <v>7011</v>
      </c>
    </row>
    <row r="169" spans="1:4">
      <c r="A169" t="s">
        <v>7012</v>
      </c>
    </row>
    <row r="170" spans="1:4">
      <c r="A170" t="s">
        <v>7003</v>
      </c>
    </row>
    <row r="171" spans="1:4">
      <c r="A171" t="s">
        <v>7004</v>
      </c>
      <c r="B171" t="s">
        <v>6803</v>
      </c>
      <c r="C171" s="75">
        <v>7464.15</v>
      </c>
      <c r="D171" s="74">
        <v>41548</v>
      </c>
    </row>
    <row r="172" spans="1:4">
      <c r="B172" t="s">
        <v>7016</v>
      </c>
      <c r="C172" t="s">
        <v>7017</v>
      </c>
    </row>
    <row r="173" spans="1:4">
      <c r="A173" t="s">
        <v>7018</v>
      </c>
    </row>
    <row r="174" spans="1:4">
      <c r="A174" t="s">
        <v>7019</v>
      </c>
    </row>
    <row r="175" spans="1:4">
      <c r="A175" t="s">
        <v>7020</v>
      </c>
    </row>
    <row r="176" spans="1:4">
      <c r="A176" t="s">
        <v>7021</v>
      </c>
    </row>
    <row r="177" spans="1:1">
      <c r="A177" t="s">
        <v>7022</v>
      </c>
    </row>
    <row r="178" spans="1:1">
      <c r="A178" t="s">
        <v>7023</v>
      </c>
    </row>
    <row r="179" spans="1:1">
      <c r="A179" t="s">
        <v>7024</v>
      </c>
    </row>
    <row r="180" spans="1:1">
      <c r="A180" t="s">
        <v>7025</v>
      </c>
    </row>
    <row r="181" spans="1:1">
      <c r="A181" t="s">
        <v>7026</v>
      </c>
    </row>
    <row r="182" spans="1:1">
      <c r="A182" t="s">
        <v>7027</v>
      </c>
    </row>
    <row r="183" spans="1:1">
      <c r="A183" t="s">
        <v>7028</v>
      </c>
    </row>
    <row r="184" spans="1:1">
      <c r="A184" t="s">
        <v>7029</v>
      </c>
    </row>
    <row r="185" spans="1:1">
      <c r="A185" t="s">
        <v>7030</v>
      </c>
    </row>
    <row r="186" spans="1:1">
      <c r="A186" t="s">
        <v>7031</v>
      </c>
    </row>
    <row r="187" spans="1:1">
      <c r="A187" t="s">
        <v>7032</v>
      </c>
    </row>
    <row r="188" spans="1:1">
      <c r="A188" t="s">
        <v>7033</v>
      </c>
    </row>
    <row r="189" spans="1:1">
      <c r="A189" t="s">
        <v>7034</v>
      </c>
    </row>
    <row r="190" spans="1:1">
      <c r="A190" t="s">
        <v>7035</v>
      </c>
    </row>
    <row r="191" spans="1:1">
      <c r="A191" t="s">
        <v>7036</v>
      </c>
    </row>
    <row r="192" spans="1:1">
      <c r="A192" t="s">
        <v>7037</v>
      </c>
    </row>
    <row r="193" spans="1:5">
      <c r="A193" t="s">
        <v>7038</v>
      </c>
    </row>
    <row r="194" spans="1:5">
      <c r="A194" t="s">
        <v>7039</v>
      </c>
    </row>
    <row r="195" spans="1:5">
      <c r="A195" t="s">
        <v>7004</v>
      </c>
      <c r="C195" t="s">
        <v>6803</v>
      </c>
      <c r="D195" s="75">
        <v>7464.15</v>
      </c>
      <c r="E195" s="74">
        <v>41548</v>
      </c>
    </row>
    <row r="196" spans="1:5">
      <c r="B196" t="s">
        <v>7040</v>
      </c>
      <c r="C196" t="s">
        <v>7041</v>
      </c>
    </row>
    <row r="197" spans="1:5">
      <c r="A197" t="s">
        <v>7007</v>
      </c>
    </row>
    <row r="198" spans="1:5">
      <c r="A198" t="s">
        <v>6983</v>
      </c>
    </row>
    <row r="199" spans="1:5">
      <c r="A199" t="s">
        <v>6984</v>
      </c>
    </row>
    <row r="200" spans="1:5">
      <c r="A200" t="s">
        <v>6985</v>
      </c>
    </row>
    <row r="201" spans="1:5">
      <c r="A201" t="s">
        <v>6986</v>
      </c>
    </row>
    <row r="202" spans="1:5">
      <c r="A202" t="s">
        <v>6987</v>
      </c>
    </row>
    <row r="203" spans="1:5">
      <c r="A203" t="s">
        <v>6988</v>
      </c>
    </row>
    <row r="204" spans="1:5">
      <c r="A204" t="s">
        <v>6989</v>
      </c>
    </row>
    <row r="205" spans="1:5">
      <c r="A205" t="s">
        <v>6990</v>
      </c>
    </row>
    <row r="206" spans="1:5">
      <c r="A206" t="s">
        <v>6991</v>
      </c>
    </row>
    <row r="207" spans="1:5">
      <c r="A207" t="s">
        <v>6992</v>
      </c>
    </row>
    <row r="208" spans="1:5">
      <c r="A208" t="s">
        <v>6993</v>
      </c>
    </row>
    <row r="209" spans="1:4">
      <c r="A209" t="s">
        <v>7008</v>
      </c>
    </row>
    <row r="210" spans="1:4">
      <c r="A210" t="s">
        <v>7009</v>
      </c>
    </row>
    <row r="211" spans="1:4">
      <c r="A211" t="s">
        <v>6996</v>
      </c>
    </row>
    <row r="212" spans="1:4">
      <c r="A212" t="s">
        <v>7010</v>
      </c>
    </row>
    <row r="213" spans="1:4">
      <c r="A213" t="s">
        <v>6998</v>
      </c>
    </row>
    <row r="214" spans="1:4">
      <c r="A214" t="s">
        <v>6999</v>
      </c>
    </row>
    <row r="215" spans="1:4">
      <c r="A215" t="s">
        <v>7000</v>
      </c>
    </row>
    <row r="216" spans="1:4">
      <c r="A216" t="s">
        <v>7042</v>
      </c>
    </row>
    <row r="217" spans="1:4">
      <c r="A217" t="s">
        <v>7043</v>
      </c>
    </row>
    <row r="218" spans="1:4">
      <c r="A218" t="s">
        <v>7003</v>
      </c>
    </row>
    <row r="219" spans="1:4">
      <c r="A219" t="s">
        <v>7004</v>
      </c>
      <c r="B219" t="s">
        <v>6803</v>
      </c>
      <c r="C219" s="75">
        <v>7464.15</v>
      </c>
      <c r="D219" s="74">
        <v>41548</v>
      </c>
    </row>
    <row r="220" spans="1:4">
      <c r="B220" t="s">
        <v>7044</v>
      </c>
      <c r="C220" t="s">
        <v>7045</v>
      </c>
    </row>
    <row r="221" spans="1:4">
      <c r="A221" t="s">
        <v>6690</v>
      </c>
    </row>
    <row r="222" spans="1:4">
      <c r="A222" t="s">
        <v>7019</v>
      </c>
    </row>
    <row r="223" spans="1:4">
      <c r="A223" t="s">
        <v>7046</v>
      </c>
    </row>
    <row r="224" spans="1:4">
      <c r="A224" t="s">
        <v>7021</v>
      </c>
    </row>
    <row r="225" spans="1:1">
      <c r="A225" t="s">
        <v>7022</v>
      </c>
    </row>
    <row r="226" spans="1:1">
      <c r="A226" t="s">
        <v>7023</v>
      </c>
    </row>
    <row r="227" spans="1:1">
      <c r="A227" t="s">
        <v>7047</v>
      </c>
    </row>
    <row r="228" spans="1:1">
      <c r="A228" t="s">
        <v>7025</v>
      </c>
    </row>
    <row r="229" spans="1:1">
      <c r="A229" t="s">
        <v>7026</v>
      </c>
    </row>
    <row r="230" spans="1:1">
      <c r="A230" t="s">
        <v>7027</v>
      </c>
    </row>
    <row r="231" spans="1:1">
      <c r="A231" t="s">
        <v>7048</v>
      </c>
    </row>
    <row r="232" spans="1:1">
      <c r="A232" t="s">
        <v>7029</v>
      </c>
    </row>
    <row r="233" spans="1:1">
      <c r="A233" t="s">
        <v>7030</v>
      </c>
    </row>
    <row r="234" spans="1:1">
      <c r="A234" t="s">
        <v>7031</v>
      </c>
    </row>
    <row r="235" spans="1:1">
      <c r="A235" t="s">
        <v>7049</v>
      </c>
    </row>
    <row r="236" spans="1:1">
      <c r="A236" t="s">
        <v>7050</v>
      </c>
    </row>
    <row r="237" spans="1:1">
      <c r="A237" t="s">
        <v>7034</v>
      </c>
    </row>
    <row r="238" spans="1:1">
      <c r="A238" t="s">
        <v>7035</v>
      </c>
    </row>
    <row r="239" spans="1:1">
      <c r="A239" t="s">
        <v>7036</v>
      </c>
    </row>
    <row r="240" spans="1:1">
      <c r="A240" t="s">
        <v>7051</v>
      </c>
    </row>
    <row r="241" spans="1:4">
      <c r="A241" t="s">
        <v>7052</v>
      </c>
    </row>
    <row r="242" spans="1:4">
      <c r="A242" t="s">
        <v>7039</v>
      </c>
    </row>
    <row r="243" spans="1:4">
      <c r="A243" t="s">
        <v>7004</v>
      </c>
      <c r="B243" t="s">
        <v>6803</v>
      </c>
      <c r="C243" s="75">
        <v>9798.2999999999993</v>
      </c>
      <c r="D243" s="74">
        <v>41548</v>
      </c>
    </row>
    <row r="244" spans="1:4">
      <c r="B244" t="s">
        <v>7053</v>
      </c>
      <c r="C244" t="s">
        <v>7054</v>
      </c>
    </row>
    <row r="245" spans="1:4">
      <c r="A245" t="s">
        <v>6692</v>
      </c>
    </row>
    <row r="246" spans="1:4">
      <c r="A246" t="s">
        <v>7055</v>
      </c>
    </row>
    <row r="247" spans="1:4">
      <c r="A247" t="s">
        <v>7056</v>
      </c>
    </row>
    <row r="248" spans="1:4">
      <c r="A248" t="s">
        <v>7057</v>
      </c>
    </row>
    <row r="249" spans="1:4">
      <c r="A249" t="s">
        <v>7058</v>
      </c>
    </row>
    <row r="250" spans="1:4">
      <c r="A250" t="s">
        <v>7059</v>
      </c>
    </row>
    <row r="251" spans="1:4">
      <c r="A251" t="s">
        <v>7022</v>
      </c>
    </row>
    <row r="252" spans="1:4">
      <c r="A252" t="s">
        <v>7060</v>
      </c>
    </row>
    <row r="253" spans="1:4">
      <c r="A253" t="s">
        <v>7061</v>
      </c>
    </row>
    <row r="254" spans="1:4">
      <c r="A254" t="s">
        <v>7062</v>
      </c>
    </row>
    <row r="255" spans="1:4">
      <c r="A255" t="s">
        <v>7063</v>
      </c>
    </row>
    <row r="256" spans="1:4">
      <c r="A256" t="s">
        <v>7064</v>
      </c>
    </row>
    <row r="257" spans="1:1">
      <c r="A257" t="s">
        <v>7027</v>
      </c>
    </row>
    <row r="258" spans="1:1">
      <c r="A258" t="s">
        <v>7028</v>
      </c>
    </row>
    <row r="259" spans="1:1">
      <c r="A259" t="s">
        <v>7065</v>
      </c>
    </row>
    <row r="260" spans="1:1">
      <c r="A260" t="s">
        <v>7066</v>
      </c>
    </row>
    <row r="261" spans="1:1">
      <c r="A261" t="s">
        <v>7030</v>
      </c>
    </row>
    <row r="262" spans="1:1">
      <c r="A262" t="s">
        <v>7031</v>
      </c>
    </row>
    <row r="263" spans="1:1">
      <c r="A263" t="s">
        <v>7067</v>
      </c>
    </row>
    <row r="264" spans="1:1">
      <c r="A264" t="s">
        <v>7050</v>
      </c>
    </row>
    <row r="265" spans="1:1">
      <c r="A265" t="s">
        <v>7068</v>
      </c>
    </row>
    <row r="266" spans="1:1">
      <c r="A266" t="s">
        <v>7069</v>
      </c>
    </row>
    <row r="267" spans="1:1">
      <c r="A267" t="s">
        <v>7036</v>
      </c>
    </row>
    <row r="268" spans="1:1">
      <c r="A268" t="s">
        <v>7070</v>
      </c>
    </row>
    <row r="269" spans="1:1">
      <c r="A269" t="s">
        <v>7071</v>
      </c>
    </row>
    <row r="270" spans="1:1">
      <c r="A270" t="s">
        <v>7039</v>
      </c>
    </row>
    <row r="271" spans="1:1">
      <c r="A271" t="s">
        <v>7072</v>
      </c>
    </row>
    <row r="272" spans="1:1">
      <c r="A272" t="s">
        <v>7004</v>
      </c>
    </row>
    <row r="273" spans="1:7">
      <c r="B273" t="s">
        <v>6803</v>
      </c>
      <c r="C273" s="75">
        <v>21930.75</v>
      </c>
      <c r="D273" s="74">
        <v>41548</v>
      </c>
    </row>
    <row r="274" spans="1:7">
      <c r="B274" t="s">
        <v>7073</v>
      </c>
      <c r="C274" t="s">
        <v>7074</v>
      </c>
      <c r="D274" t="s">
        <v>5</v>
      </c>
      <c r="E274">
        <v>150</v>
      </c>
      <c r="F274" s="74">
        <v>41522</v>
      </c>
      <c r="G274" t="s">
        <v>6914</v>
      </c>
    </row>
    <row r="275" spans="1:7">
      <c r="B275" t="s">
        <v>7075</v>
      </c>
      <c r="C275" t="s">
        <v>7076</v>
      </c>
      <c r="D275" t="s">
        <v>5</v>
      </c>
      <c r="E275">
        <v>34.08</v>
      </c>
      <c r="F275" s="74">
        <v>41495</v>
      </c>
    </row>
    <row r="276" spans="1:7">
      <c r="B276" t="s">
        <v>7077</v>
      </c>
      <c r="C276" t="s">
        <v>7078</v>
      </c>
      <c r="D276" t="s">
        <v>6803</v>
      </c>
      <c r="E276" s="75">
        <v>2001.47</v>
      </c>
      <c r="F276" s="74">
        <v>41515</v>
      </c>
    </row>
    <row r="277" spans="1:7">
      <c r="B277" t="s">
        <v>7079</v>
      </c>
      <c r="C277" t="s">
        <v>7080</v>
      </c>
      <c r="D277" t="s">
        <v>6803</v>
      </c>
      <c r="E277">
        <v>892.32</v>
      </c>
      <c r="F277" s="74">
        <v>39765</v>
      </c>
    </row>
    <row r="278" spans="1:7">
      <c r="B278" t="s">
        <v>7081</v>
      </c>
      <c r="C278" t="s">
        <v>7082</v>
      </c>
      <c r="D278" t="s">
        <v>6803</v>
      </c>
      <c r="E278" s="75">
        <v>74355.16</v>
      </c>
      <c r="F278" s="74">
        <v>41556</v>
      </c>
    </row>
    <row r="279" spans="1:7">
      <c r="B279" t="s">
        <v>7083</v>
      </c>
      <c r="C279" t="s">
        <v>7084</v>
      </c>
      <c r="D279" t="s">
        <v>6803</v>
      </c>
      <c r="E279" s="75">
        <v>162978.75</v>
      </c>
      <c r="F279" s="74">
        <v>41556</v>
      </c>
    </row>
    <row r="280" spans="1:7">
      <c r="B280" t="s">
        <v>7085</v>
      </c>
      <c r="C280" t="s">
        <v>7086</v>
      </c>
      <c r="D280" t="s">
        <v>6803</v>
      </c>
      <c r="E280" s="75">
        <v>121192.6</v>
      </c>
      <c r="F280" s="74">
        <v>41556</v>
      </c>
    </row>
    <row r="281" spans="1:7">
      <c r="B281" t="s">
        <v>7087</v>
      </c>
      <c r="C281" t="s">
        <v>7088</v>
      </c>
      <c r="D281" t="s">
        <v>6803</v>
      </c>
      <c r="E281" s="75">
        <v>162978.75</v>
      </c>
      <c r="F281" s="74">
        <v>41556</v>
      </c>
    </row>
    <row r="282" spans="1:7">
      <c r="B282" t="s">
        <v>7089</v>
      </c>
      <c r="C282" t="s">
        <v>7090</v>
      </c>
      <c r="D282" t="s">
        <v>6858</v>
      </c>
      <c r="E282">
        <v>210.68</v>
      </c>
      <c r="F282" s="74">
        <v>41542</v>
      </c>
    </row>
    <row r="283" spans="1:7">
      <c r="B283" t="s">
        <v>7091</v>
      </c>
      <c r="C283" t="s">
        <v>6046</v>
      </c>
    </row>
    <row r="284" spans="1:7">
      <c r="B284" t="s">
        <v>6858</v>
      </c>
      <c r="C284" s="75">
        <v>1933.59</v>
      </c>
      <c r="D284" s="74">
        <v>41545</v>
      </c>
    </row>
    <row r="285" spans="1:7">
      <c r="B285" t="s">
        <v>7092</v>
      </c>
      <c r="C285" t="s">
        <v>6045</v>
      </c>
      <c r="D285" t="s">
        <v>6858</v>
      </c>
      <c r="E285">
        <v>999.59</v>
      </c>
      <c r="F285" s="74">
        <v>41545</v>
      </c>
    </row>
    <row r="286" spans="1:7">
      <c r="B286" t="s">
        <v>7093</v>
      </c>
      <c r="C286" t="s">
        <v>7094</v>
      </c>
      <c r="D286" t="s">
        <v>62</v>
      </c>
      <c r="E286" s="75">
        <v>74594.460000000006</v>
      </c>
      <c r="F286" s="74">
        <v>39827</v>
      </c>
    </row>
    <row r="287" spans="1:7">
      <c r="B287" t="s">
        <v>7095</v>
      </c>
      <c r="C287" s="76" t="s">
        <v>7096</v>
      </c>
      <c r="D287" t="s">
        <v>6858</v>
      </c>
      <c r="E287">
        <v>173.48</v>
      </c>
      <c r="F287" s="74">
        <v>41554</v>
      </c>
    </row>
    <row r="288" spans="1:7">
      <c r="A288" t="s">
        <v>7097</v>
      </c>
      <c r="B288" t="s">
        <v>7098</v>
      </c>
      <c r="C288" t="s">
        <v>7099</v>
      </c>
      <c r="D288" t="s">
        <v>7100</v>
      </c>
      <c r="E288">
        <v>1.3</v>
      </c>
      <c r="F288" s="74">
        <v>40841</v>
      </c>
    </row>
    <row r="289" spans="2:7">
      <c r="B289" t="s">
        <v>7101</v>
      </c>
      <c r="C289" t="s">
        <v>7102</v>
      </c>
      <c r="D289" t="s">
        <v>6841</v>
      </c>
      <c r="E289">
        <v>350</v>
      </c>
      <c r="F289" s="74">
        <v>41527</v>
      </c>
    </row>
    <row r="290" spans="2:7">
      <c r="B290" t="s">
        <v>7103</v>
      </c>
      <c r="C290" t="s">
        <v>7104</v>
      </c>
      <c r="D290" t="s">
        <v>6841</v>
      </c>
      <c r="E290">
        <v>350</v>
      </c>
      <c r="F290" s="74">
        <v>41527</v>
      </c>
    </row>
    <row r="291" spans="2:7">
      <c r="B291" t="s">
        <v>7105</v>
      </c>
      <c r="C291" t="s">
        <v>7106</v>
      </c>
      <c r="D291" t="s">
        <v>15</v>
      </c>
      <c r="E291">
        <v>166.24</v>
      </c>
      <c r="F291" s="74">
        <v>39827</v>
      </c>
    </row>
    <row r="292" spans="2:7">
      <c r="B292" t="s">
        <v>7107</v>
      </c>
      <c r="C292" t="s">
        <v>7108</v>
      </c>
      <c r="D292" t="s">
        <v>6867</v>
      </c>
      <c r="E292">
        <v>124.51</v>
      </c>
      <c r="F292" s="74">
        <v>39827</v>
      </c>
    </row>
    <row r="293" spans="2:7">
      <c r="B293" t="s">
        <v>7109</v>
      </c>
      <c r="C293" t="s">
        <v>7110</v>
      </c>
      <c r="D293" t="s">
        <v>6858</v>
      </c>
      <c r="E293">
        <v>902.24</v>
      </c>
      <c r="F293" s="74">
        <v>41523</v>
      </c>
    </row>
    <row r="294" spans="2:7">
      <c r="B294" t="s">
        <v>7111</v>
      </c>
      <c r="C294" t="s">
        <v>7112</v>
      </c>
      <c r="D294" t="s">
        <v>6858</v>
      </c>
      <c r="E294">
        <v>902.24</v>
      </c>
      <c r="F294" s="74">
        <v>41523</v>
      </c>
    </row>
    <row r="295" spans="2:7">
      <c r="B295" t="s">
        <v>7113</v>
      </c>
      <c r="C295" t="s">
        <v>4300</v>
      </c>
      <c r="D295" t="s">
        <v>6858</v>
      </c>
      <c r="E295">
        <v>420.15</v>
      </c>
      <c r="F295" s="74">
        <v>41554</v>
      </c>
    </row>
    <row r="296" spans="2:7">
      <c r="B296" t="s">
        <v>7114</v>
      </c>
      <c r="C296" t="s">
        <v>4301</v>
      </c>
      <c r="D296" t="s">
        <v>6858</v>
      </c>
      <c r="E296">
        <v>396.45</v>
      </c>
      <c r="F296" s="74">
        <v>41554</v>
      </c>
    </row>
    <row r="297" spans="2:7">
      <c r="B297" t="s">
        <v>7115</v>
      </c>
      <c r="C297" t="s">
        <v>7116</v>
      </c>
      <c r="D297" t="s">
        <v>20</v>
      </c>
      <c r="E297">
        <v>9.3000000000000007</v>
      </c>
      <c r="F297" s="74">
        <v>41522</v>
      </c>
      <c r="G297" t="s">
        <v>6914</v>
      </c>
    </row>
    <row r="298" spans="2:7">
      <c r="B298" t="s">
        <v>7117</v>
      </c>
      <c r="C298" t="s">
        <v>7118</v>
      </c>
      <c r="D298" t="s">
        <v>6858</v>
      </c>
      <c r="E298">
        <v>921.78</v>
      </c>
      <c r="F298" s="74">
        <v>41554</v>
      </c>
    </row>
    <row r="299" spans="2:7">
      <c r="B299" t="s">
        <v>7119</v>
      </c>
      <c r="C299" t="s">
        <v>7120</v>
      </c>
      <c r="D299" t="s">
        <v>6841</v>
      </c>
      <c r="E299">
        <v>65</v>
      </c>
      <c r="F299" s="74">
        <v>41557</v>
      </c>
    </row>
    <row r="300" spans="2:7">
      <c r="B300" t="s">
        <v>7121</v>
      </c>
      <c r="C300" t="s">
        <v>7122</v>
      </c>
      <c r="D300" t="s">
        <v>6845</v>
      </c>
      <c r="E300" s="75">
        <v>1890</v>
      </c>
      <c r="F300" s="74">
        <v>41177</v>
      </c>
    </row>
    <row r="301" spans="2:7">
      <c r="B301" t="s">
        <v>7123</v>
      </c>
      <c r="C301" t="s">
        <v>7124</v>
      </c>
      <c r="D301" t="s">
        <v>62</v>
      </c>
      <c r="E301">
        <v>62.21</v>
      </c>
      <c r="F301" s="74">
        <v>39827</v>
      </c>
    </row>
    <row r="302" spans="2:7">
      <c r="B302" t="s">
        <v>7125</v>
      </c>
      <c r="C302" t="s">
        <v>7126</v>
      </c>
      <c r="D302" t="s">
        <v>6845</v>
      </c>
      <c r="E302">
        <v>9.3699999999999992</v>
      </c>
      <c r="F302" s="74">
        <v>41528</v>
      </c>
    </row>
    <row r="303" spans="2:7">
      <c r="B303" t="s">
        <v>7127</v>
      </c>
      <c r="C303" t="s">
        <v>7128</v>
      </c>
      <c r="D303" t="s">
        <v>62</v>
      </c>
      <c r="E303" s="75">
        <v>1037.75</v>
      </c>
      <c r="F303" s="74">
        <v>41554</v>
      </c>
    </row>
    <row r="304" spans="2:7">
      <c r="B304" t="s">
        <v>7129</v>
      </c>
      <c r="C304" t="s">
        <v>7130</v>
      </c>
      <c r="D304" t="s">
        <v>6858</v>
      </c>
      <c r="E304">
        <v>518.94000000000005</v>
      </c>
      <c r="F304" s="74">
        <v>41554</v>
      </c>
    </row>
    <row r="305" spans="1:6">
      <c r="B305" t="s">
        <v>7131</v>
      </c>
      <c r="C305" s="76" t="s">
        <v>7132</v>
      </c>
      <c r="D305" t="s">
        <v>62</v>
      </c>
      <c r="E305" s="75">
        <v>12568.5</v>
      </c>
      <c r="F305" s="74">
        <v>41552</v>
      </c>
    </row>
    <row r="306" spans="1:6">
      <c r="B306" t="s">
        <v>7133</v>
      </c>
      <c r="C306" s="76" t="s">
        <v>7134</v>
      </c>
      <c r="D306" t="s">
        <v>62</v>
      </c>
      <c r="E306" s="75">
        <v>18494.87</v>
      </c>
      <c r="F306" s="74">
        <v>41552</v>
      </c>
    </row>
    <row r="307" spans="1:6">
      <c r="B307" t="s">
        <v>7135</v>
      </c>
      <c r="C307" s="76" t="s">
        <v>7136</v>
      </c>
      <c r="D307" t="s">
        <v>62</v>
      </c>
      <c r="E307" s="75">
        <v>13297.5</v>
      </c>
      <c r="F307" s="74">
        <v>41552</v>
      </c>
    </row>
    <row r="308" spans="1:6">
      <c r="B308" t="s">
        <v>7137</v>
      </c>
      <c r="C308" s="76" t="s">
        <v>7138</v>
      </c>
      <c r="D308" t="s">
        <v>62</v>
      </c>
      <c r="E308" s="75">
        <v>583431.26</v>
      </c>
      <c r="F308" s="74">
        <v>41552</v>
      </c>
    </row>
    <row r="309" spans="1:6">
      <c r="B309" t="s">
        <v>7139</v>
      </c>
      <c r="C309" t="s">
        <v>7140</v>
      </c>
    </row>
    <row r="310" spans="1:6">
      <c r="A310" s="76" t="s">
        <v>7141</v>
      </c>
    </row>
    <row r="311" spans="1:6">
      <c r="A311" t="s">
        <v>7142</v>
      </c>
    </row>
    <row r="312" spans="1:6">
      <c r="A312" s="76" t="s">
        <v>7143</v>
      </c>
    </row>
    <row r="313" spans="1:6">
      <c r="A313" s="76" t="s">
        <v>7144</v>
      </c>
      <c r="B313" t="s">
        <v>62</v>
      </c>
      <c r="C313" s="75">
        <v>25434</v>
      </c>
      <c r="D313" s="74">
        <v>41552</v>
      </c>
    </row>
    <row r="314" spans="1:6">
      <c r="B314" t="s">
        <v>7145</v>
      </c>
      <c r="C314" s="76" t="s">
        <v>7146</v>
      </c>
      <c r="D314" t="s">
        <v>62</v>
      </c>
      <c r="E314" s="75">
        <v>27310.5</v>
      </c>
      <c r="F314" s="74">
        <v>41552</v>
      </c>
    </row>
    <row r="315" spans="1:6">
      <c r="B315" t="s">
        <v>7147</v>
      </c>
      <c r="C315" s="76" t="s">
        <v>7148</v>
      </c>
      <c r="D315" t="s">
        <v>62</v>
      </c>
      <c r="E315" s="75">
        <v>25454.25</v>
      </c>
      <c r="F315" s="74">
        <v>41552</v>
      </c>
    </row>
    <row r="316" spans="1:6">
      <c r="B316" t="s">
        <v>7149</v>
      </c>
      <c r="C316" s="76" t="s">
        <v>7150</v>
      </c>
      <c r="D316" t="s">
        <v>62</v>
      </c>
      <c r="E316" s="75">
        <v>284559.75</v>
      </c>
      <c r="F316" s="74">
        <v>41552</v>
      </c>
    </row>
    <row r="317" spans="1:6">
      <c r="B317" t="s">
        <v>7151</v>
      </c>
      <c r="C317" s="76" t="s">
        <v>7152</v>
      </c>
      <c r="D317" t="s">
        <v>62</v>
      </c>
      <c r="E317" s="75">
        <v>22281.75</v>
      </c>
      <c r="F317" s="74">
        <v>41552</v>
      </c>
    </row>
    <row r="318" spans="1:6">
      <c r="B318" t="s">
        <v>7153</v>
      </c>
      <c r="C318" s="76" t="s">
        <v>7154</v>
      </c>
      <c r="D318" t="s">
        <v>62</v>
      </c>
      <c r="E318" s="75">
        <v>37665</v>
      </c>
      <c r="F318" s="74">
        <v>41552</v>
      </c>
    </row>
    <row r="319" spans="1:6">
      <c r="B319" t="s">
        <v>7155</v>
      </c>
      <c r="C319" s="76" t="s">
        <v>7156</v>
      </c>
      <c r="D319" t="s">
        <v>62</v>
      </c>
      <c r="E319" s="75">
        <v>38029.5</v>
      </c>
      <c r="F319" s="74">
        <v>41552</v>
      </c>
    </row>
    <row r="320" spans="1:6">
      <c r="B320" t="s">
        <v>7157</v>
      </c>
      <c r="C320" s="76" t="s">
        <v>7158</v>
      </c>
    </row>
    <row r="321" spans="1:6">
      <c r="A321" t="s">
        <v>7142</v>
      </c>
    </row>
    <row r="322" spans="1:6">
      <c r="A322" s="76" t="s">
        <v>7159</v>
      </c>
      <c r="B322" t="s">
        <v>62</v>
      </c>
      <c r="C322" s="75">
        <v>41289.75</v>
      </c>
      <c r="D322" s="74">
        <v>41552</v>
      </c>
    </row>
    <row r="323" spans="1:6">
      <c r="B323" t="s">
        <v>7160</v>
      </c>
      <c r="C323" s="76" t="s">
        <v>7161</v>
      </c>
      <c r="D323" t="s">
        <v>62</v>
      </c>
      <c r="E323" s="75">
        <v>37665.269999999997</v>
      </c>
      <c r="F323" s="74">
        <v>41552</v>
      </c>
    </row>
    <row r="324" spans="1:6">
      <c r="B324" t="s">
        <v>7162</v>
      </c>
      <c r="C324" s="76" t="s">
        <v>7163</v>
      </c>
      <c r="D324" t="s">
        <v>62</v>
      </c>
      <c r="E324" s="75">
        <v>51306.75</v>
      </c>
      <c r="F324" s="74">
        <v>41552</v>
      </c>
    </row>
    <row r="325" spans="1:6">
      <c r="B325" t="s">
        <v>7164</v>
      </c>
      <c r="C325" s="76" t="s">
        <v>7165</v>
      </c>
      <c r="D325" t="s">
        <v>62</v>
      </c>
      <c r="E325" s="75">
        <v>50179.64</v>
      </c>
      <c r="F325" s="74">
        <v>41552</v>
      </c>
    </row>
    <row r="326" spans="1:6">
      <c r="B326" t="s">
        <v>7166</v>
      </c>
      <c r="C326" s="76" t="s">
        <v>7167</v>
      </c>
      <c r="D326" t="s">
        <v>62</v>
      </c>
      <c r="E326" s="75">
        <v>63409.5</v>
      </c>
      <c r="F326" s="74">
        <v>41552</v>
      </c>
    </row>
    <row r="327" spans="1:6">
      <c r="B327" t="s">
        <v>7168</v>
      </c>
      <c r="C327" s="76" t="s">
        <v>7169</v>
      </c>
      <c r="D327" t="s">
        <v>62</v>
      </c>
      <c r="E327" s="75">
        <v>55280.07</v>
      </c>
      <c r="F327" s="74">
        <v>41552</v>
      </c>
    </row>
    <row r="328" spans="1:6">
      <c r="B328" t="s">
        <v>7170</v>
      </c>
      <c r="C328" t="s">
        <v>7171</v>
      </c>
      <c r="D328" t="s">
        <v>62</v>
      </c>
      <c r="E328" s="75">
        <v>48486.2</v>
      </c>
      <c r="F328" s="74">
        <v>41552</v>
      </c>
    </row>
    <row r="329" spans="1:6">
      <c r="B329" t="s">
        <v>7172</v>
      </c>
      <c r="C329" s="76" t="s">
        <v>7173</v>
      </c>
    </row>
    <row r="330" spans="1:6">
      <c r="B330" t="s">
        <v>62</v>
      </c>
      <c r="C330" s="75">
        <v>185765.8</v>
      </c>
      <c r="D330" s="74">
        <v>41552</v>
      </c>
    </row>
    <row r="331" spans="1:6">
      <c r="B331" t="s">
        <v>7174</v>
      </c>
      <c r="C331" s="76" t="s">
        <v>7175</v>
      </c>
      <c r="D331" t="s">
        <v>62</v>
      </c>
      <c r="E331" s="75">
        <v>239719.5</v>
      </c>
      <c r="F331" s="74">
        <v>41552</v>
      </c>
    </row>
    <row r="332" spans="1:6">
      <c r="B332" t="s">
        <v>7176</v>
      </c>
      <c r="C332" t="s">
        <v>7177</v>
      </c>
      <c r="D332" t="s">
        <v>62</v>
      </c>
      <c r="E332" s="75">
        <v>822039.39</v>
      </c>
      <c r="F332" s="74">
        <v>41552</v>
      </c>
    </row>
    <row r="333" spans="1:6">
      <c r="B333" t="s">
        <v>7178</v>
      </c>
      <c r="C333" t="s">
        <v>7179</v>
      </c>
      <c r="D333" t="s">
        <v>62</v>
      </c>
      <c r="E333" s="75">
        <v>55637.96</v>
      </c>
      <c r="F333" s="74">
        <v>41552</v>
      </c>
    </row>
    <row r="334" spans="1:6">
      <c r="B334" t="s">
        <v>7180</v>
      </c>
      <c r="C334" t="s">
        <v>7181</v>
      </c>
      <c r="D334" t="s">
        <v>62</v>
      </c>
      <c r="E334" s="75">
        <v>130247.86</v>
      </c>
      <c r="F334" s="74">
        <v>41552</v>
      </c>
    </row>
    <row r="335" spans="1:6">
      <c r="B335" t="s">
        <v>7182</v>
      </c>
      <c r="C335" t="s">
        <v>7183</v>
      </c>
      <c r="D335" t="s">
        <v>5</v>
      </c>
      <c r="E335">
        <v>130</v>
      </c>
      <c r="F335" s="74">
        <v>41523</v>
      </c>
    </row>
    <row r="336" spans="1:6">
      <c r="B336" t="s">
        <v>7184</v>
      </c>
      <c r="C336" t="s">
        <v>7185</v>
      </c>
      <c r="D336" t="s">
        <v>5</v>
      </c>
      <c r="E336">
        <v>130</v>
      </c>
      <c r="F336" s="74">
        <v>41526</v>
      </c>
    </row>
    <row r="337" spans="1:6">
      <c r="B337" t="s">
        <v>7186</v>
      </c>
      <c r="C337" t="s">
        <v>7187</v>
      </c>
    </row>
    <row r="338" spans="1:6">
      <c r="A338" t="s">
        <v>7188</v>
      </c>
    </row>
    <row r="339" spans="1:6">
      <c r="A339" t="s">
        <v>7189</v>
      </c>
    </row>
    <row r="340" spans="1:6">
      <c r="B340" t="s">
        <v>62</v>
      </c>
      <c r="C340" s="75">
        <v>13290</v>
      </c>
      <c r="D340" s="74">
        <v>41549</v>
      </c>
    </row>
    <row r="341" spans="1:6">
      <c r="B341" t="s">
        <v>7190</v>
      </c>
      <c r="C341" t="s">
        <v>4479</v>
      </c>
      <c r="D341" t="s">
        <v>6858</v>
      </c>
      <c r="E341" s="75">
        <v>5751</v>
      </c>
      <c r="F341" s="74">
        <v>41547</v>
      </c>
    </row>
    <row r="342" spans="1:6">
      <c r="B342" t="s">
        <v>7191</v>
      </c>
      <c r="C342" t="s">
        <v>7192</v>
      </c>
      <c r="D342" t="s">
        <v>62</v>
      </c>
      <c r="E342" s="75">
        <v>60912</v>
      </c>
      <c r="F342" s="74">
        <v>41554</v>
      </c>
    </row>
    <row r="343" spans="1:6">
      <c r="B343" t="s">
        <v>7193</v>
      </c>
      <c r="C343" s="76" t="s">
        <v>7194</v>
      </c>
      <c r="D343" t="s">
        <v>62</v>
      </c>
      <c r="E343" s="75">
        <v>69141.33</v>
      </c>
      <c r="F343" s="74">
        <v>41555</v>
      </c>
    </row>
    <row r="344" spans="1:6">
      <c r="B344" t="s">
        <v>7195</v>
      </c>
      <c r="C344" t="s">
        <v>7196</v>
      </c>
      <c r="D344" t="s">
        <v>62</v>
      </c>
      <c r="E344" s="75">
        <v>126439.38</v>
      </c>
      <c r="F344" s="74">
        <v>41551</v>
      </c>
    </row>
    <row r="345" spans="1:6">
      <c r="B345" t="s">
        <v>7197</v>
      </c>
      <c r="C345" t="s">
        <v>7198</v>
      </c>
    </row>
    <row r="346" spans="1:6">
      <c r="A346" t="s">
        <v>7199</v>
      </c>
    </row>
    <row r="347" spans="1:6">
      <c r="A347" t="s">
        <v>7200</v>
      </c>
      <c r="B347" t="s">
        <v>6858</v>
      </c>
      <c r="C347" s="75">
        <v>10665</v>
      </c>
      <c r="D347" s="74">
        <v>41551</v>
      </c>
    </row>
    <row r="348" spans="1:6">
      <c r="B348" t="s">
        <v>7201</v>
      </c>
      <c r="C348" t="s">
        <v>7202</v>
      </c>
      <c r="D348" t="s">
        <v>6858</v>
      </c>
      <c r="E348" s="75">
        <v>17593</v>
      </c>
      <c r="F348" s="74">
        <v>41523</v>
      </c>
    </row>
    <row r="349" spans="1:6">
      <c r="B349" t="s">
        <v>7203</v>
      </c>
      <c r="C349" t="s">
        <v>7204</v>
      </c>
      <c r="D349" t="s">
        <v>6858</v>
      </c>
      <c r="E349" s="75">
        <v>170100</v>
      </c>
      <c r="F349" s="74">
        <v>41523</v>
      </c>
    </row>
    <row r="350" spans="1:6">
      <c r="B350" t="s">
        <v>7205</v>
      </c>
      <c r="C350" s="76" t="s">
        <v>7206</v>
      </c>
      <c r="D350" t="s">
        <v>6858</v>
      </c>
      <c r="E350" s="75">
        <v>561791.69999999995</v>
      </c>
      <c r="F350" s="74">
        <v>41555</v>
      </c>
    </row>
    <row r="351" spans="1:6">
      <c r="B351" t="s">
        <v>7207</v>
      </c>
      <c r="C351" t="s">
        <v>7208</v>
      </c>
      <c r="D351" t="s">
        <v>20</v>
      </c>
      <c r="E351">
        <v>19.84</v>
      </c>
      <c r="F351" s="74">
        <v>39827</v>
      </c>
    </row>
    <row r="352" spans="1:6">
      <c r="B352" t="s">
        <v>7209</v>
      </c>
      <c r="C352" s="76" t="s">
        <v>7210</v>
      </c>
      <c r="D352" t="s">
        <v>62</v>
      </c>
      <c r="E352">
        <v>310.5</v>
      </c>
      <c r="F352" s="74">
        <v>41554</v>
      </c>
    </row>
    <row r="353" spans="2:7">
      <c r="B353" t="s">
        <v>7211</v>
      </c>
      <c r="C353" t="s">
        <v>7212</v>
      </c>
      <c r="D353" t="s">
        <v>6858</v>
      </c>
      <c r="E353">
        <v>711.99</v>
      </c>
      <c r="F353" s="74">
        <v>41554</v>
      </c>
    </row>
    <row r="354" spans="2:7">
      <c r="B354" t="s">
        <v>7213</v>
      </c>
      <c r="C354" t="s">
        <v>7214</v>
      </c>
      <c r="D354" t="s">
        <v>6858</v>
      </c>
      <c r="E354">
        <v>130.35</v>
      </c>
      <c r="F354" s="74">
        <v>41554</v>
      </c>
    </row>
    <row r="355" spans="2:7">
      <c r="B355" t="s">
        <v>7215</v>
      </c>
      <c r="C355" t="s">
        <v>7216</v>
      </c>
      <c r="D355" t="s">
        <v>6858</v>
      </c>
      <c r="E355" s="75">
        <v>6050</v>
      </c>
      <c r="F355" s="74">
        <v>41544</v>
      </c>
    </row>
    <row r="356" spans="2:7">
      <c r="B356" t="s">
        <v>7217</v>
      </c>
      <c r="C356" t="s">
        <v>5314</v>
      </c>
      <c r="D356" t="s">
        <v>62</v>
      </c>
      <c r="E356">
        <v>282.27</v>
      </c>
      <c r="F356" s="74">
        <v>41535</v>
      </c>
    </row>
    <row r="357" spans="2:7">
      <c r="B357" t="s">
        <v>7218</v>
      </c>
      <c r="C357" t="s">
        <v>5315</v>
      </c>
    </row>
    <row r="358" spans="2:7">
      <c r="B358" t="s">
        <v>62</v>
      </c>
      <c r="C358">
        <v>329.8</v>
      </c>
      <c r="D358" s="74">
        <v>41527</v>
      </c>
    </row>
    <row r="359" spans="2:7">
      <c r="B359" t="s">
        <v>7219</v>
      </c>
      <c r="C359" t="s">
        <v>5316</v>
      </c>
      <c r="D359" t="s">
        <v>62</v>
      </c>
      <c r="E359">
        <v>429.45</v>
      </c>
      <c r="F359" s="74">
        <v>41511</v>
      </c>
    </row>
    <row r="360" spans="2:7">
      <c r="B360" t="s">
        <v>7220</v>
      </c>
      <c r="C360" t="s">
        <v>5317</v>
      </c>
      <c r="D360" t="s">
        <v>62</v>
      </c>
      <c r="E360">
        <v>645.17999999999995</v>
      </c>
      <c r="F360" s="74">
        <v>41527</v>
      </c>
    </row>
    <row r="361" spans="2:7">
      <c r="B361" t="s">
        <v>7221</v>
      </c>
      <c r="C361" t="s">
        <v>7222</v>
      </c>
      <c r="D361" t="s">
        <v>62</v>
      </c>
      <c r="E361">
        <v>30.16</v>
      </c>
      <c r="F361" s="74">
        <v>39884</v>
      </c>
    </row>
    <row r="362" spans="2:7">
      <c r="B362" t="s">
        <v>7223</v>
      </c>
      <c r="C362" t="s">
        <v>7224</v>
      </c>
      <c r="D362" t="s">
        <v>6803</v>
      </c>
      <c r="E362" s="75">
        <v>1044</v>
      </c>
      <c r="F362" s="74">
        <v>41506</v>
      </c>
    </row>
    <row r="363" spans="2:7">
      <c r="B363" t="s">
        <v>7225</v>
      </c>
      <c r="C363" t="s">
        <v>7226</v>
      </c>
      <c r="D363" t="s">
        <v>62</v>
      </c>
      <c r="E363">
        <v>32.5</v>
      </c>
      <c r="F363" s="74">
        <v>41163</v>
      </c>
    </row>
    <row r="364" spans="2:7">
      <c r="B364" t="s">
        <v>7227</v>
      </c>
      <c r="C364" t="s">
        <v>7228</v>
      </c>
      <c r="D364" t="s">
        <v>62</v>
      </c>
      <c r="E364" s="75">
        <v>2700</v>
      </c>
      <c r="F364" s="74">
        <v>41547</v>
      </c>
    </row>
    <row r="365" spans="2:7">
      <c r="B365" t="s">
        <v>7229</v>
      </c>
      <c r="C365" t="s">
        <v>7230</v>
      </c>
      <c r="D365" t="s">
        <v>20</v>
      </c>
      <c r="E365">
        <v>9.9499999999999993</v>
      </c>
      <c r="F365" s="74">
        <v>39548</v>
      </c>
      <c r="G365" t="s">
        <v>6849</v>
      </c>
    </row>
    <row r="366" spans="2:7">
      <c r="B366" t="s">
        <v>7231</v>
      </c>
      <c r="C366" t="s">
        <v>7232</v>
      </c>
      <c r="D366" t="s">
        <v>62</v>
      </c>
      <c r="E366" s="75">
        <v>214506</v>
      </c>
      <c r="F366" s="74">
        <v>39827</v>
      </c>
    </row>
    <row r="367" spans="2:7">
      <c r="B367" t="s">
        <v>7233</v>
      </c>
      <c r="C367" t="s">
        <v>7234</v>
      </c>
      <c r="D367" t="s">
        <v>6845</v>
      </c>
      <c r="E367">
        <v>151.30000000000001</v>
      </c>
      <c r="F367" s="74">
        <v>41136</v>
      </c>
    </row>
    <row r="368" spans="2:7">
      <c r="B368" t="s">
        <v>7235</v>
      </c>
      <c r="C368" t="s">
        <v>7236</v>
      </c>
      <c r="D368" t="s">
        <v>62</v>
      </c>
      <c r="E368">
        <v>311.85000000000002</v>
      </c>
      <c r="F368" s="74">
        <v>41554</v>
      </c>
    </row>
    <row r="369" spans="2:6">
      <c r="B369" t="s">
        <v>7237</v>
      </c>
      <c r="C369" t="s">
        <v>7238</v>
      </c>
      <c r="D369" t="s">
        <v>62</v>
      </c>
      <c r="E369">
        <v>82.62</v>
      </c>
      <c r="F369" s="74">
        <v>41554</v>
      </c>
    </row>
    <row r="370" spans="2:6">
      <c r="B370" t="s">
        <v>7239</v>
      </c>
      <c r="C370" t="s">
        <v>7240</v>
      </c>
      <c r="D370" t="s">
        <v>79</v>
      </c>
      <c r="E370">
        <v>11.21</v>
      </c>
      <c r="F370" s="74">
        <v>41521</v>
      </c>
    </row>
    <row r="371" spans="2:6">
      <c r="B371" t="s">
        <v>7241</v>
      </c>
      <c r="C371" t="s">
        <v>7242</v>
      </c>
      <c r="D371" t="s">
        <v>7243</v>
      </c>
      <c r="E371">
        <v>18.63</v>
      </c>
      <c r="F371" s="74">
        <v>41554</v>
      </c>
    </row>
    <row r="372" spans="2:6">
      <c r="B372" t="s">
        <v>7244</v>
      </c>
      <c r="C372" t="s">
        <v>7245</v>
      </c>
      <c r="D372" t="s">
        <v>7243</v>
      </c>
      <c r="E372">
        <v>39.15</v>
      </c>
      <c r="F372" s="74">
        <v>41554</v>
      </c>
    </row>
    <row r="373" spans="2:6">
      <c r="B373" t="s">
        <v>7246</v>
      </c>
      <c r="C373" t="s">
        <v>7247</v>
      </c>
      <c r="D373" t="s">
        <v>79</v>
      </c>
      <c r="E373">
        <v>131.85</v>
      </c>
      <c r="F373" s="74">
        <v>39766</v>
      </c>
    </row>
    <row r="374" spans="2:6">
      <c r="B374" t="s">
        <v>7248</v>
      </c>
      <c r="C374" t="s">
        <v>7249</v>
      </c>
      <c r="D374" t="s">
        <v>79</v>
      </c>
      <c r="E374">
        <v>95.13</v>
      </c>
      <c r="F374" s="74">
        <v>41515</v>
      </c>
    </row>
    <row r="375" spans="2:6">
      <c r="B375" t="s">
        <v>7250</v>
      </c>
      <c r="C375" t="s">
        <v>7251</v>
      </c>
      <c r="D375" t="s">
        <v>79</v>
      </c>
      <c r="E375">
        <v>171.36</v>
      </c>
      <c r="F375" s="74">
        <v>39766</v>
      </c>
    </row>
    <row r="376" spans="2:6">
      <c r="B376" t="s">
        <v>7252</v>
      </c>
      <c r="C376" t="s">
        <v>7253</v>
      </c>
      <c r="D376" t="s">
        <v>79</v>
      </c>
      <c r="E376">
        <v>320.77999999999997</v>
      </c>
      <c r="F376" s="74">
        <v>39766</v>
      </c>
    </row>
    <row r="377" spans="2:6">
      <c r="B377" t="s">
        <v>7254</v>
      </c>
      <c r="C377" t="s">
        <v>7255</v>
      </c>
      <c r="D377" t="s">
        <v>79</v>
      </c>
      <c r="E377">
        <v>206.7</v>
      </c>
      <c r="F377" s="74">
        <v>39766</v>
      </c>
    </row>
    <row r="378" spans="2:6">
      <c r="B378" t="s">
        <v>7256</v>
      </c>
      <c r="C378" t="s">
        <v>7257</v>
      </c>
      <c r="D378" t="s">
        <v>79</v>
      </c>
      <c r="E378">
        <v>384.95</v>
      </c>
      <c r="F378" s="74">
        <v>39766</v>
      </c>
    </row>
    <row r="379" spans="2:6">
      <c r="B379" t="s">
        <v>7258</v>
      </c>
      <c r="C379" t="s">
        <v>7259</v>
      </c>
      <c r="D379" t="s">
        <v>79</v>
      </c>
      <c r="E379">
        <v>84.5</v>
      </c>
      <c r="F379" s="74">
        <v>39766</v>
      </c>
    </row>
    <row r="380" spans="2:6">
      <c r="B380" t="s">
        <v>7260</v>
      </c>
      <c r="C380" t="s">
        <v>7261</v>
      </c>
      <c r="D380" t="s">
        <v>79</v>
      </c>
      <c r="E380">
        <v>246.8</v>
      </c>
      <c r="F380" s="74">
        <v>39766</v>
      </c>
    </row>
    <row r="381" spans="2:6">
      <c r="B381" t="s">
        <v>7262</v>
      </c>
      <c r="C381" t="s">
        <v>7263</v>
      </c>
      <c r="D381" t="s">
        <v>79</v>
      </c>
      <c r="E381">
        <v>461.95</v>
      </c>
      <c r="F381" s="74">
        <v>39766</v>
      </c>
    </row>
    <row r="382" spans="2:6">
      <c r="B382" t="s">
        <v>7264</v>
      </c>
      <c r="C382" t="s">
        <v>7265</v>
      </c>
      <c r="D382" t="s">
        <v>79</v>
      </c>
      <c r="E382">
        <v>554.32000000000005</v>
      </c>
      <c r="F382" s="74">
        <v>39766</v>
      </c>
    </row>
    <row r="383" spans="2:6">
      <c r="B383" t="s">
        <v>7266</v>
      </c>
      <c r="C383" t="s">
        <v>7267</v>
      </c>
      <c r="D383" t="s">
        <v>79</v>
      </c>
      <c r="E383">
        <v>65</v>
      </c>
      <c r="F383" s="74">
        <v>39762</v>
      </c>
    </row>
    <row r="384" spans="2:6">
      <c r="B384" t="s">
        <v>7268</v>
      </c>
      <c r="C384" t="s">
        <v>7269</v>
      </c>
      <c r="D384" t="s">
        <v>79</v>
      </c>
      <c r="E384">
        <v>665.18</v>
      </c>
      <c r="F384" s="74">
        <v>39766</v>
      </c>
    </row>
    <row r="385" spans="2:6">
      <c r="B385" t="s">
        <v>7270</v>
      </c>
      <c r="C385" t="s">
        <v>7271</v>
      </c>
      <c r="D385" t="s">
        <v>79</v>
      </c>
      <c r="E385">
        <v>146.05000000000001</v>
      </c>
      <c r="F385" s="74">
        <v>39766</v>
      </c>
    </row>
    <row r="386" spans="2:6">
      <c r="B386" t="s">
        <v>7272</v>
      </c>
      <c r="C386" t="s">
        <v>7273</v>
      </c>
      <c r="D386" t="s">
        <v>79</v>
      </c>
      <c r="E386">
        <v>112.32</v>
      </c>
      <c r="F386" s="74">
        <v>39766</v>
      </c>
    </row>
    <row r="387" spans="2:6">
      <c r="B387" t="s">
        <v>7274</v>
      </c>
      <c r="C387" t="s">
        <v>7275</v>
      </c>
      <c r="D387" t="s">
        <v>79</v>
      </c>
      <c r="E387">
        <v>175.25</v>
      </c>
      <c r="F387" s="74">
        <v>39766</v>
      </c>
    </row>
    <row r="388" spans="2:6">
      <c r="B388" t="s">
        <v>7276</v>
      </c>
      <c r="C388" t="s">
        <v>7277</v>
      </c>
      <c r="D388" t="s">
        <v>79</v>
      </c>
      <c r="E388">
        <v>252.38</v>
      </c>
      <c r="F388" s="74">
        <v>39766</v>
      </c>
    </row>
    <row r="389" spans="2:6">
      <c r="B389" t="s">
        <v>7278</v>
      </c>
      <c r="C389" t="s">
        <v>7279</v>
      </c>
      <c r="D389" t="s">
        <v>79</v>
      </c>
      <c r="E389">
        <v>210.26</v>
      </c>
      <c r="F389" s="74">
        <v>39766</v>
      </c>
    </row>
    <row r="390" spans="2:6">
      <c r="B390" t="s">
        <v>7280</v>
      </c>
      <c r="C390" t="s">
        <v>7281</v>
      </c>
      <c r="D390" t="s">
        <v>79</v>
      </c>
      <c r="E390">
        <v>302.77999999999997</v>
      </c>
      <c r="F390" s="74">
        <v>39766</v>
      </c>
    </row>
    <row r="391" spans="2:6">
      <c r="B391" t="s">
        <v>7282</v>
      </c>
      <c r="C391" t="s">
        <v>7283</v>
      </c>
      <c r="D391" t="s">
        <v>79</v>
      </c>
      <c r="E391">
        <v>93.6</v>
      </c>
      <c r="F391" s="74">
        <v>39766</v>
      </c>
    </row>
    <row r="392" spans="2:6">
      <c r="B392" t="s">
        <v>7284</v>
      </c>
      <c r="C392" t="s">
        <v>7285</v>
      </c>
      <c r="D392" t="s">
        <v>79</v>
      </c>
      <c r="E392">
        <v>393.61</v>
      </c>
      <c r="F392" s="74">
        <v>39766</v>
      </c>
    </row>
    <row r="393" spans="2:6">
      <c r="B393" t="s">
        <v>7286</v>
      </c>
      <c r="C393" t="s">
        <v>7287</v>
      </c>
      <c r="D393" t="s">
        <v>79</v>
      </c>
      <c r="E393">
        <v>78</v>
      </c>
      <c r="F393" s="74">
        <v>39766</v>
      </c>
    </row>
    <row r="394" spans="2:6">
      <c r="B394" t="s">
        <v>7288</v>
      </c>
      <c r="C394" t="s">
        <v>7289</v>
      </c>
      <c r="D394" t="s">
        <v>79</v>
      </c>
      <c r="E394">
        <v>511.73</v>
      </c>
      <c r="F394" s="74">
        <v>39766</v>
      </c>
    </row>
    <row r="395" spans="2:6">
      <c r="B395" t="s">
        <v>7290</v>
      </c>
      <c r="C395" t="s">
        <v>7291</v>
      </c>
      <c r="D395" t="s">
        <v>79</v>
      </c>
      <c r="E395">
        <v>23.66</v>
      </c>
      <c r="F395" s="74">
        <v>41522</v>
      </c>
    </row>
    <row r="396" spans="2:6">
      <c r="B396" t="s">
        <v>7292</v>
      </c>
      <c r="C396" t="s">
        <v>7293</v>
      </c>
      <c r="D396" t="s">
        <v>79</v>
      </c>
      <c r="E396">
        <v>22.06</v>
      </c>
      <c r="F396" s="74">
        <v>41522</v>
      </c>
    </row>
    <row r="397" spans="2:6">
      <c r="B397" t="s">
        <v>7294</v>
      </c>
      <c r="C397" t="s">
        <v>7295</v>
      </c>
      <c r="D397" t="s">
        <v>79</v>
      </c>
      <c r="E397">
        <v>31.65</v>
      </c>
      <c r="F397" s="74">
        <v>41522</v>
      </c>
    </row>
    <row r="398" spans="2:6">
      <c r="B398" t="s">
        <v>7296</v>
      </c>
      <c r="C398" t="s">
        <v>7297</v>
      </c>
      <c r="D398" t="s">
        <v>79</v>
      </c>
      <c r="E398">
        <v>14.06</v>
      </c>
      <c r="F398" s="74">
        <v>40357</v>
      </c>
    </row>
    <row r="399" spans="2:6">
      <c r="B399" t="s">
        <v>7298</v>
      </c>
      <c r="C399" t="s">
        <v>7299</v>
      </c>
      <c r="D399" t="s">
        <v>79</v>
      </c>
      <c r="E399">
        <v>9.64</v>
      </c>
      <c r="F399" s="74">
        <v>41515</v>
      </c>
    </row>
    <row r="400" spans="2:6">
      <c r="B400" t="s">
        <v>7300</v>
      </c>
      <c r="C400" t="s">
        <v>7301</v>
      </c>
      <c r="D400" t="s">
        <v>79</v>
      </c>
      <c r="E400">
        <v>6.06</v>
      </c>
      <c r="F400" s="74">
        <v>41515</v>
      </c>
    </row>
    <row r="401" spans="2:6">
      <c r="B401" t="s">
        <v>7302</v>
      </c>
      <c r="C401" t="s">
        <v>7303</v>
      </c>
      <c r="D401" t="s">
        <v>79</v>
      </c>
      <c r="E401">
        <v>3.81</v>
      </c>
      <c r="F401" s="74">
        <v>41515</v>
      </c>
    </row>
    <row r="402" spans="2:6">
      <c r="B402" t="s">
        <v>7304</v>
      </c>
      <c r="C402" t="s">
        <v>7305</v>
      </c>
      <c r="D402" t="s">
        <v>79</v>
      </c>
      <c r="E402">
        <v>61.59</v>
      </c>
      <c r="F402" s="74">
        <v>41515</v>
      </c>
    </row>
    <row r="403" spans="2:6">
      <c r="B403" t="s">
        <v>7306</v>
      </c>
      <c r="C403" t="s">
        <v>7307</v>
      </c>
      <c r="D403" t="s">
        <v>79</v>
      </c>
      <c r="E403">
        <v>123.54</v>
      </c>
      <c r="F403" s="74">
        <v>41515</v>
      </c>
    </row>
    <row r="404" spans="2:6">
      <c r="B404" t="s">
        <v>7308</v>
      </c>
      <c r="C404" t="s">
        <v>7309</v>
      </c>
      <c r="D404" t="s">
        <v>79</v>
      </c>
      <c r="E404">
        <v>45.52</v>
      </c>
      <c r="F404" s="74">
        <v>41515</v>
      </c>
    </row>
    <row r="405" spans="2:6">
      <c r="B405" t="s">
        <v>7310</v>
      </c>
      <c r="C405" t="s">
        <v>7311</v>
      </c>
      <c r="D405" t="s">
        <v>79</v>
      </c>
      <c r="E405">
        <v>28.7</v>
      </c>
      <c r="F405" s="74">
        <v>41515</v>
      </c>
    </row>
    <row r="406" spans="2:6">
      <c r="B406" t="s">
        <v>7312</v>
      </c>
      <c r="C406" t="s">
        <v>7313</v>
      </c>
      <c r="D406" t="s">
        <v>79</v>
      </c>
      <c r="E406">
        <v>18.489999999999998</v>
      </c>
      <c r="F406" s="74">
        <v>41515</v>
      </c>
    </row>
    <row r="407" spans="2:6">
      <c r="B407" t="s">
        <v>7314</v>
      </c>
      <c r="C407" t="s">
        <v>7315</v>
      </c>
      <c r="D407" t="s">
        <v>79</v>
      </c>
      <c r="E407">
        <v>11.89</v>
      </c>
      <c r="F407" s="74">
        <v>41515</v>
      </c>
    </row>
    <row r="408" spans="2:6">
      <c r="B408" t="s">
        <v>7316</v>
      </c>
      <c r="C408" t="s">
        <v>7317</v>
      </c>
      <c r="D408" t="s">
        <v>15</v>
      </c>
      <c r="E408">
        <v>6.97</v>
      </c>
      <c r="F408" s="74">
        <v>41515</v>
      </c>
    </row>
    <row r="409" spans="2:6">
      <c r="B409" t="s">
        <v>7318</v>
      </c>
      <c r="C409" t="s">
        <v>7319</v>
      </c>
      <c r="D409" t="s">
        <v>79</v>
      </c>
      <c r="E409">
        <v>4.59</v>
      </c>
      <c r="F409" s="74">
        <v>41515</v>
      </c>
    </row>
    <row r="410" spans="2:6">
      <c r="B410" t="s">
        <v>7320</v>
      </c>
      <c r="C410" t="s">
        <v>7321</v>
      </c>
      <c r="D410" t="s">
        <v>79</v>
      </c>
      <c r="E410">
        <v>3.09</v>
      </c>
      <c r="F410" s="74">
        <v>41515</v>
      </c>
    </row>
    <row r="411" spans="2:6">
      <c r="B411" t="s">
        <v>7322</v>
      </c>
      <c r="C411" t="s">
        <v>7323</v>
      </c>
      <c r="D411" t="s">
        <v>79</v>
      </c>
      <c r="E411">
        <v>71</v>
      </c>
      <c r="F411" s="74">
        <v>41515</v>
      </c>
    </row>
    <row r="412" spans="2:6">
      <c r="B412" t="s">
        <v>7324</v>
      </c>
      <c r="C412" t="s">
        <v>7325</v>
      </c>
      <c r="D412" t="s">
        <v>79</v>
      </c>
      <c r="E412">
        <v>332.37</v>
      </c>
      <c r="F412" s="74">
        <v>41515</v>
      </c>
    </row>
    <row r="413" spans="2:6">
      <c r="B413" t="s">
        <v>7326</v>
      </c>
      <c r="C413" t="s">
        <v>7327</v>
      </c>
      <c r="D413" t="s">
        <v>79</v>
      </c>
      <c r="E413">
        <v>11.04</v>
      </c>
      <c r="F413" s="74">
        <v>41515</v>
      </c>
    </row>
    <row r="414" spans="2:6">
      <c r="B414" t="s">
        <v>7328</v>
      </c>
      <c r="C414" t="s">
        <v>7329</v>
      </c>
      <c r="D414" t="s">
        <v>79</v>
      </c>
      <c r="E414">
        <v>6.82</v>
      </c>
      <c r="F414" s="74">
        <v>41515</v>
      </c>
    </row>
    <row r="415" spans="2:6">
      <c r="B415" t="s">
        <v>7330</v>
      </c>
      <c r="C415" t="s">
        <v>7331</v>
      </c>
      <c r="D415" t="s">
        <v>15</v>
      </c>
      <c r="E415">
        <v>15.39</v>
      </c>
      <c r="F415" s="74">
        <v>41554</v>
      </c>
    </row>
    <row r="416" spans="2:6">
      <c r="B416" t="s">
        <v>7332</v>
      </c>
      <c r="C416" t="s">
        <v>7333</v>
      </c>
      <c r="D416" t="s">
        <v>79</v>
      </c>
      <c r="E416">
        <v>11.48</v>
      </c>
      <c r="F416" s="74">
        <v>41521</v>
      </c>
    </row>
    <row r="417" spans="2:6">
      <c r="B417" t="s">
        <v>7334</v>
      </c>
      <c r="C417" t="s">
        <v>7335</v>
      </c>
      <c r="D417" t="s">
        <v>79</v>
      </c>
      <c r="E417">
        <v>11.21</v>
      </c>
      <c r="F417" s="74">
        <v>41554</v>
      </c>
    </row>
    <row r="418" spans="2:6">
      <c r="B418" t="s">
        <v>7336</v>
      </c>
      <c r="C418" t="s">
        <v>7337</v>
      </c>
      <c r="D418" t="s">
        <v>79</v>
      </c>
      <c r="E418">
        <v>74.25</v>
      </c>
      <c r="F418" s="74">
        <v>41554</v>
      </c>
    </row>
    <row r="419" spans="2:6">
      <c r="B419" t="s">
        <v>7338</v>
      </c>
      <c r="C419" t="s">
        <v>7339</v>
      </c>
      <c r="D419" t="s">
        <v>79</v>
      </c>
      <c r="E419">
        <v>17.82</v>
      </c>
      <c r="F419" s="74">
        <v>41521</v>
      </c>
    </row>
    <row r="420" spans="2:6">
      <c r="B420" t="s">
        <v>7340</v>
      </c>
      <c r="C420" t="s">
        <v>7341</v>
      </c>
      <c r="D420" t="s">
        <v>79</v>
      </c>
      <c r="E420">
        <v>11.75</v>
      </c>
      <c r="F420" s="74">
        <v>41521</v>
      </c>
    </row>
    <row r="421" spans="2:6">
      <c r="B421" t="s">
        <v>7342</v>
      </c>
      <c r="C421" s="76" t="s">
        <v>7343</v>
      </c>
      <c r="D421" t="s">
        <v>7243</v>
      </c>
      <c r="E421">
        <v>23.76</v>
      </c>
      <c r="F421" s="74">
        <v>41554</v>
      </c>
    </row>
    <row r="422" spans="2:6">
      <c r="B422" t="s">
        <v>7344</v>
      </c>
      <c r="C422" t="s">
        <v>7345</v>
      </c>
      <c r="D422" t="s">
        <v>79</v>
      </c>
      <c r="E422">
        <v>21.2</v>
      </c>
      <c r="F422" s="74">
        <v>41554</v>
      </c>
    </row>
    <row r="423" spans="2:6">
      <c r="B423" t="s">
        <v>7346</v>
      </c>
      <c r="C423" t="s">
        <v>7347</v>
      </c>
      <c r="D423" t="s">
        <v>7243</v>
      </c>
      <c r="E423">
        <v>43.2</v>
      </c>
      <c r="F423" s="74">
        <v>41554</v>
      </c>
    </row>
    <row r="424" spans="2:6">
      <c r="B424" t="s">
        <v>7348</v>
      </c>
      <c r="C424" s="76" t="s">
        <v>7349</v>
      </c>
      <c r="D424" t="s">
        <v>62</v>
      </c>
      <c r="E424">
        <v>928.26</v>
      </c>
      <c r="F424" s="74">
        <v>41554</v>
      </c>
    </row>
    <row r="425" spans="2:6">
      <c r="B425" t="s">
        <v>7350</v>
      </c>
      <c r="C425" t="s">
        <v>6229</v>
      </c>
      <c r="D425" t="s">
        <v>79</v>
      </c>
      <c r="E425">
        <v>14.04</v>
      </c>
      <c r="F425" s="74">
        <v>41522</v>
      </c>
    </row>
    <row r="426" spans="2:6">
      <c r="B426" t="s">
        <v>7351</v>
      </c>
      <c r="C426" t="s">
        <v>6230</v>
      </c>
      <c r="D426" t="s">
        <v>79</v>
      </c>
      <c r="E426">
        <v>14.04</v>
      </c>
      <c r="F426" s="74">
        <v>41522</v>
      </c>
    </row>
    <row r="427" spans="2:6">
      <c r="B427" t="s">
        <v>7352</v>
      </c>
      <c r="C427" t="s">
        <v>6231</v>
      </c>
      <c r="D427" t="s">
        <v>79</v>
      </c>
      <c r="E427">
        <v>14.04</v>
      </c>
      <c r="F427" s="74">
        <v>41522</v>
      </c>
    </row>
    <row r="428" spans="2:6">
      <c r="B428" t="s">
        <v>7353</v>
      </c>
      <c r="C428" t="s">
        <v>6235</v>
      </c>
      <c r="D428" t="s">
        <v>79</v>
      </c>
      <c r="E428">
        <v>14.04</v>
      </c>
      <c r="F428" s="74">
        <v>41522</v>
      </c>
    </row>
    <row r="429" spans="2:6">
      <c r="B429" t="s">
        <v>7354</v>
      </c>
      <c r="C429" t="s">
        <v>6232</v>
      </c>
      <c r="D429" t="s">
        <v>79</v>
      </c>
      <c r="E429">
        <v>14.04</v>
      </c>
      <c r="F429" s="74">
        <v>41522</v>
      </c>
    </row>
    <row r="430" spans="2:6">
      <c r="B430" t="s">
        <v>7355</v>
      </c>
      <c r="C430" t="s">
        <v>6233</v>
      </c>
      <c r="D430" t="s">
        <v>79</v>
      </c>
      <c r="E430">
        <v>14.04</v>
      </c>
      <c r="F430" s="74">
        <v>41522</v>
      </c>
    </row>
    <row r="431" spans="2:6">
      <c r="B431" t="s">
        <v>7356</v>
      </c>
      <c r="C431" t="s">
        <v>6234</v>
      </c>
      <c r="D431" t="s">
        <v>79</v>
      </c>
      <c r="E431">
        <v>14.04</v>
      </c>
      <c r="F431" s="74">
        <v>41522</v>
      </c>
    </row>
    <row r="432" spans="2:6">
      <c r="B432" t="s">
        <v>7357</v>
      </c>
      <c r="C432" t="s">
        <v>6153</v>
      </c>
      <c r="D432" t="s">
        <v>62</v>
      </c>
      <c r="E432" s="75">
        <v>3041.28</v>
      </c>
      <c r="F432" s="74">
        <v>41552</v>
      </c>
    </row>
    <row r="433" spans="1:6">
      <c r="B433" t="s">
        <v>7358</v>
      </c>
      <c r="C433" t="s">
        <v>7359</v>
      </c>
      <c r="D433" t="s">
        <v>79</v>
      </c>
      <c r="E433">
        <v>13.23</v>
      </c>
      <c r="F433" s="74">
        <v>41554</v>
      </c>
    </row>
    <row r="434" spans="1:6">
      <c r="B434" t="s">
        <v>7360</v>
      </c>
      <c r="C434" t="s">
        <v>7361</v>
      </c>
      <c r="D434" t="s">
        <v>7243</v>
      </c>
      <c r="E434">
        <v>3.56</v>
      </c>
      <c r="F434" s="74">
        <v>41554</v>
      </c>
    </row>
    <row r="435" spans="1:6">
      <c r="B435" t="s">
        <v>7362</v>
      </c>
      <c r="C435" t="s">
        <v>7363</v>
      </c>
      <c r="D435" t="s">
        <v>79</v>
      </c>
      <c r="E435">
        <v>190.81</v>
      </c>
      <c r="F435" s="74">
        <v>41515</v>
      </c>
    </row>
    <row r="436" spans="1:6">
      <c r="B436" t="s">
        <v>7364</v>
      </c>
      <c r="C436" t="s">
        <v>7365</v>
      </c>
      <c r="D436" t="s">
        <v>79</v>
      </c>
      <c r="E436">
        <v>20.88</v>
      </c>
      <c r="F436" s="74">
        <v>41515</v>
      </c>
    </row>
    <row r="437" spans="1:6">
      <c r="B437" t="s">
        <v>7366</v>
      </c>
      <c r="C437" t="s">
        <v>7367</v>
      </c>
      <c r="D437" t="s">
        <v>79</v>
      </c>
      <c r="E437">
        <v>15.91</v>
      </c>
      <c r="F437" s="74">
        <v>41515</v>
      </c>
    </row>
    <row r="438" spans="1:6">
      <c r="B438" t="s">
        <v>7368</v>
      </c>
      <c r="C438" t="s">
        <v>7369</v>
      </c>
      <c r="D438" t="s">
        <v>15</v>
      </c>
      <c r="E438">
        <v>2.48</v>
      </c>
      <c r="F438" s="74">
        <v>41491</v>
      </c>
    </row>
    <row r="439" spans="1:6">
      <c r="B439" t="s">
        <v>7370</v>
      </c>
      <c r="C439" t="s">
        <v>7371</v>
      </c>
      <c r="D439" t="s">
        <v>15</v>
      </c>
      <c r="E439">
        <v>106.1</v>
      </c>
      <c r="F439" s="74">
        <v>41218</v>
      </c>
    </row>
    <row r="440" spans="1:6">
      <c r="B440" t="s">
        <v>7372</v>
      </c>
      <c r="C440" t="s">
        <v>7373</v>
      </c>
      <c r="D440" t="s">
        <v>15</v>
      </c>
      <c r="E440">
        <v>133.9</v>
      </c>
      <c r="F440" s="74">
        <v>41218</v>
      </c>
    </row>
    <row r="441" spans="1:6">
      <c r="B441" t="s">
        <v>7374</v>
      </c>
      <c r="C441" t="s">
        <v>7375</v>
      </c>
      <c r="D441" t="s">
        <v>15</v>
      </c>
      <c r="E441">
        <v>206.71</v>
      </c>
      <c r="F441" s="74">
        <v>41159</v>
      </c>
    </row>
    <row r="442" spans="1:6">
      <c r="B442" t="s">
        <v>7376</v>
      </c>
      <c r="C442" t="s">
        <v>7377</v>
      </c>
      <c r="D442" t="s">
        <v>15</v>
      </c>
      <c r="E442">
        <v>237.44</v>
      </c>
      <c r="F442" s="74">
        <v>41528</v>
      </c>
    </row>
    <row r="443" spans="1:6">
      <c r="B443" t="s">
        <v>7378</v>
      </c>
      <c r="C443" t="s">
        <v>7379</v>
      </c>
      <c r="D443" t="s">
        <v>15</v>
      </c>
      <c r="E443">
        <v>273.47000000000003</v>
      </c>
      <c r="F443" s="74">
        <v>41159</v>
      </c>
    </row>
    <row r="444" spans="1:6">
      <c r="B444" t="s">
        <v>7380</v>
      </c>
      <c r="C444" t="s">
        <v>7381</v>
      </c>
      <c r="D444" t="s">
        <v>15</v>
      </c>
      <c r="E444">
        <v>301.10000000000002</v>
      </c>
      <c r="F444" s="74">
        <v>41528</v>
      </c>
    </row>
    <row r="445" spans="1:6">
      <c r="B445" t="s">
        <v>7382</v>
      </c>
      <c r="C445" t="s">
        <v>7383</v>
      </c>
      <c r="D445" t="s">
        <v>15</v>
      </c>
      <c r="E445">
        <v>403.1</v>
      </c>
      <c r="F445" s="74">
        <v>41528</v>
      </c>
    </row>
    <row r="446" spans="1:6">
      <c r="A446" t="s">
        <v>7097</v>
      </c>
      <c r="B446" t="s">
        <v>7384</v>
      </c>
      <c r="C446" t="s">
        <v>7385</v>
      </c>
      <c r="D446" t="s">
        <v>15</v>
      </c>
      <c r="E446">
        <v>25.35</v>
      </c>
      <c r="F446" s="74">
        <v>39002</v>
      </c>
    </row>
    <row r="447" spans="1:6">
      <c r="B447" t="s">
        <v>7386</v>
      </c>
      <c r="C447" t="s">
        <v>7387</v>
      </c>
      <c r="D447" t="s">
        <v>7388</v>
      </c>
      <c r="E447">
        <v>99.56</v>
      </c>
      <c r="F447" s="74">
        <v>41285</v>
      </c>
    </row>
    <row r="448" spans="1:6">
      <c r="B448" t="s">
        <v>7389</v>
      </c>
      <c r="C448" t="s">
        <v>7390</v>
      </c>
      <c r="D448" t="s">
        <v>15</v>
      </c>
      <c r="E448">
        <v>89.44</v>
      </c>
      <c r="F448" s="74">
        <v>41159</v>
      </c>
    </row>
    <row r="449" spans="2:6">
      <c r="B449" t="s">
        <v>7391</v>
      </c>
      <c r="C449" t="s">
        <v>7392</v>
      </c>
      <c r="D449" t="s">
        <v>6858</v>
      </c>
      <c r="E449" s="75">
        <v>113520</v>
      </c>
      <c r="F449" s="74">
        <v>41544</v>
      </c>
    </row>
    <row r="450" spans="2:6">
      <c r="B450" t="s">
        <v>7393</v>
      </c>
      <c r="C450" t="s">
        <v>7394</v>
      </c>
      <c r="D450" t="s">
        <v>177</v>
      </c>
      <c r="E450">
        <v>84.92</v>
      </c>
      <c r="F450" s="74">
        <v>41163</v>
      </c>
    </row>
    <row r="451" spans="2:6">
      <c r="B451" t="s">
        <v>7395</v>
      </c>
      <c r="C451" t="s">
        <v>7396</v>
      </c>
      <c r="D451" t="s">
        <v>177</v>
      </c>
      <c r="E451">
        <v>164.96</v>
      </c>
      <c r="F451" s="74">
        <v>41163</v>
      </c>
    </row>
    <row r="452" spans="2:6">
      <c r="B452" t="s">
        <v>7397</v>
      </c>
      <c r="C452" t="s">
        <v>7398</v>
      </c>
      <c r="D452" t="s">
        <v>177</v>
      </c>
      <c r="E452">
        <v>24.88</v>
      </c>
      <c r="F452" s="74">
        <v>41487</v>
      </c>
    </row>
    <row r="453" spans="2:6">
      <c r="B453" t="s">
        <v>7399</v>
      </c>
      <c r="C453" t="s">
        <v>7400</v>
      </c>
      <c r="D453" t="s">
        <v>177</v>
      </c>
      <c r="E453">
        <v>39.56</v>
      </c>
      <c r="F453" s="74">
        <v>41487</v>
      </c>
    </row>
    <row r="454" spans="2:6">
      <c r="B454" t="s">
        <v>7401</v>
      </c>
      <c r="C454" t="s">
        <v>7402</v>
      </c>
      <c r="D454" t="s">
        <v>177</v>
      </c>
      <c r="E454">
        <v>69.94</v>
      </c>
      <c r="F454" s="74">
        <v>41163</v>
      </c>
    </row>
    <row r="455" spans="2:6">
      <c r="B455" t="s">
        <v>7403</v>
      </c>
      <c r="C455" t="s">
        <v>7404</v>
      </c>
      <c r="D455" t="s">
        <v>177</v>
      </c>
      <c r="E455">
        <v>140.28</v>
      </c>
      <c r="F455" s="74">
        <v>41163</v>
      </c>
    </row>
    <row r="456" spans="2:6">
      <c r="B456" t="s">
        <v>7405</v>
      </c>
      <c r="C456" t="s">
        <v>6152</v>
      </c>
      <c r="D456" t="s">
        <v>7406</v>
      </c>
      <c r="E456" s="75">
        <v>2283.12</v>
      </c>
      <c r="F456" s="74">
        <v>41552</v>
      </c>
    </row>
    <row r="457" spans="2:6">
      <c r="B457" t="s">
        <v>7407</v>
      </c>
      <c r="C457" t="s">
        <v>6543</v>
      </c>
    </row>
    <row r="458" spans="2:6">
      <c r="B458" t="s">
        <v>15</v>
      </c>
      <c r="C458">
        <v>31.59</v>
      </c>
      <c r="D458" s="74">
        <v>41554</v>
      </c>
    </row>
    <row r="459" spans="2:6">
      <c r="B459" t="s">
        <v>7408</v>
      </c>
      <c r="C459" t="s">
        <v>6542</v>
      </c>
    </row>
    <row r="460" spans="2:6">
      <c r="B460" t="s">
        <v>15</v>
      </c>
      <c r="C460">
        <v>15.5</v>
      </c>
      <c r="D460" s="74">
        <v>41554</v>
      </c>
    </row>
    <row r="461" spans="2:6">
      <c r="B461" t="s">
        <v>7409</v>
      </c>
      <c r="C461" t="s">
        <v>7410</v>
      </c>
      <c r="D461" t="s">
        <v>7243</v>
      </c>
      <c r="E461">
        <v>13.58</v>
      </c>
      <c r="F461" s="74">
        <v>41163</v>
      </c>
    </row>
    <row r="462" spans="2:6">
      <c r="B462" t="s">
        <v>6541</v>
      </c>
      <c r="C462" t="s">
        <v>6541</v>
      </c>
    </row>
    <row r="463" spans="2:6">
      <c r="B463" t="s">
        <v>7243</v>
      </c>
      <c r="C463">
        <v>16.61</v>
      </c>
      <c r="D463" s="74">
        <v>41554</v>
      </c>
    </row>
    <row r="464" spans="2:6">
      <c r="B464" t="s">
        <v>7411</v>
      </c>
      <c r="C464" t="s">
        <v>7412</v>
      </c>
      <c r="D464" t="s">
        <v>7243</v>
      </c>
      <c r="E464">
        <v>97.53</v>
      </c>
      <c r="F464" s="74">
        <v>41544</v>
      </c>
    </row>
    <row r="465" spans="2:6">
      <c r="B465" t="s">
        <v>7413</v>
      </c>
      <c r="C465" t="s">
        <v>7414</v>
      </c>
      <c r="D465" t="s">
        <v>79</v>
      </c>
      <c r="E465">
        <v>13.91</v>
      </c>
      <c r="F465" s="74">
        <v>41523</v>
      </c>
    </row>
    <row r="466" spans="2:6">
      <c r="B466" t="s">
        <v>7415</v>
      </c>
      <c r="C466" t="s">
        <v>7416</v>
      </c>
      <c r="D466" t="s">
        <v>62</v>
      </c>
      <c r="E466">
        <v>47.66</v>
      </c>
      <c r="F466" s="74">
        <v>41554</v>
      </c>
    </row>
    <row r="467" spans="2:6">
      <c r="B467" t="s">
        <v>7417</v>
      </c>
      <c r="C467" t="s">
        <v>7418</v>
      </c>
      <c r="D467" t="s">
        <v>7388</v>
      </c>
      <c r="E467">
        <v>55</v>
      </c>
      <c r="F467" s="74">
        <v>41526</v>
      </c>
    </row>
    <row r="468" spans="2:6">
      <c r="B468" t="s">
        <v>7419</v>
      </c>
      <c r="C468" t="s">
        <v>7420</v>
      </c>
      <c r="D468" t="s">
        <v>6845</v>
      </c>
      <c r="E468">
        <v>110.65</v>
      </c>
      <c r="F468" s="74">
        <v>41136</v>
      </c>
    </row>
    <row r="469" spans="2:6">
      <c r="B469" t="s">
        <v>7421</v>
      </c>
      <c r="C469" t="s">
        <v>7422</v>
      </c>
      <c r="D469" t="s">
        <v>62</v>
      </c>
      <c r="E469">
        <v>4.3099999999999996</v>
      </c>
      <c r="F469" s="74">
        <v>41514</v>
      </c>
    </row>
    <row r="470" spans="2:6">
      <c r="B470" t="s">
        <v>7423</v>
      </c>
      <c r="C470" t="s">
        <v>7424</v>
      </c>
      <c r="D470" t="s">
        <v>62</v>
      </c>
      <c r="E470">
        <v>9.4499999999999993</v>
      </c>
      <c r="F470" s="74">
        <v>41514</v>
      </c>
    </row>
    <row r="471" spans="2:6">
      <c r="B471" t="s">
        <v>7425</v>
      </c>
      <c r="C471" t="s">
        <v>7426</v>
      </c>
      <c r="D471" t="s">
        <v>62</v>
      </c>
      <c r="E471">
        <v>9.4499999999999993</v>
      </c>
      <c r="F471" s="74">
        <v>41515</v>
      </c>
    </row>
    <row r="472" spans="2:6">
      <c r="B472" t="s">
        <v>7427</v>
      </c>
      <c r="C472" t="s">
        <v>7428</v>
      </c>
      <c r="D472" t="s">
        <v>62</v>
      </c>
      <c r="E472">
        <v>37.229999999999997</v>
      </c>
      <c r="F472" s="74">
        <v>41515</v>
      </c>
    </row>
    <row r="473" spans="2:6">
      <c r="B473" t="s">
        <v>7429</v>
      </c>
      <c r="C473" t="s">
        <v>7430</v>
      </c>
      <c r="D473" t="s">
        <v>62</v>
      </c>
      <c r="E473">
        <v>56.6</v>
      </c>
      <c r="F473" s="74">
        <v>41515</v>
      </c>
    </row>
    <row r="474" spans="2:6">
      <c r="B474" t="s">
        <v>7431</v>
      </c>
      <c r="C474" t="s">
        <v>7432</v>
      </c>
      <c r="D474" t="s">
        <v>62</v>
      </c>
      <c r="E474">
        <v>2.44</v>
      </c>
      <c r="F474" s="74">
        <v>41515</v>
      </c>
    </row>
    <row r="475" spans="2:6">
      <c r="B475" t="s">
        <v>7433</v>
      </c>
      <c r="C475" t="s">
        <v>7434</v>
      </c>
      <c r="D475" t="s">
        <v>62</v>
      </c>
      <c r="E475">
        <v>811.98</v>
      </c>
      <c r="F475" s="74">
        <v>41522</v>
      </c>
    </row>
    <row r="476" spans="2:6">
      <c r="B476" t="s">
        <v>7435</v>
      </c>
      <c r="C476" t="s">
        <v>7436</v>
      </c>
      <c r="D476" t="s">
        <v>62</v>
      </c>
      <c r="E476">
        <v>209.23</v>
      </c>
      <c r="F476" s="74">
        <v>41515</v>
      </c>
    </row>
    <row r="477" spans="2:6">
      <c r="B477" t="s">
        <v>7437</v>
      </c>
      <c r="C477" t="s">
        <v>7438</v>
      </c>
      <c r="D477" t="s">
        <v>6803</v>
      </c>
      <c r="E477">
        <v>258.26</v>
      </c>
      <c r="F477" s="74">
        <v>41515</v>
      </c>
    </row>
    <row r="478" spans="2:6">
      <c r="B478" t="s">
        <v>7439</v>
      </c>
      <c r="C478" t="s">
        <v>7440</v>
      </c>
      <c r="D478" t="s">
        <v>62</v>
      </c>
      <c r="E478">
        <v>621.85</v>
      </c>
      <c r="F478" s="74">
        <v>41514</v>
      </c>
    </row>
    <row r="479" spans="2:6">
      <c r="B479" t="s">
        <v>7441</v>
      </c>
      <c r="C479" t="s">
        <v>7442</v>
      </c>
      <c r="D479" t="s">
        <v>62</v>
      </c>
      <c r="E479">
        <v>628.9</v>
      </c>
      <c r="F479" s="74">
        <v>41527</v>
      </c>
    </row>
    <row r="480" spans="2:6">
      <c r="B480" t="s">
        <v>7443</v>
      </c>
      <c r="C480" t="s">
        <v>7444</v>
      </c>
    </row>
    <row r="481" spans="2:7">
      <c r="B481" t="s">
        <v>6858</v>
      </c>
      <c r="C481">
        <v>553.54999999999995</v>
      </c>
      <c r="D481" s="74">
        <v>41521</v>
      </c>
    </row>
    <row r="482" spans="2:7">
      <c r="B482" t="s">
        <v>7445</v>
      </c>
      <c r="C482" t="s">
        <v>7446</v>
      </c>
    </row>
    <row r="483" spans="2:7">
      <c r="B483" t="s">
        <v>6858</v>
      </c>
      <c r="C483">
        <v>643.91999999999996</v>
      </c>
      <c r="D483" s="74">
        <v>41521</v>
      </c>
    </row>
    <row r="484" spans="2:7">
      <c r="B484" t="s">
        <v>7447</v>
      </c>
      <c r="C484" t="s">
        <v>7448</v>
      </c>
    </row>
    <row r="485" spans="2:7">
      <c r="B485" t="s">
        <v>6858</v>
      </c>
      <c r="C485">
        <v>467.42</v>
      </c>
      <c r="D485" s="74">
        <v>41521</v>
      </c>
    </row>
    <row r="486" spans="2:7">
      <c r="B486" t="s">
        <v>7449</v>
      </c>
      <c r="C486" t="s">
        <v>7450</v>
      </c>
      <c r="D486" t="s">
        <v>6803</v>
      </c>
      <c r="E486">
        <v>284.60000000000002</v>
      </c>
      <c r="F486" s="74">
        <v>41557</v>
      </c>
    </row>
    <row r="487" spans="2:7">
      <c r="B487" t="s">
        <v>7451</v>
      </c>
      <c r="C487" t="s">
        <v>7452</v>
      </c>
      <c r="D487" t="s">
        <v>31</v>
      </c>
      <c r="E487">
        <v>925</v>
      </c>
      <c r="F487" s="74">
        <v>41522</v>
      </c>
      <c r="G487" t="s">
        <v>6914</v>
      </c>
    </row>
    <row r="488" spans="2:7">
      <c r="B488" t="s">
        <v>7453</v>
      </c>
      <c r="C488" s="76" t="s">
        <v>7454</v>
      </c>
      <c r="D488" t="s">
        <v>6858</v>
      </c>
      <c r="E488" s="75">
        <v>2188</v>
      </c>
      <c r="F488" s="74">
        <v>41554</v>
      </c>
    </row>
    <row r="489" spans="2:7">
      <c r="B489" t="s">
        <v>7455</v>
      </c>
      <c r="C489" s="76" t="s">
        <v>7456</v>
      </c>
      <c r="D489" t="s">
        <v>6858</v>
      </c>
      <c r="E489" s="75">
        <v>22804.34</v>
      </c>
      <c r="F489" s="74">
        <v>41554</v>
      </c>
    </row>
    <row r="490" spans="2:7">
      <c r="B490" t="s">
        <v>7457</v>
      </c>
      <c r="C490" t="s">
        <v>7458</v>
      </c>
      <c r="D490" t="s">
        <v>6858</v>
      </c>
      <c r="E490" s="75">
        <v>179000</v>
      </c>
      <c r="F490" s="74">
        <v>41551</v>
      </c>
    </row>
    <row r="491" spans="2:7">
      <c r="B491" t="s">
        <v>7459</v>
      </c>
      <c r="C491" t="s">
        <v>7460</v>
      </c>
      <c r="D491" t="s">
        <v>6858</v>
      </c>
      <c r="E491" s="75">
        <v>12383.69</v>
      </c>
      <c r="F491" s="74">
        <v>41554</v>
      </c>
    </row>
    <row r="492" spans="2:7">
      <c r="B492" t="s">
        <v>7461</v>
      </c>
      <c r="C492" t="s">
        <v>7462</v>
      </c>
      <c r="D492" t="s">
        <v>62</v>
      </c>
      <c r="E492" s="75">
        <v>12383.69</v>
      </c>
      <c r="F492" s="74">
        <v>41554</v>
      </c>
    </row>
    <row r="493" spans="2:7">
      <c r="B493" t="s">
        <v>7463</v>
      </c>
      <c r="C493" t="s">
        <v>4496</v>
      </c>
      <c r="D493" t="s">
        <v>62</v>
      </c>
      <c r="E493" s="75">
        <v>15000</v>
      </c>
      <c r="F493" s="74">
        <v>41544</v>
      </c>
    </row>
    <row r="494" spans="2:7">
      <c r="B494" t="s">
        <v>7464</v>
      </c>
      <c r="C494" t="s">
        <v>7465</v>
      </c>
      <c r="D494" t="s">
        <v>6858</v>
      </c>
      <c r="E494" s="75">
        <v>12383.69</v>
      </c>
      <c r="F494" s="74">
        <v>41554</v>
      </c>
    </row>
    <row r="495" spans="2:7">
      <c r="B495" t="s">
        <v>7466</v>
      </c>
      <c r="C495" t="s">
        <v>7467</v>
      </c>
      <c r="D495" t="s">
        <v>15</v>
      </c>
      <c r="E495">
        <v>7.28</v>
      </c>
      <c r="F495" s="74">
        <v>41522</v>
      </c>
      <c r="G495" t="s">
        <v>6914</v>
      </c>
    </row>
    <row r="496" spans="2:7">
      <c r="B496" t="s">
        <v>7468</v>
      </c>
      <c r="C496" t="s">
        <v>7469</v>
      </c>
      <c r="D496" t="s">
        <v>15</v>
      </c>
      <c r="E496">
        <v>5.43</v>
      </c>
      <c r="F496" s="74">
        <v>39827</v>
      </c>
    </row>
    <row r="497" spans="2:7">
      <c r="B497" t="s">
        <v>7470</v>
      </c>
      <c r="C497" t="s">
        <v>7471</v>
      </c>
      <c r="D497" t="s">
        <v>15</v>
      </c>
      <c r="E497">
        <v>6.54</v>
      </c>
      <c r="F497" s="74">
        <v>39827</v>
      </c>
      <c r="G497" t="s">
        <v>6914</v>
      </c>
    </row>
    <row r="498" spans="2:7">
      <c r="B498" t="s">
        <v>7472</v>
      </c>
      <c r="C498" t="s">
        <v>7473</v>
      </c>
      <c r="D498" t="s">
        <v>79</v>
      </c>
      <c r="E498">
        <v>17.440000000000001</v>
      </c>
      <c r="F498" s="74">
        <v>41523</v>
      </c>
    </row>
    <row r="499" spans="2:7">
      <c r="B499" t="s">
        <v>7474</v>
      </c>
      <c r="C499" t="s">
        <v>7475</v>
      </c>
      <c r="D499" t="s">
        <v>2</v>
      </c>
      <c r="E499">
        <v>21.45</v>
      </c>
      <c r="F499" s="74">
        <v>39827</v>
      </c>
    </row>
    <row r="500" spans="2:7">
      <c r="B500" t="s">
        <v>7476</v>
      </c>
      <c r="C500" t="s">
        <v>7477</v>
      </c>
      <c r="D500" t="s">
        <v>6858</v>
      </c>
      <c r="E500" s="75">
        <v>6874.34</v>
      </c>
      <c r="F500" s="74">
        <v>41552</v>
      </c>
    </row>
    <row r="501" spans="2:7">
      <c r="B501" t="s">
        <v>7478</v>
      </c>
      <c r="C501" t="s">
        <v>7479</v>
      </c>
      <c r="D501" t="s">
        <v>62</v>
      </c>
      <c r="E501">
        <v>0.91</v>
      </c>
      <c r="F501" s="74">
        <v>39827</v>
      </c>
    </row>
    <row r="502" spans="2:7">
      <c r="B502" t="s">
        <v>7480</v>
      </c>
      <c r="C502" t="s">
        <v>7481</v>
      </c>
      <c r="D502" t="s">
        <v>62</v>
      </c>
      <c r="E502">
        <v>3.22</v>
      </c>
      <c r="F502" s="74">
        <v>39827</v>
      </c>
    </row>
    <row r="503" spans="2:7">
      <c r="B503" t="s">
        <v>7482</v>
      </c>
      <c r="C503" t="s">
        <v>7483</v>
      </c>
      <c r="D503" t="s">
        <v>62</v>
      </c>
      <c r="E503">
        <v>182.7</v>
      </c>
      <c r="F503" s="74">
        <v>41303</v>
      </c>
    </row>
    <row r="504" spans="2:7">
      <c r="B504" t="s">
        <v>7484</v>
      </c>
      <c r="C504" s="76" t="s">
        <v>7485</v>
      </c>
      <c r="D504" t="s">
        <v>6858</v>
      </c>
      <c r="E504" s="75">
        <v>542423.25</v>
      </c>
      <c r="F504" s="74">
        <v>41555</v>
      </c>
    </row>
    <row r="505" spans="2:7">
      <c r="B505" t="s">
        <v>7486</v>
      </c>
      <c r="C505" t="s">
        <v>7487</v>
      </c>
      <c r="D505" t="s">
        <v>6867</v>
      </c>
      <c r="E505">
        <v>96.53</v>
      </c>
      <c r="F505" s="74">
        <v>39827</v>
      </c>
    </row>
    <row r="506" spans="2:7">
      <c r="B506" t="s">
        <v>7488</v>
      </c>
      <c r="C506" t="s">
        <v>7489</v>
      </c>
      <c r="D506" t="s">
        <v>7243</v>
      </c>
      <c r="E506">
        <v>178.86</v>
      </c>
      <c r="F506" s="74">
        <v>41491</v>
      </c>
    </row>
    <row r="507" spans="2:7">
      <c r="B507" t="s">
        <v>7490</v>
      </c>
      <c r="C507" t="s">
        <v>7491</v>
      </c>
      <c r="D507" t="s">
        <v>2</v>
      </c>
      <c r="E507">
        <v>106.08</v>
      </c>
      <c r="F507" s="74">
        <v>41522</v>
      </c>
      <c r="G507" t="s">
        <v>79</v>
      </c>
    </row>
    <row r="508" spans="2:7">
      <c r="B508" t="s">
        <v>7492</v>
      </c>
      <c r="C508" t="s">
        <v>7493</v>
      </c>
      <c r="D508" t="s">
        <v>6841</v>
      </c>
      <c r="E508">
        <v>350</v>
      </c>
      <c r="F508" s="74">
        <v>41557</v>
      </c>
    </row>
    <row r="509" spans="2:7">
      <c r="B509" t="s">
        <v>7494</v>
      </c>
      <c r="C509" t="s">
        <v>7495</v>
      </c>
      <c r="D509" t="s">
        <v>31</v>
      </c>
      <c r="E509" s="75">
        <v>1580.45</v>
      </c>
      <c r="F509" s="74">
        <v>41522</v>
      </c>
    </row>
    <row r="510" spans="2:7">
      <c r="B510" t="s">
        <v>7496</v>
      </c>
      <c r="C510" t="s">
        <v>7497</v>
      </c>
      <c r="D510" t="s">
        <v>62</v>
      </c>
      <c r="E510">
        <v>86.44</v>
      </c>
      <c r="F510" s="74">
        <v>39952</v>
      </c>
    </row>
    <row r="511" spans="2:7">
      <c r="B511" t="s">
        <v>7498</v>
      </c>
      <c r="C511" t="s">
        <v>7499</v>
      </c>
      <c r="D511" t="s">
        <v>31</v>
      </c>
      <c r="E511" s="75">
        <v>3800</v>
      </c>
      <c r="F511" s="74">
        <v>41495</v>
      </c>
      <c r="G511" t="s">
        <v>6914</v>
      </c>
    </row>
    <row r="512" spans="2:7">
      <c r="B512" t="s">
        <v>7500</v>
      </c>
      <c r="C512" t="s">
        <v>7501</v>
      </c>
      <c r="D512" t="s">
        <v>6858</v>
      </c>
      <c r="E512">
        <v>48.15</v>
      </c>
      <c r="F512" s="74">
        <v>41526</v>
      </c>
    </row>
    <row r="513" spans="2:6">
      <c r="B513" t="s">
        <v>7502</v>
      </c>
      <c r="C513" t="s">
        <v>7503</v>
      </c>
      <c r="D513" t="s">
        <v>6845</v>
      </c>
      <c r="E513" t="s">
        <v>7504</v>
      </c>
      <c r="F513" s="74">
        <v>41555</v>
      </c>
    </row>
    <row r="514" spans="2:6">
      <c r="B514" t="s">
        <v>7505</v>
      </c>
      <c r="C514" t="s">
        <v>7506</v>
      </c>
      <c r="D514" t="s">
        <v>6858</v>
      </c>
      <c r="E514">
        <v>363.59</v>
      </c>
      <c r="F514" s="74">
        <v>41523</v>
      </c>
    </row>
    <row r="515" spans="2:6">
      <c r="B515" t="s">
        <v>7507</v>
      </c>
      <c r="C515" t="s">
        <v>7508</v>
      </c>
      <c r="D515" t="s">
        <v>6803</v>
      </c>
      <c r="E515">
        <v>825.6</v>
      </c>
      <c r="F515" s="74">
        <v>41527</v>
      </c>
    </row>
    <row r="516" spans="2:6">
      <c r="B516" t="s">
        <v>7509</v>
      </c>
      <c r="C516" t="s">
        <v>7510</v>
      </c>
      <c r="D516" t="s">
        <v>6803</v>
      </c>
      <c r="E516">
        <v>34</v>
      </c>
      <c r="F516" s="74">
        <v>41556</v>
      </c>
    </row>
    <row r="517" spans="2:6">
      <c r="B517" t="s">
        <v>7511</v>
      </c>
      <c r="C517" t="s">
        <v>7512</v>
      </c>
      <c r="D517" t="s">
        <v>15</v>
      </c>
      <c r="E517">
        <v>2.92</v>
      </c>
      <c r="F517" s="74">
        <v>41527</v>
      </c>
    </row>
    <row r="518" spans="2:6">
      <c r="B518" t="s">
        <v>7513</v>
      </c>
      <c r="C518" t="s">
        <v>7514</v>
      </c>
      <c r="D518" t="s">
        <v>62</v>
      </c>
      <c r="E518">
        <v>361.29</v>
      </c>
      <c r="F518" s="74">
        <v>41526</v>
      </c>
    </row>
    <row r="519" spans="2:6">
      <c r="B519" t="s">
        <v>7515</v>
      </c>
      <c r="C519" t="s">
        <v>7516</v>
      </c>
      <c r="D519" t="s">
        <v>79</v>
      </c>
      <c r="E519">
        <v>1.83</v>
      </c>
      <c r="F519" s="74">
        <v>39777</v>
      </c>
    </row>
    <row r="520" spans="2:6">
      <c r="B520" t="s">
        <v>7517</v>
      </c>
      <c r="C520" t="s">
        <v>7518</v>
      </c>
      <c r="D520" t="s">
        <v>62</v>
      </c>
      <c r="E520">
        <v>350</v>
      </c>
      <c r="F520" s="74">
        <v>41545</v>
      </c>
    </row>
    <row r="521" spans="2:6">
      <c r="B521" t="s">
        <v>7519</v>
      </c>
      <c r="C521" t="s">
        <v>7520</v>
      </c>
      <c r="D521" t="s">
        <v>6858</v>
      </c>
      <c r="E521">
        <v>80.34</v>
      </c>
      <c r="F521" s="74">
        <v>41522</v>
      </c>
    </row>
    <row r="522" spans="2:6">
      <c r="B522" t="s">
        <v>7521</v>
      </c>
      <c r="C522" t="s">
        <v>6383</v>
      </c>
      <c r="D522" t="s">
        <v>6858</v>
      </c>
      <c r="E522">
        <v>463.86</v>
      </c>
      <c r="F522" s="74">
        <v>41554</v>
      </c>
    </row>
    <row r="523" spans="2:6">
      <c r="B523" t="s">
        <v>7522</v>
      </c>
      <c r="C523" t="s">
        <v>7523</v>
      </c>
      <c r="D523" t="s">
        <v>62</v>
      </c>
      <c r="E523">
        <v>468.86</v>
      </c>
      <c r="F523" s="74">
        <v>41527</v>
      </c>
    </row>
    <row r="524" spans="2:6">
      <c r="B524" t="s">
        <v>7524</v>
      </c>
      <c r="C524" t="s">
        <v>7525</v>
      </c>
      <c r="D524" t="s">
        <v>62</v>
      </c>
      <c r="E524">
        <v>779.22</v>
      </c>
      <c r="F524" s="74">
        <v>41522</v>
      </c>
    </row>
    <row r="525" spans="2:6">
      <c r="B525" t="s">
        <v>7526</v>
      </c>
      <c r="C525" t="s">
        <v>7527</v>
      </c>
      <c r="D525" t="s">
        <v>79</v>
      </c>
      <c r="E525">
        <v>175.2</v>
      </c>
      <c r="F525" s="74">
        <v>41515</v>
      </c>
    </row>
    <row r="526" spans="2:6">
      <c r="B526" t="s">
        <v>7528</v>
      </c>
      <c r="C526" t="s">
        <v>7529</v>
      </c>
      <c r="D526" t="s">
        <v>79</v>
      </c>
      <c r="E526">
        <v>213.33</v>
      </c>
      <c r="F526" s="74">
        <v>41515</v>
      </c>
    </row>
    <row r="527" spans="2:6">
      <c r="B527" t="s">
        <v>7530</v>
      </c>
      <c r="C527" t="s">
        <v>7531</v>
      </c>
      <c r="D527" t="s">
        <v>79</v>
      </c>
      <c r="E527">
        <v>255.96</v>
      </c>
      <c r="F527" s="74">
        <v>41515</v>
      </c>
    </row>
    <row r="528" spans="2:6">
      <c r="B528" t="s">
        <v>7532</v>
      </c>
      <c r="C528" t="s">
        <v>7533</v>
      </c>
      <c r="D528" t="s">
        <v>6858</v>
      </c>
      <c r="E528">
        <v>564.04999999999995</v>
      </c>
      <c r="F528" s="74">
        <v>41528</v>
      </c>
    </row>
    <row r="529" spans="2:7">
      <c r="B529" t="s">
        <v>7534</v>
      </c>
      <c r="C529" t="s">
        <v>7535</v>
      </c>
      <c r="D529" t="s">
        <v>6858</v>
      </c>
      <c r="E529" s="75">
        <v>88000</v>
      </c>
      <c r="F529" s="74">
        <v>41550</v>
      </c>
    </row>
    <row r="530" spans="2:7">
      <c r="B530" t="s">
        <v>7536</v>
      </c>
      <c r="C530" t="s">
        <v>7537</v>
      </c>
      <c r="D530" t="s">
        <v>6841</v>
      </c>
      <c r="E530">
        <v>120</v>
      </c>
      <c r="F530" s="74">
        <v>41557</v>
      </c>
    </row>
    <row r="531" spans="2:7">
      <c r="B531" t="s">
        <v>7538</v>
      </c>
      <c r="C531" t="s">
        <v>7539</v>
      </c>
      <c r="D531" t="s">
        <v>62</v>
      </c>
      <c r="E531">
        <v>930.52</v>
      </c>
      <c r="F531" s="74">
        <v>39827</v>
      </c>
    </row>
    <row r="532" spans="2:7">
      <c r="B532" t="s">
        <v>7540</v>
      </c>
      <c r="C532" t="s">
        <v>7541</v>
      </c>
      <c r="D532" t="s">
        <v>79</v>
      </c>
      <c r="E532">
        <v>23.36</v>
      </c>
      <c r="F532" s="74">
        <v>39702</v>
      </c>
    </row>
    <row r="533" spans="2:7">
      <c r="B533" t="s">
        <v>7542</v>
      </c>
      <c r="C533" t="s">
        <v>7543</v>
      </c>
      <c r="D533" t="s">
        <v>62</v>
      </c>
      <c r="E533">
        <v>151.53</v>
      </c>
      <c r="F533" s="74">
        <v>41522</v>
      </c>
      <c r="G533" t="s">
        <v>79</v>
      </c>
    </row>
    <row r="534" spans="2:7">
      <c r="B534" t="s">
        <v>7544</v>
      </c>
      <c r="C534" t="s">
        <v>7545</v>
      </c>
      <c r="D534" t="s">
        <v>62</v>
      </c>
      <c r="E534">
        <v>185.27</v>
      </c>
      <c r="F534" s="74">
        <v>41515</v>
      </c>
    </row>
    <row r="535" spans="2:7">
      <c r="B535" t="s">
        <v>7546</v>
      </c>
      <c r="C535" t="s">
        <v>7547</v>
      </c>
      <c r="D535" t="s">
        <v>6858</v>
      </c>
      <c r="E535">
        <v>750</v>
      </c>
      <c r="F535" s="74">
        <v>41528</v>
      </c>
    </row>
    <row r="536" spans="2:7">
      <c r="B536" t="s">
        <v>7548</v>
      </c>
      <c r="C536" t="s">
        <v>7549</v>
      </c>
      <c r="D536" t="s">
        <v>6858</v>
      </c>
      <c r="E536">
        <v>650</v>
      </c>
      <c r="F536" s="74">
        <v>41528</v>
      </c>
    </row>
    <row r="537" spans="2:7">
      <c r="B537" t="s">
        <v>7550</v>
      </c>
      <c r="C537" t="s">
        <v>7551</v>
      </c>
      <c r="D537" t="s">
        <v>79</v>
      </c>
      <c r="E537">
        <v>3.32</v>
      </c>
      <c r="F537" s="74">
        <v>41496</v>
      </c>
    </row>
    <row r="538" spans="2:7">
      <c r="B538" t="s">
        <v>7552</v>
      </c>
      <c r="C538" t="s">
        <v>7553</v>
      </c>
      <c r="D538" t="s">
        <v>6803</v>
      </c>
      <c r="E538">
        <v>9.4499999999999993</v>
      </c>
      <c r="F538" s="74">
        <v>41491</v>
      </c>
    </row>
    <row r="539" spans="2:7">
      <c r="B539" t="s">
        <v>7554</v>
      </c>
      <c r="C539" t="s">
        <v>7555</v>
      </c>
      <c r="D539" t="s">
        <v>6803</v>
      </c>
      <c r="E539">
        <v>4.3099999999999996</v>
      </c>
      <c r="F539" s="74">
        <v>41515</v>
      </c>
    </row>
    <row r="540" spans="2:7">
      <c r="B540" t="s">
        <v>7556</v>
      </c>
      <c r="C540" t="s">
        <v>7557</v>
      </c>
      <c r="D540" t="s">
        <v>62</v>
      </c>
      <c r="E540">
        <v>14.54</v>
      </c>
      <c r="F540" s="74">
        <v>41127</v>
      </c>
    </row>
    <row r="541" spans="2:7">
      <c r="B541" t="s">
        <v>7558</v>
      </c>
      <c r="C541" t="s">
        <v>7559</v>
      </c>
      <c r="D541" t="s">
        <v>62</v>
      </c>
      <c r="E541">
        <v>185.23</v>
      </c>
      <c r="F541" s="74">
        <v>41527</v>
      </c>
    </row>
    <row r="542" spans="2:7">
      <c r="B542" t="s">
        <v>7560</v>
      </c>
      <c r="C542" t="s">
        <v>7561</v>
      </c>
      <c r="D542" t="s">
        <v>6858</v>
      </c>
      <c r="E542">
        <v>185.23</v>
      </c>
      <c r="F542" s="74">
        <v>41527</v>
      </c>
    </row>
    <row r="543" spans="2:7">
      <c r="B543" t="s">
        <v>7562</v>
      </c>
      <c r="C543" t="s">
        <v>7563</v>
      </c>
      <c r="D543" t="s">
        <v>62</v>
      </c>
      <c r="E543">
        <v>133.62</v>
      </c>
      <c r="F543" s="74">
        <v>41162</v>
      </c>
    </row>
    <row r="544" spans="2:7">
      <c r="B544" t="s">
        <v>7564</v>
      </c>
      <c r="C544" t="s">
        <v>7565</v>
      </c>
      <c r="D544" t="s">
        <v>20</v>
      </c>
      <c r="E544">
        <v>22.2</v>
      </c>
      <c r="F544" s="74">
        <v>41094</v>
      </c>
    </row>
    <row r="545" spans="2:7">
      <c r="B545" t="s">
        <v>7566</v>
      </c>
      <c r="C545" t="s">
        <v>7567</v>
      </c>
      <c r="D545" t="s">
        <v>62</v>
      </c>
      <c r="E545">
        <v>3.44</v>
      </c>
      <c r="F545" s="74">
        <v>39827</v>
      </c>
    </row>
    <row r="546" spans="2:7">
      <c r="B546" t="s">
        <v>7568</v>
      </c>
      <c r="C546" t="s">
        <v>7569</v>
      </c>
      <c r="D546" t="s">
        <v>20</v>
      </c>
      <c r="E546">
        <v>13.5</v>
      </c>
      <c r="F546" s="74">
        <v>41523</v>
      </c>
      <c r="G546" t="s">
        <v>6914</v>
      </c>
    </row>
    <row r="547" spans="2:7">
      <c r="B547" t="s">
        <v>7570</v>
      </c>
      <c r="C547" t="s">
        <v>7571</v>
      </c>
      <c r="D547" t="s">
        <v>6858</v>
      </c>
      <c r="E547">
        <v>215.58</v>
      </c>
      <c r="F547" s="74">
        <v>41520</v>
      </c>
    </row>
    <row r="548" spans="2:7">
      <c r="B548" t="s">
        <v>7572</v>
      </c>
      <c r="C548" t="s">
        <v>7573</v>
      </c>
      <c r="D548" t="s">
        <v>62</v>
      </c>
      <c r="E548">
        <v>76.05</v>
      </c>
      <c r="F548" s="74">
        <v>40875</v>
      </c>
    </row>
    <row r="549" spans="2:7">
      <c r="B549" t="s">
        <v>7574</v>
      </c>
      <c r="C549" t="s">
        <v>7575</v>
      </c>
      <c r="D549" t="s">
        <v>6803</v>
      </c>
      <c r="E549">
        <v>8.6</v>
      </c>
      <c r="F549" s="74">
        <v>41115</v>
      </c>
    </row>
    <row r="550" spans="2:7">
      <c r="B550" t="s">
        <v>7576</v>
      </c>
      <c r="C550" t="s">
        <v>7577</v>
      </c>
      <c r="D550" t="s">
        <v>6845</v>
      </c>
      <c r="E550">
        <v>9.67</v>
      </c>
      <c r="F550" s="74">
        <v>41537</v>
      </c>
    </row>
    <row r="551" spans="2:7">
      <c r="B551" t="s">
        <v>7578</v>
      </c>
      <c r="C551" t="s">
        <v>7579</v>
      </c>
      <c r="D551" t="s">
        <v>62</v>
      </c>
      <c r="E551">
        <v>21.03</v>
      </c>
      <c r="F551" s="74">
        <v>41511</v>
      </c>
    </row>
    <row r="552" spans="2:7">
      <c r="B552" t="s">
        <v>7580</v>
      </c>
      <c r="C552" t="s">
        <v>7581</v>
      </c>
      <c r="D552" t="s">
        <v>62</v>
      </c>
      <c r="E552">
        <v>28.14</v>
      </c>
      <c r="F552" s="74">
        <v>41511</v>
      </c>
    </row>
    <row r="553" spans="2:7">
      <c r="B553" t="s">
        <v>7582</v>
      </c>
      <c r="C553" t="s">
        <v>7583</v>
      </c>
      <c r="D553" t="s">
        <v>62</v>
      </c>
      <c r="E553">
        <v>35.18</v>
      </c>
      <c r="F553" s="74">
        <v>41511</v>
      </c>
    </row>
    <row r="554" spans="2:7">
      <c r="B554" t="s">
        <v>7584</v>
      </c>
      <c r="C554" t="s">
        <v>7585</v>
      </c>
      <c r="D554" t="s">
        <v>62</v>
      </c>
      <c r="E554">
        <v>21.21</v>
      </c>
      <c r="F554" s="74">
        <v>41537</v>
      </c>
    </row>
    <row r="555" spans="2:7">
      <c r="B555" t="s">
        <v>7586</v>
      </c>
      <c r="C555" t="s">
        <v>7587</v>
      </c>
      <c r="D555" t="s">
        <v>62</v>
      </c>
      <c r="E555">
        <v>26.5</v>
      </c>
      <c r="F555" s="74">
        <v>41511</v>
      </c>
    </row>
    <row r="556" spans="2:7">
      <c r="B556" t="s">
        <v>7588</v>
      </c>
      <c r="C556" t="s">
        <v>7589</v>
      </c>
      <c r="D556" t="s">
        <v>62</v>
      </c>
      <c r="E556">
        <v>48.41</v>
      </c>
      <c r="F556" s="74">
        <v>41537</v>
      </c>
    </row>
    <row r="557" spans="2:7">
      <c r="B557" t="s">
        <v>7590</v>
      </c>
      <c r="C557" t="s">
        <v>7591</v>
      </c>
      <c r="D557" t="s">
        <v>62</v>
      </c>
      <c r="E557">
        <v>61.52</v>
      </c>
      <c r="F557" s="74">
        <v>41537</v>
      </c>
    </row>
    <row r="558" spans="2:7">
      <c r="B558" t="s">
        <v>7592</v>
      </c>
      <c r="C558" t="s">
        <v>7593</v>
      </c>
      <c r="D558" t="s">
        <v>62</v>
      </c>
      <c r="E558">
        <v>87.86</v>
      </c>
      <c r="F558" s="74">
        <v>41537</v>
      </c>
    </row>
    <row r="559" spans="2:7">
      <c r="B559" t="s">
        <v>7594</v>
      </c>
      <c r="C559" t="s">
        <v>7595</v>
      </c>
      <c r="D559" t="s">
        <v>62</v>
      </c>
      <c r="E559">
        <v>52.49</v>
      </c>
      <c r="F559" s="74">
        <v>41511</v>
      </c>
    </row>
    <row r="560" spans="2:7">
      <c r="B560" t="s">
        <v>7596</v>
      </c>
      <c r="C560" t="s">
        <v>7597</v>
      </c>
      <c r="D560" t="s">
        <v>6845</v>
      </c>
      <c r="E560">
        <v>14.28</v>
      </c>
      <c r="F560" s="74">
        <v>41537</v>
      </c>
    </row>
    <row r="561" spans="2:6">
      <c r="B561" t="s">
        <v>7598</v>
      </c>
      <c r="C561" t="s">
        <v>7599</v>
      </c>
      <c r="D561" t="s">
        <v>62</v>
      </c>
      <c r="E561">
        <v>28.27</v>
      </c>
      <c r="F561" s="74">
        <v>41511</v>
      </c>
    </row>
    <row r="562" spans="2:6">
      <c r="B562" t="s">
        <v>7600</v>
      </c>
      <c r="C562" t="s">
        <v>7601</v>
      </c>
      <c r="D562" t="s">
        <v>62</v>
      </c>
      <c r="E562">
        <v>41.59</v>
      </c>
      <c r="F562" s="74">
        <v>41537</v>
      </c>
    </row>
    <row r="563" spans="2:6">
      <c r="B563" t="s">
        <v>7602</v>
      </c>
      <c r="C563" t="s">
        <v>7603</v>
      </c>
      <c r="D563" t="s">
        <v>62</v>
      </c>
      <c r="E563">
        <v>56.98</v>
      </c>
      <c r="F563" s="74">
        <v>41511</v>
      </c>
    </row>
    <row r="564" spans="2:6">
      <c r="B564" t="s">
        <v>7604</v>
      </c>
      <c r="C564" t="s">
        <v>7605</v>
      </c>
      <c r="D564" t="s">
        <v>62</v>
      </c>
      <c r="E564">
        <v>82.35</v>
      </c>
      <c r="F564" s="74">
        <v>41511</v>
      </c>
    </row>
    <row r="565" spans="2:6">
      <c r="B565" t="s">
        <v>7606</v>
      </c>
      <c r="C565" t="s">
        <v>7607</v>
      </c>
      <c r="D565" t="s">
        <v>62</v>
      </c>
      <c r="E565">
        <v>30.37</v>
      </c>
      <c r="F565" s="74">
        <v>41107</v>
      </c>
    </row>
    <row r="566" spans="2:6">
      <c r="B566" t="s">
        <v>7608</v>
      </c>
      <c r="C566" t="s">
        <v>7609</v>
      </c>
      <c r="D566" t="s">
        <v>6858</v>
      </c>
      <c r="E566">
        <v>43.49</v>
      </c>
      <c r="F566" s="74">
        <v>41554</v>
      </c>
    </row>
    <row r="567" spans="2:6">
      <c r="B567" t="s">
        <v>7610</v>
      </c>
      <c r="C567" t="s">
        <v>7611</v>
      </c>
      <c r="D567" t="s">
        <v>6858</v>
      </c>
      <c r="E567">
        <v>52.87</v>
      </c>
      <c r="F567" s="74">
        <v>41521</v>
      </c>
    </row>
    <row r="568" spans="2:6">
      <c r="B568" t="s">
        <v>7612</v>
      </c>
      <c r="C568" t="s">
        <v>7613</v>
      </c>
      <c r="D568" t="s">
        <v>6858</v>
      </c>
      <c r="E568">
        <v>86.88</v>
      </c>
      <c r="F568" s="74">
        <v>41486</v>
      </c>
    </row>
    <row r="569" spans="2:6">
      <c r="B569" t="s">
        <v>7614</v>
      </c>
      <c r="C569" t="s">
        <v>7615</v>
      </c>
      <c r="D569" t="s">
        <v>62</v>
      </c>
      <c r="E569">
        <v>205.25</v>
      </c>
      <c r="F569" s="74">
        <v>41554</v>
      </c>
    </row>
    <row r="570" spans="2:6">
      <c r="B570" t="s">
        <v>7616</v>
      </c>
      <c r="C570" t="s">
        <v>7617</v>
      </c>
      <c r="D570" t="s">
        <v>6858</v>
      </c>
      <c r="E570">
        <v>305</v>
      </c>
      <c r="F570" s="74">
        <v>41554</v>
      </c>
    </row>
    <row r="571" spans="2:6">
      <c r="B571" t="s">
        <v>7618</v>
      </c>
      <c r="C571" t="s">
        <v>7619</v>
      </c>
      <c r="D571" t="s">
        <v>62</v>
      </c>
      <c r="E571">
        <v>39.94</v>
      </c>
      <c r="F571" s="74">
        <v>41484</v>
      </c>
    </row>
    <row r="572" spans="2:6">
      <c r="B572" t="s">
        <v>7620</v>
      </c>
      <c r="C572" t="s">
        <v>7621</v>
      </c>
      <c r="D572" t="s">
        <v>62</v>
      </c>
      <c r="E572">
        <v>55.11</v>
      </c>
      <c r="F572" s="74">
        <v>41484</v>
      </c>
    </row>
    <row r="573" spans="2:6">
      <c r="B573" t="s">
        <v>7622</v>
      </c>
      <c r="C573" t="s">
        <v>7623</v>
      </c>
      <c r="D573" t="s">
        <v>6858</v>
      </c>
      <c r="E573">
        <v>102.74</v>
      </c>
      <c r="F573" s="74">
        <v>41521</v>
      </c>
    </row>
    <row r="574" spans="2:6">
      <c r="B574" t="s">
        <v>7624</v>
      </c>
      <c r="C574" t="s">
        <v>7625</v>
      </c>
      <c r="D574" t="s">
        <v>6858</v>
      </c>
      <c r="E574">
        <v>199.78</v>
      </c>
      <c r="F574" s="74">
        <v>41521</v>
      </c>
    </row>
    <row r="575" spans="2:6">
      <c r="B575" t="s">
        <v>7626</v>
      </c>
      <c r="C575" t="s">
        <v>7627</v>
      </c>
      <c r="D575" t="s">
        <v>62</v>
      </c>
      <c r="E575">
        <v>26.3</v>
      </c>
      <c r="F575" s="74">
        <v>41522</v>
      </c>
    </row>
    <row r="576" spans="2:6">
      <c r="B576" t="s">
        <v>7628</v>
      </c>
      <c r="C576" t="s">
        <v>7629</v>
      </c>
      <c r="D576" t="s">
        <v>62</v>
      </c>
      <c r="E576">
        <v>45.7</v>
      </c>
      <c r="F576" s="74">
        <v>41522</v>
      </c>
    </row>
    <row r="577" spans="2:6">
      <c r="B577" t="s">
        <v>7630</v>
      </c>
      <c r="C577" t="s">
        <v>7631</v>
      </c>
      <c r="D577" t="s">
        <v>62</v>
      </c>
      <c r="E577">
        <v>52.8</v>
      </c>
      <c r="F577" s="74">
        <v>41522</v>
      </c>
    </row>
    <row r="578" spans="2:6">
      <c r="B578" t="s">
        <v>7632</v>
      </c>
      <c r="C578" t="s">
        <v>7633</v>
      </c>
      <c r="D578" t="s">
        <v>62</v>
      </c>
      <c r="E578">
        <v>96.5</v>
      </c>
      <c r="F578" s="74">
        <v>41522</v>
      </c>
    </row>
    <row r="579" spans="2:6">
      <c r="B579" t="s">
        <v>7634</v>
      </c>
      <c r="C579" t="s">
        <v>7635</v>
      </c>
      <c r="D579" t="s">
        <v>62</v>
      </c>
      <c r="E579">
        <v>241.3</v>
      </c>
      <c r="F579" s="74">
        <v>41522</v>
      </c>
    </row>
    <row r="580" spans="2:6">
      <c r="B580" t="s">
        <v>7636</v>
      </c>
      <c r="C580" t="s">
        <v>7637</v>
      </c>
      <c r="D580" t="s">
        <v>62</v>
      </c>
      <c r="E580">
        <v>273.5</v>
      </c>
      <c r="F580" s="74">
        <v>41522</v>
      </c>
    </row>
    <row r="581" spans="2:6">
      <c r="B581" t="s">
        <v>7638</v>
      </c>
      <c r="C581" t="s">
        <v>7639</v>
      </c>
      <c r="D581" t="s">
        <v>62</v>
      </c>
      <c r="E581">
        <v>526.5</v>
      </c>
      <c r="F581" s="74">
        <v>41522</v>
      </c>
    </row>
    <row r="582" spans="2:6">
      <c r="B582" t="s">
        <v>7640</v>
      </c>
      <c r="C582" t="s">
        <v>7641</v>
      </c>
      <c r="D582" t="s">
        <v>62</v>
      </c>
      <c r="E582">
        <v>104.1</v>
      </c>
      <c r="F582" s="74">
        <v>41515</v>
      </c>
    </row>
    <row r="583" spans="2:6">
      <c r="B583" t="s">
        <v>7642</v>
      </c>
      <c r="C583" t="s">
        <v>7643</v>
      </c>
      <c r="D583" t="s">
        <v>62</v>
      </c>
      <c r="E583">
        <v>3.54</v>
      </c>
      <c r="F583" s="74">
        <v>41515</v>
      </c>
    </row>
    <row r="584" spans="2:6">
      <c r="B584" t="s">
        <v>7644</v>
      </c>
      <c r="C584" t="s">
        <v>7645</v>
      </c>
      <c r="D584" t="s">
        <v>62</v>
      </c>
      <c r="E584">
        <v>5.79</v>
      </c>
      <c r="F584" s="74">
        <v>41515</v>
      </c>
    </row>
    <row r="585" spans="2:6">
      <c r="B585" t="s">
        <v>7646</v>
      </c>
      <c r="C585" t="s">
        <v>7647</v>
      </c>
      <c r="D585" t="s">
        <v>62</v>
      </c>
      <c r="E585">
        <v>9.18</v>
      </c>
      <c r="F585" s="74">
        <v>41515</v>
      </c>
    </row>
    <row r="586" spans="2:6">
      <c r="B586" t="s">
        <v>7648</v>
      </c>
      <c r="C586" t="s">
        <v>7649</v>
      </c>
      <c r="D586" t="s">
        <v>62</v>
      </c>
      <c r="E586">
        <v>12.26</v>
      </c>
      <c r="F586" s="74">
        <v>41515</v>
      </c>
    </row>
    <row r="587" spans="2:6">
      <c r="B587" t="s">
        <v>7650</v>
      </c>
      <c r="C587" t="s">
        <v>7651</v>
      </c>
      <c r="D587" t="s">
        <v>62</v>
      </c>
      <c r="E587">
        <v>19.260000000000002</v>
      </c>
      <c r="F587" s="74">
        <v>41515</v>
      </c>
    </row>
    <row r="588" spans="2:6">
      <c r="B588" t="s">
        <v>7652</v>
      </c>
      <c r="C588" t="s">
        <v>7653</v>
      </c>
      <c r="D588" t="s">
        <v>62</v>
      </c>
      <c r="E588">
        <v>29.56</v>
      </c>
      <c r="F588" s="74">
        <v>41515</v>
      </c>
    </row>
    <row r="589" spans="2:6">
      <c r="B589" t="s">
        <v>7654</v>
      </c>
      <c r="C589" t="s">
        <v>7655</v>
      </c>
      <c r="D589" t="s">
        <v>62</v>
      </c>
      <c r="E589">
        <v>74.3</v>
      </c>
      <c r="F589" s="74">
        <v>41515</v>
      </c>
    </row>
    <row r="590" spans="2:6">
      <c r="B590" t="s">
        <v>7656</v>
      </c>
      <c r="C590" t="s">
        <v>7657</v>
      </c>
      <c r="D590" t="s">
        <v>6858</v>
      </c>
      <c r="E590">
        <v>260.31</v>
      </c>
      <c r="F590" s="74">
        <v>41521</v>
      </c>
    </row>
    <row r="591" spans="2:6">
      <c r="B591" t="s">
        <v>7658</v>
      </c>
      <c r="C591" t="s">
        <v>7659</v>
      </c>
      <c r="D591" t="s">
        <v>6858</v>
      </c>
      <c r="E591">
        <v>9.8000000000000007</v>
      </c>
      <c r="F591" s="74">
        <v>41545</v>
      </c>
    </row>
    <row r="592" spans="2:6">
      <c r="B592" t="s">
        <v>7660</v>
      </c>
      <c r="C592" t="s">
        <v>7661</v>
      </c>
      <c r="D592" t="s">
        <v>6858</v>
      </c>
      <c r="E592">
        <v>16.25</v>
      </c>
      <c r="F592" s="74">
        <v>41545</v>
      </c>
    </row>
    <row r="593" spans="2:7">
      <c r="B593" t="s">
        <v>7662</v>
      </c>
      <c r="C593" t="s">
        <v>7663</v>
      </c>
      <c r="D593" t="s">
        <v>62</v>
      </c>
      <c r="E593">
        <v>3.29</v>
      </c>
      <c r="F593" s="74">
        <v>39702</v>
      </c>
    </row>
    <row r="594" spans="2:7">
      <c r="B594" t="s">
        <v>7664</v>
      </c>
      <c r="C594" t="s">
        <v>7665</v>
      </c>
      <c r="D594" t="s">
        <v>6858</v>
      </c>
      <c r="E594" s="75">
        <v>8568</v>
      </c>
      <c r="F594" s="74">
        <v>41550</v>
      </c>
    </row>
    <row r="595" spans="2:7">
      <c r="B595" t="s">
        <v>7666</v>
      </c>
      <c r="C595" s="76" t="s">
        <v>7667</v>
      </c>
      <c r="D595" t="s">
        <v>62</v>
      </c>
      <c r="E595" s="75">
        <v>7263</v>
      </c>
      <c r="F595" s="74">
        <v>41554</v>
      </c>
    </row>
    <row r="596" spans="2:7">
      <c r="B596" t="s">
        <v>7668</v>
      </c>
      <c r="C596" t="s">
        <v>7669</v>
      </c>
      <c r="D596" t="s">
        <v>62</v>
      </c>
      <c r="E596">
        <v>26.44</v>
      </c>
      <c r="F596" s="74">
        <v>39702</v>
      </c>
    </row>
    <row r="597" spans="2:7">
      <c r="B597" t="s">
        <v>7670</v>
      </c>
      <c r="C597" t="s">
        <v>7671</v>
      </c>
      <c r="D597" t="s">
        <v>20</v>
      </c>
      <c r="E597">
        <v>26</v>
      </c>
      <c r="F597" s="74">
        <v>41495</v>
      </c>
      <c r="G597" t="s">
        <v>79</v>
      </c>
    </row>
    <row r="598" spans="2:7">
      <c r="B598" t="s">
        <v>7672</v>
      </c>
      <c r="C598" s="76" t="s">
        <v>7673</v>
      </c>
      <c r="D598" t="s">
        <v>6858</v>
      </c>
      <c r="E598" s="75">
        <v>26879.4</v>
      </c>
      <c r="F598" s="74">
        <v>41555</v>
      </c>
    </row>
    <row r="599" spans="2:7">
      <c r="B599" t="s">
        <v>7674</v>
      </c>
      <c r="C599" s="76" t="s">
        <v>7675</v>
      </c>
      <c r="D599" t="s">
        <v>6858</v>
      </c>
      <c r="E599" s="75">
        <v>766140.26</v>
      </c>
      <c r="F599" s="74">
        <v>41555</v>
      </c>
    </row>
    <row r="600" spans="2:7">
      <c r="B600" t="s">
        <v>7676</v>
      </c>
      <c r="C600" t="s">
        <v>7677</v>
      </c>
      <c r="D600" t="s">
        <v>62</v>
      </c>
      <c r="E600" s="75">
        <v>2252</v>
      </c>
      <c r="F600" s="74">
        <v>39759</v>
      </c>
    </row>
    <row r="601" spans="2:7">
      <c r="B601" t="s">
        <v>7678</v>
      </c>
      <c r="C601" t="s">
        <v>7679</v>
      </c>
      <c r="D601" t="s">
        <v>2</v>
      </c>
      <c r="E601">
        <v>101.89</v>
      </c>
      <c r="F601" s="74">
        <v>39827</v>
      </c>
    </row>
    <row r="602" spans="2:7">
      <c r="B602" t="s">
        <v>7680</v>
      </c>
      <c r="C602" t="s">
        <v>7681</v>
      </c>
      <c r="D602" t="s">
        <v>6845</v>
      </c>
      <c r="E602">
        <v>27.94</v>
      </c>
      <c r="F602" s="74">
        <v>39057</v>
      </c>
    </row>
    <row r="603" spans="2:7">
      <c r="B603" t="s">
        <v>7682</v>
      </c>
      <c r="C603" t="s">
        <v>7683</v>
      </c>
      <c r="D603" t="s">
        <v>6858</v>
      </c>
      <c r="E603">
        <v>13.51</v>
      </c>
      <c r="F603" s="74">
        <v>41545</v>
      </c>
    </row>
    <row r="604" spans="2:7">
      <c r="B604" t="s">
        <v>7684</v>
      </c>
      <c r="C604" t="s">
        <v>7685</v>
      </c>
      <c r="D604" t="s">
        <v>6858</v>
      </c>
      <c r="E604">
        <v>32.82</v>
      </c>
      <c r="F604" s="74">
        <v>41545</v>
      </c>
    </row>
    <row r="605" spans="2:7">
      <c r="B605" t="s">
        <v>7686</v>
      </c>
      <c r="C605" t="s">
        <v>7687</v>
      </c>
      <c r="D605" t="s">
        <v>6858</v>
      </c>
      <c r="E605">
        <v>19.940000000000001</v>
      </c>
      <c r="F605" s="74">
        <v>41545</v>
      </c>
    </row>
    <row r="606" spans="2:7">
      <c r="B606" t="s">
        <v>7688</v>
      </c>
      <c r="C606" t="s">
        <v>7689</v>
      </c>
      <c r="D606" t="s">
        <v>62</v>
      </c>
      <c r="E606">
        <v>5.61</v>
      </c>
      <c r="F606" s="74">
        <v>41484</v>
      </c>
    </row>
    <row r="607" spans="2:7">
      <c r="B607" t="s">
        <v>7690</v>
      </c>
      <c r="C607" t="s">
        <v>7691</v>
      </c>
      <c r="D607" t="s">
        <v>6858</v>
      </c>
      <c r="E607">
        <v>10.86</v>
      </c>
      <c r="F607" s="74">
        <v>41484</v>
      </c>
    </row>
    <row r="608" spans="2:7">
      <c r="B608" t="s">
        <v>7692</v>
      </c>
      <c r="C608" t="s">
        <v>7693</v>
      </c>
      <c r="D608" t="s">
        <v>62</v>
      </c>
      <c r="E608">
        <v>27.69</v>
      </c>
      <c r="F608" s="74">
        <v>41484</v>
      </c>
    </row>
    <row r="609" spans="2:6">
      <c r="B609" t="s">
        <v>7694</v>
      </c>
      <c r="C609" t="s">
        <v>7695</v>
      </c>
      <c r="D609" t="s">
        <v>6858</v>
      </c>
      <c r="E609">
        <v>49.11</v>
      </c>
      <c r="F609" s="74">
        <v>41521</v>
      </c>
    </row>
    <row r="610" spans="2:6">
      <c r="B610" t="s">
        <v>7696</v>
      </c>
      <c r="C610" t="s">
        <v>7697</v>
      </c>
      <c r="D610" t="s">
        <v>62</v>
      </c>
      <c r="E610">
        <v>56.95</v>
      </c>
      <c r="F610" s="74">
        <v>41484</v>
      </c>
    </row>
    <row r="611" spans="2:6">
      <c r="B611" t="s">
        <v>7698</v>
      </c>
      <c r="C611" t="s">
        <v>7699</v>
      </c>
      <c r="D611" t="s">
        <v>6858</v>
      </c>
      <c r="E611">
        <v>95.99</v>
      </c>
      <c r="F611" s="74">
        <v>41486</v>
      </c>
    </row>
    <row r="612" spans="2:6">
      <c r="B612" t="s">
        <v>7700</v>
      </c>
      <c r="C612" t="s">
        <v>7701</v>
      </c>
      <c r="D612" t="s">
        <v>6858</v>
      </c>
      <c r="E612">
        <v>338.27</v>
      </c>
      <c r="F612" s="74">
        <v>41484</v>
      </c>
    </row>
    <row r="613" spans="2:6">
      <c r="B613" t="s">
        <v>7702</v>
      </c>
      <c r="C613" t="s">
        <v>7703</v>
      </c>
      <c r="D613" t="s">
        <v>6858</v>
      </c>
      <c r="E613">
        <v>8.18</v>
      </c>
      <c r="F613" s="74">
        <v>41486</v>
      </c>
    </row>
    <row r="614" spans="2:6">
      <c r="B614" t="s">
        <v>7704</v>
      </c>
      <c r="C614" t="s">
        <v>7705</v>
      </c>
      <c r="D614" t="s">
        <v>6858</v>
      </c>
      <c r="E614">
        <v>438.9</v>
      </c>
      <c r="F614" s="74">
        <v>41486</v>
      </c>
    </row>
    <row r="615" spans="2:6">
      <c r="B615" t="s">
        <v>7706</v>
      </c>
      <c r="C615" t="s">
        <v>7707</v>
      </c>
      <c r="D615" t="s">
        <v>6858</v>
      </c>
      <c r="E615">
        <v>107.98</v>
      </c>
      <c r="F615" s="74">
        <v>41486</v>
      </c>
    </row>
    <row r="616" spans="2:6">
      <c r="B616" t="s">
        <v>7708</v>
      </c>
      <c r="C616" t="s">
        <v>7709</v>
      </c>
      <c r="D616" t="s">
        <v>6858</v>
      </c>
      <c r="E616">
        <v>335.22</v>
      </c>
      <c r="F616" s="74">
        <v>41485</v>
      </c>
    </row>
    <row r="617" spans="2:6">
      <c r="B617" t="s">
        <v>7710</v>
      </c>
      <c r="C617" t="s">
        <v>7711</v>
      </c>
      <c r="D617" t="s">
        <v>6858</v>
      </c>
      <c r="E617">
        <v>519.98</v>
      </c>
      <c r="F617" s="74">
        <v>41486</v>
      </c>
    </row>
    <row r="618" spans="2:6">
      <c r="B618" t="s">
        <v>7712</v>
      </c>
      <c r="C618" t="s">
        <v>7713</v>
      </c>
      <c r="D618" t="s">
        <v>62</v>
      </c>
      <c r="E618">
        <v>2.93</v>
      </c>
      <c r="F618" s="74">
        <v>41515</v>
      </c>
    </row>
    <row r="619" spans="2:6">
      <c r="B619" t="s">
        <v>7714</v>
      </c>
      <c r="C619" t="s">
        <v>7715</v>
      </c>
      <c r="D619" t="s">
        <v>62</v>
      </c>
      <c r="E619">
        <v>10.85</v>
      </c>
      <c r="F619" s="74">
        <v>40357</v>
      </c>
    </row>
    <row r="620" spans="2:6">
      <c r="B620" t="s">
        <v>7716</v>
      </c>
      <c r="C620" t="s">
        <v>7717</v>
      </c>
      <c r="D620" t="s">
        <v>62</v>
      </c>
      <c r="E620">
        <v>32.630000000000003</v>
      </c>
      <c r="F620" s="74">
        <v>41515</v>
      </c>
    </row>
    <row r="621" spans="2:6">
      <c r="B621" t="s">
        <v>7718</v>
      </c>
      <c r="C621" t="s">
        <v>7719</v>
      </c>
      <c r="D621" t="s">
        <v>62</v>
      </c>
      <c r="E621">
        <v>42.9</v>
      </c>
      <c r="F621" s="74">
        <v>41515</v>
      </c>
    </row>
    <row r="622" spans="2:6">
      <c r="B622" t="s">
        <v>7720</v>
      </c>
      <c r="C622" t="s">
        <v>7721</v>
      </c>
      <c r="D622" t="s">
        <v>62</v>
      </c>
      <c r="E622">
        <v>165.1</v>
      </c>
      <c r="F622" s="74">
        <v>41520</v>
      </c>
    </row>
    <row r="623" spans="2:6">
      <c r="B623" t="s">
        <v>7722</v>
      </c>
      <c r="C623" t="s">
        <v>7723</v>
      </c>
      <c r="D623" t="s">
        <v>62</v>
      </c>
      <c r="E623">
        <v>65.900000000000006</v>
      </c>
      <c r="F623" s="74">
        <v>41520</v>
      </c>
    </row>
    <row r="624" spans="2:6">
      <c r="B624" t="s">
        <v>7724</v>
      </c>
      <c r="C624" s="76" t="s">
        <v>7725</v>
      </c>
      <c r="D624" t="s">
        <v>62</v>
      </c>
      <c r="E624">
        <v>189.25</v>
      </c>
      <c r="F624" s="74">
        <v>39765</v>
      </c>
    </row>
    <row r="625" spans="2:6">
      <c r="B625" t="s">
        <v>7726</v>
      </c>
      <c r="C625" t="s">
        <v>7727</v>
      </c>
      <c r="D625" t="s">
        <v>2</v>
      </c>
      <c r="E625">
        <v>285</v>
      </c>
      <c r="F625" s="74">
        <v>39956</v>
      </c>
    </row>
    <row r="626" spans="2:6">
      <c r="B626" t="s">
        <v>7728</v>
      </c>
      <c r="C626" t="s">
        <v>7729</v>
      </c>
      <c r="D626" t="s">
        <v>62</v>
      </c>
      <c r="E626">
        <v>93.81</v>
      </c>
      <c r="F626" s="74">
        <v>41515</v>
      </c>
    </row>
    <row r="627" spans="2:6">
      <c r="B627" t="s">
        <v>7730</v>
      </c>
      <c r="C627" t="s">
        <v>7731</v>
      </c>
      <c r="D627" t="s">
        <v>62</v>
      </c>
      <c r="E627">
        <v>0.46</v>
      </c>
      <c r="F627" s="74">
        <v>41515</v>
      </c>
    </row>
    <row r="628" spans="2:6">
      <c r="B628" t="s">
        <v>7732</v>
      </c>
      <c r="C628" t="s">
        <v>7733</v>
      </c>
      <c r="D628" t="s">
        <v>62</v>
      </c>
      <c r="E628">
        <v>0.68</v>
      </c>
      <c r="F628" s="74">
        <v>41515</v>
      </c>
    </row>
    <row r="629" spans="2:6">
      <c r="B629" t="s">
        <v>7734</v>
      </c>
      <c r="C629" t="s">
        <v>7735</v>
      </c>
      <c r="D629" t="s">
        <v>62</v>
      </c>
      <c r="E629">
        <v>1.1499999999999999</v>
      </c>
      <c r="F629" s="74">
        <v>41515</v>
      </c>
    </row>
    <row r="630" spans="2:6">
      <c r="B630" t="s">
        <v>7736</v>
      </c>
      <c r="C630" t="s">
        <v>7737</v>
      </c>
      <c r="D630" t="s">
        <v>62</v>
      </c>
      <c r="E630">
        <v>1.91</v>
      </c>
      <c r="F630" s="74">
        <v>41515</v>
      </c>
    </row>
    <row r="631" spans="2:6">
      <c r="B631" t="s">
        <v>7738</v>
      </c>
      <c r="C631" t="s">
        <v>7739</v>
      </c>
      <c r="D631" t="s">
        <v>62</v>
      </c>
      <c r="E631">
        <v>2.36</v>
      </c>
      <c r="F631" s="74">
        <v>41515</v>
      </c>
    </row>
    <row r="632" spans="2:6">
      <c r="B632" t="s">
        <v>7740</v>
      </c>
      <c r="C632" t="s">
        <v>7741</v>
      </c>
      <c r="D632" t="s">
        <v>62</v>
      </c>
      <c r="E632">
        <v>3.36</v>
      </c>
      <c r="F632" s="74">
        <v>41515</v>
      </c>
    </row>
    <row r="633" spans="2:6">
      <c r="B633" t="s">
        <v>7742</v>
      </c>
      <c r="C633" t="s">
        <v>7743</v>
      </c>
      <c r="D633" t="s">
        <v>62</v>
      </c>
      <c r="E633">
        <v>6.04</v>
      </c>
      <c r="F633" s="74">
        <v>41515</v>
      </c>
    </row>
    <row r="634" spans="2:6">
      <c r="B634" t="s">
        <v>7744</v>
      </c>
      <c r="C634" t="s">
        <v>7745</v>
      </c>
      <c r="D634" t="s">
        <v>62</v>
      </c>
      <c r="E634">
        <v>10.08</v>
      </c>
      <c r="F634" s="74">
        <v>41515</v>
      </c>
    </row>
    <row r="635" spans="2:6">
      <c r="B635" t="s">
        <v>7746</v>
      </c>
      <c r="C635" t="s">
        <v>7747</v>
      </c>
      <c r="D635" t="s">
        <v>62</v>
      </c>
      <c r="E635">
        <v>21.51</v>
      </c>
      <c r="F635" s="74">
        <v>41515</v>
      </c>
    </row>
    <row r="636" spans="2:6">
      <c r="B636" t="s">
        <v>7748</v>
      </c>
      <c r="C636" t="s">
        <v>7749</v>
      </c>
      <c r="D636" t="s">
        <v>62</v>
      </c>
      <c r="E636">
        <v>142.19999999999999</v>
      </c>
      <c r="F636" s="74">
        <v>41515</v>
      </c>
    </row>
    <row r="637" spans="2:6">
      <c r="B637" t="s">
        <v>7750</v>
      </c>
      <c r="C637" t="s">
        <v>7751</v>
      </c>
      <c r="D637" t="s">
        <v>62</v>
      </c>
      <c r="E637">
        <v>87.5</v>
      </c>
      <c r="F637" s="74">
        <v>39546</v>
      </c>
    </row>
    <row r="638" spans="2:6">
      <c r="B638" t="s">
        <v>7752</v>
      </c>
      <c r="C638" t="s">
        <v>7753</v>
      </c>
      <c r="D638" t="s">
        <v>62</v>
      </c>
      <c r="E638">
        <v>254.4</v>
      </c>
      <c r="F638" s="74">
        <v>41515</v>
      </c>
    </row>
    <row r="639" spans="2:6">
      <c r="B639" t="s">
        <v>7754</v>
      </c>
      <c r="C639" t="s">
        <v>7755</v>
      </c>
      <c r="D639" t="s">
        <v>62</v>
      </c>
      <c r="E639">
        <v>335.28</v>
      </c>
      <c r="F639" s="74">
        <v>41515</v>
      </c>
    </row>
    <row r="640" spans="2:6">
      <c r="B640" t="s">
        <v>7756</v>
      </c>
      <c r="C640" t="s">
        <v>7757</v>
      </c>
      <c r="D640" t="s">
        <v>62</v>
      </c>
      <c r="E640">
        <v>417.47</v>
      </c>
      <c r="F640" s="74">
        <v>41515</v>
      </c>
    </row>
    <row r="641" spans="2:7">
      <c r="B641" t="s">
        <v>7758</v>
      </c>
      <c r="C641" t="s">
        <v>7759</v>
      </c>
      <c r="D641" t="s">
        <v>62</v>
      </c>
      <c r="E641">
        <v>617.08000000000004</v>
      </c>
      <c r="F641" s="74">
        <v>41515</v>
      </c>
    </row>
    <row r="642" spans="2:7">
      <c r="B642" t="s">
        <v>7760</v>
      </c>
      <c r="C642" t="s">
        <v>7761</v>
      </c>
      <c r="D642" t="s">
        <v>5</v>
      </c>
      <c r="E642" s="75">
        <v>1189.4000000000001</v>
      </c>
      <c r="F642" s="74">
        <v>41097</v>
      </c>
    </row>
    <row r="643" spans="2:7">
      <c r="B643" t="s">
        <v>7762</v>
      </c>
      <c r="C643" t="s">
        <v>7763</v>
      </c>
      <c r="D643" t="s">
        <v>5</v>
      </c>
      <c r="E643">
        <v>947.05</v>
      </c>
      <c r="F643" s="74">
        <v>41555</v>
      </c>
      <c r="G643" t="s">
        <v>6914</v>
      </c>
    </row>
    <row r="644" spans="2:7">
      <c r="B644" t="s">
        <v>7764</v>
      </c>
      <c r="C644" t="s">
        <v>7765</v>
      </c>
      <c r="D644" t="s">
        <v>7766</v>
      </c>
      <c r="E644" s="75">
        <v>1049</v>
      </c>
      <c r="F644" s="74">
        <v>41526</v>
      </c>
    </row>
    <row r="645" spans="2:7">
      <c r="B645" t="s">
        <v>7767</v>
      </c>
      <c r="C645" t="s">
        <v>7768</v>
      </c>
      <c r="D645" t="s">
        <v>62</v>
      </c>
      <c r="E645">
        <v>2.93</v>
      </c>
      <c r="F645" s="74">
        <v>41515</v>
      </c>
    </row>
    <row r="646" spans="2:7">
      <c r="B646" t="s">
        <v>7769</v>
      </c>
      <c r="C646" t="s">
        <v>7770</v>
      </c>
      <c r="D646" t="s">
        <v>62</v>
      </c>
      <c r="E646">
        <v>9.26</v>
      </c>
      <c r="F646" s="74">
        <v>41515</v>
      </c>
    </row>
    <row r="647" spans="2:7">
      <c r="B647" t="s">
        <v>7771</v>
      </c>
      <c r="C647" t="s">
        <v>7772</v>
      </c>
      <c r="D647" t="s">
        <v>62</v>
      </c>
      <c r="E647">
        <v>10.39</v>
      </c>
      <c r="F647" s="74">
        <v>41515</v>
      </c>
    </row>
    <row r="648" spans="2:7">
      <c r="B648" t="s">
        <v>7773</v>
      </c>
      <c r="C648" t="s">
        <v>7774</v>
      </c>
      <c r="D648" t="s">
        <v>62</v>
      </c>
      <c r="E648">
        <v>10.39</v>
      </c>
      <c r="F648" s="74">
        <v>41515</v>
      </c>
    </row>
    <row r="649" spans="2:7">
      <c r="B649" t="s">
        <v>7775</v>
      </c>
      <c r="C649" t="s">
        <v>7776</v>
      </c>
      <c r="D649" t="s">
        <v>62</v>
      </c>
      <c r="E649">
        <v>15.73</v>
      </c>
      <c r="F649" s="74">
        <v>41515</v>
      </c>
    </row>
    <row r="650" spans="2:7">
      <c r="B650" t="s">
        <v>7777</v>
      </c>
      <c r="C650" t="s">
        <v>7778</v>
      </c>
      <c r="D650" t="s">
        <v>62</v>
      </c>
      <c r="E650">
        <v>15.73</v>
      </c>
      <c r="F650" s="74">
        <v>41515</v>
      </c>
    </row>
    <row r="651" spans="2:7">
      <c r="B651" t="s">
        <v>7779</v>
      </c>
      <c r="C651" t="s">
        <v>7780</v>
      </c>
      <c r="D651" t="s">
        <v>62</v>
      </c>
      <c r="E651">
        <v>13.39</v>
      </c>
      <c r="F651" s="74">
        <v>41515</v>
      </c>
    </row>
    <row r="652" spans="2:7">
      <c r="B652" t="s">
        <v>7781</v>
      </c>
      <c r="C652" t="s">
        <v>7782</v>
      </c>
      <c r="D652" t="s">
        <v>62</v>
      </c>
      <c r="E652">
        <v>26.41</v>
      </c>
      <c r="F652" s="74">
        <v>41515</v>
      </c>
    </row>
    <row r="653" spans="2:7">
      <c r="B653" t="s">
        <v>7783</v>
      </c>
      <c r="C653" t="s">
        <v>7784</v>
      </c>
      <c r="D653" t="s">
        <v>62</v>
      </c>
      <c r="E653">
        <v>52.91</v>
      </c>
      <c r="F653" s="74">
        <v>41515</v>
      </c>
    </row>
    <row r="654" spans="2:7">
      <c r="B654" t="s">
        <v>7785</v>
      </c>
      <c r="C654" t="s">
        <v>7786</v>
      </c>
      <c r="D654" t="s">
        <v>62</v>
      </c>
      <c r="E654">
        <v>282.51</v>
      </c>
      <c r="F654" s="74">
        <v>41515</v>
      </c>
    </row>
    <row r="655" spans="2:7">
      <c r="B655" t="s">
        <v>7787</v>
      </c>
      <c r="C655" t="s">
        <v>7788</v>
      </c>
      <c r="D655" t="s">
        <v>6803</v>
      </c>
      <c r="E655" s="75">
        <v>3652</v>
      </c>
      <c r="F655" s="74">
        <v>41491</v>
      </c>
    </row>
    <row r="656" spans="2:7">
      <c r="B656" t="s">
        <v>7789</v>
      </c>
      <c r="C656" t="s">
        <v>7790</v>
      </c>
      <c r="D656" t="s">
        <v>6803</v>
      </c>
      <c r="E656" s="75">
        <v>3820</v>
      </c>
      <c r="F656" s="74">
        <v>41491</v>
      </c>
    </row>
    <row r="657" spans="2:6">
      <c r="B657" t="s">
        <v>7791</v>
      </c>
      <c r="C657" t="s">
        <v>7792</v>
      </c>
      <c r="D657" t="s">
        <v>5</v>
      </c>
      <c r="E657">
        <v>815</v>
      </c>
      <c r="F657" s="74">
        <v>41555</v>
      </c>
    </row>
    <row r="658" spans="2:6">
      <c r="B658" t="s">
        <v>7793</v>
      </c>
      <c r="C658" t="s">
        <v>7794</v>
      </c>
      <c r="D658" t="s">
        <v>7766</v>
      </c>
      <c r="E658">
        <v>989</v>
      </c>
      <c r="F658" s="74">
        <v>41526</v>
      </c>
    </row>
    <row r="659" spans="2:6">
      <c r="B659" t="s">
        <v>7795</v>
      </c>
      <c r="C659" t="s">
        <v>7796</v>
      </c>
      <c r="D659" t="s">
        <v>62</v>
      </c>
      <c r="E659">
        <v>2.0299999999999998</v>
      </c>
      <c r="F659" s="74">
        <v>41522</v>
      </c>
    </row>
    <row r="660" spans="2:6">
      <c r="B660" t="s">
        <v>7797</v>
      </c>
      <c r="C660" t="s">
        <v>7798</v>
      </c>
      <c r="D660" t="s">
        <v>62</v>
      </c>
      <c r="E660">
        <v>483.71</v>
      </c>
      <c r="F660" s="74">
        <v>41554</v>
      </c>
    </row>
    <row r="661" spans="2:6">
      <c r="B661" t="s">
        <v>7799</v>
      </c>
      <c r="C661" t="s">
        <v>7800</v>
      </c>
      <c r="D661" t="s">
        <v>62</v>
      </c>
      <c r="E661">
        <v>18.23</v>
      </c>
      <c r="F661" s="74">
        <v>41522</v>
      </c>
    </row>
    <row r="662" spans="2:6">
      <c r="B662" t="s">
        <v>7801</v>
      </c>
      <c r="C662" t="s">
        <v>6148</v>
      </c>
      <c r="D662" t="s">
        <v>6858</v>
      </c>
      <c r="E662" s="75">
        <v>3291.84</v>
      </c>
      <c r="F662" s="74">
        <v>41552</v>
      </c>
    </row>
    <row r="663" spans="2:6">
      <c r="B663" t="s">
        <v>7802</v>
      </c>
      <c r="C663" t="s">
        <v>6149</v>
      </c>
    </row>
    <row r="664" spans="2:6">
      <c r="B664" t="s">
        <v>6858</v>
      </c>
      <c r="C664" s="75">
        <v>6033.02</v>
      </c>
      <c r="D664" s="74">
        <v>41552</v>
      </c>
    </row>
    <row r="665" spans="2:6">
      <c r="B665" t="s">
        <v>7803</v>
      </c>
      <c r="C665" t="s">
        <v>7804</v>
      </c>
      <c r="D665" t="s">
        <v>7805</v>
      </c>
      <c r="E665">
        <v>173.97</v>
      </c>
      <c r="F665" s="74">
        <v>41520</v>
      </c>
    </row>
    <row r="666" spans="2:6">
      <c r="B666" t="s">
        <v>7806</v>
      </c>
      <c r="C666" t="s">
        <v>7807</v>
      </c>
      <c r="D666" t="s">
        <v>62</v>
      </c>
      <c r="E666">
        <v>156.32</v>
      </c>
      <c r="F666" s="74">
        <v>39765</v>
      </c>
    </row>
    <row r="667" spans="2:6">
      <c r="B667" t="s">
        <v>7808</v>
      </c>
      <c r="C667" t="s">
        <v>7809</v>
      </c>
      <c r="D667" t="s">
        <v>6845</v>
      </c>
      <c r="E667">
        <v>171.67</v>
      </c>
      <c r="F667" s="74">
        <v>41128</v>
      </c>
    </row>
    <row r="668" spans="2:6">
      <c r="B668" t="s">
        <v>7810</v>
      </c>
      <c r="C668" s="76" t="s">
        <v>7811</v>
      </c>
      <c r="D668" t="s">
        <v>6858</v>
      </c>
      <c r="E668" s="75">
        <v>66235.73</v>
      </c>
      <c r="F668" s="74">
        <v>41554</v>
      </c>
    </row>
    <row r="669" spans="2:6">
      <c r="B669" t="s">
        <v>7812</v>
      </c>
      <c r="C669" t="s">
        <v>6161</v>
      </c>
    </row>
    <row r="670" spans="2:6">
      <c r="B670" t="s">
        <v>6858</v>
      </c>
      <c r="C670" s="75">
        <v>19828.8</v>
      </c>
      <c r="D670" s="74">
        <v>41552</v>
      </c>
    </row>
    <row r="671" spans="2:6">
      <c r="B671" t="s">
        <v>7813</v>
      </c>
      <c r="C671" t="s">
        <v>6170</v>
      </c>
    </row>
    <row r="672" spans="2:6">
      <c r="B672" t="s">
        <v>6858</v>
      </c>
      <c r="C672" s="75">
        <v>28350</v>
      </c>
      <c r="D672" s="74">
        <v>41552</v>
      </c>
    </row>
    <row r="673" spans="2:6">
      <c r="B673" t="s">
        <v>7814</v>
      </c>
      <c r="C673" t="s">
        <v>7815</v>
      </c>
      <c r="D673" t="s">
        <v>6858</v>
      </c>
      <c r="E673" s="75">
        <v>6522.3</v>
      </c>
      <c r="F673" s="74">
        <v>41555</v>
      </c>
    </row>
    <row r="674" spans="2:6">
      <c r="B674" t="s">
        <v>7816</v>
      </c>
      <c r="C674" t="s">
        <v>7817</v>
      </c>
    </row>
    <row r="675" spans="2:6">
      <c r="B675" t="s">
        <v>6858</v>
      </c>
      <c r="C675" s="75">
        <v>6522.3</v>
      </c>
      <c r="D675" s="74">
        <v>41555</v>
      </c>
    </row>
    <row r="676" spans="2:6">
      <c r="B676" t="s">
        <v>7818</v>
      </c>
      <c r="C676" t="s">
        <v>7819</v>
      </c>
    </row>
    <row r="677" spans="2:6">
      <c r="B677" t="s">
        <v>6858</v>
      </c>
      <c r="C677" s="75">
        <v>5549.4</v>
      </c>
      <c r="D677" s="74">
        <v>41555</v>
      </c>
    </row>
    <row r="678" spans="2:6">
      <c r="B678" t="s">
        <v>7820</v>
      </c>
      <c r="C678" t="s">
        <v>7821</v>
      </c>
      <c r="D678" t="s">
        <v>6858</v>
      </c>
      <c r="E678" s="75">
        <v>5549.4</v>
      </c>
      <c r="F678" s="74">
        <v>41555</v>
      </c>
    </row>
    <row r="679" spans="2:6">
      <c r="B679" t="s">
        <v>7822</v>
      </c>
      <c r="C679" t="s">
        <v>7823</v>
      </c>
      <c r="D679" t="s">
        <v>6858</v>
      </c>
      <c r="E679" s="75">
        <v>4687.2</v>
      </c>
      <c r="F679" s="74">
        <v>41555</v>
      </c>
    </row>
    <row r="680" spans="2:6">
      <c r="B680" t="s">
        <v>7824</v>
      </c>
      <c r="C680" t="s">
        <v>7825</v>
      </c>
      <c r="D680" t="s">
        <v>6858</v>
      </c>
      <c r="E680" s="75">
        <v>4668.3</v>
      </c>
      <c r="F680" s="74">
        <v>41555</v>
      </c>
    </row>
    <row r="681" spans="2:6">
      <c r="B681" t="s">
        <v>7826</v>
      </c>
      <c r="C681" t="s">
        <v>7827</v>
      </c>
      <c r="D681" t="s">
        <v>6858</v>
      </c>
      <c r="E681" s="75">
        <v>6083.1</v>
      </c>
      <c r="F681" s="74">
        <v>41555</v>
      </c>
    </row>
    <row r="682" spans="2:6">
      <c r="B682" t="s">
        <v>7828</v>
      </c>
      <c r="C682" t="s">
        <v>7829</v>
      </c>
      <c r="D682" t="s">
        <v>6858</v>
      </c>
      <c r="E682" s="75">
        <v>5549.4</v>
      </c>
      <c r="F682" s="74">
        <v>41555</v>
      </c>
    </row>
    <row r="683" spans="2:6">
      <c r="B683" t="s">
        <v>7830</v>
      </c>
      <c r="C683" t="s">
        <v>7831</v>
      </c>
      <c r="D683" t="s">
        <v>6858</v>
      </c>
      <c r="E683" s="75">
        <v>5549.4</v>
      </c>
      <c r="F683" s="74">
        <v>41555</v>
      </c>
    </row>
    <row r="684" spans="2:6">
      <c r="B684" t="s">
        <v>7832</v>
      </c>
      <c r="C684" t="s">
        <v>7833</v>
      </c>
      <c r="D684" t="s">
        <v>6858</v>
      </c>
      <c r="E684" s="75">
        <v>5549.4</v>
      </c>
      <c r="F684" s="74">
        <v>41555</v>
      </c>
    </row>
    <row r="685" spans="2:6">
      <c r="B685" t="s">
        <v>7834</v>
      </c>
      <c r="C685" t="s">
        <v>7835</v>
      </c>
      <c r="D685" t="s">
        <v>6858</v>
      </c>
      <c r="E685" s="75">
        <v>13342.5</v>
      </c>
      <c r="F685" s="74">
        <v>41555</v>
      </c>
    </row>
    <row r="686" spans="2:6">
      <c r="B686" t="s">
        <v>7836</v>
      </c>
      <c r="C686" t="s">
        <v>7837</v>
      </c>
      <c r="D686" t="s">
        <v>6858</v>
      </c>
      <c r="E686" s="75">
        <v>23554.799999999999</v>
      </c>
      <c r="F686" s="74">
        <v>41555</v>
      </c>
    </row>
    <row r="687" spans="2:6">
      <c r="B687" t="s">
        <v>7838</v>
      </c>
      <c r="C687" t="s">
        <v>7839</v>
      </c>
      <c r="D687" t="s">
        <v>6858</v>
      </c>
      <c r="E687" s="75">
        <v>30225</v>
      </c>
      <c r="F687" s="74">
        <v>41550</v>
      </c>
    </row>
    <row r="688" spans="2:6">
      <c r="B688" t="s">
        <v>7840</v>
      </c>
      <c r="C688" t="s">
        <v>6163</v>
      </c>
      <c r="D688" t="s">
        <v>6858</v>
      </c>
      <c r="E688" s="75">
        <v>5740.74</v>
      </c>
      <c r="F688" s="74">
        <v>41552</v>
      </c>
    </row>
    <row r="689" spans="2:6">
      <c r="B689" t="s">
        <v>7841</v>
      </c>
      <c r="C689" t="s">
        <v>7842</v>
      </c>
      <c r="D689" t="s">
        <v>6858</v>
      </c>
      <c r="E689">
        <v>432</v>
      </c>
      <c r="F689" s="74">
        <v>41523</v>
      </c>
    </row>
    <row r="690" spans="2:6">
      <c r="B690" t="s">
        <v>7843</v>
      </c>
      <c r="C690" t="s">
        <v>7844</v>
      </c>
      <c r="D690" t="s">
        <v>6858</v>
      </c>
      <c r="E690" s="75">
        <v>46658.7</v>
      </c>
      <c r="F690" s="74">
        <v>41554</v>
      </c>
    </row>
    <row r="691" spans="2:6">
      <c r="B691" t="s">
        <v>7845</v>
      </c>
      <c r="C691" t="s">
        <v>6158</v>
      </c>
      <c r="D691" t="s">
        <v>6858</v>
      </c>
      <c r="E691" s="75">
        <v>16459.2</v>
      </c>
      <c r="F691" s="74">
        <v>41552</v>
      </c>
    </row>
    <row r="692" spans="2:6">
      <c r="B692" t="s">
        <v>7846</v>
      </c>
      <c r="C692" t="s">
        <v>7847</v>
      </c>
      <c r="D692" t="s">
        <v>62</v>
      </c>
      <c r="E692">
        <v>2.2400000000000002</v>
      </c>
      <c r="F692" s="74">
        <v>41484</v>
      </c>
    </row>
    <row r="693" spans="2:6">
      <c r="B693" t="s">
        <v>7848</v>
      </c>
      <c r="C693" t="s">
        <v>7849</v>
      </c>
      <c r="D693" t="s">
        <v>62</v>
      </c>
      <c r="E693">
        <v>4.9800000000000004</v>
      </c>
      <c r="F693" s="74">
        <v>41484</v>
      </c>
    </row>
    <row r="694" spans="2:6">
      <c r="B694" t="s">
        <v>7850</v>
      </c>
      <c r="C694" t="s">
        <v>7851</v>
      </c>
      <c r="D694" t="s">
        <v>62</v>
      </c>
      <c r="E694">
        <v>10.55</v>
      </c>
      <c r="F694" s="74">
        <v>41484</v>
      </c>
    </row>
    <row r="695" spans="2:6">
      <c r="B695" t="s">
        <v>7852</v>
      </c>
      <c r="C695" t="s">
        <v>7853</v>
      </c>
      <c r="D695" t="s">
        <v>62</v>
      </c>
      <c r="E695">
        <v>14.37</v>
      </c>
      <c r="F695" s="74">
        <v>41484</v>
      </c>
    </row>
    <row r="696" spans="2:6">
      <c r="B696" t="s">
        <v>7854</v>
      </c>
      <c r="C696" t="s">
        <v>7855</v>
      </c>
      <c r="D696" t="s">
        <v>62</v>
      </c>
      <c r="E696">
        <v>20.239999999999998</v>
      </c>
      <c r="F696" s="74">
        <v>41484</v>
      </c>
    </row>
    <row r="697" spans="2:6">
      <c r="B697" t="s">
        <v>7856</v>
      </c>
      <c r="C697" t="s">
        <v>7857</v>
      </c>
      <c r="D697" t="s">
        <v>62</v>
      </c>
      <c r="E697">
        <v>28.93</v>
      </c>
      <c r="F697" s="74">
        <v>41485</v>
      </c>
    </row>
    <row r="698" spans="2:6">
      <c r="B698" t="s">
        <v>7858</v>
      </c>
      <c r="C698" t="s">
        <v>7859</v>
      </c>
      <c r="D698" t="s">
        <v>62</v>
      </c>
      <c r="E698">
        <v>51.98</v>
      </c>
      <c r="F698" s="74">
        <v>41484</v>
      </c>
    </row>
    <row r="699" spans="2:6">
      <c r="B699" t="s">
        <v>7860</v>
      </c>
      <c r="C699" t="s">
        <v>7861</v>
      </c>
      <c r="D699" t="s">
        <v>6858</v>
      </c>
      <c r="E699">
        <v>93.86</v>
      </c>
      <c r="F699" s="74">
        <v>41485</v>
      </c>
    </row>
    <row r="700" spans="2:6">
      <c r="B700" t="s">
        <v>7862</v>
      </c>
      <c r="C700" t="s">
        <v>7863</v>
      </c>
      <c r="D700" t="s">
        <v>62</v>
      </c>
      <c r="E700">
        <v>3</v>
      </c>
      <c r="F700" s="74">
        <v>40357</v>
      </c>
    </row>
    <row r="701" spans="2:6">
      <c r="B701" t="s">
        <v>7864</v>
      </c>
      <c r="C701" t="s">
        <v>7865</v>
      </c>
      <c r="D701" t="s">
        <v>62</v>
      </c>
      <c r="E701">
        <v>4.0999999999999996</v>
      </c>
      <c r="F701" s="74">
        <v>40357</v>
      </c>
    </row>
    <row r="702" spans="2:6">
      <c r="B702" t="s">
        <v>7866</v>
      </c>
      <c r="C702" t="s">
        <v>7867</v>
      </c>
      <c r="D702" t="s">
        <v>62</v>
      </c>
      <c r="E702">
        <v>64.400000000000006</v>
      </c>
      <c r="F702" s="74">
        <v>39702</v>
      </c>
    </row>
    <row r="703" spans="2:6">
      <c r="B703" t="s">
        <v>7868</v>
      </c>
      <c r="C703" t="s">
        <v>7869</v>
      </c>
      <c r="D703" t="s">
        <v>62</v>
      </c>
      <c r="E703">
        <v>8.5</v>
      </c>
      <c r="F703" s="74">
        <v>41136</v>
      </c>
    </row>
    <row r="704" spans="2:6">
      <c r="B704" t="s">
        <v>7870</v>
      </c>
      <c r="C704" t="s">
        <v>7871</v>
      </c>
      <c r="D704" t="s">
        <v>2</v>
      </c>
      <c r="E704">
        <v>215</v>
      </c>
      <c r="F704" s="74">
        <v>41523</v>
      </c>
    </row>
    <row r="705" spans="2:6">
      <c r="B705" t="s">
        <v>7872</v>
      </c>
      <c r="C705" t="s">
        <v>7873</v>
      </c>
      <c r="D705" t="s">
        <v>6858</v>
      </c>
      <c r="E705">
        <v>175.5</v>
      </c>
      <c r="F705" s="74">
        <v>41554</v>
      </c>
    </row>
    <row r="706" spans="2:6">
      <c r="B706" t="s">
        <v>7874</v>
      </c>
      <c r="C706" s="76" t="s">
        <v>7875</v>
      </c>
      <c r="D706" t="s">
        <v>6858</v>
      </c>
      <c r="E706">
        <v>244.62</v>
      </c>
      <c r="F706" s="74">
        <v>41554</v>
      </c>
    </row>
    <row r="707" spans="2:6">
      <c r="B707" t="s">
        <v>7876</v>
      </c>
      <c r="C707" t="s">
        <v>7877</v>
      </c>
      <c r="D707" t="s">
        <v>62</v>
      </c>
      <c r="E707">
        <v>800.28</v>
      </c>
      <c r="F707" s="74">
        <v>41554</v>
      </c>
    </row>
    <row r="708" spans="2:6">
      <c r="B708" t="s">
        <v>7878</v>
      </c>
      <c r="C708" s="76" t="s">
        <v>7879</v>
      </c>
      <c r="D708" t="s">
        <v>6858</v>
      </c>
      <c r="E708">
        <v>187.79</v>
      </c>
      <c r="F708" s="74">
        <v>41554</v>
      </c>
    </row>
    <row r="709" spans="2:6">
      <c r="B709" t="s">
        <v>7880</v>
      </c>
      <c r="C709" s="76" t="s">
        <v>7881</v>
      </c>
      <c r="D709" t="s">
        <v>6858</v>
      </c>
      <c r="E709">
        <v>109.35</v>
      </c>
      <c r="F709" s="74">
        <v>41554</v>
      </c>
    </row>
    <row r="710" spans="2:6">
      <c r="B710" t="s">
        <v>7882</v>
      </c>
      <c r="C710" s="76" t="s">
        <v>7883</v>
      </c>
      <c r="D710" t="s">
        <v>6858</v>
      </c>
      <c r="E710">
        <v>121.5</v>
      </c>
      <c r="F710" s="74">
        <v>41554</v>
      </c>
    </row>
    <row r="711" spans="2:6">
      <c r="B711" t="s">
        <v>7884</v>
      </c>
      <c r="C711" t="s">
        <v>7885</v>
      </c>
      <c r="D711" t="s">
        <v>6858</v>
      </c>
      <c r="E711">
        <v>243</v>
      </c>
      <c r="F711" s="74">
        <v>41554</v>
      </c>
    </row>
    <row r="712" spans="2:6">
      <c r="B712" t="s">
        <v>7886</v>
      </c>
      <c r="C712" s="76" t="s">
        <v>7887</v>
      </c>
      <c r="D712" t="s">
        <v>62</v>
      </c>
      <c r="E712">
        <v>128.79</v>
      </c>
      <c r="F712" s="74">
        <v>41554</v>
      </c>
    </row>
    <row r="713" spans="2:6">
      <c r="B713" t="s">
        <v>7888</v>
      </c>
      <c r="C713" s="76" t="s">
        <v>7889</v>
      </c>
      <c r="D713" t="s">
        <v>62</v>
      </c>
      <c r="E713">
        <v>91.8</v>
      </c>
      <c r="F713" s="74">
        <v>41554</v>
      </c>
    </row>
    <row r="714" spans="2:6">
      <c r="B714" t="s">
        <v>7890</v>
      </c>
      <c r="C714" s="76" t="s">
        <v>7891</v>
      </c>
      <c r="D714" t="s">
        <v>6858</v>
      </c>
      <c r="E714">
        <v>111.65</v>
      </c>
      <c r="F714" s="74">
        <v>41554</v>
      </c>
    </row>
    <row r="715" spans="2:6">
      <c r="B715" t="s">
        <v>7892</v>
      </c>
      <c r="C715" s="76" t="s">
        <v>6377</v>
      </c>
      <c r="D715" t="s">
        <v>6858</v>
      </c>
      <c r="E715">
        <v>50.76</v>
      </c>
      <c r="F715" s="74">
        <v>41554</v>
      </c>
    </row>
    <row r="716" spans="2:6">
      <c r="B716" t="s">
        <v>7893</v>
      </c>
      <c r="C716" s="76" t="s">
        <v>7894</v>
      </c>
      <c r="D716" t="s">
        <v>6858</v>
      </c>
      <c r="E716">
        <v>197.64</v>
      </c>
      <c r="F716" s="74">
        <v>41554</v>
      </c>
    </row>
    <row r="717" spans="2:6">
      <c r="B717" t="s">
        <v>7895</v>
      </c>
      <c r="C717" s="76" t="s">
        <v>7896</v>
      </c>
      <c r="D717" t="s">
        <v>62</v>
      </c>
      <c r="E717">
        <v>81.540000000000006</v>
      </c>
      <c r="F717" s="74">
        <v>41554</v>
      </c>
    </row>
    <row r="718" spans="2:6">
      <c r="B718" t="s">
        <v>7897</v>
      </c>
      <c r="C718" s="76" t="s">
        <v>7898</v>
      </c>
      <c r="D718" t="s">
        <v>62</v>
      </c>
      <c r="E718">
        <v>88.83</v>
      </c>
      <c r="F718" s="74">
        <v>41554</v>
      </c>
    </row>
    <row r="719" spans="2:6">
      <c r="B719" t="s">
        <v>7899</v>
      </c>
      <c r="C719" t="s">
        <v>7900</v>
      </c>
      <c r="D719" t="s">
        <v>62</v>
      </c>
      <c r="E719">
        <v>8.5299999999999994</v>
      </c>
      <c r="F719" s="74">
        <v>41136</v>
      </c>
    </row>
    <row r="720" spans="2:6">
      <c r="B720" t="s">
        <v>7901</v>
      </c>
      <c r="C720" t="s">
        <v>7902</v>
      </c>
      <c r="D720" t="s">
        <v>15</v>
      </c>
      <c r="E720">
        <v>35</v>
      </c>
      <c r="F720" s="74">
        <v>41555</v>
      </c>
    </row>
    <row r="721" spans="2:7">
      <c r="B721" t="s">
        <v>7903</v>
      </c>
      <c r="C721" t="s">
        <v>7904</v>
      </c>
      <c r="D721" t="s">
        <v>2</v>
      </c>
      <c r="E721">
        <v>800</v>
      </c>
      <c r="F721" s="74">
        <v>41547</v>
      </c>
    </row>
    <row r="722" spans="2:7">
      <c r="B722" t="s">
        <v>7905</v>
      </c>
      <c r="C722" t="s">
        <v>7906</v>
      </c>
      <c r="D722" t="s">
        <v>6841</v>
      </c>
      <c r="E722" s="75">
        <v>1100</v>
      </c>
      <c r="F722" s="74">
        <v>41555</v>
      </c>
    </row>
    <row r="723" spans="2:7">
      <c r="B723" t="s">
        <v>7907</v>
      </c>
      <c r="C723" t="s">
        <v>7908</v>
      </c>
      <c r="D723" t="s">
        <v>2</v>
      </c>
      <c r="E723">
        <v>690</v>
      </c>
      <c r="F723" s="74">
        <v>41557</v>
      </c>
    </row>
    <row r="724" spans="2:7">
      <c r="B724" t="s">
        <v>7909</v>
      </c>
      <c r="C724" t="s">
        <v>7910</v>
      </c>
      <c r="D724" t="s">
        <v>62</v>
      </c>
      <c r="E724">
        <v>35</v>
      </c>
      <c r="F724" s="74">
        <v>41551</v>
      </c>
    </row>
    <row r="725" spans="2:7">
      <c r="B725" t="s">
        <v>7911</v>
      </c>
      <c r="C725" t="s">
        <v>7912</v>
      </c>
      <c r="D725" t="s">
        <v>15</v>
      </c>
      <c r="E725">
        <v>30</v>
      </c>
      <c r="F725" s="74">
        <v>41545</v>
      </c>
    </row>
    <row r="726" spans="2:7">
      <c r="B726" t="s">
        <v>7913</v>
      </c>
      <c r="C726" t="s">
        <v>7914</v>
      </c>
      <c r="D726" t="s">
        <v>15</v>
      </c>
      <c r="E726">
        <v>25</v>
      </c>
      <c r="F726" s="74">
        <v>41545</v>
      </c>
    </row>
    <row r="727" spans="2:7">
      <c r="B727" t="s">
        <v>7915</v>
      </c>
      <c r="C727" t="s">
        <v>7916</v>
      </c>
      <c r="D727" t="s">
        <v>62</v>
      </c>
      <c r="E727">
        <v>70</v>
      </c>
      <c r="F727" s="74">
        <v>41545</v>
      </c>
    </row>
    <row r="728" spans="2:7">
      <c r="B728" t="s">
        <v>7917</v>
      </c>
      <c r="C728" t="s">
        <v>7918</v>
      </c>
      <c r="D728" t="s">
        <v>6867</v>
      </c>
      <c r="E728">
        <v>68.25</v>
      </c>
      <c r="F728" s="74">
        <v>41513</v>
      </c>
    </row>
    <row r="729" spans="2:7">
      <c r="B729" t="s">
        <v>7919</v>
      </c>
      <c r="C729" t="s">
        <v>7920</v>
      </c>
      <c r="D729" t="s">
        <v>6841</v>
      </c>
      <c r="E729" s="75">
        <v>3771.21</v>
      </c>
      <c r="F729" s="74">
        <v>41554</v>
      </c>
    </row>
    <row r="730" spans="2:7">
      <c r="B730" t="s">
        <v>7921</v>
      </c>
      <c r="C730" t="s">
        <v>7922</v>
      </c>
      <c r="D730" t="s">
        <v>6867</v>
      </c>
      <c r="E730">
        <v>23.2</v>
      </c>
      <c r="F730" s="74">
        <v>41522</v>
      </c>
      <c r="G730" t="s">
        <v>6914</v>
      </c>
    </row>
    <row r="731" spans="2:7">
      <c r="B731" t="s">
        <v>7923</v>
      </c>
      <c r="C731" t="s">
        <v>7924</v>
      </c>
    </row>
    <row r="732" spans="2:7">
      <c r="B732" t="s">
        <v>62</v>
      </c>
      <c r="C732">
        <v>238.82</v>
      </c>
      <c r="D732" s="74">
        <v>41522</v>
      </c>
    </row>
    <row r="733" spans="2:7">
      <c r="B733" t="s">
        <v>7925</v>
      </c>
      <c r="C733" s="76" t="s">
        <v>7926</v>
      </c>
      <c r="D733" t="s">
        <v>62</v>
      </c>
      <c r="E733" s="75">
        <v>2408.4</v>
      </c>
      <c r="F733" s="74">
        <v>41555</v>
      </c>
    </row>
    <row r="734" spans="2:7">
      <c r="B734" t="s">
        <v>7927</v>
      </c>
      <c r="C734" s="76" t="s">
        <v>7928</v>
      </c>
      <c r="D734" t="s">
        <v>62</v>
      </c>
      <c r="E734" s="75">
        <v>2250.1799999999998</v>
      </c>
      <c r="F734" s="74">
        <v>41555</v>
      </c>
    </row>
    <row r="735" spans="2:7">
      <c r="B735" t="s">
        <v>7929</v>
      </c>
      <c r="C735" s="76" t="s">
        <v>7930</v>
      </c>
      <c r="D735" t="s">
        <v>62</v>
      </c>
      <c r="E735" s="75">
        <v>2039.31</v>
      </c>
      <c r="F735" s="74">
        <v>41555</v>
      </c>
    </row>
    <row r="736" spans="2:7">
      <c r="B736" t="s">
        <v>7931</v>
      </c>
      <c r="C736" s="76" t="s">
        <v>7932</v>
      </c>
      <c r="D736" t="s">
        <v>62</v>
      </c>
      <c r="E736" s="75">
        <v>2250.1799999999998</v>
      </c>
      <c r="F736" s="74">
        <v>41555</v>
      </c>
    </row>
    <row r="737" spans="2:6">
      <c r="B737" t="s">
        <v>7933</v>
      </c>
      <c r="C737" s="76" t="s">
        <v>7934</v>
      </c>
      <c r="D737" t="s">
        <v>62</v>
      </c>
      <c r="E737" s="75">
        <v>2645.73</v>
      </c>
      <c r="F737" s="74">
        <v>41555</v>
      </c>
    </row>
    <row r="738" spans="2:6">
      <c r="B738" t="s">
        <v>7935</v>
      </c>
      <c r="C738" s="76" t="s">
        <v>7936</v>
      </c>
      <c r="D738" t="s">
        <v>62</v>
      </c>
      <c r="E738" s="75">
        <v>2408.4</v>
      </c>
      <c r="F738" s="74">
        <v>41555</v>
      </c>
    </row>
    <row r="739" spans="2:6">
      <c r="B739" t="s">
        <v>7937</v>
      </c>
      <c r="C739" s="76" t="s">
        <v>7938</v>
      </c>
      <c r="D739" t="s">
        <v>62</v>
      </c>
      <c r="E739" s="75">
        <v>2645.73</v>
      </c>
      <c r="F739" s="74">
        <v>41555</v>
      </c>
    </row>
    <row r="740" spans="2:6">
      <c r="B740" t="s">
        <v>7939</v>
      </c>
      <c r="C740" s="76" t="s">
        <v>7940</v>
      </c>
      <c r="D740" t="s">
        <v>62</v>
      </c>
      <c r="E740" s="75">
        <v>2686.23</v>
      </c>
      <c r="F740" s="74">
        <v>41555</v>
      </c>
    </row>
    <row r="741" spans="2:6">
      <c r="B741" t="s">
        <v>7941</v>
      </c>
      <c r="C741" s="76" t="s">
        <v>7942</v>
      </c>
      <c r="D741" t="s">
        <v>62</v>
      </c>
      <c r="E741" s="75">
        <v>2686.23</v>
      </c>
      <c r="F741" s="74">
        <v>41555</v>
      </c>
    </row>
    <row r="742" spans="2:6">
      <c r="B742" t="s">
        <v>7943</v>
      </c>
      <c r="C742" s="76" t="s">
        <v>7944</v>
      </c>
      <c r="D742" t="s">
        <v>62</v>
      </c>
      <c r="E742" s="75">
        <v>2408.4</v>
      </c>
      <c r="F742" s="74">
        <v>41555</v>
      </c>
    </row>
    <row r="743" spans="2:6">
      <c r="B743" t="s">
        <v>7945</v>
      </c>
      <c r="C743" s="76" t="s">
        <v>7946</v>
      </c>
      <c r="D743" t="s">
        <v>62</v>
      </c>
      <c r="E743" s="75">
        <v>2039.31</v>
      </c>
      <c r="F743" s="74">
        <v>41555</v>
      </c>
    </row>
    <row r="744" spans="2:6">
      <c r="B744" t="s">
        <v>7947</v>
      </c>
      <c r="C744" s="76" t="s">
        <v>7948</v>
      </c>
      <c r="D744" t="s">
        <v>62</v>
      </c>
      <c r="E744" s="75">
        <v>2039.31</v>
      </c>
      <c r="F744" s="74">
        <v>41555</v>
      </c>
    </row>
    <row r="745" spans="2:6">
      <c r="B745" t="s">
        <v>7949</v>
      </c>
      <c r="C745" s="76" t="s">
        <v>7950</v>
      </c>
      <c r="D745" t="s">
        <v>62</v>
      </c>
      <c r="E745" s="75">
        <v>2408.4</v>
      </c>
      <c r="F745" s="74">
        <v>41555</v>
      </c>
    </row>
    <row r="746" spans="2:6">
      <c r="B746" t="s">
        <v>7951</v>
      </c>
      <c r="C746" s="76" t="s">
        <v>7952</v>
      </c>
      <c r="D746" t="s">
        <v>62</v>
      </c>
      <c r="E746" s="75">
        <v>2408.4</v>
      </c>
      <c r="F746" s="74">
        <v>41555</v>
      </c>
    </row>
    <row r="747" spans="2:6">
      <c r="B747" t="s">
        <v>7953</v>
      </c>
      <c r="C747" s="76" t="s">
        <v>7954</v>
      </c>
      <c r="D747" t="s">
        <v>62</v>
      </c>
      <c r="E747" s="75">
        <v>2408.4</v>
      </c>
      <c r="F747" s="74">
        <v>41555</v>
      </c>
    </row>
    <row r="748" spans="2:6">
      <c r="B748" t="s">
        <v>7955</v>
      </c>
      <c r="C748" s="76" t="s">
        <v>7956</v>
      </c>
      <c r="D748" t="s">
        <v>62</v>
      </c>
      <c r="E748" s="75">
        <v>19389.240000000002</v>
      </c>
      <c r="F748" s="74">
        <v>41555</v>
      </c>
    </row>
    <row r="749" spans="2:6">
      <c r="B749" t="s">
        <v>7957</v>
      </c>
      <c r="C749" s="76" t="s">
        <v>7958</v>
      </c>
      <c r="D749" t="s">
        <v>62</v>
      </c>
      <c r="E749" s="75">
        <v>1920.24</v>
      </c>
      <c r="F749" s="74">
        <v>41555</v>
      </c>
    </row>
    <row r="750" spans="2:6">
      <c r="B750" t="s">
        <v>7959</v>
      </c>
      <c r="C750" s="76" t="s">
        <v>7960</v>
      </c>
      <c r="D750" t="s">
        <v>62</v>
      </c>
      <c r="E750" s="75">
        <v>1920.24</v>
      </c>
      <c r="F750" s="74">
        <v>41555</v>
      </c>
    </row>
    <row r="751" spans="2:6">
      <c r="B751" t="s">
        <v>7961</v>
      </c>
      <c r="C751" s="76" t="s">
        <v>7962</v>
      </c>
      <c r="D751" t="s">
        <v>62</v>
      </c>
      <c r="E751" s="75">
        <v>1920.24</v>
      </c>
      <c r="F751" s="74">
        <v>41555</v>
      </c>
    </row>
    <row r="752" spans="2:6">
      <c r="B752" t="s">
        <v>7963</v>
      </c>
      <c r="C752" s="76" t="s">
        <v>7964</v>
      </c>
      <c r="D752" t="s">
        <v>62</v>
      </c>
      <c r="E752" s="75">
        <v>2408.4</v>
      </c>
      <c r="F752" s="74">
        <v>41555</v>
      </c>
    </row>
    <row r="753" spans="2:7">
      <c r="B753" t="s">
        <v>7965</v>
      </c>
      <c r="C753" s="76" t="s">
        <v>7966</v>
      </c>
      <c r="D753" t="s">
        <v>62</v>
      </c>
      <c r="E753" s="75">
        <v>1933.74</v>
      </c>
      <c r="F753" s="74">
        <v>41555</v>
      </c>
    </row>
    <row r="754" spans="2:7">
      <c r="B754" t="s">
        <v>7967</v>
      </c>
      <c r="C754" s="76" t="s">
        <v>7968</v>
      </c>
      <c r="D754" t="s">
        <v>62</v>
      </c>
      <c r="E754" s="75">
        <v>2645.73</v>
      </c>
      <c r="F754" s="74">
        <v>41555</v>
      </c>
    </row>
    <row r="755" spans="2:7">
      <c r="B755" t="s">
        <v>7969</v>
      </c>
      <c r="C755" s="76" t="s">
        <v>7970</v>
      </c>
      <c r="D755" t="s">
        <v>62</v>
      </c>
      <c r="E755" s="75">
        <v>2039.31</v>
      </c>
      <c r="F755" s="74">
        <v>41555</v>
      </c>
    </row>
    <row r="756" spans="2:7">
      <c r="B756" t="s">
        <v>7971</v>
      </c>
      <c r="C756" s="76" t="s">
        <v>7972</v>
      </c>
      <c r="D756" t="s">
        <v>62</v>
      </c>
      <c r="E756" s="75">
        <v>2250.1799999999998</v>
      </c>
      <c r="F756" s="74">
        <v>41555</v>
      </c>
    </row>
    <row r="757" spans="2:7">
      <c r="B757" t="s">
        <v>7973</v>
      </c>
      <c r="C757" s="76" t="s">
        <v>7974</v>
      </c>
      <c r="D757" t="s">
        <v>62</v>
      </c>
      <c r="E757" s="75">
        <v>1933.74</v>
      </c>
      <c r="F757" s="74">
        <v>41555</v>
      </c>
    </row>
    <row r="758" spans="2:7">
      <c r="B758" t="s">
        <v>7975</v>
      </c>
      <c r="C758" s="76" t="s">
        <v>7976</v>
      </c>
      <c r="D758" t="s">
        <v>62</v>
      </c>
      <c r="E758" s="75">
        <v>2935.85</v>
      </c>
      <c r="F758" s="74">
        <v>41555</v>
      </c>
    </row>
    <row r="759" spans="2:7">
      <c r="B759" t="s">
        <v>7977</v>
      </c>
      <c r="C759" t="s">
        <v>7978</v>
      </c>
      <c r="D759" t="s">
        <v>6845</v>
      </c>
      <c r="E759">
        <v>12.5</v>
      </c>
      <c r="F759" s="74">
        <v>41529</v>
      </c>
    </row>
    <row r="760" spans="2:7">
      <c r="B760" t="s">
        <v>7979</v>
      </c>
      <c r="C760" t="s">
        <v>7980</v>
      </c>
      <c r="D760" t="s">
        <v>62</v>
      </c>
      <c r="E760">
        <v>98.48</v>
      </c>
      <c r="F760" s="74">
        <v>41515</v>
      </c>
    </row>
    <row r="761" spans="2:7">
      <c r="B761" t="s">
        <v>7981</v>
      </c>
      <c r="C761" t="s">
        <v>7982</v>
      </c>
      <c r="D761" t="s">
        <v>62</v>
      </c>
      <c r="E761">
        <v>194.47</v>
      </c>
      <c r="F761" s="74">
        <v>41515</v>
      </c>
    </row>
    <row r="762" spans="2:7">
      <c r="B762" t="s">
        <v>7983</v>
      </c>
      <c r="C762" t="s">
        <v>7984</v>
      </c>
      <c r="D762" t="s">
        <v>62</v>
      </c>
      <c r="E762">
        <v>26.86</v>
      </c>
      <c r="F762" s="74">
        <v>41515</v>
      </c>
    </row>
    <row r="763" spans="2:7">
      <c r="B763" t="s">
        <v>7985</v>
      </c>
      <c r="C763" t="s">
        <v>7986</v>
      </c>
      <c r="D763" t="s">
        <v>1361</v>
      </c>
      <c r="E763">
        <v>131.53</v>
      </c>
      <c r="F763" s="74">
        <v>41067</v>
      </c>
      <c r="G763" t="s">
        <v>7987</v>
      </c>
    </row>
    <row r="764" spans="2:7">
      <c r="B764" t="s">
        <v>7988</v>
      </c>
      <c r="C764" s="76" t="s">
        <v>7989</v>
      </c>
      <c r="D764" t="s">
        <v>476</v>
      </c>
      <c r="E764">
        <v>312.29000000000002</v>
      </c>
      <c r="F764" s="74">
        <v>39766</v>
      </c>
    </row>
    <row r="765" spans="2:7">
      <c r="B765" t="s">
        <v>7990</v>
      </c>
      <c r="C765" s="76" t="s">
        <v>7991</v>
      </c>
      <c r="D765" t="s">
        <v>476</v>
      </c>
      <c r="E765">
        <v>195</v>
      </c>
      <c r="F765" s="74">
        <v>39766</v>
      </c>
    </row>
    <row r="766" spans="2:7">
      <c r="B766" t="s">
        <v>7992</v>
      </c>
      <c r="C766" s="76" t="s">
        <v>7993</v>
      </c>
      <c r="D766" t="s">
        <v>476</v>
      </c>
      <c r="E766" s="75">
        <v>1156.44</v>
      </c>
      <c r="F766" s="74">
        <v>39776</v>
      </c>
    </row>
    <row r="767" spans="2:7">
      <c r="B767" t="s">
        <v>7994</v>
      </c>
      <c r="C767" t="s">
        <v>7995</v>
      </c>
      <c r="D767" t="s">
        <v>476</v>
      </c>
      <c r="E767" s="75">
        <v>2930</v>
      </c>
      <c r="F767" s="74">
        <v>39766</v>
      </c>
    </row>
    <row r="768" spans="2:7">
      <c r="B768" t="s">
        <v>7996</v>
      </c>
      <c r="C768" t="s">
        <v>7997</v>
      </c>
      <c r="D768" t="s">
        <v>476</v>
      </c>
      <c r="E768" s="75">
        <v>3486</v>
      </c>
      <c r="F768" s="74">
        <v>39766</v>
      </c>
    </row>
    <row r="769" spans="2:6">
      <c r="B769" t="s">
        <v>7998</v>
      </c>
      <c r="C769" t="s">
        <v>7999</v>
      </c>
      <c r="D769" t="s">
        <v>6845</v>
      </c>
      <c r="E769">
        <v>88.1</v>
      </c>
      <c r="F769" s="74">
        <v>41233</v>
      </c>
    </row>
    <row r="770" spans="2:6">
      <c r="B770" t="s">
        <v>8000</v>
      </c>
      <c r="C770" t="s">
        <v>8001</v>
      </c>
      <c r="D770" t="s">
        <v>6858</v>
      </c>
      <c r="E770">
        <v>438.57</v>
      </c>
      <c r="F770" s="74">
        <v>41522</v>
      </c>
    </row>
    <row r="771" spans="2:6">
      <c r="B771" t="s">
        <v>8002</v>
      </c>
      <c r="C771" t="s">
        <v>8003</v>
      </c>
      <c r="D771" t="s">
        <v>6858</v>
      </c>
      <c r="E771">
        <v>650</v>
      </c>
      <c r="F771" s="74">
        <v>41522</v>
      </c>
    </row>
    <row r="772" spans="2:6">
      <c r="B772" t="s">
        <v>8004</v>
      </c>
      <c r="C772" t="s">
        <v>8005</v>
      </c>
      <c r="D772" t="s">
        <v>79</v>
      </c>
      <c r="E772">
        <v>8.51</v>
      </c>
      <c r="F772" s="74">
        <v>41554</v>
      </c>
    </row>
    <row r="773" spans="2:6">
      <c r="B773" t="s">
        <v>8006</v>
      </c>
      <c r="C773" t="s">
        <v>8007</v>
      </c>
    </row>
    <row r="774" spans="2:6">
      <c r="B774" t="s">
        <v>79</v>
      </c>
      <c r="C774">
        <v>10.53</v>
      </c>
      <c r="D774" s="74">
        <v>41554</v>
      </c>
    </row>
    <row r="775" spans="2:6">
      <c r="B775" t="s">
        <v>8008</v>
      </c>
      <c r="C775" t="s">
        <v>8009</v>
      </c>
      <c r="D775" t="s">
        <v>79</v>
      </c>
      <c r="E775">
        <v>8.7799999999999994</v>
      </c>
      <c r="F775" s="74">
        <v>41554</v>
      </c>
    </row>
    <row r="776" spans="2:6">
      <c r="B776" t="s">
        <v>8010</v>
      </c>
      <c r="C776" s="76" t="s">
        <v>8011</v>
      </c>
      <c r="D776" t="s">
        <v>62</v>
      </c>
      <c r="E776">
        <v>443.07</v>
      </c>
      <c r="F776" s="74">
        <v>41554</v>
      </c>
    </row>
    <row r="777" spans="2:6">
      <c r="B777" t="s">
        <v>8012</v>
      </c>
      <c r="C777" s="76" t="s">
        <v>8013</v>
      </c>
      <c r="D777" t="s">
        <v>62</v>
      </c>
      <c r="E777">
        <v>531.09</v>
      </c>
      <c r="F777" s="74">
        <v>41554</v>
      </c>
    </row>
    <row r="778" spans="2:6">
      <c r="B778" t="s">
        <v>8014</v>
      </c>
      <c r="C778" s="76" t="s">
        <v>8015</v>
      </c>
      <c r="D778" t="s">
        <v>62</v>
      </c>
      <c r="E778">
        <v>575.1</v>
      </c>
      <c r="F778" s="74">
        <v>41554</v>
      </c>
    </row>
    <row r="779" spans="2:6">
      <c r="B779" t="s">
        <v>8016</v>
      </c>
      <c r="C779" s="76" t="s">
        <v>8017</v>
      </c>
      <c r="D779" t="s">
        <v>62</v>
      </c>
      <c r="E779">
        <v>671.36</v>
      </c>
      <c r="F779" s="74">
        <v>41554</v>
      </c>
    </row>
    <row r="780" spans="2:6">
      <c r="B780" t="s">
        <v>8018</v>
      </c>
      <c r="C780" s="76" t="s">
        <v>8019</v>
      </c>
      <c r="D780" t="s">
        <v>62</v>
      </c>
      <c r="E780">
        <v>543.78</v>
      </c>
      <c r="F780" s="74">
        <v>41554</v>
      </c>
    </row>
    <row r="781" spans="2:6">
      <c r="B781" t="s">
        <v>8020</v>
      </c>
      <c r="C781" s="76" t="s">
        <v>8021</v>
      </c>
      <c r="D781" t="s">
        <v>62</v>
      </c>
      <c r="E781" s="75">
        <v>1144.26</v>
      </c>
      <c r="F781" s="74">
        <v>41554</v>
      </c>
    </row>
    <row r="782" spans="2:6">
      <c r="B782" t="s">
        <v>8022</v>
      </c>
      <c r="C782" s="76" t="s">
        <v>8023</v>
      </c>
      <c r="D782" t="s">
        <v>62</v>
      </c>
      <c r="E782" s="75">
        <v>282652.25</v>
      </c>
      <c r="F782" s="74">
        <v>41554</v>
      </c>
    </row>
    <row r="783" spans="2:6">
      <c r="B783" t="s">
        <v>8024</v>
      </c>
      <c r="C783" t="s">
        <v>8025</v>
      </c>
      <c r="D783" t="s">
        <v>62</v>
      </c>
      <c r="E783">
        <v>18.77</v>
      </c>
      <c r="F783" s="74">
        <v>41554</v>
      </c>
    </row>
    <row r="784" spans="2:6">
      <c r="B784" t="s">
        <v>8026</v>
      </c>
      <c r="C784" s="76" t="s">
        <v>8027</v>
      </c>
      <c r="D784" t="s">
        <v>62</v>
      </c>
      <c r="E784">
        <v>526.64</v>
      </c>
      <c r="F784" s="74">
        <v>41554</v>
      </c>
    </row>
    <row r="785" spans="2:7">
      <c r="B785" t="s">
        <v>8028</v>
      </c>
      <c r="C785" s="76" t="s">
        <v>8029</v>
      </c>
      <c r="D785" t="s">
        <v>62</v>
      </c>
      <c r="E785">
        <v>574.29</v>
      </c>
      <c r="F785" s="74">
        <v>41554</v>
      </c>
    </row>
    <row r="786" spans="2:7">
      <c r="B786" t="s">
        <v>8030</v>
      </c>
      <c r="C786" s="76" t="s">
        <v>8031</v>
      </c>
      <c r="D786" t="s">
        <v>62</v>
      </c>
      <c r="E786" s="75">
        <v>3291.17</v>
      </c>
      <c r="F786" s="74">
        <v>41554</v>
      </c>
    </row>
    <row r="787" spans="2:7">
      <c r="B787" t="s">
        <v>8032</v>
      </c>
      <c r="C787" s="76" t="s">
        <v>8033</v>
      </c>
      <c r="D787" t="s">
        <v>62</v>
      </c>
      <c r="E787" s="75">
        <v>11012.63</v>
      </c>
      <c r="F787" s="74">
        <v>41554</v>
      </c>
    </row>
    <row r="788" spans="2:7">
      <c r="B788" t="s">
        <v>8034</v>
      </c>
      <c r="C788" s="76" t="s">
        <v>8035</v>
      </c>
      <c r="D788" t="s">
        <v>62</v>
      </c>
      <c r="E788" s="75">
        <v>24980.400000000001</v>
      </c>
      <c r="F788" s="74">
        <v>41554</v>
      </c>
    </row>
    <row r="789" spans="2:7">
      <c r="B789" t="s">
        <v>8036</v>
      </c>
      <c r="C789" s="76" t="s">
        <v>8037</v>
      </c>
      <c r="D789" t="s">
        <v>62</v>
      </c>
      <c r="E789" s="75">
        <v>3473.28</v>
      </c>
      <c r="F789" s="74">
        <v>41554</v>
      </c>
    </row>
    <row r="790" spans="2:7">
      <c r="B790" t="s">
        <v>8038</v>
      </c>
      <c r="C790" t="s">
        <v>8039</v>
      </c>
      <c r="D790" t="s">
        <v>6867</v>
      </c>
      <c r="E790">
        <v>10.39</v>
      </c>
      <c r="F790" s="74">
        <v>41520</v>
      </c>
      <c r="G790" t="s">
        <v>6849</v>
      </c>
    </row>
    <row r="791" spans="2:7">
      <c r="B791" t="s">
        <v>8040</v>
      </c>
      <c r="C791" t="s">
        <v>8041</v>
      </c>
      <c r="D791" t="s">
        <v>62</v>
      </c>
      <c r="E791" s="75">
        <v>5818.5</v>
      </c>
      <c r="F791" s="74">
        <v>39759</v>
      </c>
    </row>
    <row r="792" spans="2:7">
      <c r="B792" t="s">
        <v>8042</v>
      </c>
      <c r="C792" t="s">
        <v>8043</v>
      </c>
      <c r="D792" t="s">
        <v>62</v>
      </c>
      <c r="E792" s="75">
        <v>7897.5</v>
      </c>
      <c r="F792" s="74">
        <v>39759</v>
      </c>
    </row>
    <row r="793" spans="2:7">
      <c r="B793" t="s">
        <v>8044</v>
      </c>
      <c r="C793" t="s">
        <v>8045</v>
      </c>
      <c r="D793" t="s">
        <v>62</v>
      </c>
      <c r="E793" s="75">
        <v>7897.5</v>
      </c>
      <c r="F793" s="74">
        <v>41554</v>
      </c>
    </row>
    <row r="794" spans="2:7">
      <c r="B794" t="s">
        <v>8046</v>
      </c>
      <c r="C794" t="s">
        <v>8047</v>
      </c>
      <c r="D794" t="s">
        <v>62</v>
      </c>
      <c r="E794" s="75">
        <v>10597.5</v>
      </c>
      <c r="F794" s="74">
        <v>41554</v>
      </c>
    </row>
    <row r="795" spans="2:7">
      <c r="B795" t="s">
        <v>8048</v>
      </c>
      <c r="C795" t="s">
        <v>8049</v>
      </c>
      <c r="D795" t="s">
        <v>62</v>
      </c>
      <c r="E795">
        <v>270</v>
      </c>
      <c r="F795" s="74">
        <v>39759</v>
      </c>
    </row>
    <row r="796" spans="2:7">
      <c r="B796" t="s">
        <v>8050</v>
      </c>
      <c r="C796" t="s">
        <v>8051</v>
      </c>
      <c r="D796" t="s">
        <v>62</v>
      </c>
      <c r="E796">
        <v>334</v>
      </c>
      <c r="F796" s="74">
        <v>39759</v>
      </c>
    </row>
    <row r="797" spans="2:7">
      <c r="B797" t="s">
        <v>8052</v>
      </c>
      <c r="C797" t="s">
        <v>8053</v>
      </c>
      <c r="D797" t="s">
        <v>62</v>
      </c>
      <c r="E797">
        <v>270</v>
      </c>
      <c r="F797" s="74">
        <v>39759</v>
      </c>
    </row>
    <row r="798" spans="2:7">
      <c r="B798" t="s">
        <v>8054</v>
      </c>
      <c r="C798" t="s">
        <v>8055</v>
      </c>
      <c r="D798" t="s">
        <v>62</v>
      </c>
      <c r="E798">
        <v>297</v>
      </c>
      <c r="F798" s="74">
        <v>39759</v>
      </c>
    </row>
    <row r="799" spans="2:7">
      <c r="B799" t="s">
        <v>8056</v>
      </c>
      <c r="C799" t="s">
        <v>8057</v>
      </c>
      <c r="D799" t="s">
        <v>62</v>
      </c>
      <c r="E799">
        <v>297</v>
      </c>
      <c r="F799" s="74">
        <v>39759</v>
      </c>
    </row>
    <row r="800" spans="2:7">
      <c r="B800" t="s">
        <v>8058</v>
      </c>
      <c r="C800" t="s">
        <v>8059</v>
      </c>
      <c r="D800" t="s">
        <v>62</v>
      </c>
      <c r="E800">
        <v>353</v>
      </c>
      <c r="F800" s="74">
        <v>39759</v>
      </c>
    </row>
    <row r="801" spans="2:6">
      <c r="B801" t="s">
        <v>8060</v>
      </c>
      <c r="C801" t="s">
        <v>8061</v>
      </c>
      <c r="D801" t="s">
        <v>62</v>
      </c>
      <c r="E801">
        <v>353</v>
      </c>
      <c r="F801" s="74">
        <v>39759</v>
      </c>
    </row>
    <row r="802" spans="2:6">
      <c r="B802" t="s">
        <v>8062</v>
      </c>
      <c r="C802" t="s">
        <v>8063</v>
      </c>
      <c r="D802" t="s">
        <v>62</v>
      </c>
      <c r="E802">
        <v>353</v>
      </c>
      <c r="F802" s="74">
        <v>39759</v>
      </c>
    </row>
    <row r="803" spans="2:6">
      <c r="B803" t="s">
        <v>8064</v>
      </c>
      <c r="C803" t="s">
        <v>8049</v>
      </c>
      <c r="D803" t="s">
        <v>62</v>
      </c>
      <c r="E803">
        <v>345</v>
      </c>
      <c r="F803" s="74">
        <v>39759</v>
      </c>
    </row>
    <row r="804" spans="2:6">
      <c r="B804" t="s">
        <v>8065</v>
      </c>
      <c r="C804" t="s">
        <v>8066</v>
      </c>
      <c r="D804" t="s">
        <v>62</v>
      </c>
      <c r="E804">
        <v>345</v>
      </c>
      <c r="F804" s="74">
        <v>39759</v>
      </c>
    </row>
    <row r="805" spans="2:6">
      <c r="B805" t="s">
        <v>8067</v>
      </c>
      <c r="C805" t="s">
        <v>8068</v>
      </c>
      <c r="D805" t="s">
        <v>62</v>
      </c>
      <c r="E805">
        <v>345</v>
      </c>
      <c r="F805" s="74">
        <v>39759</v>
      </c>
    </row>
    <row r="806" spans="2:6">
      <c r="B806" t="s">
        <v>8069</v>
      </c>
      <c r="C806" t="s">
        <v>8070</v>
      </c>
      <c r="D806" t="s">
        <v>62</v>
      </c>
      <c r="E806">
        <v>345</v>
      </c>
      <c r="F806" s="74">
        <v>39759</v>
      </c>
    </row>
    <row r="807" spans="2:6">
      <c r="B807" t="s">
        <v>8071</v>
      </c>
      <c r="C807" t="s">
        <v>8072</v>
      </c>
      <c r="D807" t="s">
        <v>62</v>
      </c>
      <c r="E807">
        <v>371</v>
      </c>
      <c r="F807" s="74">
        <v>39759</v>
      </c>
    </row>
    <row r="808" spans="2:6">
      <c r="B808" t="s">
        <v>8073</v>
      </c>
      <c r="C808" t="s">
        <v>8074</v>
      </c>
      <c r="D808" t="s">
        <v>62</v>
      </c>
      <c r="E808">
        <v>371</v>
      </c>
      <c r="F808" s="74">
        <v>39759</v>
      </c>
    </row>
    <row r="809" spans="2:6">
      <c r="B809" t="s">
        <v>8075</v>
      </c>
      <c r="C809" t="s">
        <v>8076</v>
      </c>
      <c r="D809" t="s">
        <v>62</v>
      </c>
      <c r="E809">
        <v>411</v>
      </c>
      <c r="F809" s="74">
        <v>39759</v>
      </c>
    </row>
    <row r="810" spans="2:6">
      <c r="B810" t="s">
        <v>8077</v>
      </c>
      <c r="C810" t="s">
        <v>8078</v>
      </c>
      <c r="D810" t="s">
        <v>62</v>
      </c>
      <c r="E810">
        <v>411</v>
      </c>
      <c r="F810" s="74">
        <v>39759</v>
      </c>
    </row>
    <row r="811" spans="2:6">
      <c r="B811" t="s">
        <v>8079</v>
      </c>
      <c r="C811" t="s">
        <v>8080</v>
      </c>
      <c r="D811" t="s">
        <v>62</v>
      </c>
      <c r="E811">
        <v>427</v>
      </c>
      <c r="F811" s="74">
        <v>39759</v>
      </c>
    </row>
    <row r="812" spans="2:6">
      <c r="B812" t="s">
        <v>8081</v>
      </c>
      <c r="C812" t="s">
        <v>8082</v>
      </c>
      <c r="D812" t="s">
        <v>62</v>
      </c>
      <c r="E812">
        <v>417</v>
      </c>
      <c r="F812" s="74">
        <v>39759</v>
      </c>
    </row>
    <row r="813" spans="2:6">
      <c r="B813" t="s">
        <v>8083</v>
      </c>
      <c r="C813" t="s">
        <v>8084</v>
      </c>
      <c r="D813" t="s">
        <v>62</v>
      </c>
      <c r="E813">
        <v>417</v>
      </c>
      <c r="F813" s="74">
        <v>39759</v>
      </c>
    </row>
    <row r="814" spans="2:6">
      <c r="B814" t="s">
        <v>8085</v>
      </c>
      <c r="C814" t="s">
        <v>8086</v>
      </c>
      <c r="D814" t="s">
        <v>62</v>
      </c>
      <c r="E814">
        <v>456</v>
      </c>
      <c r="F814" s="74">
        <v>39759</v>
      </c>
    </row>
    <row r="815" spans="2:6">
      <c r="B815" t="s">
        <v>8087</v>
      </c>
      <c r="C815" t="s">
        <v>8088</v>
      </c>
      <c r="D815" t="s">
        <v>62</v>
      </c>
      <c r="E815">
        <v>461</v>
      </c>
      <c r="F815" s="74">
        <v>39759</v>
      </c>
    </row>
    <row r="816" spans="2:6">
      <c r="B816" t="s">
        <v>8089</v>
      </c>
      <c r="C816" t="s">
        <v>8090</v>
      </c>
      <c r="D816" t="s">
        <v>62</v>
      </c>
      <c r="E816">
        <v>461</v>
      </c>
      <c r="F816" s="74">
        <v>39759</v>
      </c>
    </row>
    <row r="817" spans="2:6">
      <c r="B817" t="s">
        <v>8091</v>
      </c>
      <c r="C817" t="s">
        <v>8092</v>
      </c>
      <c r="D817" t="s">
        <v>62</v>
      </c>
      <c r="E817">
        <v>543</v>
      </c>
      <c r="F817" s="74">
        <v>39759</v>
      </c>
    </row>
    <row r="818" spans="2:6">
      <c r="B818" t="s">
        <v>8093</v>
      </c>
      <c r="C818" t="s">
        <v>8094</v>
      </c>
      <c r="D818" t="s">
        <v>62</v>
      </c>
      <c r="E818">
        <v>543</v>
      </c>
      <c r="F818" s="74">
        <v>39759</v>
      </c>
    </row>
    <row r="819" spans="2:6">
      <c r="B819" t="s">
        <v>8095</v>
      </c>
      <c r="C819" t="s">
        <v>8096</v>
      </c>
      <c r="D819" t="s">
        <v>62</v>
      </c>
      <c r="E819">
        <v>552</v>
      </c>
      <c r="F819" s="74">
        <v>39759</v>
      </c>
    </row>
    <row r="820" spans="2:6">
      <c r="B820" t="s">
        <v>8097</v>
      </c>
      <c r="C820" t="s">
        <v>8098</v>
      </c>
      <c r="D820" t="s">
        <v>62</v>
      </c>
      <c r="E820">
        <v>588</v>
      </c>
      <c r="F820" s="74">
        <v>39759</v>
      </c>
    </row>
    <row r="821" spans="2:6">
      <c r="B821" t="s">
        <v>8099</v>
      </c>
      <c r="C821" t="s">
        <v>8100</v>
      </c>
      <c r="D821" t="s">
        <v>62</v>
      </c>
      <c r="E821">
        <v>588</v>
      </c>
      <c r="F821" s="74">
        <v>39759</v>
      </c>
    </row>
    <row r="822" spans="2:6">
      <c r="B822" t="s">
        <v>8101</v>
      </c>
      <c r="C822" t="s">
        <v>8102</v>
      </c>
      <c r="D822" t="s">
        <v>62</v>
      </c>
      <c r="E822">
        <v>442</v>
      </c>
      <c r="F822" s="74">
        <v>39759</v>
      </c>
    </row>
    <row r="823" spans="2:6">
      <c r="B823" t="s">
        <v>8103</v>
      </c>
      <c r="C823" t="s">
        <v>8104</v>
      </c>
      <c r="D823" t="s">
        <v>62</v>
      </c>
      <c r="E823">
        <v>442</v>
      </c>
      <c r="F823" s="74">
        <v>39759</v>
      </c>
    </row>
    <row r="824" spans="2:6">
      <c r="B824" t="s">
        <v>8105</v>
      </c>
      <c r="C824" t="s">
        <v>8106</v>
      </c>
      <c r="D824" t="s">
        <v>62</v>
      </c>
      <c r="E824">
        <v>648</v>
      </c>
      <c r="F824" s="74">
        <v>39759</v>
      </c>
    </row>
    <row r="825" spans="2:6">
      <c r="B825" t="s">
        <v>8107</v>
      </c>
      <c r="C825" t="s">
        <v>8108</v>
      </c>
      <c r="D825" t="s">
        <v>62</v>
      </c>
      <c r="E825">
        <v>648</v>
      </c>
      <c r="F825" s="74">
        <v>39759</v>
      </c>
    </row>
    <row r="826" spans="2:6">
      <c r="B826" t="s">
        <v>8109</v>
      </c>
      <c r="C826" t="s">
        <v>8110</v>
      </c>
      <c r="D826" t="s">
        <v>62</v>
      </c>
      <c r="E826">
        <v>784</v>
      </c>
      <c r="F826" s="74">
        <v>39759</v>
      </c>
    </row>
    <row r="827" spans="2:6">
      <c r="B827" t="s">
        <v>8111</v>
      </c>
      <c r="C827" t="s">
        <v>8112</v>
      </c>
      <c r="D827" t="s">
        <v>62</v>
      </c>
      <c r="E827">
        <v>784</v>
      </c>
      <c r="F827" s="74">
        <v>39759</v>
      </c>
    </row>
    <row r="828" spans="2:6">
      <c r="B828" t="s">
        <v>8113</v>
      </c>
      <c r="C828" t="s">
        <v>8114</v>
      </c>
      <c r="D828" t="s">
        <v>62</v>
      </c>
      <c r="E828" s="75">
        <v>23782</v>
      </c>
      <c r="F828" s="74">
        <v>39759</v>
      </c>
    </row>
    <row r="829" spans="2:6">
      <c r="B829" t="s">
        <v>8115</v>
      </c>
      <c r="C829" t="s">
        <v>8116</v>
      </c>
      <c r="D829" t="s">
        <v>62</v>
      </c>
      <c r="E829" s="75">
        <v>12112.8</v>
      </c>
      <c r="F829" s="74">
        <v>39759</v>
      </c>
    </row>
    <row r="830" spans="2:6">
      <c r="B830" t="s">
        <v>8117</v>
      </c>
      <c r="C830" t="s">
        <v>8118</v>
      </c>
      <c r="D830" t="s">
        <v>7100</v>
      </c>
      <c r="E830">
        <v>526.09</v>
      </c>
      <c r="F830" s="74">
        <v>41520</v>
      </c>
    </row>
    <row r="831" spans="2:6">
      <c r="B831" t="s">
        <v>8119</v>
      </c>
      <c r="C831" t="s">
        <v>8120</v>
      </c>
      <c r="D831" t="s">
        <v>62</v>
      </c>
      <c r="E831">
        <v>105.28</v>
      </c>
      <c r="F831" s="74">
        <v>41303</v>
      </c>
    </row>
    <row r="832" spans="2:6">
      <c r="B832" t="s">
        <v>8121</v>
      </c>
      <c r="C832" t="s">
        <v>8122</v>
      </c>
      <c r="D832" t="s">
        <v>62</v>
      </c>
      <c r="E832">
        <v>107</v>
      </c>
      <c r="F832" s="74">
        <v>41511</v>
      </c>
    </row>
    <row r="833" spans="2:6">
      <c r="B833" t="s">
        <v>8123</v>
      </c>
      <c r="C833" t="s">
        <v>8124</v>
      </c>
      <c r="D833" t="s">
        <v>62</v>
      </c>
      <c r="E833">
        <v>112.3</v>
      </c>
      <c r="F833" s="74">
        <v>41303</v>
      </c>
    </row>
    <row r="834" spans="2:6">
      <c r="B834" t="s">
        <v>8125</v>
      </c>
      <c r="C834" t="s">
        <v>8126</v>
      </c>
      <c r="D834" t="s">
        <v>62</v>
      </c>
      <c r="E834">
        <v>112.3</v>
      </c>
      <c r="F834" s="74">
        <v>41511</v>
      </c>
    </row>
    <row r="835" spans="2:6">
      <c r="B835" t="s">
        <v>8127</v>
      </c>
      <c r="C835" s="76" t="s">
        <v>8128</v>
      </c>
    </row>
    <row r="836" spans="2:6">
      <c r="B836" t="s">
        <v>62</v>
      </c>
      <c r="C836" s="75">
        <v>274986.21999999997</v>
      </c>
      <c r="D836" s="74">
        <v>41552</v>
      </c>
    </row>
    <row r="837" spans="2:6">
      <c r="B837" t="s">
        <v>8129</v>
      </c>
      <c r="C837" t="s">
        <v>8130</v>
      </c>
      <c r="D837" t="s">
        <v>6845</v>
      </c>
      <c r="E837" s="75">
        <v>5420</v>
      </c>
      <c r="F837" s="74">
        <v>41530</v>
      </c>
    </row>
    <row r="838" spans="2:6">
      <c r="B838" t="s">
        <v>8131</v>
      </c>
      <c r="C838" t="s">
        <v>8132</v>
      </c>
      <c r="D838" t="s">
        <v>62</v>
      </c>
      <c r="E838">
        <v>161.72999999999999</v>
      </c>
      <c r="F838" s="74">
        <v>41554</v>
      </c>
    </row>
    <row r="839" spans="2:6">
      <c r="B839" t="s">
        <v>8133</v>
      </c>
      <c r="C839" t="s">
        <v>8134</v>
      </c>
      <c r="D839" t="s">
        <v>62</v>
      </c>
      <c r="E839">
        <v>203.04</v>
      </c>
      <c r="F839" s="74">
        <v>41554</v>
      </c>
    </row>
    <row r="840" spans="2:6">
      <c r="B840" t="s">
        <v>8135</v>
      </c>
      <c r="C840" t="s">
        <v>8136</v>
      </c>
      <c r="D840" t="s">
        <v>62</v>
      </c>
      <c r="E840">
        <v>432</v>
      </c>
      <c r="F840" s="74">
        <v>41554</v>
      </c>
    </row>
    <row r="841" spans="2:6">
      <c r="B841" t="s">
        <v>8137</v>
      </c>
      <c r="C841" t="s">
        <v>8138</v>
      </c>
      <c r="D841" t="s">
        <v>20</v>
      </c>
      <c r="E841">
        <v>4.05</v>
      </c>
      <c r="F841" s="74">
        <v>41397</v>
      </c>
    </row>
    <row r="842" spans="2:6">
      <c r="B842" t="s">
        <v>8139</v>
      </c>
      <c r="C842" t="s">
        <v>8140</v>
      </c>
      <c r="D842" t="s">
        <v>20</v>
      </c>
      <c r="E842">
        <v>6.5</v>
      </c>
      <c r="F842" s="74">
        <v>41481</v>
      </c>
    </row>
    <row r="843" spans="2:6">
      <c r="B843" t="s">
        <v>8141</v>
      </c>
      <c r="C843" t="s">
        <v>8142</v>
      </c>
      <c r="D843" t="s">
        <v>8143</v>
      </c>
      <c r="E843">
        <v>6.1</v>
      </c>
      <c r="F843" s="74">
        <v>41419</v>
      </c>
    </row>
    <row r="844" spans="2:6">
      <c r="B844" t="s">
        <v>8144</v>
      </c>
      <c r="C844" t="s">
        <v>8145</v>
      </c>
      <c r="D844" t="s">
        <v>62</v>
      </c>
      <c r="E844" s="75">
        <v>40831</v>
      </c>
      <c r="F844" s="74">
        <v>41556</v>
      </c>
    </row>
    <row r="845" spans="2:6">
      <c r="B845" t="s">
        <v>8146</v>
      </c>
      <c r="C845" t="s">
        <v>8147</v>
      </c>
      <c r="D845" t="s">
        <v>62</v>
      </c>
      <c r="E845" s="75">
        <v>7021</v>
      </c>
      <c r="F845" s="74">
        <v>41556</v>
      </c>
    </row>
    <row r="846" spans="2:6">
      <c r="B846" t="s">
        <v>8148</v>
      </c>
      <c r="C846" t="s">
        <v>8149</v>
      </c>
      <c r="D846" t="s">
        <v>62</v>
      </c>
      <c r="E846" s="75">
        <v>10778</v>
      </c>
      <c r="F846" s="74">
        <v>41556</v>
      </c>
    </row>
    <row r="847" spans="2:6">
      <c r="B847" t="s">
        <v>8150</v>
      </c>
      <c r="C847" t="s">
        <v>8151</v>
      </c>
      <c r="D847" t="s">
        <v>62</v>
      </c>
      <c r="E847" s="75">
        <v>11136</v>
      </c>
      <c r="F847" s="74">
        <v>41556</v>
      </c>
    </row>
    <row r="848" spans="2:6">
      <c r="B848" t="s">
        <v>8152</v>
      </c>
      <c r="C848" t="s">
        <v>8153</v>
      </c>
      <c r="D848" t="s">
        <v>62</v>
      </c>
      <c r="E848" s="75">
        <v>11226</v>
      </c>
      <c r="F848" s="74">
        <v>41556</v>
      </c>
    </row>
    <row r="849" spans="2:6">
      <c r="B849" t="s">
        <v>8154</v>
      </c>
      <c r="C849" t="s">
        <v>8155</v>
      </c>
      <c r="D849" t="s">
        <v>62</v>
      </c>
      <c r="E849" s="75">
        <v>13013</v>
      </c>
      <c r="F849" s="74">
        <v>41556</v>
      </c>
    </row>
    <row r="850" spans="2:6">
      <c r="B850" t="s">
        <v>8156</v>
      </c>
      <c r="C850" t="s">
        <v>8157</v>
      </c>
      <c r="D850" t="s">
        <v>62</v>
      </c>
      <c r="E850" s="75">
        <v>27012</v>
      </c>
      <c r="F850" s="74">
        <v>41556</v>
      </c>
    </row>
    <row r="851" spans="2:6">
      <c r="B851" t="s">
        <v>8158</v>
      </c>
      <c r="C851" t="s">
        <v>8159</v>
      </c>
      <c r="D851" t="s">
        <v>62</v>
      </c>
      <c r="E851" s="75">
        <v>26744</v>
      </c>
      <c r="F851" s="74">
        <v>41556</v>
      </c>
    </row>
    <row r="852" spans="2:6">
      <c r="B852" t="s">
        <v>8160</v>
      </c>
      <c r="C852" t="s">
        <v>8161</v>
      </c>
      <c r="D852" t="s">
        <v>62</v>
      </c>
      <c r="E852" s="75">
        <v>28488</v>
      </c>
      <c r="F852" s="74">
        <v>41556</v>
      </c>
    </row>
    <row r="853" spans="2:6">
      <c r="B853" t="s">
        <v>8162</v>
      </c>
      <c r="C853" t="s">
        <v>8163</v>
      </c>
      <c r="D853" t="s">
        <v>62</v>
      </c>
      <c r="E853" s="75">
        <v>31124</v>
      </c>
      <c r="F853" s="74">
        <v>41556</v>
      </c>
    </row>
    <row r="854" spans="2:6">
      <c r="B854" t="s">
        <v>8164</v>
      </c>
      <c r="C854" t="s">
        <v>8165</v>
      </c>
      <c r="D854" t="s">
        <v>62</v>
      </c>
      <c r="E854" s="75">
        <v>33005</v>
      </c>
      <c r="F854" s="74">
        <v>41556</v>
      </c>
    </row>
    <row r="855" spans="2:6">
      <c r="B855" t="s">
        <v>8166</v>
      </c>
      <c r="C855" t="s">
        <v>8167</v>
      </c>
      <c r="D855" t="s">
        <v>62</v>
      </c>
      <c r="E855" s="75">
        <v>34659.699999999997</v>
      </c>
      <c r="F855" s="74">
        <v>41556</v>
      </c>
    </row>
    <row r="856" spans="2:6">
      <c r="B856" t="s">
        <v>8168</v>
      </c>
      <c r="C856" t="s">
        <v>8169</v>
      </c>
      <c r="D856" t="s">
        <v>62</v>
      </c>
      <c r="E856" s="75">
        <v>37790.239999999998</v>
      </c>
      <c r="F856" s="74">
        <v>41556</v>
      </c>
    </row>
    <row r="857" spans="2:6">
      <c r="B857" t="s">
        <v>8170</v>
      </c>
      <c r="C857" t="s">
        <v>8171</v>
      </c>
      <c r="D857" t="s">
        <v>62</v>
      </c>
      <c r="E857" s="75">
        <v>39087</v>
      </c>
      <c r="F857" s="74">
        <v>41556</v>
      </c>
    </row>
    <row r="858" spans="2:6">
      <c r="B858" t="s">
        <v>8172</v>
      </c>
      <c r="C858" t="s">
        <v>8173</v>
      </c>
      <c r="D858" t="s">
        <v>62</v>
      </c>
      <c r="E858" s="75">
        <v>42039</v>
      </c>
      <c r="F858" s="74">
        <v>41556</v>
      </c>
    </row>
    <row r="859" spans="2:6">
      <c r="B859" t="s">
        <v>8174</v>
      </c>
      <c r="C859" t="s">
        <v>8175</v>
      </c>
      <c r="D859" t="s">
        <v>79</v>
      </c>
      <c r="E859">
        <v>30.83</v>
      </c>
      <c r="F859" s="74">
        <v>39766</v>
      </c>
    </row>
    <row r="860" spans="2:6">
      <c r="B860" t="s">
        <v>8176</v>
      </c>
      <c r="C860" t="s">
        <v>8177</v>
      </c>
      <c r="D860" t="s">
        <v>79</v>
      </c>
      <c r="E860">
        <v>30.83</v>
      </c>
      <c r="F860" s="74">
        <v>39766</v>
      </c>
    </row>
    <row r="861" spans="2:6">
      <c r="B861" t="s">
        <v>8178</v>
      </c>
      <c r="C861" t="s">
        <v>8179</v>
      </c>
      <c r="D861" t="s">
        <v>79</v>
      </c>
      <c r="E861">
        <v>36.65</v>
      </c>
      <c r="F861" s="74">
        <v>39766</v>
      </c>
    </row>
    <row r="862" spans="2:6">
      <c r="B862" t="s">
        <v>8180</v>
      </c>
      <c r="C862" t="s">
        <v>8181</v>
      </c>
      <c r="D862" t="s">
        <v>79</v>
      </c>
      <c r="E862">
        <v>45.89</v>
      </c>
      <c r="F862" s="74">
        <v>39766</v>
      </c>
    </row>
    <row r="863" spans="2:6">
      <c r="B863" t="s">
        <v>8182</v>
      </c>
      <c r="C863" t="s">
        <v>8183</v>
      </c>
      <c r="D863" t="s">
        <v>79</v>
      </c>
      <c r="E863">
        <v>55.26</v>
      </c>
      <c r="F863" s="74">
        <v>39766</v>
      </c>
    </row>
    <row r="864" spans="2:6">
      <c r="B864" t="s">
        <v>8184</v>
      </c>
      <c r="C864" t="s">
        <v>8185</v>
      </c>
      <c r="D864" t="s">
        <v>79</v>
      </c>
      <c r="E864">
        <v>67.05</v>
      </c>
      <c r="F864" s="74">
        <v>39766</v>
      </c>
    </row>
    <row r="865" spans="2:6">
      <c r="B865" t="s">
        <v>8186</v>
      </c>
      <c r="C865" t="s">
        <v>8187</v>
      </c>
    </row>
    <row r="866" spans="2:6">
      <c r="B866" t="s">
        <v>6858</v>
      </c>
      <c r="C866" s="75">
        <v>445662</v>
      </c>
      <c r="D866" s="74">
        <v>41552</v>
      </c>
    </row>
    <row r="867" spans="2:6">
      <c r="B867" t="s">
        <v>8188</v>
      </c>
      <c r="C867" t="s">
        <v>8189</v>
      </c>
      <c r="D867" t="s">
        <v>6841</v>
      </c>
      <c r="E867">
        <v>235</v>
      </c>
      <c r="F867" s="74">
        <v>41529</v>
      </c>
    </row>
    <row r="868" spans="2:6">
      <c r="B868" t="s">
        <v>8190</v>
      </c>
      <c r="C868" t="s">
        <v>8191</v>
      </c>
      <c r="D868" t="s">
        <v>6841</v>
      </c>
      <c r="E868">
        <v>84.36</v>
      </c>
      <c r="F868" s="74">
        <v>41523</v>
      </c>
    </row>
    <row r="869" spans="2:6">
      <c r="B869" t="s">
        <v>8192</v>
      </c>
      <c r="C869" t="s">
        <v>8193</v>
      </c>
      <c r="D869" t="s">
        <v>6858</v>
      </c>
      <c r="E869" s="75">
        <v>1043</v>
      </c>
      <c r="F869" s="74">
        <v>41124</v>
      </c>
    </row>
    <row r="870" spans="2:6">
      <c r="B870" t="s">
        <v>8194</v>
      </c>
      <c r="C870" t="s">
        <v>8195</v>
      </c>
      <c r="D870" t="s">
        <v>6858</v>
      </c>
      <c r="E870">
        <v>139.94999999999999</v>
      </c>
      <c r="F870" s="74">
        <v>41128</v>
      </c>
    </row>
    <row r="871" spans="2:6">
      <c r="B871" t="s">
        <v>8196</v>
      </c>
      <c r="C871" t="s">
        <v>8197</v>
      </c>
      <c r="D871" t="s">
        <v>2</v>
      </c>
      <c r="E871">
        <v>311.02999999999997</v>
      </c>
      <c r="F871" s="74">
        <v>39827</v>
      </c>
    </row>
    <row r="872" spans="2:6">
      <c r="B872" t="s">
        <v>8198</v>
      </c>
      <c r="C872" t="s">
        <v>8199</v>
      </c>
      <c r="D872" t="s">
        <v>7100</v>
      </c>
      <c r="E872">
        <v>200</v>
      </c>
      <c r="F872" s="74">
        <v>41164</v>
      </c>
    </row>
    <row r="873" spans="2:6">
      <c r="B873" t="s">
        <v>8200</v>
      </c>
      <c r="C873" t="s">
        <v>8201</v>
      </c>
      <c r="D873" t="s">
        <v>6858</v>
      </c>
      <c r="E873" s="75">
        <v>1533.6</v>
      </c>
      <c r="F873" s="74">
        <v>41554</v>
      </c>
    </row>
    <row r="874" spans="2:6">
      <c r="B874" t="s">
        <v>8202</v>
      </c>
      <c r="C874" t="s">
        <v>8203</v>
      </c>
      <c r="D874" t="s">
        <v>62</v>
      </c>
      <c r="E874">
        <v>982.7</v>
      </c>
      <c r="F874" s="74">
        <v>39766</v>
      </c>
    </row>
    <row r="875" spans="2:6">
      <c r="B875" t="s">
        <v>8204</v>
      </c>
      <c r="C875" t="s">
        <v>8205</v>
      </c>
      <c r="D875" t="s">
        <v>62</v>
      </c>
      <c r="E875">
        <v>288.41000000000003</v>
      </c>
      <c r="F875" s="74">
        <v>39766</v>
      </c>
    </row>
    <row r="876" spans="2:6">
      <c r="B876" t="s">
        <v>8206</v>
      </c>
      <c r="C876" t="s">
        <v>8207</v>
      </c>
      <c r="D876" t="s">
        <v>62</v>
      </c>
      <c r="E876">
        <v>59.72</v>
      </c>
      <c r="F876" s="74">
        <v>41515</v>
      </c>
    </row>
    <row r="877" spans="2:6">
      <c r="B877" t="s">
        <v>8208</v>
      </c>
      <c r="C877" t="s">
        <v>8209</v>
      </c>
      <c r="D877" t="s">
        <v>15</v>
      </c>
      <c r="E877">
        <v>3.41</v>
      </c>
      <c r="F877" s="74">
        <v>41544</v>
      </c>
    </row>
    <row r="878" spans="2:6">
      <c r="B878" t="s">
        <v>8210</v>
      </c>
      <c r="C878" t="s">
        <v>8211</v>
      </c>
      <c r="D878" t="s">
        <v>15</v>
      </c>
      <c r="E878">
        <v>5.23</v>
      </c>
      <c r="F878" s="74">
        <v>41545</v>
      </c>
    </row>
    <row r="879" spans="2:6">
      <c r="B879" t="s">
        <v>8212</v>
      </c>
      <c r="C879" t="s">
        <v>8213</v>
      </c>
      <c r="D879" t="s">
        <v>6858</v>
      </c>
      <c r="E879" s="75">
        <v>23650</v>
      </c>
      <c r="F879" s="74">
        <v>41544</v>
      </c>
    </row>
    <row r="880" spans="2:6">
      <c r="B880" t="s">
        <v>8214</v>
      </c>
      <c r="C880" t="s">
        <v>6036</v>
      </c>
      <c r="D880" t="s">
        <v>6858</v>
      </c>
      <c r="E880" s="75">
        <v>166357.07</v>
      </c>
      <c r="F880" s="74">
        <v>41545</v>
      </c>
    </row>
    <row r="881" spans="2:6">
      <c r="B881" t="s">
        <v>8215</v>
      </c>
      <c r="C881" s="76" t="s">
        <v>8216</v>
      </c>
      <c r="D881" t="s">
        <v>6858</v>
      </c>
      <c r="E881" s="75">
        <v>49960.67</v>
      </c>
      <c r="F881" s="74">
        <v>41554</v>
      </c>
    </row>
    <row r="882" spans="2:6">
      <c r="B882" t="s">
        <v>8217</v>
      </c>
      <c r="C882" t="s">
        <v>8218</v>
      </c>
      <c r="D882" t="s">
        <v>6858</v>
      </c>
      <c r="E882" s="75">
        <v>190026</v>
      </c>
      <c r="F882" s="74">
        <v>41555</v>
      </c>
    </row>
    <row r="883" spans="2:6">
      <c r="B883" t="s">
        <v>8219</v>
      </c>
      <c r="C883" t="s">
        <v>8220</v>
      </c>
      <c r="D883" t="s">
        <v>6858</v>
      </c>
      <c r="E883" s="75">
        <v>48840</v>
      </c>
      <c r="F883" s="74">
        <v>41544</v>
      </c>
    </row>
    <row r="884" spans="2:6">
      <c r="B884" t="s">
        <v>8221</v>
      </c>
      <c r="C884" t="s">
        <v>8222</v>
      </c>
      <c r="D884" t="s">
        <v>430</v>
      </c>
      <c r="E884" t="s">
        <v>8223</v>
      </c>
      <c r="F884" s="74">
        <v>41555</v>
      </c>
    </row>
    <row r="885" spans="2:6">
      <c r="B885" t="s">
        <v>8224</v>
      </c>
      <c r="C885" s="76" t="s">
        <v>6412</v>
      </c>
      <c r="D885" t="s">
        <v>6858</v>
      </c>
      <c r="E885" s="75">
        <v>146623.5</v>
      </c>
      <c r="F885" s="74">
        <v>41554</v>
      </c>
    </row>
    <row r="886" spans="2:6">
      <c r="B886" t="s">
        <v>8225</v>
      </c>
      <c r="C886" s="76" t="s">
        <v>8226</v>
      </c>
      <c r="D886" t="s">
        <v>62</v>
      </c>
      <c r="E886" s="75">
        <v>7280.55</v>
      </c>
      <c r="F886" s="74">
        <v>41554</v>
      </c>
    </row>
    <row r="887" spans="2:6">
      <c r="B887" t="s">
        <v>8227</v>
      </c>
      <c r="C887" t="s">
        <v>8228</v>
      </c>
      <c r="D887" t="s">
        <v>1361</v>
      </c>
      <c r="E887">
        <v>5</v>
      </c>
      <c r="F887" s="74">
        <v>39219</v>
      </c>
    </row>
    <row r="888" spans="2:6">
      <c r="B888" t="s">
        <v>8229</v>
      </c>
      <c r="C888" t="s">
        <v>8230</v>
      </c>
      <c r="D888" t="s">
        <v>62</v>
      </c>
      <c r="E888" s="75">
        <v>11830.87</v>
      </c>
      <c r="F888" s="74">
        <v>39751</v>
      </c>
    </row>
    <row r="889" spans="2:6">
      <c r="B889" t="s">
        <v>8231</v>
      </c>
      <c r="C889" t="s">
        <v>8232</v>
      </c>
      <c r="D889" t="s">
        <v>62</v>
      </c>
      <c r="E889">
        <v>5</v>
      </c>
      <c r="F889" s="74">
        <v>41545</v>
      </c>
    </row>
    <row r="890" spans="2:6">
      <c r="B890" t="s">
        <v>8233</v>
      </c>
      <c r="C890" t="s">
        <v>8234</v>
      </c>
      <c r="D890" t="s">
        <v>2</v>
      </c>
      <c r="E890">
        <v>714</v>
      </c>
      <c r="F890" s="74">
        <v>41548</v>
      </c>
    </row>
    <row r="891" spans="2:6">
      <c r="B891" t="s">
        <v>8235</v>
      </c>
      <c r="C891" t="s">
        <v>8236</v>
      </c>
      <c r="D891" t="s">
        <v>20</v>
      </c>
      <c r="E891">
        <v>59.33</v>
      </c>
      <c r="F891" s="74">
        <v>39827</v>
      </c>
    </row>
    <row r="892" spans="2:6">
      <c r="B892" t="s">
        <v>8237</v>
      </c>
      <c r="C892" t="s">
        <v>6164</v>
      </c>
      <c r="D892" t="s">
        <v>6858</v>
      </c>
      <c r="E892" s="75">
        <v>5754.24</v>
      </c>
      <c r="F892" s="74">
        <v>41552</v>
      </c>
    </row>
    <row r="893" spans="2:6">
      <c r="B893" t="s">
        <v>8238</v>
      </c>
      <c r="C893" t="s">
        <v>6166</v>
      </c>
    </row>
    <row r="894" spans="2:6">
      <c r="B894" t="s">
        <v>6858</v>
      </c>
      <c r="C894" s="75">
        <v>2125.44</v>
      </c>
      <c r="D894" s="74">
        <v>41552</v>
      </c>
    </row>
    <row r="895" spans="2:6">
      <c r="B895" t="s">
        <v>8239</v>
      </c>
      <c r="C895" t="s">
        <v>8240</v>
      </c>
      <c r="D895" t="s">
        <v>6858</v>
      </c>
      <c r="E895">
        <v>890</v>
      </c>
      <c r="F895" s="74">
        <v>41522</v>
      </c>
    </row>
    <row r="896" spans="2:6">
      <c r="B896" t="s">
        <v>8241</v>
      </c>
      <c r="C896" t="s">
        <v>8242</v>
      </c>
      <c r="D896" t="s">
        <v>62</v>
      </c>
      <c r="E896" s="75">
        <v>45504.59</v>
      </c>
      <c r="F896" s="74">
        <v>41554</v>
      </c>
    </row>
    <row r="897" spans="1:6">
      <c r="B897" t="s">
        <v>8243</v>
      </c>
      <c r="C897" t="s">
        <v>6162</v>
      </c>
      <c r="D897" t="s">
        <v>6858</v>
      </c>
      <c r="E897" s="75">
        <v>4924.8</v>
      </c>
      <c r="F897" s="74">
        <v>41552</v>
      </c>
    </row>
    <row r="898" spans="1:6">
      <c r="B898" t="s">
        <v>8244</v>
      </c>
      <c r="C898" t="s">
        <v>8245</v>
      </c>
      <c r="D898" t="s">
        <v>6858</v>
      </c>
      <c r="E898" s="75">
        <v>5500</v>
      </c>
      <c r="F898" s="74">
        <v>41522</v>
      </c>
    </row>
    <row r="899" spans="1:6">
      <c r="B899" t="s">
        <v>8246</v>
      </c>
      <c r="C899" s="76" t="s">
        <v>8247</v>
      </c>
    </row>
    <row r="900" spans="1:6">
      <c r="B900" t="s">
        <v>6858</v>
      </c>
      <c r="C900" s="75">
        <v>43995.69</v>
      </c>
      <c r="D900" s="74">
        <v>41552</v>
      </c>
    </row>
    <row r="901" spans="1:6">
      <c r="B901" t="s">
        <v>6167</v>
      </c>
      <c r="C901" t="s">
        <v>6167</v>
      </c>
      <c r="D901" t="s">
        <v>6858</v>
      </c>
      <c r="E901" s="75">
        <v>1594.08</v>
      </c>
      <c r="F901" s="74">
        <v>41552</v>
      </c>
    </row>
    <row r="902" spans="1:6">
      <c r="B902" t="s">
        <v>6168</v>
      </c>
      <c r="C902" t="s">
        <v>6168</v>
      </c>
      <c r="D902" t="s">
        <v>6858</v>
      </c>
      <c r="E902" s="75">
        <v>1412.64</v>
      </c>
      <c r="F902" s="74">
        <v>41552</v>
      </c>
    </row>
    <row r="903" spans="1:6">
      <c r="B903" t="s">
        <v>8248</v>
      </c>
      <c r="C903" t="s">
        <v>8249</v>
      </c>
      <c r="D903" t="s">
        <v>6858</v>
      </c>
      <c r="E903" s="75">
        <v>15070</v>
      </c>
      <c r="F903" s="74">
        <v>41544</v>
      </c>
    </row>
    <row r="904" spans="1:6">
      <c r="B904" t="s">
        <v>8250</v>
      </c>
      <c r="C904" t="s">
        <v>8251</v>
      </c>
      <c r="D904" t="s">
        <v>20</v>
      </c>
      <c r="E904">
        <v>71.25</v>
      </c>
      <c r="F904" s="74">
        <v>41513</v>
      </c>
    </row>
    <row r="905" spans="1:6">
      <c r="B905" t="s">
        <v>8252</v>
      </c>
      <c r="C905" t="s">
        <v>8253</v>
      </c>
      <c r="D905" t="s">
        <v>6858</v>
      </c>
      <c r="E905">
        <v>39.9</v>
      </c>
      <c r="F905" s="74">
        <v>41528</v>
      </c>
    </row>
    <row r="906" spans="1:6">
      <c r="B906" t="s">
        <v>8254</v>
      </c>
      <c r="C906" t="s">
        <v>8255</v>
      </c>
      <c r="D906" t="s">
        <v>6858</v>
      </c>
      <c r="E906">
        <v>692.58</v>
      </c>
      <c r="F906" s="74">
        <v>41528</v>
      </c>
    </row>
    <row r="907" spans="1:6">
      <c r="B907" t="s">
        <v>8256</v>
      </c>
      <c r="C907" t="s">
        <v>8257</v>
      </c>
      <c r="D907" t="s">
        <v>6858</v>
      </c>
      <c r="E907">
        <v>850</v>
      </c>
      <c r="F907" s="74">
        <v>41543</v>
      </c>
    </row>
    <row r="908" spans="1:6">
      <c r="B908" t="s">
        <v>8258</v>
      </c>
      <c r="C908" t="s">
        <v>8259</v>
      </c>
      <c r="D908" t="s">
        <v>62</v>
      </c>
      <c r="E908">
        <v>483.8</v>
      </c>
      <c r="F908" s="74">
        <v>39702</v>
      </c>
    </row>
    <row r="909" spans="1:6">
      <c r="B909" t="s">
        <v>8260</v>
      </c>
      <c r="C909" s="76" t="s">
        <v>8261</v>
      </c>
      <c r="D909" t="s">
        <v>62</v>
      </c>
      <c r="E909" s="75">
        <v>3441.02</v>
      </c>
      <c r="F909" s="74">
        <v>41554</v>
      </c>
    </row>
    <row r="910" spans="1:6">
      <c r="A910" t="s">
        <v>7097</v>
      </c>
      <c r="B910" t="s">
        <v>8262</v>
      </c>
      <c r="C910" t="s">
        <v>8263</v>
      </c>
      <c r="D910" t="s">
        <v>20</v>
      </c>
      <c r="E910">
        <v>34.119999999999997</v>
      </c>
      <c r="F910" s="74">
        <v>41305</v>
      </c>
    </row>
    <row r="911" spans="1:6">
      <c r="A911" t="s">
        <v>7097</v>
      </c>
      <c r="B911" t="s">
        <v>8264</v>
      </c>
      <c r="C911" t="s">
        <v>8265</v>
      </c>
      <c r="D911" t="s">
        <v>20</v>
      </c>
      <c r="E911">
        <v>75.05</v>
      </c>
      <c r="F911" s="74">
        <v>41305</v>
      </c>
    </row>
    <row r="912" spans="1:6">
      <c r="A912" t="s">
        <v>7097</v>
      </c>
      <c r="B912" t="s">
        <v>8266</v>
      </c>
      <c r="C912" t="s">
        <v>8267</v>
      </c>
      <c r="D912" t="s">
        <v>20</v>
      </c>
      <c r="E912">
        <v>144.02000000000001</v>
      </c>
      <c r="F912" s="74">
        <v>41481</v>
      </c>
    </row>
    <row r="913" spans="1:6">
      <c r="A913" t="s">
        <v>7097</v>
      </c>
      <c r="B913" t="s">
        <v>8268</v>
      </c>
      <c r="C913" t="s">
        <v>8269</v>
      </c>
      <c r="D913" t="s">
        <v>20</v>
      </c>
      <c r="E913">
        <v>73.739999999999995</v>
      </c>
      <c r="F913" s="74">
        <v>41303</v>
      </c>
    </row>
    <row r="914" spans="1:6">
      <c r="B914" t="s">
        <v>8270</v>
      </c>
      <c r="C914" t="s">
        <v>8271</v>
      </c>
      <c r="D914" t="s">
        <v>62</v>
      </c>
      <c r="E914">
        <v>49.95</v>
      </c>
      <c r="F914" s="74">
        <v>41554</v>
      </c>
    </row>
    <row r="915" spans="1:6">
      <c r="B915" t="s">
        <v>8272</v>
      </c>
      <c r="C915" t="s">
        <v>8273</v>
      </c>
      <c r="D915" t="s">
        <v>2</v>
      </c>
      <c r="E915">
        <v>95.9</v>
      </c>
      <c r="F915" s="74">
        <v>41465</v>
      </c>
    </row>
    <row r="916" spans="1:6">
      <c r="B916" t="s">
        <v>8274</v>
      </c>
      <c r="C916" t="s">
        <v>8275</v>
      </c>
      <c r="D916" t="s">
        <v>20</v>
      </c>
      <c r="E916">
        <v>6.79</v>
      </c>
      <c r="F916" s="74">
        <v>39827</v>
      </c>
    </row>
    <row r="917" spans="1:6">
      <c r="B917" t="s">
        <v>8276</v>
      </c>
      <c r="C917" t="s">
        <v>8277</v>
      </c>
      <c r="D917" t="s">
        <v>6803</v>
      </c>
      <c r="E917">
        <v>978.6</v>
      </c>
      <c r="F917" s="74">
        <v>41527</v>
      </c>
    </row>
    <row r="918" spans="1:6">
      <c r="B918" t="s">
        <v>8278</v>
      </c>
      <c r="C918" t="s">
        <v>8279</v>
      </c>
      <c r="D918" t="s">
        <v>62</v>
      </c>
      <c r="E918" s="75">
        <v>1823</v>
      </c>
      <c r="F918" s="74">
        <v>39766</v>
      </c>
    </row>
    <row r="919" spans="1:6">
      <c r="B919" t="s">
        <v>8280</v>
      </c>
      <c r="C919" t="s">
        <v>8281</v>
      </c>
      <c r="D919" t="s">
        <v>62</v>
      </c>
      <c r="E919" s="75">
        <v>1523.6</v>
      </c>
      <c r="F919" s="74">
        <v>39766</v>
      </c>
    </row>
    <row r="920" spans="1:6">
      <c r="B920" t="s">
        <v>8282</v>
      </c>
      <c r="C920" t="s">
        <v>8283</v>
      </c>
      <c r="D920" t="s">
        <v>6858</v>
      </c>
      <c r="E920" s="75">
        <v>5500</v>
      </c>
      <c r="F920" s="74">
        <v>41522</v>
      </c>
    </row>
    <row r="921" spans="1:6">
      <c r="B921" t="s">
        <v>8284</v>
      </c>
      <c r="C921" s="76" t="s">
        <v>8285</v>
      </c>
      <c r="D921" t="s">
        <v>6858</v>
      </c>
      <c r="E921" s="75">
        <v>33156</v>
      </c>
      <c r="F921" s="74">
        <v>41544</v>
      </c>
    </row>
    <row r="922" spans="1:6">
      <c r="B922" t="s">
        <v>8286</v>
      </c>
      <c r="C922" s="76" t="s">
        <v>8287</v>
      </c>
      <c r="D922" t="s">
        <v>6858</v>
      </c>
      <c r="E922" s="75">
        <v>22617.9</v>
      </c>
      <c r="F922" s="74">
        <v>41544</v>
      </c>
    </row>
    <row r="923" spans="1:6">
      <c r="B923" t="s">
        <v>8288</v>
      </c>
      <c r="C923" s="76" t="s">
        <v>8289</v>
      </c>
      <c r="D923" t="s">
        <v>6858</v>
      </c>
      <c r="E923" s="75">
        <v>28960.2</v>
      </c>
      <c r="F923" s="74">
        <v>41544</v>
      </c>
    </row>
    <row r="924" spans="1:6">
      <c r="B924" t="s">
        <v>8290</v>
      </c>
      <c r="C924" s="76" t="s">
        <v>8291</v>
      </c>
      <c r="D924" t="s">
        <v>6858</v>
      </c>
      <c r="E924" s="75">
        <v>26802.9</v>
      </c>
      <c r="F924" s="74">
        <v>41544</v>
      </c>
    </row>
    <row r="925" spans="1:6">
      <c r="B925" t="s">
        <v>8292</v>
      </c>
      <c r="C925" s="76" t="s">
        <v>8293</v>
      </c>
    </row>
    <row r="926" spans="1:6">
      <c r="A926" t="s">
        <v>8294</v>
      </c>
      <c r="B926" t="s">
        <v>6858</v>
      </c>
      <c r="C926" s="75">
        <v>19172.03</v>
      </c>
      <c r="D926" s="74">
        <v>41544</v>
      </c>
    </row>
    <row r="927" spans="1:6">
      <c r="B927" t="s">
        <v>8295</v>
      </c>
      <c r="C927" t="s">
        <v>8296</v>
      </c>
      <c r="D927" t="s">
        <v>6858</v>
      </c>
      <c r="E927" s="75">
        <v>22218.3</v>
      </c>
      <c r="F927" s="74">
        <v>41544</v>
      </c>
    </row>
    <row r="928" spans="1:6">
      <c r="B928" t="s">
        <v>8297</v>
      </c>
      <c r="C928" s="76" t="s">
        <v>8298</v>
      </c>
      <c r="D928" t="s">
        <v>6858</v>
      </c>
      <c r="E928" s="75">
        <v>29537.32</v>
      </c>
      <c r="F928" s="74">
        <v>41544</v>
      </c>
    </row>
    <row r="929" spans="2:6">
      <c r="B929" t="s">
        <v>8299</v>
      </c>
      <c r="C929" s="76" t="s">
        <v>8300</v>
      </c>
      <c r="D929" t="s">
        <v>6858</v>
      </c>
      <c r="E929" s="75">
        <v>25317.9</v>
      </c>
      <c r="F929" s="74">
        <v>41544</v>
      </c>
    </row>
    <row r="930" spans="2:6">
      <c r="B930" t="s">
        <v>8301</v>
      </c>
      <c r="C930" s="76" t="s">
        <v>8302</v>
      </c>
      <c r="D930" t="s">
        <v>6858</v>
      </c>
      <c r="E930" s="75">
        <v>22617.9</v>
      </c>
      <c r="F930" s="74">
        <v>41544</v>
      </c>
    </row>
    <row r="931" spans="2:6">
      <c r="B931" t="s">
        <v>8303</v>
      </c>
      <c r="C931" s="76" t="s">
        <v>8304</v>
      </c>
      <c r="D931" t="s">
        <v>6858</v>
      </c>
      <c r="E931" s="75">
        <v>25319.25</v>
      </c>
      <c r="F931" s="74">
        <v>41544</v>
      </c>
    </row>
    <row r="932" spans="2:6">
      <c r="B932" t="s">
        <v>8305</v>
      </c>
      <c r="C932" s="76" t="s">
        <v>8306</v>
      </c>
    </row>
    <row r="933" spans="2:6">
      <c r="B933" t="s">
        <v>6858</v>
      </c>
      <c r="C933" s="75">
        <v>46607.4</v>
      </c>
      <c r="D933" s="74">
        <v>41544</v>
      </c>
    </row>
    <row r="934" spans="2:6">
      <c r="B934" t="s">
        <v>8307</v>
      </c>
      <c r="C934" s="76" t="s">
        <v>8308</v>
      </c>
      <c r="D934" t="s">
        <v>6858</v>
      </c>
      <c r="E934" s="75">
        <v>38815.199999999997</v>
      </c>
      <c r="F934" s="74">
        <v>41544</v>
      </c>
    </row>
    <row r="935" spans="2:6">
      <c r="B935" t="s">
        <v>8309</v>
      </c>
      <c r="C935" s="76" t="s">
        <v>8310</v>
      </c>
      <c r="D935" t="s">
        <v>6858</v>
      </c>
      <c r="E935" s="75">
        <v>33576.53</v>
      </c>
      <c r="F935" s="74">
        <v>41544</v>
      </c>
    </row>
    <row r="936" spans="2:6">
      <c r="B936" t="s">
        <v>8311</v>
      </c>
      <c r="C936" t="s">
        <v>8312</v>
      </c>
      <c r="D936" t="s">
        <v>6841</v>
      </c>
      <c r="E936">
        <v>28.76</v>
      </c>
      <c r="F936" s="74">
        <v>41523</v>
      </c>
    </row>
    <row r="937" spans="2:6">
      <c r="B937" t="s">
        <v>8313</v>
      </c>
      <c r="C937" t="s">
        <v>6043</v>
      </c>
      <c r="D937" t="s">
        <v>6858</v>
      </c>
      <c r="E937">
        <v>637.19000000000005</v>
      </c>
      <c r="F937" s="74">
        <v>41545</v>
      </c>
    </row>
    <row r="938" spans="2:6">
      <c r="B938" t="s">
        <v>8314</v>
      </c>
      <c r="C938" t="s">
        <v>8315</v>
      </c>
      <c r="D938" t="s">
        <v>6858</v>
      </c>
      <c r="E938" s="75">
        <v>4130.91</v>
      </c>
      <c r="F938" s="74">
        <v>41523</v>
      </c>
    </row>
    <row r="939" spans="2:6">
      <c r="B939" t="s">
        <v>8316</v>
      </c>
      <c r="C939" t="s">
        <v>8317</v>
      </c>
      <c r="D939" t="s">
        <v>6858</v>
      </c>
      <c r="E939" s="75">
        <v>1949.91</v>
      </c>
      <c r="F939" s="74">
        <v>41554</v>
      </c>
    </row>
    <row r="940" spans="2:6">
      <c r="B940" t="s">
        <v>8318</v>
      </c>
      <c r="C940" t="s">
        <v>8319</v>
      </c>
      <c r="D940" t="s">
        <v>62</v>
      </c>
      <c r="E940" s="75">
        <v>1949.91</v>
      </c>
      <c r="F940" s="74">
        <v>41554</v>
      </c>
    </row>
    <row r="941" spans="2:6">
      <c r="B941" t="s">
        <v>8320</v>
      </c>
      <c r="C941" t="s">
        <v>8321</v>
      </c>
      <c r="D941" t="s">
        <v>62</v>
      </c>
      <c r="E941" s="75">
        <v>1945.79</v>
      </c>
      <c r="F941" s="74">
        <v>41554</v>
      </c>
    </row>
    <row r="942" spans="2:6">
      <c r="B942" t="s">
        <v>8322</v>
      </c>
      <c r="C942" t="s">
        <v>8323</v>
      </c>
      <c r="D942" t="s">
        <v>6858</v>
      </c>
      <c r="E942" s="75">
        <v>4130.91</v>
      </c>
      <c r="F942" s="74">
        <v>41523</v>
      </c>
    </row>
    <row r="943" spans="2:6">
      <c r="B943" t="s">
        <v>8324</v>
      </c>
      <c r="C943" t="s">
        <v>8325</v>
      </c>
      <c r="D943" t="s">
        <v>7805</v>
      </c>
      <c r="E943" s="75">
        <v>24530</v>
      </c>
      <c r="F943" s="74">
        <v>41544</v>
      </c>
    </row>
    <row r="944" spans="2:6">
      <c r="B944" t="s">
        <v>8326</v>
      </c>
      <c r="C944" t="s">
        <v>8327</v>
      </c>
      <c r="D944" t="s">
        <v>6858</v>
      </c>
      <c r="E944" s="75">
        <v>2987.28</v>
      </c>
      <c r="F944" s="74">
        <v>41554</v>
      </c>
    </row>
    <row r="945" spans="2:6">
      <c r="B945" t="s">
        <v>8328</v>
      </c>
      <c r="C945" t="s">
        <v>6160</v>
      </c>
    </row>
    <row r="946" spans="2:6">
      <c r="B946" t="s">
        <v>6858</v>
      </c>
      <c r="C946" s="75">
        <v>12441.6</v>
      </c>
      <c r="D946" s="74">
        <v>41552</v>
      </c>
    </row>
    <row r="947" spans="2:6">
      <c r="B947" t="s">
        <v>8329</v>
      </c>
      <c r="C947" t="s">
        <v>8330</v>
      </c>
      <c r="D947" t="s">
        <v>6858</v>
      </c>
      <c r="E947" s="75">
        <v>5719.01</v>
      </c>
      <c r="F947" s="74">
        <v>41554</v>
      </c>
    </row>
    <row r="948" spans="2:6">
      <c r="B948" t="s">
        <v>8331</v>
      </c>
      <c r="C948" t="s">
        <v>8332</v>
      </c>
      <c r="D948" t="s">
        <v>6803</v>
      </c>
      <c r="E948">
        <v>1.93</v>
      </c>
      <c r="F948" s="74">
        <v>41491</v>
      </c>
    </row>
    <row r="949" spans="2:6">
      <c r="B949" t="s">
        <v>8333</v>
      </c>
      <c r="C949" t="s">
        <v>8334</v>
      </c>
    </row>
    <row r="950" spans="2:6">
      <c r="B950" t="s">
        <v>6803</v>
      </c>
      <c r="C950">
        <v>4.62</v>
      </c>
      <c r="D950" s="74">
        <v>41491</v>
      </c>
    </row>
    <row r="951" spans="2:6">
      <c r="B951" t="s">
        <v>8335</v>
      </c>
      <c r="C951" t="s">
        <v>8336</v>
      </c>
      <c r="D951" t="s">
        <v>6858</v>
      </c>
      <c r="E951">
        <v>204.15</v>
      </c>
      <c r="F951" s="74">
        <v>41554</v>
      </c>
    </row>
    <row r="952" spans="2:6">
      <c r="B952" t="s">
        <v>8337</v>
      </c>
      <c r="C952" t="s">
        <v>8338</v>
      </c>
      <c r="D952" t="s">
        <v>62</v>
      </c>
      <c r="E952" s="75">
        <v>10400</v>
      </c>
      <c r="F952" s="74">
        <v>41130</v>
      </c>
    </row>
    <row r="953" spans="2:6">
      <c r="B953" t="s">
        <v>8339</v>
      </c>
      <c r="C953" s="76" t="s">
        <v>8340</v>
      </c>
      <c r="D953" t="s">
        <v>6858</v>
      </c>
      <c r="E953" s="75">
        <v>6145.88</v>
      </c>
      <c r="F953" s="74">
        <v>41554</v>
      </c>
    </row>
    <row r="954" spans="2:6">
      <c r="B954" t="s">
        <v>6151</v>
      </c>
      <c r="C954" t="s">
        <v>6151</v>
      </c>
    </row>
    <row r="955" spans="2:6">
      <c r="B955" t="s">
        <v>6858</v>
      </c>
      <c r="C955" s="75">
        <v>5350.73</v>
      </c>
      <c r="D955" s="74">
        <v>41552</v>
      </c>
    </row>
    <row r="956" spans="2:6">
      <c r="B956" t="s">
        <v>8341</v>
      </c>
      <c r="C956" s="76" t="s">
        <v>8342</v>
      </c>
      <c r="D956" t="s">
        <v>62</v>
      </c>
      <c r="E956" s="75">
        <v>1345</v>
      </c>
      <c r="F956" s="74">
        <v>41528</v>
      </c>
    </row>
    <row r="957" spans="2:6">
      <c r="B957" t="s">
        <v>8343</v>
      </c>
      <c r="C957" t="s">
        <v>8344</v>
      </c>
      <c r="D957" t="s">
        <v>6858</v>
      </c>
      <c r="E957">
        <v>157.29</v>
      </c>
      <c r="F957" s="74">
        <v>41523</v>
      </c>
    </row>
    <row r="958" spans="2:6">
      <c r="B958" t="s">
        <v>8345</v>
      </c>
      <c r="C958" t="s">
        <v>8346</v>
      </c>
      <c r="D958" t="s">
        <v>6845</v>
      </c>
      <c r="E958" s="75">
        <v>90428.67</v>
      </c>
      <c r="F958" s="74">
        <v>41557</v>
      </c>
    </row>
    <row r="959" spans="2:6">
      <c r="B959" t="s">
        <v>8347</v>
      </c>
      <c r="C959" t="s">
        <v>8348</v>
      </c>
      <c r="D959" t="s">
        <v>6845</v>
      </c>
      <c r="E959" s="75">
        <v>82367.960000000006</v>
      </c>
      <c r="F959" s="74">
        <v>41557</v>
      </c>
    </row>
    <row r="960" spans="2:6">
      <c r="B960" t="s">
        <v>8349</v>
      </c>
      <c r="C960" t="s">
        <v>8350</v>
      </c>
      <c r="D960" t="s">
        <v>6845</v>
      </c>
      <c r="E960" s="75">
        <v>55844.91</v>
      </c>
      <c r="F960" s="74">
        <v>41557</v>
      </c>
    </row>
    <row r="961" spans="2:7">
      <c r="B961" t="s">
        <v>8351</v>
      </c>
      <c r="C961" t="s">
        <v>8352</v>
      </c>
      <c r="D961" t="s">
        <v>6845</v>
      </c>
      <c r="E961" s="75">
        <v>49553.37</v>
      </c>
      <c r="F961" s="74">
        <v>41557</v>
      </c>
    </row>
    <row r="962" spans="2:7">
      <c r="B962" t="s">
        <v>8353</v>
      </c>
      <c r="C962" t="s">
        <v>8354</v>
      </c>
      <c r="D962" t="s">
        <v>6845</v>
      </c>
      <c r="E962" s="75">
        <v>290207.34000000003</v>
      </c>
      <c r="F962" s="74">
        <v>41557</v>
      </c>
    </row>
    <row r="963" spans="2:7">
      <c r="B963" t="s">
        <v>8355</v>
      </c>
      <c r="C963" t="s">
        <v>8356</v>
      </c>
      <c r="D963" t="s">
        <v>6845</v>
      </c>
      <c r="E963" s="75">
        <v>373827.42</v>
      </c>
      <c r="F963" s="74">
        <v>41557</v>
      </c>
    </row>
    <row r="964" spans="2:7">
      <c r="B964" t="s">
        <v>8357</v>
      </c>
      <c r="C964" t="s">
        <v>8358</v>
      </c>
      <c r="D964" t="s">
        <v>6845</v>
      </c>
      <c r="E964" s="75">
        <v>596493.99</v>
      </c>
      <c r="F964" s="74">
        <v>41557</v>
      </c>
    </row>
    <row r="965" spans="2:7">
      <c r="B965" t="s">
        <v>8359</v>
      </c>
      <c r="C965" t="s">
        <v>8360</v>
      </c>
      <c r="D965" t="s">
        <v>6845</v>
      </c>
      <c r="E965" s="75">
        <v>79588.44</v>
      </c>
      <c r="F965" s="74">
        <v>41557</v>
      </c>
    </row>
    <row r="966" spans="2:7">
      <c r="B966" t="s">
        <v>8361</v>
      </c>
      <c r="C966" t="s">
        <v>8362</v>
      </c>
      <c r="D966" t="s">
        <v>6867</v>
      </c>
      <c r="E966">
        <v>10.07</v>
      </c>
      <c r="F966" s="74">
        <v>41495</v>
      </c>
      <c r="G966" t="s">
        <v>6849</v>
      </c>
    </row>
    <row r="967" spans="2:7">
      <c r="B967" t="s">
        <v>8363</v>
      </c>
      <c r="C967" t="s">
        <v>8364</v>
      </c>
      <c r="D967" t="s">
        <v>8365</v>
      </c>
    </row>
    <row r="968" spans="2:7">
      <c r="B968" t="s">
        <v>8366</v>
      </c>
      <c r="C968" t="s">
        <v>8367</v>
      </c>
      <c r="D968" t="s">
        <v>62</v>
      </c>
      <c r="E968" t="s">
        <v>8368</v>
      </c>
      <c r="F968" s="74">
        <v>41544</v>
      </c>
    </row>
    <row r="969" spans="2:7">
      <c r="B969" t="s">
        <v>8369</v>
      </c>
      <c r="C969" t="s">
        <v>8370</v>
      </c>
      <c r="D969" t="s">
        <v>62</v>
      </c>
      <c r="E969" s="75">
        <v>2100</v>
      </c>
      <c r="F969" s="74">
        <v>41547</v>
      </c>
    </row>
    <row r="970" spans="2:7">
      <c r="B970" t="s">
        <v>8371</v>
      </c>
      <c r="C970" t="s">
        <v>8372</v>
      </c>
      <c r="D970" t="s">
        <v>62</v>
      </c>
      <c r="E970">
        <v>91.87</v>
      </c>
      <c r="F970" s="74">
        <v>41545</v>
      </c>
    </row>
    <row r="971" spans="2:7">
      <c r="B971" t="s">
        <v>8373</v>
      </c>
      <c r="C971" t="s">
        <v>8374</v>
      </c>
      <c r="D971" t="s">
        <v>5</v>
      </c>
      <c r="E971">
        <v>139.43</v>
      </c>
      <c r="F971" s="74">
        <v>39827</v>
      </c>
    </row>
    <row r="972" spans="2:7">
      <c r="B972" t="s">
        <v>8375</v>
      </c>
      <c r="C972" t="s">
        <v>8376</v>
      </c>
      <c r="D972" t="s">
        <v>20</v>
      </c>
      <c r="E972">
        <v>34</v>
      </c>
      <c r="F972" s="74">
        <v>41495</v>
      </c>
    </row>
    <row r="973" spans="2:7">
      <c r="B973" t="s">
        <v>8377</v>
      </c>
      <c r="C973" t="s">
        <v>8378</v>
      </c>
      <c r="D973" t="s">
        <v>5</v>
      </c>
      <c r="E973">
        <v>214.29</v>
      </c>
      <c r="F973" s="74">
        <v>41522</v>
      </c>
      <c r="G973" t="s">
        <v>6914</v>
      </c>
    </row>
    <row r="974" spans="2:7">
      <c r="B974" t="s">
        <v>8379</v>
      </c>
      <c r="C974" t="s">
        <v>8380</v>
      </c>
      <c r="D974" t="s">
        <v>62</v>
      </c>
      <c r="E974">
        <v>229.52</v>
      </c>
      <c r="F974" s="74">
        <v>41545</v>
      </c>
    </row>
    <row r="975" spans="2:7">
      <c r="B975" t="s">
        <v>8381</v>
      </c>
      <c r="C975" t="s">
        <v>8382</v>
      </c>
      <c r="D975" t="s">
        <v>6867</v>
      </c>
      <c r="E975">
        <v>34.24</v>
      </c>
      <c r="F975" s="74">
        <v>41488</v>
      </c>
    </row>
    <row r="976" spans="2:7">
      <c r="B976" t="s">
        <v>8383</v>
      </c>
      <c r="C976" s="76" t="s">
        <v>8384</v>
      </c>
      <c r="D976" t="s">
        <v>6803</v>
      </c>
      <c r="E976" s="75">
        <v>245000</v>
      </c>
      <c r="F976" s="74">
        <v>41557</v>
      </c>
    </row>
    <row r="977" spans="2:6">
      <c r="B977" t="s">
        <v>8385</v>
      </c>
      <c r="C977" s="76" t="s">
        <v>8386</v>
      </c>
      <c r="D977" t="s">
        <v>6803</v>
      </c>
      <c r="E977" s="75">
        <v>224000</v>
      </c>
      <c r="F977" s="74">
        <v>41557</v>
      </c>
    </row>
    <row r="978" spans="2:6">
      <c r="B978" t="s">
        <v>8387</v>
      </c>
      <c r="C978" s="76" t="s">
        <v>8388</v>
      </c>
      <c r="D978" t="s">
        <v>6803</v>
      </c>
      <c r="E978" s="75">
        <v>224000</v>
      </c>
      <c r="F978" s="74">
        <v>41557</v>
      </c>
    </row>
    <row r="979" spans="2:6">
      <c r="B979" t="s">
        <v>8389</v>
      </c>
      <c r="C979" t="s">
        <v>8390</v>
      </c>
      <c r="D979" t="s">
        <v>62</v>
      </c>
      <c r="E979">
        <v>235</v>
      </c>
      <c r="F979" s="74">
        <v>38443</v>
      </c>
    </row>
    <row r="980" spans="2:6">
      <c r="B980" t="s">
        <v>8391</v>
      </c>
      <c r="C980" t="s">
        <v>8392</v>
      </c>
      <c r="D980" t="s">
        <v>62</v>
      </c>
      <c r="E980">
        <v>220.75</v>
      </c>
      <c r="F980" s="74">
        <v>39766</v>
      </c>
    </row>
    <row r="981" spans="2:6">
      <c r="B981" t="s">
        <v>8393</v>
      </c>
      <c r="C981" t="s">
        <v>8394</v>
      </c>
      <c r="D981" t="s">
        <v>62</v>
      </c>
      <c r="E981">
        <v>254.75</v>
      </c>
      <c r="F981" s="74">
        <v>39766</v>
      </c>
    </row>
    <row r="982" spans="2:6">
      <c r="B982" t="s">
        <v>8395</v>
      </c>
      <c r="C982" s="76" t="s">
        <v>8396</v>
      </c>
      <c r="D982" t="s">
        <v>6858</v>
      </c>
      <c r="E982" s="75">
        <v>5373</v>
      </c>
      <c r="F982" s="74">
        <v>41554</v>
      </c>
    </row>
    <row r="983" spans="2:6">
      <c r="B983" t="s">
        <v>8397</v>
      </c>
      <c r="C983" t="s">
        <v>8398</v>
      </c>
      <c r="D983" t="s">
        <v>6858</v>
      </c>
      <c r="E983" s="75">
        <v>5974.43</v>
      </c>
      <c r="F983" s="74">
        <v>41554</v>
      </c>
    </row>
    <row r="984" spans="2:6">
      <c r="B984" t="s">
        <v>8399</v>
      </c>
      <c r="C984" t="s">
        <v>8400</v>
      </c>
      <c r="D984" t="s">
        <v>62</v>
      </c>
      <c r="E984" s="75">
        <v>295498.13</v>
      </c>
      <c r="F984" s="74">
        <v>41555</v>
      </c>
    </row>
    <row r="985" spans="2:6">
      <c r="B985" t="s">
        <v>8401</v>
      </c>
      <c r="C985" t="s">
        <v>8402</v>
      </c>
      <c r="D985" t="s">
        <v>62</v>
      </c>
      <c r="E985" s="75">
        <v>34507.760000000002</v>
      </c>
      <c r="F985" s="74">
        <v>41555</v>
      </c>
    </row>
    <row r="986" spans="2:6">
      <c r="B986" t="s">
        <v>8403</v>
      </c>
      <c r="C986" t="s">
        <v>8404</v>
      </c>
      <c r="D986" t="s">
        <v>62</v>
      </c>
      <c r="E986" s="75">
        <v>8327.48</v>
      </c>
      <c r="F986" s="74">
        <v>41555</v>
      </c>
    </row>
    <row r="987" spans="2:6">
      <c r="B987" t="s">
        <v>8405</v>
      </c>
      <c r="C987" t="s">
        <v>8406</v>
      </c>
      <c r="D987" t="s">
        <v>62</v>
      </c>
      <c r="E987" s="75">
        <v>45793.760000000002</v>
      </c>
      <c r="F987" s="74">
        <v>41555</v>
      </c>
    </row>
    <row r="988" spans="2:6">
      <c r="B988" t="s">
        <v>8407</v>
      </c>
      <c r="C988" t="s">
        <v>8408</v>
      </c>
      <c r="D988" t="s">
        <v>62</v>
      </c>
      <c r="E988" s="75">
        <v>8226.6299999999992</v>
      </c>
      <c r="F988" s="74">
        <v>41555</v>
      </c>
    </row>
    <row r="989" spans="2:6">
      <c r="B989" t="s">
        <v>8409</v>
      </c>
      <c r="C989" t="s">
        <v>8410</v>
      </c>
      <c r="D989" t="s">
        <v>62</v>
      </c>
      <c r="E989" s="75">
        <v>68705.279999999999</v>
      </c>
      <c r="F989" s="74">
        <v>41555</v>
      </c>
    </row>
    <row r="990" spans="2:6">
      <c r="B990" t="s">
        <v>8411</v>
      </c>
      <c r="C990" t="s">
        <v>8412</v>
      </c>
      <c r="D990" t="s">
        <v>62</v>
      </c>
      <c r="E990" s="75">
        <v>73764</v>
      </c>
      <c r="F990" s="74">
        <v>41555</v>
      </c>
    </row>
    <row r="991" spans="2:6">
      <c r="B991" t="s">
        <v>8413</v>
      </c>
      <c r="C991" t="s">
        <v>8414</v>
      </c>
      <c r="D991" t="s">
        <v>62</v>
      </c>
      <c r="E991" s="75">
        <v>39399.75</v>
      </c>
      <c r="F991" s="74">
        <v>41555</v>
      </c>
    </row>
    <row r="992" spans="2:6">
      <c r="B992" t="s">
        <v>8415</v>
      </c>
      <c r="C992" t="s">
        <v>8416</v>
      </c>
      <c r="D992" t="s">
        <v>62</v>
      </c>
      <c r="E992" s="75">
        <v>33261.71</v>
      </c>
      <c r="F992" s="74">
        <v>41555</v>
      </c>
    </row>
    <row r="993" spans="2:6">
      <c r="B993" t="s">
        <v>8417</v>
      </c>
      <c r="C993" t="s">
        <v>8418</v>
      </c>
      <c r="D993" t="s">
        <v>62</v>
      </c>
      <c r="E993" s="75">
        <v>7744.01</v>
      </c>
      <c r="F993" s="74">
        <v>41555</v>
      </c>
    </row>
    <row r="994" spans="2:6">
      <c r="B994" t="s">
        <v>8419</v>
      </c>
      <c r="C994" t="s">
        <v>8420</v>
      </c>
      <c r="D994" t="s">
        <v>62</v>
      </c>
      <c r="E994" s="75">
        <v>8577.6299999999992</v>
      </c>
      <c r="F994" s="74">
        <v>41555</v>
      </c>
    </row>
    <row r="995" spans="2:6">
      <c r="B995" t="s">
        <v>8421</v>
      </c>
      <c r="C995" t="s">
        <v>8422</v>
      </c>
      <c r="D995" t="s">
        <v>62</v>
      </c>
      <c r="E995" s="75">
        <v>6032.88</v>
      </c>
      <c r="F995" s="74">
        <v>41555</v>
      </c>
    </row>
    <row r="996" spans="2:6">
      <c r="B996" t="s">
        <v>8423</v>
      </c>
      <c r="C996" t="s">
        <v>8424</v>
      </c>
      <c r="D996" t="s">
        <v>62</v>
      </c>
      <c r="E996" s="75">
        <v>3444.26</v>
      </c>
      <c r="F996" s="74">
        <v>41555</v>
      </c>
    </row>
    <row r="997" spans="2:6">
      <c r="B997" t="s">
        <v>8425</v>
      </c>
      <c r="C997" t="s">
        <v>8426</v>
      </c>
      <c r="D997" t="s">
        <v>62</v>
      </c>
      <c r="E997">
        <v>429.98</v>
      </c>
      <c r="F997" s="74">
        <v>41555</v>
      </c>
    </row>
    <row r="998" spans="2:6">
      <c r="B998" t="s">
        <v>8427</v>
      </c>
      <c r="C998" t="s">
        <v>8428</v>
      </c>
      <c r="D998" t="s">
        <v>62</v>
      </c>
      <c r="E998" s="75">
        <v>55683.18</v>
      </c>
      <c r="F998" s="74">
        <v>41555</v>
      </c>
    </row>
    <row r="999" spans="2:6">
      <c r="B999" t="s">
        <v>8429</v>
      </c>
      <c r="C999" t="s">
        <v>8430</v>
      </c>
      <c r="D999" t="s">
        <v>62</v>
      </c>
      <c r="E999" s="75">
        <v>1728.68</v>
      </c>
      <c r="F999" s="74">
        <v>41555</v>
      </c>
    </row>
    <row r="1000" spans="2:6">
      <c r="B1000" t="s">
        <v>8431</v>
      </c>
      <c r="C1000" t="s">
        <v>8432</v>
      </c>
      <c r="D1000" t="s">
        <v>62</v>
      </c>
      <c r="E1000" s="75">
        <v>55639.31</v>
      </c>
      <c r="F1000" s="74">
        <v>41555</v>
      </c>
    </row>
    <row r="1001" spans="2:6">
      <c r="B1001" t="s">
        <v>8433</v>
      </c>
      <c r="C1001" t="s">
        <v>8434</v>
      </c>
      <c r="D1001" t="s">
        <v>62</v>
      </c>
      <c r="E1001" s="75">
        <v>3847.91</v>
      </c>
      <c r="F1001" s="74">
        <v>41555</v>
      </c>
    </row>
    <row r="1002" spans="2:6">
      <c r="B1002" t="s">
        <v>8435</v>
      </c>
      <c r="C1002" t="s">
        <v>8436</v>
      </c>
      <c r="D1002" t="s">
        <v>62</v>
      </c>
      <c r="E1002">
        <v>144.86000000000001</v>
      </c>
      <c r="F1002" s="74">
        <v>41555</v>
      </c>
    </row>
    <row r="1003" spans="2:6">
      <c r="B1003" t="s">
        <v>8437</v>
      </c>
      <c r="C1003" t="s">
        <v>8438</v>
      </c>
      <c r="D1003" t="s">
        <v>62</v>
      </c>
      <c r="E1003" s="75">
        <v>25776.63</v>
      </c>
      <c r="F1003" s="74">
        <v>41555</v>
      </c>
    </row>
    <row r="1004" spans="2:6">
      <c r="B1004" t="s">
        <v>8439</v>
      </c>
      <c r="C1004" t="s">
        <v>8440</v>
      </c>
      <c r="D1004" t="s">
        <v>62</v>
      </c>
      <c r="E1004" s="75">
        <v>258153.75</v>
      </c>
      <c r="F1004" s="74">
        <v>41555</v>
      </c>
    </row>
    <row r="1005" spans="2:6">
      <c r="B1005" t="s">
        <v>8441</v>
      </c>
      <c r="C1005" t="s">
        <v>8442</v>
      </c>
      <c r="D1005" t="s">
        <v>6858</v>
      </c>
      <c r="E1005" s="75">
        <v>1329.2</v>
      </c>
      <c r="F1005" s="74">
        <v>41523</v>
      </c>
    </row>
    <row r="1006" spans="2:6">
      <c r="B1006" t="s">
        <v>8443</v>
      </c>
      <c r="C1006" t="s">
        <v>8444</v>
      </c>
      <c r="D1006" t="s">
        <v>6858</v>
      </c>
      <c r="E1006" s="75">
        <v>1794.17</v>
      </c>
      <c r="F1006" s="74">
        <v>41523</v>
      </c>
    </row>
    <row r="1007" spans="2:6">
      <c r="B1007" t="s">
        <v>8445</v>
      </c>
      <c r="C1007" t="s">
        <v>8446</v>
      </c>
    </row>
    <row r="1008" spans="2:6">
      <c r="B1008" t="s">
        <v>6858</v>
      </c>
      <c r="C1008" s="75">
        <v>164983.64000000001</v>
      </c>
      <c r="D1008" s="74">
        <v>41552</v>
      </c>
    </row>
    <row r="1009" spans="2:6">
      <c r="B1009" t="s">
        <v>8447</v>
      </c>
      <c r="C1009" t="s">
        <v>8448</v>
      </c>
      <c r="D1009" t="s">
        <v>6858</v>
      </c>
      <c r="E1009" s="75">
        <v>115557</v>
      </c>
      <c r="F1009" s="74">
        <v>41550</v>
      </c>
    </row>
    <row r="1010" spans="2:6">
      <c r="B1010" t="s">
        <v>8449</v>
      </c>
      <c r="C1010" t="s">
        <v>8450</v>
      </c>
      <c r="D1010" t="s">
        <v>62</v>
      </c>
      <c r="E1010" s="75">
        <v>38588</v>
      </c>
      <c r="F1010" s="74">
        <v>41551</v>
      </c>
    </row>
    <row r="1011" spans="2:6">
      <c r="B1011" t="s">
        <v>8451</v>
      </c>
      <c r="C1011" t="s">
        <v>8452</v>
      </c>
      <c r="D1011" t="s">
        <v>62</v>
      </c>
      <c r="E1011" s="75">
        <v>50936</v>
      </c>
      <c r="F1011" s="74">
        <v>41549</v>
      </c>
    </row>
    <row r="1012" spans="2:6">
      <c r="B1012" t="s">
        <v>8453</v>
      </c>
      <c r="C1012" t="s">
        <v>8454</v>
      </c>
      <c r="D1012" t="s">
        <v>6858</v>
      </c>
      <c r="E1012" s="75">
        <v>41475</v>
      </c>
      <c r="F1012" s="74">
        <v>41549</v>
      </c>
    </row>
    <row r="1013" spans="2:6">
      <c r="B1013" t="s">
        <v>8455</v>
      </c>
      <c r="C1013" t="s">
        <v>8456</v>
      </c>
      <c r="D1013" t="s">
        <v>6803</v>
      </c>
      <c r="E1013">
        <v>573.9</v>
      </c>
      <c r="F1013" s="74">
        <v>41491</v>
      </c>
    </row>
    <row r="1014" spans="2:6">
      <c r="B1014" t="s">
        <v>8457</v>
      </c>
      <c r="C1014" t="s">
        <v>8458</v>
      </c>
      <c r="D1014" t="s">
        <v>6803</v>
      </c>
      <c r="E1014">
        <v>645.20000000000005</v>
      </c>
      <c r="F1014" s="74">
        <v>41491</v>
      </c>
    </row>
    <row r="1015" spans="2:6">
      <c r="B1015" t="s">
        <v>8459</v>
      </c>
      <c r="C1015" t="s">
        <v>8460</v>
      </c>
      <c r="D1015" t="s">
        <v>6803</v>
      </c>
      <c r="E1015" s="75">
        <v>2068.1999999999998</v>
      </c>
      <c r="F1015" s="74">
        <v>41491</v>
      </c>
    </row>
    <row r="1016" spans="2:6">
      <c r="B1016" t="s">
        <v>8461</v>
      </c>
      <c r="C1016" t="s">
        <v>8462</v>
      </c>
      <c r="D1016" t="s">
        <v>6803</v>
      </c>
      <c r="E1016" s="75">
        <v>9117.6299999999992</v>
      </c>
      <c r="F1016" s="74">
        <v>41556</v>
      </c>
    </row>
    <row r="1017" spans="2:6">
      <c r="B1017" t="s">
        <v>8463</v>
      </c>
      <c r="C1017" t="s">
        <v>8462</v>
      </c>
      <c r="D1017" t="s">
        <v>6803</v>
      </c>
      <c r="E1017" s="75">
        <v>9117.6299999999992</v>
      </c>
      <c r="F1017" s="74">
        <v>41556</v>
      </c>
    </row>
    <row r="1018" spans="2:6">
      <c r="B1018" t="s">
        <v>8464</v>
      </c>
      <c r="C1018" t="s">
        <v>8465</v>
      </c>
      <c r="D1018" t="s">
        <v>6803</v>
      </c>
      <c r="E1018" s="75">
        <v>13921.2</v>
      </c>
      <c r="F1018" s="74">
        <v>41556</v>
      </c>
    </row>
    <row r="1019" spans="2:6">
      <c r="B1019" t="s">
        <v>8466</v>
      </c>
      <c r="C1019" t="s">
        <v>8467</v>
      </c>
      <c r="D1019" t="s">
        <v>6803</v>
      </c>
      <c r="E1019" s="75">
        <v>2413.4</v>
      </c>
      <c r="F1019" s="74">
        <v>41556</v>
      </c>
    </row>
    <row r="1020" spans="2:6">
      <c r="B1020" t="s">
        <v>8468</v>
      </c>
      <c r="C1020" t="s">
        <v>8469</v>
      </c>
      <c r="D1020" t="s">
        <v>6803</v>
      </c>
      <c r="E1020" s="75">
        <v>13921.2</v>
      </c>
      <c r="F1020" s="74">
        <v>41556</v>
      </c>
    </row>
    <row r="1021" spans="2:6">
      <c r="B1021" t="s">
        <v>8470</v>
      </c>
      <c r="C1021" t="s">
        <v>8471</v>
      </c>
      <c r="D1021" t="s">
        <v>6803</v>
      </c>
      <c r="E1021" s="75">
        <v>9117.6299999999992</v>
      </c>
      <c r="F1021" s="74">
        <v>41556</v>
      </c>
    </row>
    <row r="1022" spans="2:6">
      <c r="B1022" t="s">
        <v>8472</v>
      </c>
      <c r="C1022" t="s">
        <v>8473</v>
      </c>
      <c r="D1022" t="s">
        <v>6803</v>
      </c>
      <c r="E1022" s="75">
        <v>3510.81</v>
      </c>
      <c r="F1022" s="74">
        <v>41556</v>
      </c>
    </row>
    <row r="1023" spans="2:6">
      <c r="B1023" t="s">
        <v>8474</v>
      </c>
      <c r="C1023" t="s">
        <v>8475</v>
      </c>
      <c r="D1023" t="s">
        <v>6803</v>
      </c>
      <c r="E1023" s="75">
        <v>9639.9500000000007</v>
      </c>
      <c r="F1023" s="74">
        <v>41556</v>
      </c>
    </row>
    <row r="1024" spans="2:6">
      <c r="B1024" t="s">
        <v>8476</v>
      </c>
      <c r="C1024" t="s">
        <v>8477</v>
      </c>
      <c r="D1024" t="s">
        <v>6803</v>
      </c>
      <c r="E1024" s="75">
        <v>9639.9500000000007</v>
      </c>
      <c r="F1024" s="74">
        <v>41556</v>
      </c>
    </row>
    <row r="1025" spans="2:6">
      <c r="B1025" t="s">
        <v>8478</v>
      </c>
      <c r="C1025" t="s">
        <v>8477</v>
      </c>
      <c r="D1025" t="s">
        <v>6803</v>
      </c>
      <c r="E1025" s="75">
        <v>9639.9500000000007</v>
      </c>
      <c r="F1025" s="74">
        <v>41556</v>
      </c>
    </row>
    <row r="1026" spans="2:6">
      <c r="B1026" t="s">
        <v>8479</v>
      </c>
      <c r="C1026" t="s">
        <v>8477</v>
      </c>
      <c r="D1026" t="s">
        <v>6803</v>
      </c>
      <c r="E1026" s="75">
        <v>9639.9500000000007</v>
      </c>
      <c r="F1026" s="74">
        <v>41556</v>
      </c>
    </row>
    <row r="1027" spans="2:6">
      <c r="B1027" t="s">
        <v>8480</v>
      </c>
      <c r="C1027" t="s">
        <v>8475</v>
      </c>
      <c r="D1027" t="s">
        <v>6803</v>
      </c>
      <c r="E1027" s="75">
        <v>9639.9500000000007</v>
      </c>
      <c r="F1027" s="74">
        <v>41556</v>
      </c>
    </row>
    <row r="1028" spans="2:6">
      <c r="B1028" t="s">
        <v>8481</v>
      </c>
      <c r="C1028" t="s">
        <v>8482</v>
      </c>
      <c r="D1028" t="s">
        <v>6803</v>
      </c>
      <c r="E1028" s="75">
        <v>3510.81</v>
      </c>
      <c r="F1028" s="74">
        <v>41556</v>
      </c>
    </row>
    <row r="1029" spans="2:6">
      <c r="B1029" t="s">
        <v>8483</v>
      </c>
      <c r="C1029" t="s">
        <v>8471</v>
      </c>
      <c r="D1029" t="s">
        <v>6803</v>
      </c>
      <c r="E1029" s="75">
        <v>9117.6299999999992</v>
      </c>
      <c r="F1029" s="74">
        <v>41556</v>
      </c>
    </row>
    <row r="1030" spans="2:6">
      <c r="B1030" t="s">
        <v>8484</v>
      </c>
      <c r="C1030" t="s">
        <v>8482</v>
      </c>
      <c r="D1030" t="s">
        <v>6803</v>
      </c>
      <c r="E1030" s="75">
        <v>3510.81</v>
      </c>
      <c r="F1030" s="74">
        <v>41556</v>
      </c>
    </row>
    <row r="1031" spans="2:6">
      <c r="B1031" t="s">
        <v>8485</v>
      </c>
      <c r="C1031" t="s">
        <v>8482</v>
      </c>
      <c r="D1031" t="s">
        <v>6803</v>
      </c>
      <c r="E1031" s="75">
        <v>3510.81</v>
      </c>
      <c r="F1031" s="74">
        <v>41556</v>
      </c>
    </row>
    <row r="1032" spans="2:6">
      <c r="B1032" t="s">
        <v>8486</v>
      </c>
      <c r="C1032" t="s">
        <v>8487</v>
      </c>
      <c r="D1032" t="s">
        <v>6803</v>
      </c>
      <c r="E1032" s="75">
        <v>9117.6299999999992</v>
      </c>
      <c r="F1032" s="74">
        <v>41556</v>
      </c>
    </row>
    <row r="1033" spans="2:6">
      <c r="B1033" t="s">
        <v>8488</v>
      </c>
      <c r="C1033" t="s">
        <v>8471</v>
      </c>
      <c r="D1033" t="s">
        <v>6803</v>
      </c>
      <c r="E1033" s="75">
        <v>9117.6299999999992</v>
      </c>
      <c r="F1033" s="74">
        <v>41556</v>
      </c>
    </row>
    <row r="1034" spans="2:6">
      <c r="B1034" t="s">
        <v>8489</v>
      </c>
      <c r="C1034" t="s">
        <v>8490</v>
      </c>
      <c r="D1034" t="s">
        <v>6803</v>
      </c>
      <c r="E1034" s="75">
        <v>3510.81</v>
      </c>
      <c r="F1034" s="74">
        <v>41556</v>
      </c>
    </row>
    <row r="1035" spans="2:6">
      <c r="B1035" t="s">
        <v>8491</v>
      </c>
      <c r="C1035" t="s">
        <v>8490</v>
      </c>
      <c r="D1035" t="s">
        <v>6803</v>
      </c>
      <c r="E1035" s="75">
        <v>3510.81</v>
      </c>
      <c r="F1035" s="74">
        <v>41556</v>
      </c>
    </row>
    <row r="1036" spans="2:6">
      <c r="B1036" t="s">
        <v>8492</v>
      </c>
      <c r="C1036" t="s">
        <v>8493</v>
      </c>
      <c r="D1036" t="s">
        <v>6803</v>
      </c>
      <c r="E1036" s="75">
        <v>3510.81</v>
      </c>
      <c r="F1036" s="74">
        <v>41556</v>
      </c>
    </row>
    <row r="1037" spans="2:6">
      <c r="B1037" t="s">
        <v>8494</v>
      </c>
      <c r="C1037" t="s">
        <v>8471</v>
      </c>
      <c r="D1037" t="s">
        <v>6803</v>
      </c>
      <c r="E1037" s="75">
        <v>9117.6299999999992</v>
      </c>
      <c r="F1037" s="74">
        <v>41556</v>
      </c>
    </row>
    <row r="1038" spans="2:6">
      <c r="B1038" t="s">
        <v>8495</v>
      </c>
      <c r="C1038" t="s">
        <v>8482</v>
      </c>
      <c r="D1038" t="s">
        <v>6803</v>
      </c>
      <c r="E1038" s="75">
        <v>3510.81</v>
      </c>
      <c r="F1038" s="74">
        <v>41556</v>
      </c>
    </row>
    <row r="1039" spans="2:6">
      <c r="B1039" t="s">
        <v>8496</v>
      </c>
      <c r="C1039" t="s">
        <v>8490</v>
      </c>
      <c r="D1039" t="s">
        <v>6803</v>
      </c>
      <c r="E1039" s="75">
        <v>3510.81</v>
      </c>
      <c r="F1039" s="74">
        <v>41556</v>
      </c>
    </row>
    <row r="1040" spans="2:6">
      <c r="B1040" t="s">
        <v>8497</v>
      </c>
      <c r="C1040" t="s">
        <v>8493</v>
      </c>
      <c r="D1040" t="s">
        <v>6803</v>
      </c>
      <c r="E1040" s="75">
        <v>3510.81</v>
      </c>
      <c r="F1040" s="74">
        <v>41556</v>
      </c>
    </row>
    <row r="1041" spans="2:6">
      <c r="B1041" t="s">
        <v>8498</v>
      </c>
      <c r="C1041" t="s">
        <v>8487</v>
      </c>
      <c r="D1041" t="s">
        <v>6803</v>
      </c>
      <c r="E1041" s="75">
        <v>9117.6299999999992</v>
      </c>
      <c r="F1041" s="74">
        <v>41556</v>
      </c>
    </row>
    <row r="1042" spans="2:6">
      <c r="B1042" t="s">
        <v>8499</v>
      </c>
      <c r="C1042" t="s">
        <v>8500</v>
      </c>
      <c r="D1042" t="s">
        <v>6803</v>
      </c>
      <c r="E1042" s="75">
        <v>5821.88</v>
      </c>
      <c r="F1042" s="74">
        <v>41556</v>
      </c>
    </row>
    <row r="1043" spans="2:6">
      <c r="B1043" t="s">
        <v>8501</v>
      </c>
      <c r="C1043" t="s">
        <v>8493</v>
      </c>
      <c r="D1043" t="s">
        <v>6803</v>
      </c>
      <c r="E1043" s="75">
        <v>4637.12</v>
      </c>
      <c r="F1043" s="74">
        <v>41556</v>
      </c>
    </row>
    <row r="1044" spans="2:6">
      <c r="B1044" t="s">
        <v>8502</v>
      </c>
      <c r="C1044" t="s">
        <v>8493</v>
      </c>
      <c r="D1044" t="s">
        <v>6803</v>
      </c>
      <c r="E1044" s="75">
        <v>4637.12</v>
      </c>
      <c r="F1044" s="74">
        <v>41556</v>
      </c>
    </row>
    <row r="1045" spans="2:6">
      <c r="B1045" t="s">
        <v>8503</v>
      </c>
      <c r="C1045" t="s">
        <v>8493</v>
      </c>
      <c r="D1045" t="s">
        <v>6803</v>
      </c>
      <c r="E1045" s="75">
        <v>4637.12</v>
      </c>
      <c r="F1045" s="74">
        <v>41556</v>
      </c>
    </row>
    <row r="1046" spans="2:6">
      <c r="B1046" t="s">
        <v>8504</v>
      </c>
      <c r="C1046" t="s">
        <v>8493</v>
      </c>
      <c r="D1046" t="s">
        <v>6803</v>
      </c>
      <c r="E1046" s="75">
        <v>4637.12</v>
      </c>
      <c r="F1046" s="74">
        <v>41556</v>
      </c>
    </row>
    <row r="1047" spans="2:6">
      <c r="B1047" t="s">
        <v>8505</v>
      </c>
      <c r="C1047" t="s">
        <v>8506</v>
      </c>
      <c r="D1047" t="s">
        <v>6803</v>
      </c>
      <c r="E1047" s="75">
        <v>5182.1099999999997</v>
      </c>
      <c r="F1047" s="74">
        <v>41556</v>
      </c>
    </row>
    <row r="1048" spans="2:6">
      <c r="B1048" t="s">
        <v>8507</v>
      </c>
      <c r="C1048" t="s">
        <v>8508</v>
      </c>
      <c r="D1048" t="s">
        <v>6803</v>
      </c>
      <c r="E1048" s="75">
        <v>9117.6299999999992</v>
      </c>
      <c r="F1048" s="74">
        <v>41556</v>
      </c>
    </row>
    <row r="1049" spans="2:6">
      <c r="B1049" t="s">
        <v>8509</v>
      </c>
      <c r="C1049" t="s">
        <v>8487</v>
      </c>
      <c r="D1049" t="s">
        <v>6803</v>
      </c>
      <c r="E1049" s="75">
        <v>9117.6299999999992</v>
      </c>
      <c r="F1049" s="74">
        <v>41556</v>
      </c>
    </row>
    <row r="1050" spans="2:6">
      <c r="B1050" t="s">
        <v>8510</v>
      </c>
      <c r="C1050" t="s">
        <v>8471</v>
      </c>
      <c r="D1050" t="s">
        <v>6803</v>
      </c>
      <c r="E1050" s="75">
        <v>9117.6299999999992</v>
      </c>
      <c r="F1050" s="74">
        <v>41556</v>
      </c>
    </row>
    <row r="1051" spans="2:6">
      <c r="B1051" t="s">
        <v>8511</v>
      </c>
      <c r="C1051" t="s">
        <v>8471</v>
      </c>
      <c r="D1051" t="s">
        <v>6803</v>
      </c>
      <c r="E1051" s="75">
        <v>9117.6299999999992</v>
      </c>
      <c r="F1051" s="74">
        <v>41556</v>
      </c>
    </row>
    <row r="1052" spans="2:6">
      <c r="B1052" t="s">
        <v>8512</v>
      </c>
      <c r="C1052" t="s">
        <v>8513</v>
      </c>
      <c r="D1052" t="s">
        <v>6803</v>
      </c>
      <c r="E1052" s="75">
        <v>5182.1099999999997</v>
      </c>
      <c r="F1052" s="74">
        <v>41556</v>
      </c>
    </row>
    <row r="1053" spans="2:6">
      <c r="B1053" t="s">
        <v>8514</v>
      </c>
      <c r="C1053" t="s">
        <v>8475</v>
      </c>
      <c r="D1053" t="s">
        <v>6803</v>
      </c>
      <c r="E1053" s="75">
        <v>9117.6299999999992</v>
      </c>
      <c r="F1053" s="74">
        <v>41556</v>
      </c>
    </row>
    <row r="1054" spans="2:6">
      <c r="B1054" t="s">
        <v>8515</v>
      </c>
      <c r="C1054" t="s">
        <v>8475</v>
      </c>
      <c r="D1054" t="s">
        <v>6803</v>
      </c>
      <c r="E1054" s="75">
        <v>9117.6299999999992</v>
      </c>
      <c r="F1054" s="74">
        <v>41556</v>
      </c>
    </row>
    <row r="1055" spans="2:6">
      <c r="B1055" t="s">
        <v>8516</v>
      </c>
      <c r="C1055" t="s">
        <v>8517</v>
      </c>
      <c r="D1055" t="s">
        <v>6803</v>
      </c>
      <c r="E1055" s="75">
        <v>185196.92</v>
      </c>
      <c r="F1055" s="74">
        <v>41556</v>
      </c>
    </row>
    <row r="1056" spans="2:6">
      <c r="B1056" t="s">
        <v>8518</v>
      </c>
      <c r="C1056" t="s">
        <v>8473</v>
      </c>
      <c r="D1056" t="s">
        <v>6803</v>
      </c>
      <c r="E1056" s="75">
        <v>3510.81</v>
      </c>
      <c r="F1056" s="74">
        <v>41556</v>
      </c>
    </row>
    <row r="1057" spans="2:6">
      <c r="B1057" t="s">
        <v>8519</v>
      </c>
      <c r="C1057" t="s">
        <v>8473</v>
      </c>
      <c r="D1057" t="s">
        <v>6803</v>
      </c>
      <c r="E1057" s="75">
        <v>3510.81</v>
      </c>
      <c r="F1057" s="74">
        <v>41556</v>
      </c>
    </row>
    <row r="1058" spans="2:6">
      <c r="B1058" t="s">
        <v>8520</v>
      </c>
      <c r="C1058" t="s">
        <v>8490</v>
      </c>
      <c r="D1058" t="s">
        <v>6803</v>
      </c>
      <c r="E1058" s="75">
        <v>3510.81</v>
      </c>
      <c r="F1058" s="74">
        <v>41556</v>
      </c>
    </row>
    <row r="1059" spans="2:6">
      <c r="B1059" t="s">
        <v>8521</v>
      </c>
      <c r="C1059" t="s">
        <v>8490</v>
      </c>
      <c r="D1059" t="s">
        <v>6803</v>
      </c>
      <c r="E1059" s="75">
        <v>3510.81</v>
      </c>
      <c r="F1059" s="74">
        <v>41556</v>
      </c>
    </row>
    <row r="1060" spans="2:6">
      <c r="B1060" t="s">
        <v>8522</v>
      </c>
      <c r="C1060" t="s">
        <v>8473</v>
      </c>
      <c r="D1060" t="s">
        <v>6803</v>
      </c>
      <c r="E1060" s="75">
        <v>3510.81</v>
      </c>
      <c r="F1060" s="74">
        <v>41556</v>
      </c>
    </row>
    <row r="1061" spans="2:6">
      <c r="B1061" t="s">
        <v>8523</v>
      </c>
      <c r="C1061" t="s">
        <v>8473</v>
      </c>
      <c r="D1061" t="s">
        <v>6803</v>
      </c>
      <c r="E1061" s="75">
        <v>3510.81</v>
      </c>
      <c r="F1061" s="74">
        <v>41556</v>
      </c>
    </row>
    <row r="1062" spans="2:6">
      <c r="B1062" t="s">
        <v>8524</v>
      </c>
      <c r="C1062" t="s">
        <v>8500</v>
      </c>
      <c r="D1062" t="s">
        <v>6803</v>
      </c>
      <c r="E1062" s="75">
        <v>5954.31</v>
      </c>
      <c r="F1062" s="74">
        <v>41556</v>
      </c>
    </row>
    <row r="1063" spans="2:6">
      <c r="B1063" t="s">
        <v>8525</v>
      </c>
      <c r="C1063" t="s">
        <v>8462</v>
      </c>
      <c r="D1063" t="s">
        <v>6803</v>
      </c>
      <c r="E1063" s="75">
        <v>9329.7199999999993</v>
      </c>
      <c r="F1063" s="74">
        <v>41556</v>
      </c>
    </row>
    <row r="1064" spans="2:6">
      <c r="B1064" t="s">
        <v>8526</v>
      </c>
      <c r="C1064" t="s">
        <v>8527</v>
      </c>
      <c r="D1064" t="s">
        <v>6803</v>
      </c>
      <c r="E1064">
        <v>89</v>
      </c>
      <c r="F1064" s="74">
        <v>41556</v>
      </c>
    </row>
    <row r="1065" spans="2:6">
      <c r="B1065" t="s">
        <v>8528</v>
      </c>
      <c r="C1065" t="s">
        <v>8529</v>
      </c>
      <c r="D1065" t="s">
        <v>6858</v>
      </c>
      <c r="E1065">
        <v>395.91</v>
      </c>
      <c r="F1065" s="74">
        <v>41523</v>
      </c>
    </row>
    <row r="1066" spans="2:6">
      <c r="B1066" t="s">
        <v>8530</v>
      </c>
      <c r="C1066" t="s">
        <v>8531</v>
      </c>
      <c r="D1066" t="s">
        <v>6858</v>
      </c>
      <c r="E1066">
        <v>450</v>
      </c>
      <c r="F1066" s="74">
        <v>41522</v>
      </c>
    </row>
    <row r="1067" spans="2:6">
      <c r="B1067" t="s">
        <v>8532</v>
      </c>
      <c r="C1067" t="s">
        <v>8533</v>
      </c>
      <c r="D1067" t="s">
        <v>62</v>
      </c>
      <c r="E1067">
        <v>87.35</v>
      </c>
      <c r="F1067" s="74">
        <v>41554</v>
      </c>
    </row>
    <row r="1068" spans="2:6">
      <c r="B1068" t="s">
        <v>8534</v>
      </c>
      <c r="C1068" t="s">
        <v>8535</v>
      </c>
      <c r="D1068" t="s">
        <v>6858</v>
      </c>
      <c r="E1068" s="75">
        <v>8086.1</v>
      </c>
      <c r="F1068" s="74">
        <v>41554</v>
      </c>
    </row>
    <row r="1069" spans="2:6">
      <c r="B1069" t="s">
        <v>8536</v>
      </c>
      <c r="C1069" t="s">
        <v>8537</v>
      </c>
      <c r="D1069" t="s">
        <v>6858</v>
      </c>
      <c r="E1069" s="75">
        <v>1181.6600000000001</v>
      </c>
      <c r="F1069" s="74">
        <v>41554</v>
      </c>
    </row>
    <row r="1070" spans="2:6">
      <c r="B1070" t="s">
        <v>6544</v>
      </c>
      <c r="C1070" t="s">
        <v>6544</v>
      </c>
    </row>
    <row r="1071" spans="2:6">
      <c r="B1071" t="s">
        <v>6858</v>
      </c>
      <c r="C1071">
        <v>135.27000000000001</v>
      </c>
      <c r="D1071" s="74">
        <v>41523</v>
      </c>
    </row>
    <row r="1072" spans="2:6">
      <c r="B1072" t="s">
        <v>8538</v>
      </c>
      <c r="C1072" s="76" t="s">
        <v>8539</v>
      </c>
      <c r="D1072" t="s">
        <v>6858</v>
      </c>
      <c r="E1072">
        <v>165.92</v>
      </c>
      <c r="F1072" s="74">
        <v>41554</v>
      </c>
    </row>
    <row r="1073" spans="2:7">
      <c r="B1073" t="s">
        <v>8540</v>
      </c>
      <c r="C1073" t="s">
        <v>8541</v>
      </c>
      <c r="D1073" t="s">
        <v>6858</v>
      </c>
      <c r="E1073" s="75">
        <v>1032.08</v>
      </c>
      <c r="F1073" s="74">
        <v>41554</v>
      </c>
    </row>
    <row r="1074" spans="2:7">
      <c r="B1074" t="s">
        <v>8542</v>
      </c>
      <c r="C1074" t="s">
        <v>8543</v>
      </c>
      <c r="D1074" t="s">
        <v>62</v>
      </c>
      <c r="E1074">
        <v>98.28</v>
      </c>
      <c r="F1074" s="74">
        <v>41554</v>
      </c>
    </row>
    <row r="1075" spans="2:7">
      <c r="B1075" t="s">
        <v>8544</v>
      </c>
      <c r="C1075" t="s">
        <v>8545</v>
      </c>
      <c r="D1075" t="s">
        <v>476</v>
      </c>
      <c r="E1075" s="75">
        <v>13043.57</v>
      </c>
      <c r="F1075" s="74">
        <v>39827</v>
      </c>
      <c r="G1075" t="s">
        <v>6849</v>
      </c>
    </row>
    <row r="1076" spans="2:7">
      <c r="B1076" t="s">
        <v>8546</v>
      </c>
      <c r="C1076" t="s">
        <v>8547</v>
      </c>
      <c r="D1076" t="s">
        <v>476</v>
      </c>
      <c r="E1076" s="75">
        <v>23780.14</v>
      </c>
      <c r="F1076" s="74">
        <v>39827</v>
      </c>
      <c r="G1076" t="s">
        <v>6849</v>
      </c>
    </row>
    <row r="1077" spans="2:7">
      <c r="B1077" t="s">
        <v>8548</v>
      </c>
      <c r="C1077" t="s">
        <v>8549</v>
      </c>
      <c r="D1077" t="s">
        <v>476</v>
      </c>
      <c r="E1077" s="75">
        <v>19367.61</v>
      </c>
      <c r="F1077" s="74">
        <v>39057</v>
      </c>
    </row>
    <row r="1078" spans="2:7">
      <c r="B1078" t="s">
        <v>8550</v>
      </c>
      <c r="C1078" t="s">
        <v>8551</v>
      </c>
      <c r="D1078" t="s">
        <v>476</v>
      </c>
      <c r="E1078" s="75">
        <v>6231.06</v>
      </c>
      <c r="F1078" s="74">
        <v>41242</v>
      </c>
    </row>
    <row r="1079" spans="2:7">
      <c r="B1079" t="s">
        <v>8552</v>
      </c>
      <c r="C1079" t="s">
        <v>8553</v>
      </c>
      <c r="D1079" t="s">
        <v>1744</v>
      </c>
      <c r="E1079" s="75">
        <v>8926</v>
      </c>
      <c r="F1079" s="74">
        <v>37986</v>
      </c>
      <c r="G1079" t="s">
        <v>8554</v>
      </c>
    </row>
    <row r="1080" spans="2:7">
      <c r="B1080" t="s">
        <v>8555</v>
      </c>
      <c r="C1080" t="s">
        <v>8556</v>
      </c>
      <c r="D1080" t="s">
        <v>62</v>
      </c>
      <c r="E1080" s="75">
        <v>5344</v>
      </c>
      <c r="F1080" s="74">
        <v>41545</v>
      </c>
    </row>
    <row r="1081" spans="2:7">
      <c r="B1081" t="s">
        <v>8557</v>
      </c>
      <c r="C1081" t="s">
        <v>8558</v>
      </c>
      <c r="D1081" t="s">
        <v>62</v>
      </c>
      <c r="E1081">
        <v>132.97999999999999</v>
      </c>
      <c r="F1081" s="74">
        <v>41522</v>
      </c>
    </row>
    <row r="1082" spans="2:7">
      <c r="B1082" t="s">
        <v>8559</v>
      </c>
      <c r="C1082" t="s">
        <v>8560</v>
      </c>
      <c r="D1082" t="s">
        <v>62</v>
      </c>
      <c r="E1082">
        <v>7</v>
      </c>
      <c r="F1082" s="74">
        <v>39853</v>
      </c>
    </row>
    <row r="1083" spans="2:7">
      <c r="B1083" t="s">
        <v>8561</v>
      </c>
      <c r="C1083" s="76" t="s">
        <v>8562</v>
      </c>
      <c r="D1083" t="s">
        <v>476</v>
      </c>
      <c r="E1083" s="75">
        <v>18936.71</v>
      </c>
      <c r="F1083" s="74">
        <v>40484</v>
      </c>
    </row>
    <row r="1084" spans="2:7">
      <c r="B1084" t="s">
        <v>8563</v>
      </c>
      <c r="C1084" t="s">
        <v>8564</v>
      </c>
      <c r="D1084" t="s">
        <v>6803</v>
      </c>
      <c r="E1084" s="75">
        <v>61000</v>
      </c>
      <c r="F1084" s="74">
        <v>41545</v>
      </c>
    </row>
    <row r="1085" spans="2:7">
      <c r="B1085" t="s">
        <v>8565</v>
      </c>
      <c r="C1085" t="s">
        <v>8566</v>
      </c>
      <c r="D1085" t="s">
        <v>6841</v>
      </c>
      <c r="E1085">
        <v>336</v>
      </c>
      <c r="F1085" s="74">
        <v>41556</v>
      </c>
    </row>
    <row r="1086" spans="2:7">
      <c r="B1086" t="s">
        <v>8567</v>
      </c>
      <c r="C1086" t="s">
        <v>8568</v>
      </c>
      <c r="D1086" t="s">
        <v>8569</v>
      </c>
      <c r="E1086" s="75">
        <v>1724.14</v>
      </c>
      <c r="F1086" s="74">
        <v>41522</v>
      </c>
      <c r="G1086" t="s">
        <v>6914</v>
      </c>
    </row>
    <row r="1087" spans="2:7">
      <c r="B1087" t="s">
        <v>8570</v>
      </c>
      <c r="C1087" t="s">
        <v>8571</v>
      </c>
      <c r="D1087" t="s">
        <v>2</v>
      </c>
      <c r="E1087">
        <v>195</v>
      </c>
      <c r="F1087" s="74">
        <v>39057</v>
      </c>
    </row>
    <row r="1088" spans="2:7">
      <c r="B1088" t="s">
        <v>8572</v>
      </c>
      <c r="C1088" t="s">
        <v>8573</v>
      </c>
      <c r="D1088" t="s">
        <v>2</v>
      </c>
      <c r="E1088" s="75">
        <v>1153.5</v>
      </c>
      <c r="F1088" s="74">
        <v>39964</v>
      </c>
    </row>
    <row r="1089" spans="2:7">
      <c r="B1089" t="s">
        <v>8574</v>
      </c>
      <c r="C1089" t="s">
        <v>8575</v>
      </c>
      <c r="D1089" t="s">
        <v>2</v>
      </c>
      <c r="E1089">
        <v>190</v>
      </c>
      <c r="F1089" s="74">
        <v>41525</v>
      </c>
    </row>
    <row r="1090" spans="2:7">
      <c r="B1090" t="s">
        <v>8576</v>
      </c>
      <c r="C1090" t="s">
        <v>8577</v>
      </c>
      <c r="D1090" t="s">
        <v>182</v>
      </c>
      <c r="E1090">
        <v>16.2</v>
      </c>
      <c r="F1090" s="74">
        <v>41306</v>
      </c>
    </row>
    <row r="1091" spans="2:7">
      <c r="B1091" t="s">
        <v>8578</v>
      </c>
      <c r="C1091" t="s">
        <v>8579</v>
      </c>
      <c r="D1091" t="s">
        <v>62</v>
      </c>
      <c r="E1091" s="75">
        <v>1011.36</v>
      </c>
      <c r="F1091" s="74">
        <v>39853</v>
      </c>
    </row>
    <row r="1092" spans="2:7">
      <c r="B1092" t="s">
        <v>8580</v>
      </c>
      <c r="C1092" t="s">
        <v>6155</v>
      </c>
    </row>
    <row r="1093" spans="2:7">
      <c r="B1093" t="s">
        <v>6858</v>
      </c>
      <c r="C1093" s="75">
        <v>5754.24</v>
      </c>
      <c r="D1093" s="74">
        <v>41552</v>
      </c>
    </row>
    <row r="1094" spans="2:7">
      <c r="B1094" t="s">
        <v>8581</v>
      </c>
      <c r="C1094" t="s">
        <v>8582</v>
      </c>
      <c r="D1094" t="s">
        <v>62</v>
      </c>
      <c r="E1094" s="75">
        <v>1056.7</v>
      </c>
      <c r="F1094" s="74">
        <v>41554</v>
      </c>
    </row>
    <row r="1095" spans="2:7">
      <c r="B1095" t="s">
        <v>8583</v>
      </c>
      <c r="C1095" t="s">
        <v>8584</v>
      </c>
      <c r="D1095" t="s">
        <v>6858</v>
      </c>
      <c r="E1095">
        <v>424.69</v>
      </c>
      <c r="F1095" s="74">
        <v>41543</v>
      </c>
    </row>
    <row r="1096" spans="2:7">
      <c r="B1096" t="s">
        <v>8585</v>
      </c>
      <c r="C1096" s="76" t="s">
        <v>8586</v>
      </c>
      <c r="D1096" t="s">
        <v>6858</v>
      </c>
      <c r="E1096" s="75">
        <v>11462.99</v>
      </c>
      <c r="F1096" s="74">
        <v>41554</v>
      </c>
    </row>
    <row r="1097" spans="2:7">
      <c r="B1097" t="s">
        <v>8587</v>
      </c>
      <c r="C1097" t="s">
        <v>8588</v>
      </c>
      <c r="D1097" t="s">
        <v>6858</v>
      </c>
      <c r="E1097" s="75">
        <v>2654.37</v>
      </c>
      <c r="F1097" s="74">
        <v>41554</v>
      </c>
    </row>
    <row r="1098" spans="2:7">
      <c r="B1098" t="s">
        <v>8589</v>
      </c>
      <c r="C1098" t="s">
        <v>8590</v>
      </c>
      <c r="D1098" t="s">
        <v>62</v>
      </c>
      <c r="E1098" s="75">
        <v>89377.5</v>
      </c>
      <c r="F1098" s="74">
        <v>39963</v>
      </c>
    </row>
    <row r="1099" spans="2:7">
      <c r="B1099" t="s">
        <v>8591</v>
      </c>
      <c r="C1099" t="s">
        <v>8592</v>
      </c>
      <c r="D1099" t="s">
        <v>62</v>
      </c>
      <c r="E1099">
        <v>131.22</v>
      </c>
      <c r="F1099" s="74">
        <v>41554</v>
      </c>
    </row>
    <row r="1100" spans="2:7">
      <c r="B1100" t="s">
        <v>8593</v>
      </c>
      <c r="C1100" t="s">
        <v>8594</v>
      </c>
      <c r="D1100" t="s">
        <v>79</v>
      </c>
      <c r="E1100">
        <v>6.53</v>
      </c>
      <c r="F1100" s="74">
        <v>39884</v>
      </c>
    </row>
    <row r="1101" spans="2:7">
      <c r="B1101" t="s">
        <v>8595</v>
      </c>
      <c r="C1101" t="s">
        <v>8596</v>
      </c>
      <c r="D1101" t="s">
        <v>79</v>
      </c>
      <c r="E1101">
        <v>4.66</v>
      </c>
      <c r="F1101" s="74">
        <v>39702</v>
      </c>
    </row>
    <row r="1102" spans="2:7">
      <c r="B1102" t="s">
        <v>8597</v>
      </c>
      <c r="C1102" s="76" t="s">
        <v>8598</v>
      </c>
      <c r="D1102" t="s">
        <v>6803</v>
      </c>
      <c r="E1102" s="75">
        <v>1146</v>
      </c>
      <c r="F1102" s="74">
        <v>41545</v>
      </c>
    </row>
    <row r="1103" spans="2:7">
      <c r="B1103" t="s">
        <v>8599</v>
      </c>
      <c r="C1103" t="s">
        <v>8600</v>
      </c>
      <c r="D1103" t="s">
        <v>8601</v>
      </c>
      <c r="E1103">
        <v>38.56</v>
      </c>
      <c r="F1103" s="74">
        <v>39764</v>
      </c>
      <c r="G1103" t="s">
        <v>8602</v>
      </c>
    </row>
    <row r="1104" spans="2:7">
      <c r="B1104" t="s">
        <v>8603</v>
      </c>
      <c r="C1104" t="s">
        <v>8604</v>
      </c>
      <c r="D1104" t="s">
        <v>62</v>
      </c>
      <c r="E1104" s="75">
        <v>2947.8</v>
      </c>
      <c r="F1104" s="74">
        <v>39827</v>
      </c>
    </row>
    <row r="1105" spans="2:6">
      <c r="B1105" t="s">
        <v>8605</v>
      </c>
      <c r="C1105" t="s">
        <v>8606</v>
      </c>
      <c r="D1105" t="s">
        <v>62</v>
      </c>
      <c r="E1105" s="75">
        <v>2128</v>
      </c>
      <c r="F1105" s="74">
        <v>39272</v>
      </c>
    </row>
    <row r="1106" spans="2:6">
      <c r="B1106" t="s">
        <v>8607</v>
      </c>
      <c r="C1106" t="s">
        <v>8608</v>
      </c>
      <c r="D1106" t="s">
        <v>1744</v>
      </c>
      <c r="E1106" s="75">
        <v>16000</v>
      </c>
      <c r="F1106" s="74">
        <v>36944</v>
      </c>
    </row>
    <row r="1107" spans="2:6">
      <c r="B1107" t="s">
        <v>8609</v>
      </c>
      <c r="C1107" t="s">
        <v>8610</v>
      </c>
      <c r="D1107" t="s">
        <v>62</v>
      </c>
      <c r="E1107" s="75">
        <v>3759.24</v>
      </c>
      <c r="F1107" s="74">
        <v>41554</v>
      </c>
    </row>
    <row r="1108" spans="2:6">
      <c r="B1108" t="s">
        <v>8611</v>
      </c>
      <c r="C1108" t="s">
        <v>8612</v>
      </c>
      <c r="D1108" t="s">
        <v>6858</v>
      </c>
      <c r="E1108">
        <v>35</v>
      </c>
      <c r="F1108" s="74">
        <v>41528</v>
      </c>
    </row>
    <row r="1109" spans="2:6">
      <c r="B1109" t="s">
        <v>8613</v>
      </c>
      <c r="C1109" t="s">
        <v>8614</v>
      </c>
      <c r="D1109" t="s">
        <v>6858</v>
      </c>
      <c r="E1109">
        <v>126</v>
      </c>
      <c r="F1109" s="74">
        <v>41528</v>
      </c>
    </row>
    <row r="1110" spans="2:6">
      <c r="B1110" t="s">
        <v>8615</v>
      </c>
      <c r="C1110" t="s">
        <v>8616</v>
      </c>
      <c r="D1110" t="s">
        <v>6841</v>
      </c>
      <c r="E1110">
        <v>397.73</v>
      </c>
      <c r="F1110" s="74">
        <v>41556</v>
      </c>
    </row>
    <row r="1111" spans="2:6">
      <c r="B1111" t="s">
        <v>8617</v>
      </c>
      <c r="C1111" t="s">
        <v>8618</v>
      </c>
      <c r="D1111" t="s">
        <v>6841</v>
      </c>
      <c r="E1111">
        <v>54</v>
      </c>
      <c r="F1111" s="74">
        <v>41556</v>
      </c>
    </row>
    <row r="1112" spans="2:6">
      <c r="B1112" t="s">
        <v>8619</v>
      </c>
      <c r="C1112" t="s">
        <v>8620</v>
      </c>
      <c r="D1112" t="s">
        <v>6841</v>
      </c>
      <c r="E1112">
        <v>93</v>
      </c>
      <c r="F1112" s="74">
        <v>41556</v>
      </c>
    </row>
    <row r="1113" spans="2:6">
      <c r="B1113" t="s">
        <v>8621</v>
      </c>
      <c r="C1113" t="s">
        <v>8622</v>
      </c>
      <c r="D1113" t="s">
        <v>6841</v>
      </c>
      <c r="E1113">
        <v>82.76</v>
      </c>
      <c r="F1113" s="74">
        <v>41528</v>
      </c>
    </row>
    <row r="1114" spans="2:6">
      <c r="B1114" t="s">
        <v>8623</v>
      </c>
      <c r="C1114" t="s">
        <v>8624</v>
      </c>
      <c r="D1114" t="s">
        <v>6841</v>
      </c>
      <c r="E1114">
        <v>82.76</v>
      </c>
      <c r="F1114" s="74">
        <v>41523</v>
      </c>
    </row>
    <row r="1115" spans="2:6">
      <c r="B1115" t="s">
        <v>8625</v>
      </c>
      <c r="C1115" t="s">
        <v>8626</v>
      </c>
      <c r="D1115" t="s">
        <v>6841</v>
      </c>
      <c r="E1115">
        <v>95</v>
      </c>
      <c r="F1115" s="74">
        <v>41527</v>
      </c>
    </row>
    <row r="1116" spans="2:6">
      <c r="B1116" t="s">
        <v>8627</v>
      </c>
      <c r="C1116" t="s">
        <v>8628</v>
      </c>
      <c r="D1116" t="s">
        <v>6841</v>
      </c>
      <c r="E1116">
        <v>81.13</v>
      </c>
      <c r="F1116" s="74">
        <v>41556</v>
      </c>
    </row>
    <row r="1117" spans="2:6">
      <c r="B1117" t="s">
        <v>8629</v>
      </c>
      <c r="C1117" t="s">
        <v>8630</v>
      </c>
      <c r="D1117" t="s">
        <v>62</v>
      </c>
      <c r="E1117">
        <v>27</v>
      </c>
      <c r="F1117" s="74">
        <v>39853</v>
      </c>
    </row>
    <row r="1118" spans="2:6">
      <c r="B1118" t="s">
        <v>8631</v>
      </c>
      <c r="C1118" t="s">
        <v>8632</v>
      </c>
      <c r="D1118" t="s">
        <v>62</v>
      </c>
      <c r="E1118">
        <v>365.23</v>
      </c>
      <c r="F1118" s="74">
        <v>39765</v>
      </c>
    </row>
    <row r="1119" spans="2:6">
      <c r="B1119" t="s">
        <v>8633</v>
      </c>
      <c r="C1119" t="s">
        <v>8634</v>
      </c>
      <c r="D1119" t="s">
        <v>2</v>
      </c>
      <c r="E1119">
        <v>12</v>
      </c>
      <c r="F1119" s="74">
        <v>41557</v>
      </c>
    </row>
    <row r="1120" spans="2:6">
      <c r="B1120" t="s">
        <v>8635</v>
      </c>
      <c r="C1120" t="s">
        <v>8636</v>
      </c>
      <c r="D1120" t="s">
        <v>62</v>
      </c>
      <c r="E1120" s="75">
        <v>12960</v>
      </c>
      <c r="F1120" s="74">
        <v>41544</v>
      </c>
    </row>
    <row r="1121" spans="2:6">
      <c r="B1121" t="s">
        <v>8637</v>
      </c>
      <c r="C1121" t="s">
        <v>8638</v>
      </c>
      <c r="D1121" t="s">
        <v>62</v>
      </c>
      <c r="E1121" s="75">
        <v>7199.1</v>
      </c>
      <c r="F1121" s="74">
        <v>41544</v>
      </c>
    </row>
    <row r="1122" spans="2:6">
      <c r="B1122" t="s">
        <v>8639</v>
      </c>
      <c r="C1122" t="s">
        <v>8640</v>
      </c>
      <c r="D1122" t="s">
        <v>62</v>
      </c>
      <c r="E1122" s="75">
        <v>3375</v>
      </c>
      <c r="F1122" s="74">
        <v>41544</v>
      </c>
    </row>
    <row r="1123" spans="2:6">
      <c r="B1123" t="s">
        <v>8641</v>
      </c>
      <c r="C1123" t="s">
        <v>8642</v>
      </c>
      <c r="D1123" t="s">
        <v>62</v>
      </c>
      <c r="E1123" s="75">
        <v>15066</v>
      </c>
      <c r="F1123" s="74">
        <v>41544</v>
      </c>
    </row>
    <row r="1124" spans="2:6">
      <c r="B1124" t="s">
        <v>8643</v>
      </c>
      <c r="C1124" t="s">
        <v>8644</v>
      </c>
      <c r="D1124" t="s">
        <v>62</v>
      </c>
      <c r="E1124" s="75">
        <v>4104</v>
      </c>
      <c r="F1124" s="74">
        <v>41544</v>
      </c>
    </row>
    <row r="1125" spans="2:6">
      <c r="B1125" t="s">
        <v>8645</v>
      </c>
      <c r="C1125" t="s">
        <v>8646</v>
      </c>
      <c r="D1125" t="s">
        <v>62</v>
      </c>
      <c r="E1125" s="75">
        <v>12780</v>
      </c>
      <c r="F1125" s="74">
        <v>41544</v>
      </c>
    </row>
    <row r="1126" spans="2:6">
      <c r="B1126" t="s">
        <v>8647</v>
      </c>
      <c r="C1126" t="s">
        <v>8648</v>
      </c>
      <c r="D1126" t="s">
        <v>62</v>
      </c>
      <c r="E1126" s="75">
        <v>14904</v>
      </c>
      <c r="F1126" s="74">
        <v>41544</v>
      </c>
    </row>
    <row r="1127" spans="2:6">
      <c r="B1127" t="s">
        <v>8649</v>
      </c>
      <c r="C1127" t="s">
        <v>8650</v>
      </c>
      <c r="D1127" t="s">
        <v>62</v>
      </c>
      <c r="E1127" s="75">
        <v>10075.5</v>
      </c>
      <c r="F1127" s="74">
        <v>41544</v>
      </c>
    </row>
    <row r="1128" spans="2:6">
      <c r="B1128" t="s">
        <v>8651</v>
      </c>
      <c r="C1128" t="s">
        <v>8652</v>
      </c>
      <c r="D1128" t="s">
        <v>62</v>
      </c>
      <c r="E1128" s="75">
        <v>12312</v>
      </c>
      <c r="F1128" s="74">
        <v>41544</v>
      </c>
    </row>
    <row r="1129" spans="2:6">
      <c r="B1129" t="s">
        <v>8653</v>
      </c>
      <c r="C1129" t="s">
        <v>8654</v>
      </c>
      <c r="D1129" t="s">
        <v>62</v>
      </c>
      <c r="E1129" s="75">
        <v>3240</v>
      </c>
      <c r="F1129" s="74">
        <v>41544</v>
      </c>
    </row>
    <row r="1130" spans="2:6">
      <c r="B1130" t="s">
        <v>8655</v>
      </c>
      <c r="C1130" t="s">
        <v>8656</v>
      </c>
      <c r="D1130" t="s">
        <v>62</v>
      </c>
      <c r="E1130" s="75">
        <v>3240</v>
      </c>
      <c r="F1130" s="74">
        <v>41544</v>
      </c>
    </row>
    <row r="1131" spans="2:6">
      <c r="B1131" t="s">
        <v>8657</v>
      </c>
      <c r="C1131" t="s">
        <v>8658</v>
      </c>
      <c r="D1131" t="s">
        <v>62</v>
      </c>
      <c r="E1131" s="75">
        <v>3240</v>
      </c>
      <c r="F1131" s="74">
        <v>41544</v>
      </c>
    </row>
    <row r="1132" spans="2:6">
      <c r="B1132" t="s">
        <v>8659</v>
      </c>
      <c r="C1132" t="s">
        <v>8660</v>
      </c>
      <c r="D1132" t="s">
        <v>62</v>
      </c>
      <c r="E1132" s="75">
        <v>3240</v>
      </c>
      <c r="F1132" s="74">
        <v>41544</v>
      </c>
    </row>
    <row r="1133" spans="2:6">
      <c r="B1133" t="s">
        <v>8661</v>
      </c>
      <c r="C1133" t="s">
        <v>8662</v>
      </c>
      <c r="D1133" t="s">
        <v>62</v>
      </c>
      <c r="E1133" s="75">
        <v>39312</v>
      </c>
      <c r="F1133" s="74">
        <v>41544</v>
      </c>
    </row>
    <row r="1134" spans="2:6">
      <c r="B1134" t="s">
        <v>8663</v>
      </c>
      <c r="C1134" t="s">
        <v>8664</v>
      </c>
      <c r="D1134" t="s">
        <v>62</v>
      </c>
      <c r="E1134" s="75">
        <v>6822</v>
      </c>
      <c r="F1134" s="74">
        <v>41544</v>
      </c>
    </row>
    <row r="1135" spans="2:6">
      <c r="B1135" t="s">
        <v>8665</v>
      </c>
      <c r="C1135" t="s">
        <v>8666</v>
      </c>
      <c r="D1135" t="s">
        <v>62</v>
      </c>
      <c r="E1135" s="75">
        <v>6822</v>
      </c>
      <c r="F1135" s="74">
        <v>41544</v>
      </c>
    </row>
    <row r="1136" spans="2:6">
      <c r="B1136" t="s">
        <v>8667</v>
      </c>
      <c r="C1136" t="s">
        <v>8668</v>
      </c>
      <c r="D1136" t="s">
        <v>62</v>
      </c>
      <c r="E1136" s="75">
        <v>13986</v>
      </c>
      <c r="F1136" s="74">
        <v>41544</v>
      </c>
    </row>
    <row r="1137" spans="2:6">
      <c r="B1137" t="s">
        <v>8669</v>
      </c>
      <c r="C1137" t="s">
        <v>8670</v>
      </c>
      <c r="D1137" t="s">
        <v>62</v>
      </c>
      <c r="E1137" s="75">
        <v>11331</v>
      </c>
      <c r="F1137" s="74">
        <v>41544</v>
      </c>
    </row>
    <row r="1138" spans="2:6">
      <c r="B1138" t="s">
        <v>8671</v>
      </c>
      <c r="C1138" t="s">
        <v>8672</v>
      </c>
      <c r="D1138" t="s">
        <v>62</v>
      </c>
      <c r="E1138" s="75">
        <v>17010</v>
      </c>
      <c r="F1138" s="74">
        <v>41544</v>
      </c>
    </row>
    <row r="1139" spans="2:6">
      <c r="B1139" t="s">
        <v>8673</v>
      </c>
      <c r="C1139" t="s">
        <v>8674</v>
      </c>
      <c r="D1139" t="s">
        <v>62</v>
      </c>
      <c r="E1139" s="75">
        <v>6822</v>
      </c>
      <c r="F1139" s="74">
        <v>41544</v>
      </c>
    </row>
    <row r="1140" spans="2:6">
      <c r="B1140" t="s">
        <v>8675</v>
      </c>
      <c r="C1140" t="s">
        <v>8676</v>
      </c>
      <c r="D1140" t="s">
        <v>62</v>
      </c>
      <c r="E1140" s="75">
        <v>11601</v>
      </c>
      <c r="F1140" s="74">
        <v>41544</v>
      </c>
    </row>
    <row r="1141" spans="2:6">
      <c r="B1141" t="s">
        <v>8677</v>
      </c>
      <c r="C1141" t="s">
        <v>8678</v>
      </c>
      <c r="D1141" t="s">
        <v>62</v>
      </c>
      <c r="E1141" s="75">
        <v>10503</v>
      </c>
      <c r="F1141" s="74">
        <v>41544</v>
      </c>
    </row>
    <row r="1142" spans="2:6">
      <c r="B1142" t="s">
        <v>8679</v>
      </c>
      <c r="C1142" t="s">
        <v>8680</v>
      </c>
      <c r="D1142" t="s">
        <v>62</v>
      </c>
      <c r="E1142" s="75">
        <v>6120</v>
      </c>
      <c r="F1142" s="74">
        <v>41544</v>
      </c>
    </row>
    <row r="1143" spans="2:6">
      <c r="B1143" t="s">
        <v>8681</v>
      </c>
      <c r="C1143" t="s">
        <v>8682</v>
      </c>
      <c r="D1143" t="s">
        <v>62</v>
      </c>
      <c r="E1143" s="75">
        <v>3456</v>
      </c>
      <c r="F1143" s="74">
        <v>41544</v>
      </c>
    </row>
    <row r="1144" spans="2:6">
      <c r="B1144" t="s">
        <v>8683</v>
      </c>
      <c r="C1144" t="s">
        <v>8684</v>
      </c>
      <c r="D1144" t="s">
        <v>62</v>
      </c>
      <c r="E1144" s="75">
        <v>39312</v>
      </c>
      <c r="F1144" s="74">
        <v>41544</v>
      </c>
    </row>
    <row r="1145" spans="2:6">
      <c r="B1145" t="s">
        <v>8685</v>
      </c>
      <c r="C1145" t="s">
        <v>8686</v>
      </c>
      <c r="D1145" t="s">
        <v>62</v>
      </c>
      <c r="E1145" s="75">
        <v>10422</v>
      </c>
      <c r="F1145" s="74">
        <v>41544</v>
      </c>
    </row>
    <row r="1146" spans="2:6">
      <c r="B1146" t="s">
        <v>8687</v>
      </c>
      <c r="C1146" t="s">
        <v>8688</v>
      </c>
      <c r="D1146" t="s">
        <v>62</v>
      </c>
      <c r="E1146" s="75">
        <v>32818.5</v>
      </c>
      <c r="F1146" s="74">
        <v>41544</v>
      </c>
    </row>
    <row r="1147" spans="2:6">
      <c r="B1147" t="s">
        <v>8689</v>
      </c>
      <c r="C1147" t="s">
        <v>8690</v>
      </c>
      <c r="D1147" t="s">
        <v>62</v>
      </c>
      <c r="E1147" s="75">
        <v>39312</v>
      </c>
      <c r="F1147" s="74">
        <v>41544</v>
      </c>
    </row>
    <row r="1148" spans="2:6">
      <c r="B1148" t="s">
        <v>8691</v>
      </c>
      <c r="C1148" t="s">
        <v>8692</v>
      </c>
      <c r="D1148" t="s">
        <v>62</v>
      </c>
      <c r="E1148" s="75">
        <v>17550</v>
      </c>
      <c r="F1148" s="74">
        <v>41544</v>
      </c>
    </row>
    <row r="1149" spans="2:6">
      <c r="B1149" t="s">
        <v>8693</v>
      </c>
      <c r="C1149" t="s">
        <v>8694</v>
      </c>
      <c r="D1149" t="s">
        <v>62</v>
      </c>
      <c r="E1149" s="75">
        <v>11682</v>
      </c>
      <c r="F1149" s="74">
        <v>41544</v>
      </c>
    </row>
    <row r="1150" spans="2:6">
      <c r="B1150" t="s">
        <v>8695</v>
      </c>
      <c r="C1150" t="s">
        <v>8696</v>
      </c>
      <c r="D1150" t="s">
        <v>62</v>
      </c>
      <c r="E1150" s="75">
        <v>19332</v>
      </c>
      <c r="F1150" s="74">
        <v>41544</v>
      </c>
    </row>
    <row r="1151" spans="2:6">
      <c r="B1151" t="s">
        <v>8697</v>
      </c>
      <c r="C1151" t="s">
        <v>8698</v>
      </c>
      <c r="D1151" t="s">
        <v>62</v>
      </c>
      <c r="E1151" s="75">
        <v>11606.4</v>
      </c>
      <c r="F1151" s="74">
        <v>41544</v>
      </c>
    </row>
    <row r="1152" spans="2:6">
      <c r="B1152" t="s">
        <v>8699</v>
      </c>
      <c r="C1152" t="s">
        <v>8700</v>
      </c>
      <c r="D1152" t="s">
        <v>62</v>
      </c>
      <c r="E1152" s="75">
        <v>39312</v>
      </c>
      <c r="F1152" s="74">
        <v>41544</v>
      </c>
    </row>
    <row r="1153" spans="2:6">
      <c r="B1153" t="s">
        <v>8701</v>
      </c>
      <c r="C1153" t="s">
        <v>8702</v>
      </c>
      <c r="D1153" t="s">
        <v>62</v>
      </c>
      <c r="E1153" s="75">
        <v>21420</v>
      </c>
      <c r="F1153" s="74">
        <v>41544</v>
      </c>
    </row>
    <row r="1154" spans="2:6">
      <c r="B1154" t="s">
        <v>8703</v>
      </c>
      <c r="C1154" t="s">
        <v>8704</v>
      </c>
      <c r="D1154" t="s">
        <v>62</v>
      </c>
      <c r="E1154" s="75">
        <v>32818.5</v>
      </c>
      <c r="F1154" s="74">
        <v>41544</v>
      </c>
    </row>
    <row r="1155" spans="2:6">
      <c r="B1155" t="s">
        <v>8705</v>
      </c>
      <c r="C1155" t="s">
        <v>8706</v>
      </c>
      <c r="D1155" t="s">
        <v>62</v>
      </c>
      <c r="E1155" s="75">
        <v>32818.5</v>
      </c>
      <c r="F1155" s="74">
        <v>41544</v>
      </c>
    </row>
    <row r="1156" spans="2:6">
      <c r="B1156" t="s">
        <v>8707</v>
      </c>
      <c r="C1156" t="s">
        <v>8708</v>
      </c>
      <c r="D1156" t="s">
        <v>62</v>
      </c>
      <c r="E1156" s="75">
        <v>4482</v>
      </c>
      <c r="F1156" s="74">
        <v>41544</v>
      </c>
    </row>
    <row r="1157" spans="2:6">
      <c r="B1157" t="s">
        <v>8709</v>
      </c>
      <c r="C1157" t="s">
        <v>8710</v>
      </c>
      <c r="D1157" t="s">
        <v>62</v>
      </c>
      <c r="E1157" s="75">
        <v>6822</v>
      </c>
      <c r="F1157" s="74">
        <v>41544</v>
      </c>
    </row>
    <row r="1158" spans="2:6">
      <c r="B1158" t="s">
        <v>8711</v>
      </c>
      <c r="C1158" t="s">
        <v>8712</v>
      </c>
      <c r="D1158" t="s">
        <v>62</v>
      </c>
      <c r="E1158" s="75">
        <v>5301</v>
      </c>
      <c r="F1158" s="74">
        <v>41544</v>
      </c>
    </row>
    <row r="1159" spans="2:6">
      <c r="B1159" t="s">
        <v>8713</v>
      </c>
      <c r="C1159" t="s">
        <v>8714</v>
      </c>
      <c r="D1159" t="s">
        <v>62</v>
      </c>
      <c r="E1159" s="75">
        <v>8082</v>
      </c>
      <c r="F1159" s="74">
        <v>41544</v>
      </c>
    </row>
    <row r="1160" spans="2:6">
      <c r="B1160" t="s">
        <v>8715</v>
      </c>
      <c r="C1160" t="s">
        <v>8716</v>
      </c>
      <c r="D1160" t="s">
        <v>62</v>
      </c>
      <c r="E1160" s="75">
        <v>7038.9</v>
      </c>
      <c r="F1160" s="74">
        <v>41544</v>
      </c>
    </row>
    <row r="1161" spans="2:6">
      <c r="B1161" t="s">
        <v>8717</v>
      </c>
      <c r="C1161" t="s">
        <v>8718</v>
      </c>
      <c r="D1161" t="s">
        <v>62</v>
      </c>
      <c r="E1161" s="75">
        <v>16182.9</v>
      </c>
      <c r="F1161" s="74">
        <v>41544</v>
      </c>
    </row>
    <row r="1162" spans="2:6">
      <c r="B1162" t="s">
        <v>8719</v>
      </c>
      <c r="C1162" t="s">
        <v>8720</v>
      </c>
      <c r="D1162" t="s">
        <v>62</v>
      </c>
      <c r="E1162" s="75">
        <v>9432</v>
      </c>
      <c r="F1162" s="74">
        <v>41544</v>
      </c>
    </row>
    <row r="1163" spans="2:6">
      <c r="B1163" t="s">
        <v>8721</v>
      </c>
      <c r="C1163" t="s">
        <v>8722</v>
      </c>
      <c r="D1163" t="s">
        <v>62</v>
      </c>
      <c r="E1163" s="75">
        <v>33183</v>
      </c>
      <c r="F1163" s="74">
        <v>41544</v>
      </c>
    </row>
    <row r="1164" spans="2:6">
      <c r="B1164" t="s">
        <v>8723</v>
      </c>
      <c r="C1164" t="s">
        <v>8724</v>
      </c>
      <c r="D1164" t="s">
        <v>62</v>
      </c>
      <c r="E1164" s="75">
        <v>18342</v>
      </c>
      <c r="F1164" s="74">
        <v>41544</v>
      </c>
    </row>
    <row r="1165" spans="2:6">
      <c r="B1165" t="s">
        <v>8725</v>
      </c>
      <c r="C1165" t="s">
        <v>8726</v>
      </c>
      <c r="D1165" t="s">
        <v>62</v>
      </c>
      <c r="E1165" s="75">
        <v>11362.5</v>
      </c>
      <c r="F1165" s="74">
        <v>41544</v>
      </c>
    </row>
    <row r="1166" spans="2:6">
      <c r="B1166" t="s">
        <v>8727</v>
      </c>
      <c r="C1166" t="s">
        <v>8728</v>
      </c>
      <c r="D1166" t="s">
        <v>62</v>
      </c>
      <c r="E1166" s="75">
        <v>16761.599999999999</v>
      </c>
      <c r="F1166" s="74">
        <v>41544</v>
      </c>
    </row>
    <row r="1167" spans="2:6">
      <c r="B1167" t="s">
        <v>8729</v>
      </c>
      <c r="C1167" t="s">
        <v>3838</v>
      </c>
      <c r="D1167" t="s">
        <v>62</v>
      </c>
      <c r="E1167" s="75">
        <v>13680</v>
      </c>
      <c r="F1167" s="74">
        <v>41544</v>
      </c>
    </row>
    <row r="1168" spans="2:6">
      <c r="B1168" t="s">
        <v>8730</v>
      </c>
      <c r="C1168" t="s">
        <v>8731</v>
      </c>
      <c r="D1168" t="s">
        <v>62</v>
      </c>
      <c r="E1168" s="75">
        <v>14301</v>
      </c>
      <c r="F1168" s="74">
        <v>41544</v>
      </c>
    </row>
    <row r="1169" spans="2:6">
      <c r="B1169" t="s">
        <v>8732</v>
      </c>
      <c r="C1169" t="s">
        <v>8733</v>
      </c>
      <c r="D1169" t="s">
        <v>62</v>
      </c>
      <c r="E1169" s="75">
        <v>4482</v>
      </c>
      <c r="F1169" s="74">
        <v>41544</v>
      </c>
    </row>
    <row r="1170" spans="2:6">
      <c r="B1170" t="s">
        <v>8734</v>
      </c>
      <c r="C1170" t="s">
        <v>8735</v>
      </c>
      <c r="D1170" t="s">
        <v>62</v>
      </c>
      <c r="E1170" s="75">
        <v>6165</v>
      </c>
      <c r="F1170" s="74">
        <v>41544</v>
      </c>
    </row>
    <row r="1171" spans="2:6">
      <c r="B1171" t="s">
        <v>8736</v>
      </c>
      <c r="C1171" t="s">
        <v>8737</v>
      </c>
      <c r="D1171" t="s">
        <v>62</v>
      </c>
      <c r="E1171" s="75">
        <v>8442</v>
      </c>
      <c r="F1171" s="74">
        <v>41544</v>
      </c>
    </row>
    <row r="1172" spans="2:6">
      <c r="B1172" t="s">
        <v>8738</v>
      </c>
      <c r="C1172" t="s">
        <v>8739</v>
      </c>
      <c r="D1172" t="s">
        <v>62</v>
      </c>
      <c r="E1172" s="75">
        <v>32818.5</v>
      </c>
      <c r="F1172" s="74">
        <v>41544</v>
      </c>
    </row>
    <row r="1173" spans="2:6">
      <c r="B1173" t="s">
        <v>8740</v>
      </c>
      <c r="C1173" t="s">
        <v>8741</v>
      </c>
      <c r="D1173" t="s">
        <v>62</v>
      </c>
      <c r="E1173" s="75">
        <v>21105</v>
      </c>
      <c r="F1173" s="74">
        <v>41544</v>
      </c>
    </row>
    <row r="1174" spans="2:6">
      <c r="B1174" t="s">
        <v>8742</v>
      </c>
      <c r="C1174" t="s">
        <v>8743</v>
      </c>
      <c r="D1174" t="s">
        <v>62</v>
      </c>
      <c r="E1174" s="75">
        <v>32818.5</v>
      </c>
      <c r="F1174" s="74">
        <v>41544</v>
      </c>
    </row>
    <row r="1175" spans="2:6">
      <c r="B1175" t="s">
        <v>8744</v>
      </c>
      <c r="C1175" t="s">
        <v>8745</v>
      </c>
      <c r="D1175" t="s">
        <v>62</v>
      </c>
      <c r="E1175" s="75">
        <v>4050</v>
      </c>
      <c r="F1175" s="74">
        <v>41544</v>
      </c>
    </row>
    <row r="1176" spans="2:6">
      <c r="B1176" t="s">
        <v>8746</v>
      </c>
      <c r="C1176" t="s">
        <v>8747</v>
      </c>
      <c r="D1176" t="s">
        <v>62</v>
      </c>
      <c r="E1176" s="75">
        <v>9243.9</v>
      </c>
      <c r="F1176" s="74">
        <v>41544</v>
      </c>
    </row>
    <row r="1177" spans="2:6">
      <c r="B1177" t="s">
        <v>8748</v>
      </c>
      <c r="C1177" t="s">
        <v>8749</v>
      </c>
      <c r="D1177" t="s">
        <v>62</v>
      </c>
      <c r="E1177" s="75">
        <v>9243.9</v>
      </c>
      <c r="F1177" s="74">
        <v>41544</v>
      </c>
    </row>
    <row r="1178" spans="2:6">
      <c r="B1178" t="s">
        <v>8750</v>
      </c>
      <c r="C1178" t="s">
        <v>8751</v>
      </c>
      <c r="D1178" t="s">
        <v>62</v>
      </c>
      <c r="E1178" s="75">
        <v>10075.5</v>
      </c>
      <c r="F1178" s="74">
        <v>41544</v>
      </c>
    </row>
    <row r="1179" spans="2:6">
      <c r="B1179" t="s">
        <v>8752</v>
      </c>
      <c r="C1179" t="s">
        <v>8753</v>
      </c>
      <c r="D1179" t="s">
        <v>62</v>
      </c>
      <c r="E1179" s="75">
        <v>4195.8</v>
      </c>
      <c r="F1179" s="74">
        <v>41544</v>
      </c>
    </row>
    <row r="1180" spans="2:6">
      <c r="B1180" t="s">
        <v>8754</v>
      </c>
      <c r="C1180" t="s">
        <v>8755</v>
      </c>
      <c r="D1180" t="s">
        <v>62</v>
      </c>
      <c r="E1180" s="75">
        <v>15120</v>
      </c>
      <c r="F1180" s="74">
        <v>41544</v>
      </c>
    </row>
    <row r="1181" spans="2:6">
      <c r="B1181" t="s">
        <v>8756</v>
      </c>
      <c r="C1181" t="s">
        <v>8757</v>
      </c>
      <c r="D1181" t="s">
        <v>62</v>
      </c>
      <c r="E1181" s="75">
        <v>12825</v>
      </c>
      <c r="F1181" s="74">
        <v>41544</v>
      </c>
    </row>
    <row r="1182" spans="2:6">
      <c r="B1182" t="s">
        <v>8758</v>
      </c>
      <c r="C1182" t="s">
        <v>8759</v>
      </c>
      <c r="D1182" t="s">
        <v>62</v>
      </c>
      <c r="E1182" s="75">
        <v>9486</v>
      </c>
      <c r="F1182" s="74">
        <v>41544</v>
      </c>
    </row>
    <row r="1183" spans="2:6">
      <c r="B1183" t="s">
        <v>8760</v>
      </c>
      <c r="C1183" t="s">
        <v>8761</v>
      </c>
      <c r="D1183" t="s">
        <v>62</v>
      </c>
      <c r="E1183" s="75">
        <v>21528</v>
      </c>
      <c r="F1183" s="74">
        <v>41544</v>
      </c>
    </row>
    <row r="1184" spans="2:6">
      <c r="B1184" t="s">
        <v>8762</v>
      </c>
      <c r="C1184" t="s">
        <v>8763</v>
      </c>
      <c r="D1184" t="s">
        <v>62</v>
      </c>
      <c r="E1184" s="75">
        <v>32818.5</v>
      </c>
      <c r="F1184" s="74">
        <v>41544</v>
      </c>
    </row>
    <row r="1185" spans="2:6">
      <c r="B1185" t="s">
        <v>8764</v>
      </c>
      <c r="C1185" t="s">
        <v>8765</v>
      </c>
      <c r="D1185" t="s">
        <v>62</v>
      </c>
      <c r="E1185" s="75">
        <v>5913</v>
      </c>
      <c r="F1185" s="74">
        <v>41544</v>
      </c>
    </row>
    <row r="1186" spans="2:6">
      <c r="B1186" t="s">
        <v>8766</v>
      </c>
      <c r="C1186" t="s">
        <v>8767</v>
      </c>
      <c r="D1186" t="s">
        <v>62</v>
      </c>
      <c r="E1186" s="75">
        <v>8995.5</v>
      </c>
      <c r="F1186" s="74">
        <v>41544</v>
      </c>
    </row>
    <row r="1187" spans="2:6">
      <c r="B1187" t="s">
        <v>8768</v>
      </c>
      <c r="C1187" t="s">
        <v>8769</v>
      </c>
      <c r="D1187" t="s">
        <v>62</v>
      </c>
      <c r="E1187" s="75">
        <v>17883</v>
      </c>
      <c r="F1187" s="74">
        <v>41544</v>
      </c>
    </row>
    <row r="1188" spans="2:6">
      <c r="B1188" t="s">
        <v>8770</v>
      </c>
      <c r="C1188" t="s">
        <v>8771</v>
      </c>
      <c r="D1188" t="s">
        <v>62</v>
      </c>
      <c r="E1188" s="75">
        <v>15615</v>
      </c>
      <c r="F1188" s="74">
        <v>41544</v>
      </c>
    </row>
    <row r="1189" spans="2:6">
      <c r="B1189" t="s">
        <v>8772</v>
      </c>
      <c r="C1189" t="s">
        <v>8773</v>
      </c>
      <c r="D1189" t="s">
        <v>62</v>
      </c>
      <c r="E1189" s="75">
        <v>17073</v>
      </c>
      <c r="F1189" s="74">
        <v>41544</v>
      </c>
    </row>
    <row r="1190" spans="2:6">
      <c r="B1190" t="s">
        <v>8774</v>
      </c>
      <c r="C1190" t="s">
        <v>8775</v>
      </c>
      <c r="D1190" t="s">
        <v>62</v>
      </c>
      <c r="E1190" s="75">
        <v>16101</v>
      </c>
      <c r="F1190" s="74">
        <v>41544</v>
      </c>
    </row>
    <row r="1191" spans="2:6">
      <c r="B1191" t="s">
        <v>8776</v>
      </c>
      <c r="C1191" t="s">
        <v>8777</v>
      </c>
      <c r="D1191" t="s">
        <v>62</v>
      </c>
      <c r="E1191" s="75">
        <v>7979.4</v>
      </c>
      <c r="F1191" s="74">
        <v>41544</v>
      </c>
    </row>
    <row r="1192" spans="2:6">
      <c r="B1192" t="s">
        <v>8778</v>
      </c>
      <c r="C1192" t="s">
        <v>8779</v>
      </c>
      <c r="D1192" t="s">
        <v>62</v>
      </c>
      <c r="E1192" s="75">
        <v>7979.4</v>
      </c>
      <c r="F1192" s="74">
        <v>41544</v>
      </c>
    </row>
    <row r="1193" spans="2:6">
      <c r="B1193" t="s">
        <v>8780</v>
      </c>
      <c r="C1193" t="s">
        <v>8781</v>
      </c>
      <c r="D1193" t="s">
        <v>62</v>
      </c>
      <c r="E1193" s="75">
        <v>39312</v>
      </c>
      <c r="F1193" s="74">
        <v>41544</v>
      </c>
    </row>
    <row r="1194" spans="2:6">
      <c r="B1194" t="s">
        <v>8782</v>
      </c>
      <c r="C1194" t="s">
        <v>8783</v>
      </c>
      <c r="D1194" t="s">
        <v>62</v>
      </c>
      <c r="E1194" s="75">
        <v>39312</v>
      </c>
      <c r="F1194" s="74">
        <v>41544</v>
      </c>
    </row>
    <row r="1195" spans="2:6">
      <c r="B1195" t="s">
        <v>8784</v>
      </c>
      <c r="C1195" t="s">
        <v>8785</v>
      </c>
      <c r="D1195" t="s">
        <v>62</v>
      </c>
      <c r="E1195" s="75">
        <v>8388.9</v>
      </c>
      <c r="F1195" s="74">
        <v>41544</v>
      </c>
    </row>
    <row r="1196" spans="2:6">
      <c r="B1196" t="s">
        <v>8786</v>
      </c>
      <c r="C1196" t="s">
        <v>8787</v>
      </c>
      <c r="D1196" t="s">
        <v>62</v>
      </c>
      <c r="E1196" s="75">
        <v>12960</v>
      </c>
      <c r="F1196" s="74">
        <v>41544</v>
      </c>
    </row>
    <row r="1197" spans="2:6">
      <c r="B1197" t="s">
        <v>8788</v>
      </c>
      <c r="C1197" t="s">
        <v>8789</v>
      </c>
      <c r="D1197" t="s">
        <v>62</v>
      </c>
      <c r="E1197" s="75">
        <v>32818.5</v>
      </c>
      <c r="F1197" s="74">
        <v>41544</v>
      </c>
    </row>
    <row r="1198" spans="2:6">
      <c r="B1198" t="s">
        <v>8790</v>
      </c>
      <c r="C1198" t="s">
        <v>8791</v>
      </c>
      <c r="D1198" t="s">
        <v>62</v>
      </c>
      <c r="E1198" s="75">
        <v>11241</v>
      </c>
      <c r="F1198" s="74">
        <v>41544</v>
      </c>
    </row>
    <row r="1199" spans="2:6">
      <c r="B1199" t="s">
        <v>8792</v>
      </c>
      <c r="C1199" t="s">
        <v>8793</v>
      </c>
      <c r="D1199" t="s">
        <v>62</v>
      </c>
      <c r="E1199" s="75">
        <v>32818.5</v>
      </c>
      <c r="F1199" s="74">
        <v>41544</v>
      </c>
    </row>
    <row r="1200" spans="2:6">
      <c r="B1200" t="s">
        <v>8794</v>
      </c>
      <c r="C1200" t="s">
        <v>8795</v>
      </c>
      <c r="D1200" t="s">
        <v>62</v>
      </c>
      <c r="E1200" s="75">
        <v>19350</v>
      </c>
      <c r="F1200" s="74">
        <v>41544</v>
      </c>
    </row>
    <row r="1201" spans="2:7">
      <c r="B1201" t="s">
        <v>8796</v>
      </c>
      <c r="C1201" t="s">
        <v>8797</v>
      </c>
      <c r="D1201" t="s">
        <v>62</v>
      </c>
      <c r="E1201" s="75">
        <v>39312</v>
      </c>
      <c r="F1201" s="74">
        <v>41544</v>
      </c>
    </row>
    <row r="1202" spans="2:7">
      <c r="B1202" t="s">
        <v>8798</v>
      </c>
      <c r="C1202" t="s">
        <v>8799</v>
      </c>
      <c r="D1202" t="s">
        <v>62</v>
      </c>
      <c r="E1202" s="75">
        <v>22482</v>
      </c>
      <c r="F1202" s="74">
        <v>41544</v>
      </c>
    </row>
    <row r="1203" spans="2:7">
      <c r="B1203" t="s">
        <v>8800</v>
      </c>
      <c r="C1203" t="s">
        <v>8801</v>
      </c>
      <c r="D1203" t="s">
        <v>62</v>
      </c>
      <c r="E1203" s="75">
        <v>39312</v>
      </c>
      <c r="F1203" s="74">
        <v>41544</v>
      </c>
    </row>
    <row r="1204" spans="2:7">
      <c r="B1204" t="s">
        <v>8802</v>
      </c>
      <c r="C1204" t="s">
        <v>8803</v>
      </c>
      <c r="D1204" t="s">
        <v>62</v>
      </c>
      <c r="E1204" s="75">
        <v>32818.5</v>
      </c>
      <c r="F1204" s="74">
        <v>41544</v>
      </c>
    </row>
    <row r="1205" spans="2:7">
      <c r="B1205" t="s">
        <v>8804</v>
      </c>
      <c r="C1205" t="s">
        <v>8805</v>
      </c>
      <c r="D1205" t="s">
        <v>62</v>
      </c>
      <c r="E1205" s="75">
        <v>15345</v>
      </c>
      <c r="F1205" s="74">
        <v>41544</v>
      </c>
    </row>
    <row r="1206" spans="2:7">
      <c r="B1206" t="s">
        <v>8806</v>
      </c>
      <c r="C1206" t="s">
        <v>8807</v>
      </c>
      <c r="D1206" t="s">
        <v>62</v>
      </c>
      <c r="E1206" s="75">
        <v>8005.5</v>
      </c>
      <c r="F1206" s="74">
        <v>41544</v>
      </c>
    </row>
    <row r="1207" spans="2:7">
      <c r="B1207" t="s">
        <v>8808</v>
      </c>
      <c r="C1207" t="s">
        <v>8809</v>
      </c>
      <c r="D1207" t="s">
        <v>8810</v>
      </c>
      <c r="E1207">
        <v>224.66</v>
      </c>
      <c r="F1207" s="74">
        <v>41520</v>
      </c>
    </row>
    <row r="1208" spans="2:7">
      <c r="B1208" t="s">
        <v>8811</v>
      </c>
      <c r="C1208" t="s">
        <v>8812</v>
      </c>
      <c r="D1208" t="s">
        <v>8813</v>
      </c>
      <c r="E1208">
        <v>8.5</v>
      </c>
      <c r="F1208" s="74">
        <v>41520</v>
      </c>
    </row>
    <row r="1209" spans="2:7">
      <c r="B1209" t="s">
        <v>8814</v>
      </c>
      <c r="C1209" t="s">
        <v>8815</v>
      </c>
      <c r="D1209" t="s">
        <v>7388</v>
      </c>
      <c r="E1209">
        <v>31.09</v>
      </c>
      <c r="F1209" s="74">
        <v>39877</v>
      </c>
    </row>
    <row r="1210" spans="2:7">
      <c r="B1210" t="s">
        <v>8816</v>
      </c>
      <c r="C1210" t="s">
        <v>8817</v>
      </c>
      <c r="D1210" t="s">
        <v>2</v>
      </c>
      <c r="E1210">
        <v>16.760000000000002</v>
      </c>
      <c r="F1210" s="74">
        <v>39057</v>
      </c>
    </row>
    <row r="1211" spans="2:7">
      <c r="B1211" t="s">
        <v>8818</v>
      </c>
      <c r="C1211" t="s">
        <v>8819</v>
      </c>
      <c r="D1211" t="s">
        <v>2</v>
      </c>
      <c r="E1211">
        <v>10</v>
      </c>
      <c r="F1211" s="74">
        <v>41522</v>
      </c>
      <c r="G1211" t="s">
        <v>6914</v>
      </c>
    </row>
    <row r="1212" spans="2:7">
      <c r="B1212" t="s">
        <v>8820</v>
      </c>
      <c r="C1212" t="s">
        <v>8821</v>
      </c>
      <c r="D1212" t="s">
        <v>2</v>
      </c>
      <c r="E1212">
        <v>17.690000000000001</v>
      </c>
      <c r="F1212" s="74">
        <v>41127</v>
      </c>
    </row>
    <row r="1213" spans="2:7">
      <c r="B1213" t="s">
        <v>8822</v>
      </c>
      <c r="C1213" t="s">
        <v>8823</v>
      </c>
      <c r="D1213" t="s">
        <v>2</v>
      </c>
      <c r="E1213" s="75">
        <v>2300</v>
      </c>
      <c r="F1213" s="74">
        <v>41548</v>
      </c>
    </row>
    <row r="1214" spans="2:7">
      <c r="B1214" t="s">
        <v>8824</v>
      </c>
      <c r="C1214" t="s">
        <v>8825</v>
      </c>
      <c r="D1214" t="s">
        <v>62</v>
      </c>
      <c r="E1214" s="75">
        <v>2763.2</v>
      </c>
      <c r="F1214" s="74">
        <v>39759</v>
      </c>
    </row>
    <row r="1215" spans="2:7">
      <c r="B1215" t="s">
        <v>8826</v>
      </c>
      <c r="C1215" t="s">
        <v>8827</v>
      </c>
      <c r="D1215" t="s">
        <v>62</v>
      </c>
      <c r="E1215" s="75">
        <v>3441.9</v>
      </c>
      <c r="F1215" s="74">
        <v>39057</v>
      </c>
    </row>
    <row r="1216" spans="2:7">
      <c r="B1216" t="s">
        <v>8828</v>
      </c>
      <c r="C1216" t="s">
        <v>8829</v>
      </c>
      <c r="D1216" t="s">
        <v>476</v>
      </c>
      <c r="E1216">
        <v>295.18</v>
      </c>
      <c r="F1216" s="74">
        <v>41523</v>
      </c>
    </row>
    <row r="1217" spans="2:6">
      <c r="B1217" t="s">
        <v>8830</v>
      </c>
      <c r="C1217" t="s">
        <v>8831</v>
      </c>
      <c r="D1217" t="s">
        <v>476</v>
      </c>
      <c r="E1217">
        <v>330.73</v>
      </c>
      <c r="F1217" s="74">
        <v>41554</v>
      </c>
    </row>
    <row r="1218" spans="2:6">
      <c r="B1218" t="s">
        <v>8832</v>
      </c>
      <c r="C1218" t="s">
        <v>8833</v>
      </c>
    </row>
    <row r="1219" spans="2:6">
      <c r="B1219" t="s">
        <v>6858</v>
      </c>
      <c r="C1219">
        <v>389.85</v>
      </c>
      <c r="D1219" s="74">
        <v>41521</v>
      </c>
    </row>
    <row r="1220" spans="2:6">
      <c r="B1220" t="s">
        <v>8834</v>
      </c>
      <c r="C1220" t="s">
        <v>8835</v>
      </c>
    </row>
    <row r="1221" spans="2:6">
      <c r="B1221" t="s">
        <v>6858</v>
      </c>
      <c r="C1221">
        <v>483.5</v>
      </c>
      <c r="D1221" s="74">
        <v>41521</v>
      </c>
    </row>
    <row r="1222" spans="2:6">
      <c r="B1222" t="s">
        <v>8836</v>
      </c>
      <c r="C1222" t="s">
        <v>8837</v>
      </c>
    </row>
    <row r="1223" spans="2:6">
      <c r="B1223" t="s">
        <v>6858</v>
      </c>
      <c r="C1223">
        <v>611.11</v>
      </c>
      <c r="D1223" s="74">
        <v>41521</v>
      </c>
    </row>
    <row r="1224" spans="2:6">
      <c r="B1224" t="s">
        <v>8838</v>
      </c>
      <c r="C1224" t="s">
        <v>8839</v>
      </c>
    </row>
    <row r="1225" spans="2:6">
      <c r="B1225" t="s">
        <v>6858</v>
      </c>
      <c r="C1225" s="75">
        <v>1022.04</v>
      </c>
      <c r="D1225" s="74">
        <v>41521</v>
      </c>
    </row>
    <row r="1226" spans="2:6">
      <c r="B1226" t="s">
        <v>8840</v>
      </c>
      <c r="C1226" t="s">
        <v>8841</v>
      </c>
    </row>
    <row r="1227" spans="2:6">
      <c r="B1227" t="s">
        <v>6858</v>
      </c>
      <c r="C1227" s="75">
        <v>1313.54</v>
      </c>
      <c r="D1227" s="74">
        <v>41521</v>
      </c>
    </row>
    <row r="1228" spans="2:6">
      <c r="B1228" t="s">
        <v>8842</v>
      </c>
      <c r="C1228" t="s">
        <v>8843</v>
      </c>
      <c r="D1228" t="s">
        <v>6858</v>
      </c>
      <c r="E1228" s="75">
        <v>2801.7</v>
      </c>
      <c r="F1228" s="74">
        <v>41528</v>
      </c>
    </row>
    <row r="1229" spans="2:6">
      <c r="B1229" t="s">
        <v>8844</v>
      </c>
      <c r="C1229" t="s">
        <v>8845</v>
      </c>
    </row>
    <row r="1230" spans="2:6">
      <c r="B1230" t="s">
        <v>6858</v>
      </c>
      <c r="C1230" s="75">
        <v>2734.8</v>
      </c>
      <c r="D1230" s="74">
        <v>41521</v>
      </c>
    </row>
    <row r="1231" spans="2:6">
      <c r="B1231" t="s">
        <v>8846</v>
      </c>
      <c r="C1231" t="s">
        <v>8847</v>
      </c>
      <c r="D1231" t="s">
        <v>6768</v>
      </c>
      <c r="E1231" s="75">
        <v>1450</v>
      </c>
      <c r="F1231" s="74">
        <v>39728</v>
      </c>
    </row>
    <row r="1232" spans="2:6">
      <c r="B1232" t="s">
        <v>8848</v>
      </c>
      <c r="C1232" s="76" t="s">
        <v>8849</v>
      </c>
      <c r="D1232" t="s">
        <v>6858</v>
      </c>
      <c r="E1232" s="75">
        <v>29772</v>
      </c>
      <c r="F1232" s="74">
        <v>41555</v>
      </c>
    </row>
    <row r="1233" spans="2:6">
      <c r="B1233" t="s">
        <v>8850</v>
      </c>
      <c r="C1233" s="76" t="s">
        <v>8851</v>
      </c>
      <c r="D1233" t="s">
        <v>6858</v>
      </c>
      <c r="E1233" s="75">
        <v>25715.7</v>
      </c>
      <c r="F1233" s="74">
        <v>41555</v>
      </c>
    </row>
    <row r="1234" spans="2:6">
      <c r="B1234" t="s">
        <v>8852</v>
      </c>
      <c r="C1234" s="76" t="s">
        <v>8853</v>
      </c>
      <c r="D1234" t="s">
        <v>6858</v>
      </c>
      <c r="E1234" s="75">
        <v>50851.8</v>
      </c>
      <c r="F1234" s="74">
        <v>41555</v>
      </c>
    </row>
    <row r="1235" spans="2:6">
      <c r="B1235" t="s">
        <v>8854</v>
      </c>
      <c r="C1235" t="s">
        <v>8855</v>
      </c>
      <c r="D1235" t="s">
        <v>6858</v>
      </c>
      <c r="E1235">
        <v>345.2</v>
      </c>
      <c r="F1235" s="74">
        <v>41545</v>
      </c>
    </row>
    <row r="1236" spans="2:6">
      <c r="B1236" t="s">
        <v>8856</v>
      </c>
      <c r="C1236" t="s">
        <v>8857</v>
      </c>
      <c r="D1236" t="s">
        <v>6858</v>
      </c>
      <c r="E1236">
        <v>230</v>
      </c>
      <c r="F1236" s="74">
        <v>41509</v>
      </c>
    </row>
    <row r="1237" spans="2:6">
      <c r="B1237" t="s">
        <v>8858</v>
      </c>
      <c r="C1237" t="s">
        <v>8859</v>
      </c>
      <c r="D1237" t="s">
        <v>6858</v>
      </c>
      <c r="E1237">
        <v>502.5</v>
      </c>
      <c r="F1237" s="74">
        <v>41520</v>
      </c>
    </row>
    <row r="1238" spans="2:6">
      <c r="B1238" t="s">
        <v>8860</v>
      </c>
      <c r="C1238" t="s">
        <v>8861</v>
      </c>
      <c r="D1238" t="s">
        <v>8862</v>
      </c>
      <c r="E1238">
        <v>26.03</v>
      </c>
      <c r="F1238" s="74">
        <v>41520</v>
      </c>
    </row>
    <row r="1239" spans="2:6">
      <c r="B1239" t="s">
        <v>8863</v>
      </c>
      <c r="C1239" t="s">
        <v>8864</v>
      </c>
      <c r="D1239" t="s">
        <v>2</v>
      </c>
      <c r="E1239" s="75">
        <v>1581.98</v>
      </c>
      <c r="F1239" s="74">
        <v>39827</v>
      </c>
    </row>
    <row r="1240" spans="2:6">
      <c r="B1240" t="s">
        <v>8865</v>
      </c>
      <c r="C1240" t="s">
        <v>8866</v>
      </c>
      <c r="D1240" t="s">
        <v>6841</v>
      </c>
      <c r="E1240">
        <v>395</v>
      </c>
      <c r="F1240" s="74">
        <v>41555</v>
      </c>
    </row>
    <row r="1241" spans="2:6">
      <c r="B1241" t="s">
        <v>8867</v>
      </c>
      <c r="C1241" t="s">
        <v>8868</v>
      </c>
      <c r="D1241" t="s">
        <v>62</v>
      </c>
      <c r="E1241">
        <v>21.1</v>
      </c>
      <c r="F1241" s="74">
        <v>41522</v>
      </c>
    </row>
    <row r="1242" spans="2:6">
      <c r="B1242" t="s">
        <v>8869</v>
      </c>
      <c r="C1242" t="s">
        <v>8870</v>
      </c>
      <c r="D1242" t="s">
        <v>62</v>
      </c>
      <c r="E1242">
        <v>17.28</v>
      </c>
      <c r="F1242" s="74">
        <v>39695</v>
      </c>
    </row>
    <row r="1243" spans="2:6">
      <c r="B1243" t="s">
        <v>8871</v>
      </c>
      <c r="C1243" t="s">
        <v>8872</v>
      </c>
      <c r="D1243" t="s">
        <v>62</v>
      </c>
      <c r="E1243">
        <v>13.99</v>
      </c>
      <c r="F1243" s="74">
        <v>39763</v>
      </c>
    </row>
    <row r="1244" spans="2:6">
      <c r="B1244" t="s">
        <v>8873</v>
      </c>
      <c r="C1244" t="s">
        <v>8874</v>
      </c>
      <c r="D1244" t="s">
        <v>62</v>
      </c>
      <c r="E1244">
        <v>22.05</v>
      </c>
      <c r="F1244" s="74">
        <v>39763</v>
      </c>
    </row>
    <row r="1245" spans="2:6">
      <c r="B1245" t="s">
        <v>8875</v>
      </c>
      <c r="C1245" t="s">
        <v>8876</v>
      </c>
      <c r="D1245" t="s">
        <v>62</v>
      </c>
      <c r="E1245">
        <v>27.1</v>
      </c>
      <c r="F1245" s="74">
        <v>39763</v>
      </c>
    </row>
    <row r="1246" spans="2:6">
      <c r="B1246" t="s">
        <v>8877</v>
      </c>
      <c r="C1246" t="s">
        <v>8878</v>
      </c>
      <c r="D1246" t="s">
        <v>62</v>
      </c>
      <c r="E1246">
        <v>106.25</v>
      </c>
      <c r="F1246" s="74">
        <v>39763</v>
      </c>
    </row>
    <row r="1247" spans="2:6">
      <c r="B1247" t="s">
        <v>8879</v>
      </c>
      <c r="C1247" t="s">
        <v>8880</v>
      </c>
      <c r="D1247" t="s">
        <v>62</v>
      </c>
      <c r="E1247">
        <v>185</v>
      </c>
      <c r="F1247" s="74">
        <v>39763</v>
      </c>
    </row>
    <row r="1248" spans="2:6">
      <c r="B1248" t="s">
        <v>8881</v>
      </c>
      <c r="C1248" t="s">
        <v>8882</v>
      </c>
      <c r="D1248" t="s">
        <v>62</v>
      </c>
      <c r="E1248">
        <v>191.25</v>
      </c>
      <c r="F1248" s="74">
        <v>39763</v>
      </c>
    </row>
    <row r="1249" spans="2:6">
      <c r="B1249" t="s">
        <v>8883</v>
      </c>
      <c r="C1249" t="s">
        <v>8884</v>
      </c>
      <c r="D1249" t="s">
        <v>7243</v>
      </c>
      <c r="E1249">
        <v>55.27</v>
      </c>
      <c r="F1249" s="74">
        <v>41554</v>
      </c>
    </row>
    <row r="1250" spans="2:6">
      <c r="B1250" t="s">
        <v>8885</v>
      </c>
      <c r="C1250" t="s">
        <v>8886</v>
      </c>
      <c r="D1250" t="s">
        <v>7243</v>
      </c>
      <c r="E1250">
        <v>178.56</v>
      </c>
      <c r="F1250" s="74">
        <v>41554</v>
      </c>
    </row>
    <row r="1251" spans="2:6">
      <c r="B1251" t="s">
        <v>8887</v>
      </c>
      <c r="C1251" t="s">
        <v>8888</v>
      </c>
      <c r="D1251" t="s">
        <v>6803</v>
      </c>
      <c r="E1251" s="75">
        <v>90190.66</v>
      </c>
      <c r="F1251" s="74">
        <v>41555</v>
      </c>
    </row>
    <row r="1252" spans="2:6">
      <c r="B1252" t="s">
        <v>8889</v>
      </c>
      <c r="C1252" t="s">
        <v>8890</v>
      </c>
      <c r="D1252" t="s">
        <v>6803</v>
      </c>
      <c r="E1252" s="75">
        <v>86005.8</v>
      </c>
      <c r="F1252" s="74">
        <v>41555</v>
      </c>
    </row>
    <row r="1253" spans="2:6">
      <c r="B1253" t="s">
        <v>8891</v>
      </c>
      <c r="C1253" t="s">
        <v>8892</v>
      </c>
      <c r="D1253" t="s">
        <v>6803</v>
      </c>
      <c r="E1253" s="75">
        <v>103775.03999999999</v>
      </c>
      <c r="F1253" s="74">
        <v>41555</v>
      </c>
    </row>
    <row r="1254" spans="2:6">
      <c r="B1254" t="s">
        <v>8893</v>
      </c>
      <c r="C1254" t="s">
        <v>8894</v>
      </c>
      <c r="D1254" t="s">
        <v>6803</v>
      </c>
      <c r="E1254" s="75">
        <v>110536.92</v>
      </c>
      <c r="F1254" s="74">
        <v>41555</v>
      </c>
    </row>
    <row r="1255" spans="2:6">
      <c r="B1255" t="s">
        <v>8895</v>
      </c>
      <c r="C1255" t="s">
        <v>8896</v>
      </c>
      <c r="D1255" t="s">
        <v>6803</v>
      </c>
      <c r="E1255" s="75">
        <v>81603.59</v>
      </c>
      <c r="F1255" s="74">
        <v>41555</v>
      </c>
    </row>
    <row r="1256" spans="2:6">
      <c r="B1256" t="s">
        <v>8897</v>
      </c>
      <c r="C1256" t="s">
        <v>8898</v>
      </c>
      <c r="D1256" t="s">
        <v>6803</v>
      </c>
      <c r="E1256" s="75">
        <v>94158.31</v>
      </c>
      <c r="F1256" s="74">
        <v>41555</v>
      </c>
    </row>
    <row r="1257" spans="2:6">
      <c r="B1257" t="s">
        <v>8899</v>
      </c>
      <c r="C1257" t="s">
        <v>8900</v>
      </c>
      <c r="D1257" t="s">
        <v>6803</v>
      </c>
      <c r="E1257" s="75">
        <v>71000.960000000006</v>
      </c>
      <c r="F1257" s="74">
        <v>41555</v>
      </c>
    </row>
    <row r="1258" spans="2:6">
      <c r="B1258" t="s">
        <v>8901</v>
      </c>
      <c r="C1258" t="s">
        <v>8902</v>
      </c>
      <c r="D1258" t="s">
        <v>6803</v>
      </c>
      <c r="E1258" s="75">
        <v>92396.7</v>
      </c>
      <c r="F1258" s="74">
        <v>41555</v>
      </c>
    </row>
    <row r="1259" spans="2:6">
      <c r="B1259" t="s">
        <v>8903</v>
      </c>
      <c r="C1259" t="s">
        <v>8904</v>
      </c>
      <c r="D1259" t="s">
        <v>6803</v>
      </c>
      <c r="E1259" s="75">
        <v>94465.85</v>
      </c>
      <c r="F1259" s="74">
        <v>41555</v>
      </c>
    </row>
    <row r="1260" spans="2:6">
      <c r="B1260" t="s">
        <v>8905</v>
      </c>
      <c r="C1260" t="s">
        <v>8906</v>
      </c>
      <c r="D1260" t="s">
        <v>6803</v>
      </c>
      <c r="E1260" s="75">
        <v>70015.05</v>
      </c>
      <c r="F1260" s="74">
        <v>41555</v>
      </c>
    </row>
    <row r="1261" spans="2:6">
      <c r="B1261" t="s">
        <v>8907</v>
      </c>
      <c r="C1261" t="s">
        <v>8908</v>
      </c>
      <c r="D1261" t="s">
        <v>6803</v>
      </c>
      <c r="E1261" s="75">
        <v>67970.740000000005</v>
      </c>
      <c r="F1261" s="74">
        <v>41555</v>
      </c>
    </row>
    <row r="1262" spans="2:6">
      <c r="B1262" t="s">
        <v>8909</v>
      </c>
      <c r="C1262" t="s">
        <v>8910</v>
      </c>
      <c r="D1262" t="s">
        <v>6803</v>
      </c>
      <c r="E1262" s="75">
        <v>72059.490000000005</v>
      </c>
      <c r="F1262" s="74">
        <v>41555</v>
      </c>
    </row>
    <row r="1263" spans="2:6">
      <c r="B1263" t="s">
        <v>8911</v>
      </c>
      <c r="C1263" t="s">
        <v>8912</v>
      </c>
      <c r="D1263" t="s">
        <v>6803</v>
      </c>
      <c r="E1263" s="75">
        <v>72059.490000000005</v>
      </c>
      <c r="F1263" s="74">
        <v>41555</v>
      </c>
    </row>
    <row r="1264" spans="2:6">
      <c r="B1264" t="s">
        <v>8913</v>
      </c>
      <c r="C1264" t="s">
        <v>8914</v>
      </c>
      <c r="D1264" t="s">
        <v>6803</v>
      </c>
      <c r="E1264" s="75">
        <v>80941.81</v>
      </c>
      <c r="F1264" s="74">
        <v>41555</v>
      </c>
    </row>
    <row r="1265" spans="2:6">
      <c r="B1265" t="s">
        <v>8915</v>
      </c>
      <c r="C1265" t="s">
        <v>8916</v>
      </c>
      <c r="D1265" t="s">
        <v>6803</v>
      </c>
      <c r="E1265" s="75">
        <v>39979.57</v>
      </c>
      <c r="F1265" s="74">
        <v>41555</v>
      </c>
    </row>
    <row r="1266" spans="2:6">
      <c r="B1266" t="s">
        <v>8917</v>
      </c>
      <c r="C1266" t="s">
        <v>8918</v>
      </c>
      <c r="D1266" t="s">
        <v>6803</v>
      </c>
      <c r="E1266" s="75">
        <v>116229.46</v>
      </c>
      <c r="F1266" s="74">
        <v>41555</v>
      </c>
    </row>
    <row r="1267" spans="2:6">
      <c r="B1267" t="s">
        <v>8919</v>
      </c>
      <c r="C1267" t="s">
        <v>8920</v>
      </c>
      <c r="D1267" t="s">
        <v>6803</v>
      </c>
      <c r="E1267" s="75">
        <v>89696.02</v>
      </c>
      <c r="F1267" s="74">
        <v>41555</v>
      </c>
    </row>
    <row r="1268" spans="2:6">
      <c r="B1268" t="s">
        <v>8921</v>
      </c>
      <c r="C1268" t="s">
        <v>8922</v>
      </c>
      <c r="D1268" t="s">
        <v>6803</v>
      </c>
      <c r="E1268" s="75">
        <v>102819.1</v>
      </c>
      <c r="F1268" s="74">
        <v>41555</v>
      </c>
    </row>
    <row r="1269" spans="2:6">
      <c r="B1269" t="s">
        <v>8923</v>
      </c>
      <c r="C1269" t="s">
        <v>8924</v>
      </c>
      <c r="D1269" t="s">
        <v>6803</v>
      </c>
      <c r="E1269" s="75">
        <v>89535.65</v>
      </c>
      <c r="F1269" s="74">
        <v>41555</v>
      </c>
    </row>
    <row r="1270" spans="2:6">
      <c r="B1270" t="s">
        <v>8925</v>
      </c>
      <c r="C1270" t="s">
        <v>8926</v>
      </c>
      <c r="D1270" t="s">
        <v>6803</v>
      </c>
      <c r="E1270" s="75">
        <v>87627.02</v>
      </c>
      <c r="F1270" s="74">
        <v>41555</v>
      </c>
    </row>
    <row r="1271" spans="2:6">
      <c r="B1271" t="s">
        <v>8927</v>
      </c>
      <c r="C1271" t="s">
        <v>8928</v>
      </c>
      <c r="D1271" t="s">
        <v>6803</v>
      </c>
      <c r="E1271" s="75">
        <v>103467.51</v>
      </c>
      <c r="F1271" s="74">
        <v>41555</v>
      </c>
    </row>
    <row r="1272" spans="2:6">
      <c r="B1272" t="s">
        <v>8929</v>
      </c>
      <c r="C1272" t="s">
        <v>8930</v>
      </c>
      <c r="D1272" t="s">
        <v>6803</v>
      </c>
      <c r="E1272" s="75">
        <v>72949.679999999993</v>
      </c>
      <c r="F1272" s="74">
        <v>41555</v>
      </c>
    </row>
    <row r="1273" spans="2:6">
      <c r="B1273" t="s">
        <v>8931</v>
      </c>
      <c r="C1273" t="s">
        <v>8932</v>
      </c>
      <c r="D1273" t="s">
        <v>6803</v>
      </c>
      <c r="E1273" s="75">
        <v>84287.79</v>
      </c>
      <c r="F1273" s="74">
        <v>41555</v>
      </c>
    </row>
    <row r="1274" spans="2:6">
      <c r="B1274" t="s">
        <v>8933</v>
      </c>
      <c r="C1274" t="s">
        <v>8934</v>
      </c>
      <c r="D1274" t="s">
        <v>6803</v>
      </c>
      <c r="E1274" s="75">
        <v>75138.98</v>
      </c>
      <c r="F1274" s="74">
        <v>41555</v>
      </c>
    </row>
    <row r="1275" spans="2:6">
      <c r="B1275" t="s">
        <v>8935</v>
      </c>
      <c r="C1275" t="s">
        <v>8936</v>
      </c>
      <c r="D1275" t="s">
        <v>6803</v>
      </c>
      <c r="E1275" s="75">
        <v>73069.960000000006</v>
      </c>
      <c r="F1275" s="74">
        <v>41555</v>
      </c>
    </row>
    <row r="1276" spans="2:6">
      <c r="B1276" t="s">
        <v>8937</v>
      </c>
      <c r="C1276" t="s">
        <v>8938</v>
      </c>
      <c r="D1276" t="s">
        <v>6803</v>
      </c>
      <c r="E1276" s="75">
        <v>73069.960000000006</v>
      </c>
      <c r="F1276" s="74">
        <v>41555</v>
      </c>
    </row>
    <row r="1277" spans="2:6">
      <c r="B1277" t="s">
        <v>8939</v>
      </c>
      <c r="C1277" t="s">
        <v>8940</v>
      </c>
      <c r="D1277" t="s">
        <v>6803</v>
      </c>
      <c r="E1277" s="75">
        <v>71000.960000000006</v>
      </c>
      <c r="F1277" s="74">
        <v>41555</v>
      </c>
    </row>
    <row r="1278" spans="2:6">
      <c r="B1278" t="s">
        <v>8941</v>
      </c>
      <c r="C1278" t="s">
        <v>8942</v>
      </c>
      <c r="D1278" t="s">
        <v>6803</v>
      </c>
      <c r="E1278" s="75">
        <v>65926.31</v>
      </c>
      <c r="F1278" s="74">
        <v>41555</v>
      </c>
    </row>
    <row r="1279" spans="2:6">
      <c r="B1279" t="s">
        <v>8943</v>
      </c>
      <c r="C1279" t="s">
        <v>8944</v>
      </c>
      <c r="D1279" t="s">
        <v>6803</v>
      </c>
      <c r="E1279" s="75">
        <v>112144.77</v>
      </c>
      <c r="F1279" s="74">
        <v>41555</v>
      </c>
    </row>
    <row r="1280" spans="2:6">
      <c r="B1280" t="s">
        <v>8945</v>
      </c>
      <c r="C1280" t="s">
        <v>8946</v>
      </c>
      <c r="D1280" t="s">
        <v>6803</v>
      </c>
      <c r="E1280" s="75">
        <v>83933.41</v>
      </c>
      <c r="F1280" s="74">
        <v>41555</v>
      </c>
    </row>
    <row r="1281" spans="2:6">
      <c r="B1281" t="s">
        <v>8947</v>
      </c>
      <c r="C1281" t="s">
        <v>8948</v>
      </c>
      <c r="D1281" t="s">
        <v>6803</v>
      </c>
      <c r="E1281" s="75">
        <v>101518.79</v>
      </c>
      <c r="F1281" s="74">
        <v>41555</v>
      </c>
    </row>
    <row r="1282" spans="2:6">
      <c r="B1282" t="s">
        <v>8949</v>
      </c>
      <c r="C1282" t="s">
        <v>8950</v>
      </c>
      <c r="D1282" t="s">
        <v>6803</v>
      </c>
      <c r="E1282" s="75">
        <v>80607.56</v>
      </c>
      <c r="F1282" s="74">
        <v>41555</v>
      </c>
    </row>
    <row r="1283" spans="2:6">
      <c r="B1283" t="s">
        <v>8951</v>
      </c>
      <c r="C1283" t="s">
        <v>8952</v>
      </c>
      <c r="D1283" t="s">
        <v>6803</v>
      </c>
      <c r="E1283" s="75">
        <v>80891.600000000006</v>
      </c>
      <c r="F1283" s="74">
        <v>41555</v>
      </c>
    </row>
    <row r="1284" spans="2:6">
      <c r="B1284" t="s">
        <v>8953</v>
      </c>
      <c r="C1284" t="s">
        <v>8954</v>
      </c>
      <c r="D1284" t="s">
        <v>6803</v>
      </c>
      <c r="E1284" s="75">
        <v>69030.899999999994</v>
      </c>
      <c r="F1284" s="74">
        <v>41555</v>
      </c>
    </row>
    <row r="1285" spans="2:6">
      <c r="B1285" t="s">
        <v>8955</v>
      </c>
      <c r="C1285" t="s">
        <v>8956</v>
      </c>
      <c r="D1285" t="s">
        <v>6803</v>
      </c>
      <c r="E1285" s="75">
        <v>112118.04</v>
      </c>
      <c r="F1285" s="74">
        <v>41555</v>
      </c>
    </row>
    <row r="1286" spans="2:6">
      <c r="B1286" t="s">
        <v>8957</v>
      </c>
      <c r="C1286" t="s">
        <v>8958</v>
      </c>
      <c r="D1286" t="s">
        <v>6803</v>
      </c>
      <c r="E1286" s="75">
        <v>119659</v>
      </c>
      <c r="F1286" s="74">
        <v>41555</v>
      </c>
    </row>
    <row r="1287" spans="2:6">
      <c r="B1287" t="s">
        <v>8959</v>
      </c>
      <c r="C1287" t="s">
        <v>8960</v>
      </c>
      <c r="D1287" t="s">
        <v>6803</v>
      </c>
      <c r="E1287" s="75">
        <v>582289.43000000005</v>
      </c>
      <c r="F1287" s="74">
        <v>41555</v>
      </c>
    </row>
    <row r="1288" spans="2:6">
      <c r="B1288" t="s">
        <v>8961</v>
      </c>
      <c r="C1288" t="s">
        <v>8962</v>
      </c>
      <c r="D1288" t="s">
        <v>6803</v>
      </c>
      <c r="E1288" s="75">
        <v>65926.31</v>
      </c>
      <c r="F1288" s="74">
        <v>41555</v>
      </c>
    </row>
    <row r="1289" spans="2:6">
      <c r="B1289" t="s">
        <v>8963</v>
      </c>
      <c r="C1289" t="s">
        <v>8964</v>
      </c>
      <c r="D1289" t="s">
        <v>6803</v>
      </c>
      <c r="E1289" s="75">
        <v>75748.639999999999</v>
      </c>
      <c r="F1289" s="74">
        <v>41555</v>
      </c>
    </row>
    <row r="1290" spans="2:6">
      <c r="B1290" t="s">
        <v>8965</v>
      </c>
      <c r="C1290" t="s">
        <v>8966</v>
      </c>
      <c r="D1290" t="s">
        <v>6803</v>
      </c>
      <c r="E1290" s="75">
        <v>85079.84</v>
      </c>
      <c r="F1290" s="74">
        <v>41555</v>
      </c>
    </row>
    <row r="1291" spans="2:6">
      <c r="B1291" t="s">
        <v>8967</v>
      </c>
      <c r="C1291" t="s">
        <v>8968</v>
      </c>
      <c r="D1291" t="s">
        <v>6803</v>
      </c>
      <c r="E1291" s="75">
        <v>75138.98</v>
      </c>
      <c r="F1291" s="74">
        <v>41555</v>
      </c>
    </row>
    <row r="1292" spans="2:6">
      <c r="B1292" t="s">
        <v>8969</v>
      </c>
      <c r="C1292" t="s">
        <v>8970</v>
      </c>
      <c r="D1292" t="s">
        <v>6803</v>
      </c>
      <c r="E1292" s="75">
        <v>73069.960000000006</v>
      </c>
      <c r="F1292" s="74">
        <v>41555</v>
      </c>
    </row>
    <row r="1293" spans="2:6">
      <c r="B1293" t="s">
        <v>8971</v>
      </c>
      <c r="C1293" t="s">
        <v>8972</v>
      </c>
      <c r="D1293" t="s">
        <v>6803</v>
      </c>
      <c r="E1293" s="75">
        <v>70015.05</v>
      </c>
      <c r="F1293" s="74">
        <v>41555</v>
      </c>
    </row>
    <row r="1294" spans="2:6">
      <c r="B1294" t="s">
        <v>8973</v>
      </c>
      <c r="C1294" t="s">
        <v>8974</v>
      </c>
      <c r="D1294" t="s">
        <v>6803</v>
      </c>
      <c r="E1294" s="75">
        <v>52938.22</v>
      </c>
      <c r="F1294" s="74">
        <v>41555</v>
      </c>
    </row>
    <row r="1295" spans="2:6">
      <c r="B1295" t="s">
        <v>8975</v>
      </c>
      <c r="C1295" t="s">
        <v>8976</v>
      </c>
      <c r="D1295" t="s">
        <v>6803</v>
      </c>
      <c r="E1295" s="75">
        <v>92928.33</v>
      </c>
      <c r="F1295" s="74">
        <v>41555</v>
      </c>
    </row>
    <row r="1296" spans="2:6">
      <c r="B1296" t="s">
        <v>8977</v>
      </c>
      <c r="C1296" t="s">
        <v>8978</v>
      </c>
      <c r="D1296" t="s">
        <v>6803</v>
      </c>
      <c r="E1296" s="75">
        <v>75138.98</v>
      </c>
      <c r="F1296" s="74">
        <v>41555</v>
      </c>
    </row>
    <row r="1297" spans="2:6">
      <c r="B1297" t="s">
        <v>8979</v>
      </c>
      <c r="C1297" t="s">
        <v>8980</v>
      </c>
      <c r="D1297" t="s">
        <v>6803</v>
      </c>
      <c r="E1297" s="75">
        <v>65926.31</v>
      </c>
      <c r="F1297" s="74">
        <v>41555</v>
      </c>
    </row>
    <row r="1298" spans="2:6">
      <c r="B1298" t="s">
        <v>8981</v>
      </c>
      <c r="C1298" t="s">
        <v>8982</v>
      </c>
      <c r="D1298" t="s">
        <v>62</v>
      </c>
      <c r="E1298">
        <v>6.7</v>
      </c>
      <c r="F1298" s="74">
        <v>41510</v>
      </c>
    </row>
    <row r="1299" spans="2:6">
      <c r="B1299" t="s">
        <v>8983</v>
      </c>
      <c r="C1299" t="s">
        <v>8984</v>
      </c>
      <c r="D1299" t="s">
        <v>62</v>
      </c>
      <c r="E1299">
        <v>7.7</v>
      </c>
      <c r="F1299" s="74">
        <v>41510</v>
      </c>
    </row>
    <row r="1300" spans="2:6">
      <c r="B1300" t="s">
        <v>8985</v>
      </c>
      <c r="C1300" t="s">
        <v>8986</v>
      </c>
      <c r="D1300" t="s">
        <v>62</v>
      </c>
      <c r="E1300">
        <v>32.1</v>
      </c>
      <c r="F1300" s="74">
        <v>41510</v>
      </c>
    </row>
    <row r="1301" spans="2:6">
      <c r="B1301" t="s">
        <v>8987</v>
      </c>
      <c r="C1301" t="s">
        <v>8988</v>
      </c>
      <c r="D1301" t="s">
        <v>62</v>
      </c>
      <c r="E1301">
        <v>4.51</v>
      </c>
      <c r="F1301" s="74">
        <v>40305</v>
      </c>
    </row>
    <row r="1302" spans="2:6">
      <c r="B1302" t="s">
        <v>8989</v>
      </c>
      <c r="C1302" t="s">
        <v>8990</v>
      </c>
      <c r="D1302" t="s">
        <v>62</v>
      </c>
      <c r="E1302">
        <v>2.2999999999999998</v>
      </c>
      <c r="F1302" s="74">
        <v>39853</v>
      </c>
    </row>
    <row r="1303" spans="2:6">
      <c r="B1303" t="s">
        <v>8991</v>
      </c>
      <c r="C1303" t="s">
        <v>8992</v>
      </c>
      <c r="D1303" t="s">
        <v>62</v>
      </c>
      <c r="E1303">
        <v>7.5</v>
      </c>
      <c r="F1303" s="74">
        <v>39853</v>
      </c>
    </row>
    <row r="1304" spans="2:6">
      <c r="B1304" t="s">
        <v>8993</v>
      </c>
      <c r="C1304" t="s">
        <v>8994</v>
      </c>
      <c r="D1304" t="s">
        <v>62</v>
      </c>
      <c r="E1304">
        <v>7.7</v>
      </c>
      <c r="F1304" s="74">
        <v>39853</v>
      </c>
    </row>
    <row r="1305" spans="2:6">
      <c r="B1305" t="s">
        <v>8995</v>
      </c>
      <c r="C1305" t="s">
        <v>8996</v>
      </c>
      <c r="D1305" t="s">
        <v>62</v>
      </c>
      <c r="E1305">
        <v>7.7</v>
      </c>
      <c r="F1305" s="74">
        <v>39853</v>
      </c>
    </row>
    <row r="1306" spans="2:6">
      <c r="B1306" t="s">
        <v>8997</v>
      </c>
      <c r="C1306" t="s">
        <v>8998</v>
      </c>
      <c r="D1306" t="s">
        <v>62</v>
      </c>
      <c r="E1306">
        <v>9.11</v>
      </c>
      <c r="F1306" s="74">
        <v>39853</v>
      </c>
    </row>
    <row r="1307" spans="2:6">
      <c r="B1307" t="s">
        <v>8999</v>
      </c>
      <c r="C1307" t="s">
        <v>9000</v>
      </c>
      <c r="D1307" t="s">
        <v>62</v>
      </c>
      <c r="E1307">
        <v>10.47</v>
      </c>
      <c r="F1307" s="74">
        <v>39853</v>
      </c>
    </row>
    <row r="1308" spans="2:6">
      <c r="B1308" t="s">
        <v>9001</v>
      </c>
      <c r="C1308" t="s">
        <v>9002</v>
      </c>
      <c r="D1308" t="s">
        <v>62</v>
      </c>
      <c r="E1308">
        <v>21.55</v>
      </c>
      <c r="F1308" s="74">
        <v>39853</v>
      </c>
    </row>
    <row r="1309" spans="2:6">
      <c r="B1309" t="s">
        <v>9003</v>
      </c>
      <c r="C1309" t="s">
        <v>9004</v>
      </c>
      <c r="D1309" t="s">
        <v>62</v>
      </c>
      <c r="E1309">
        <v>17.82</v>
      </c>
      <c r="F1309" s="74">
        <v>39853</v>
      </c>
    </row>
    <row r="1310" spans="2:6">
      <c r="B1310" t="s">
        <v>9005</v>
      </c>
      <c r="C1310" t="s">
        <v>9006</v>
      </c>
      <c r="D1310" t="s">
        <v>62</v>
      </c>
      <c r="E1310">
        <v>27.85</v>
      </c>
      <c r="F1310" s="74">
        <v>39853</v>
      </c>
    </row>
    <row r="1311" spans="2:6">
      <c r="B1311" t="s">
        <v>9007</v>
      </c>
      <c r="C1311" t="s">
        <v>9008</v>
      </c>
      <c r="D1311" t="s">
        <v>62</v>
      </c>
      <c r="E1311">
        <v>38.99</v>
      </c>
      <c r="F1311" s="74">
        <v>39853</v>
      </c>
    </row>
    <row r="1312" spans="2:6">
      <c r="B1312" t="s">
        <v>9009</v>
      </c>
      <c r="C1312" t="s">
        <v>9010</v>
      </c>
      <c r="D1312" t="s">
        <v>62</v>
      </c>
      <c r="E1312">
        <v>116.76</v>
      </c>
      <c r="F1312" s="74">
        <v>39853</v>
      </c>
    </row>
    <row r="1313" spans="2:6">
      <c r="B1313" t="s">
        <v>9011</v>
      </c>
      <c r="C1313" t="s">
        <v>9012</v>
      </c>
      <c r="D1313" t="s">
        <v>62</v>
      </c>
      <c r="E1313">
        <v>195</v>
      </c>
      <c r="F1313" s="74">
        <v>39766</v>
      </c>
    </row>
    <row r="1314" spans="2:6">
      <c r="B1314" t="s">
        <v>9013</v>
      </c>
      <c r="C1314" t="s">
        <v>9014</v>
      </c>
      <c r="D1314" t="s">
        <v>62</v>
      </c>
      <c r="E1314">
        <v>1.87</v>
      </c>
      <c r="F1314" s="74">
        <v>39853</v>
      </c>
    </row>
    <row r="1315" spans="2:6">
      <c r="B1315" t="s">
        <v>9015</v>
      </c>
      <c r="C1315" t="s">
        <v>9016</v>
      </c>
      <c r="D1315" t="s">
        <v>62</v>
      </c>
      <c r="E1315">
        <v>3.12</v>
      </c>
      <c r="F1315" s="74">
        <v>39853</v>
      </c>
    </row>
    <row r="1316" spans="2:6">
      <c r="B1316" t="s">
        <v>9017</v>
      </c>
      <c r="C1316" t="s">
        <v>9018</v>
      </c>
      <c r="D1316" t="s">
        <v>62</v>
      </c>
      <c r="E1316">
        <v>4.05</v>
      </c>
      <c r="F1316" s="74">
        <v>39853</v>
      </c>
    </row>
    <row r="1317" spans="2:6">
      <c r="B1317" t="s">
        <v>9019</v>
      </c>
      <c r="C1317" t="s">
        <v>9020</v>
      </c>
      <c r="D1317" t="s">
        <v>62</v>
      </c>
      <c r="E1317">
        <v>5.29</v>
      </c>
      <c r="F1317" s="74">
        <v>39853</v>
      </c>
    </row>
    <row r="1318" spans="2:6">
      <c r="B1318" t="s">
        <v>9021</v>
      </c>
      <c r="C1318" t="s">
        <v>9022</v>
      </c>
      <c r="D1318" t="s">
        <v>62</v>
      </c>
      <c r="E1318">
        <v>6.86</v>
      </c>
      <c r="F1318" s="74">
        <v>39853</v>
      </c>
    </row>
    <row r="1319" spans="2:6">
      <c r="B1319" t="s">
        <v>9023</v>
      </c>
      <c r="C1319" t="s">
        <v>6882</v>
      </c>
      <c r="D1319" t="s">
        <v>9024</v>
      </c>
      <c r="E1319">
        <v>12.97</v>
      </c>
      <c r="F1319" s="74">
        <v>39884</v>
      </c>
    </row>
    <row r="1320" spans="2:6">
      <c r="B1320" t="s">
        <v>9025</v>
      </c>
      <c r="C1320" t="s">
        <v>9026</v>
      </c>
      <c r="D1320" t="s">
        <v>62</v>
      </c>
      <c r="E1320">
        <v>329.4</v>
      </c>
      <c r="F1320" s="74">
        <v>39786</v>
      </c>
    </row>
    <row r="1321" spans="2:6">
      <c r="B1321" t="s">
        <v>9027</v>
      </c>
      <c r="C1321" t="s">
        <v>9028</v>
      </c>
      <c r="D1321" t="s">
        <v>62</v>
      </c>
      <c r="E1321">
        <v>468.45</v>
      </c>
      <c r="F1321" s="74">
        <v>39786</v>
      </c>
    </row>
    <row r="1322" spans="2:6">
      <c r="B1322" t="s">
        <v>9029</v>
      </c>
      <c r="C1322" t="s">
        <v>9030</v>
      </c>
      <c r="D1322" t="s">
        <v>62</v>
      </c>
      <c r="E1322">
        <v>789.75</v>
      </c>
      <c r="F1322" s="74">
        <v>39786</v>
      </c>
    </row>
    <row r="1323" spans="2:6">
      <c r="B1323" t="s">
        <v>9031</v>
      </c>
      <c r="C1323" t="s">
        <v>9032</v>
      </c>
      <c r="D1323" t="s">
        <v>62</v>
      </c>
      <c r="E1323">
        <v>923.4</v>
      </c>
      <c r="F1323" s="74">
        <v>39786</v>
      </c>
    </row>
    <row r="1324" spans="2:6">
      <c r="B1324" t="s">
        <v>9033</v>
      </c>
      <c r="C1324" t="s">
        <v>9034</v>
      </c>
      <c r="D1324" t="s">
        <v>62</v>
      </c>
      <c r="E1324" s="75">
        <v>1059.75</v>
      </c>
      <c r="F1324" s="74">
        <v>39786</v>
      </c>
    </row>
    <row r="1325" spans="2:6">
      <c r="B1325" t="s">
        <v>9035</v>
      </c>
      <c r="C1325" t="s">
        <v>9036</v>
      </c>
      <c r="D1325" t="s">
        <v>62</v>
      </c>
      <c r="E1325">
        <v>106.65</v>
      </c>
      <c r="F1325" s="74">
        <v>39786</v>
      </c>
    </row>
    <row r="1326" spans="2:6">
      <c r="B1326" t="s">
        <v>9037</v>
      </c>
      <c r="C1326" t="s">
        <v>9038</v>
      </c>
      <c r="D1326" t="s">
        <v>62</v>
      </c>
      <c r="E1326">
        <v>121.5</v>
      </c>
      <c r="F1326" s="74">
        <v>39786</v>
      </c>
    </row>
    <row r="1327" spans="2:6">
      <c r="B1327" t="s">
        <v>9039</v>
      </c>
      <c r="C1327" t="s">
        <v>9040</v>
      </c>
      <c r="D1327" t="s">
        <v>62</v>
      </c>
      <c r="E1327">
        <v>164.7</v>
      </c>
      <c r="F1327" s="74">
        <v>39786</v>
      </c>
    </row>
    <row r="1328" spans="2:6">
      <c r="B1328" t="s">
        <v>9041</v>
      </c>
      <c r="C1328" t="s">
        <v>9042</v>
      </c>
      <c r="D1328" t="s">
        <v>62</v>
      </c>
      <c r="E1328">
        <v>72.900000000000006</v>
      </c>
      <c r="F1328" s="74">
        <v>39786</v>
      </c>
    </row>
    <row r="1329" spans="2:6">
      <c r="B1329" t="s">
        <v>9043</v>
      </c>
      <c r="C1329" t="s">
        <v>9044</v>
      </c>
      <c r="D1329" t="s">
        <v>62</v>
      </c>
      <c r="E1329">
        <v>86.4</v>
      </c>
      <c r="F1329" s="74">
        <v>39786</v>
      </c>
    </row>
    <row r="1330" spans="2:6">
      <c r="B1330" t="s">
        <v>9045</v>
      </c>
      <c r="C1330" t="s">
        <v>9046</v>
      </c>
      <c r="D1330" t="s">
        <v>20</v>
      </c>
      <c r="E1330">
        <v>9.15</v>
      </c>
      <c r="F1330" s="74">
        <v>41506</v>
      </c>
    </row>
    <row r="1331" spans="2:6">
      <c r="B1331" t="s">
        <v>9047</v>
      </c>
      <c r="C1331" t="s">
        <v>9048</v>
      </c>
      <c r="D1331" t="s">
        <v>20</v>
      </c>
      <c r="E1331">
        <v>9.5</v>
      </c>
      <c r="F1331" s="74">
        <v>41506</v>
      </c>
    </row>
    <row r="1332" spans="2:6">
      <c r="B1332" t="s">
        <v>9049</v>
      </c>
      <c r="C1332" t="s">
        <v>9050</v>
      </c>
      <c r="D1332" t="s">
        <v>2</v>
      </c>
      <c r="E1332">
        <v>89.48</v>
      </c>
      <c r="F1332" s="74">
        <v>39057</v>
      </c>
    </row>
    <row r="1333" spans="2:6">
      <c r="B1333" t="s">
        <v>9051</v>
      </c>
      <c r="C1333" t="s">
        <v>9052</v>
      </c>
      <c r="D1333" t="s">
        <v>62</v>
      </c>
      <c r="E1333">
        <v>1.1000000000000001</v>
      </c>
      <c r="F1333" s="74">
        <v>39765</v>
      </c>
    </row>
    <row r="1334" spans="2:6">
      <c r="B1334" t="s">
        <v>9053</v>
      </c>
      <c r="C1334" t="s">
        <v>9054</v>
      </c>
      <c r="D1334" t="s">
        <v>62</v>
      </c>
      <c r="E1334">
        <v>1.8</v>
      </c>
      <c r="F1334" s="74">
        <v>39765</v>
      </c>
    </row>
    <row r="1335" spans="2:6">
      <c r="B1335" t="s">
        <v>9055</v>
      </c>
      <c r="C1335" t="s">
        <v>9056</v>
      </c>
      <c r="D1335" t="s">
        <v>62</v>
      </c>
      <c r="E1335">
        <v>3.81</v>
      </c>
      <c r="F1335" s="74">
        <v>39765</v>
      </c>
    </row>
    <row r="1336" spans="2:6">
      <c r="B1336" t="s">
        <v>9057</v>
      </c>
      <c r="C1336" t="s">
        <v>9058</v>
      </c>
      <c r="D1336" t="s">
        <v>62</v>
      </c>
      <c r="E1336">
        <v>2.69</v>
      </c>
      <c r="F1336" s="74">
        <v>39765</v>
      </c>
    </row>
    <row r="1337" spans="2:6">
      <c r="B1337" t="s">
        <v>9059</v>
      </c>
      <c r="C1337" t="s">
        <v>9060</v>
      </c>
      <c r="D1337" t="s">
        <v>62</v>
      </c>
      <c r="E1337">
        <v>131.35</v>
      </c>
      <c r="F1337" s="74">
        <v>41491</v>
      </c>
    </row>
    <row r="1338" spans="2:6">
      <c r="B1338" t="s">
        <v>9061</v>
      </c>
      <c r="C1338" t="s">
        <v>9062</v>
      </c>
      <c r="D1338" t="s">
        <v>62</v>
      </c>
      <c r="E1338">
        <v>159.6</v>
      </c>
      <c r="F1338" s="74">
        <v>41491</v>
      </c>
    </row>
    <row r="1339" spans="2:6">
      <c r="B1339" t="s">
        <v>9063</v>
      </c>
      <c r="C1339" t="s">
        <v>9064</v>
      </c>
      <c r="D1339" t="s">
        <v>62</v>
      </c>
      <c r="E1339">
        <v>220.75</v>
      </c>
      <c r="F1339" s="74">
        <v>41491</v>
      </c>
    </row>
    <row r="1340" spans="2:6">
      <c r="B1340" t="s">
        <v>9065</v>
      </c>
      <c r="C1340" t="s">
        <v>9066</v>
      </c>
      <c r="D1340" t="s">
        <v>62</v>
      </c>
      <c r="E1340">
        <v>374.84</v>
      </c>
      <c r="F1340" s="74">
        <v>41491</v>
      </c>
    </row>
    <row r="1341" spans="2:6">
      <c r="B1341" t="s">
        <v>9067</v>
      </c>
      <c r="C1341" t="s">
        <v>9068</v>
      </c>
      <c r="D1341" t="s">
        <v>62</v>
      </c>
      <c r="E1341">
        <v>713.85</v>
      </c>
      <c r="F1341" s="74">
        <v>41491</v>
      </c>
    </row>
    <row r="1342" spans="2:6">
      <c r="B1342" t="s">
        <v>9069</v>
      </c>
      <c r="C1342" t="s">
        <v>9070</v>
      </c>
      <c r="D1342" t="s">
        <v>62</v>
      </c>
      <c r="E1342">
        <v>850.62</v>
      </c>
      <c r="F1342" s="74">
        <v>41491</v>
      </c>
    </row>
    <row r="1343" spans="2:6">
      <c r="B1343" t="s">
        <v>9071</v>
      </c>
      <c r="C1343" t="s">
        <v>9072</v>
      </c>
      <c r="D1343" t="s">
        <v>62</v>
      </c>
      <c r="E1343">
        <v>248.81</v>
      </c>
      <c r="F1343" s="74">
        <v>41511</v>
      </c>
    </row>
    <row r="1344" spans="2:6">
      <c r="B1344" t="s">
        <v>9073</v>
      </c>
      <c r="C1344" t="s">
        <v>9074</v>
      </c>
      <c r="D1344" t="s">
        <v>62</v>
      </c>
      <c r="E1344">
        <v>306.36</v>
      </c>
      <c r="F1344" s="74">
        <v>41511</v>
      </c>
    </row>
    <row r="1345" spans="2:7">
      <c r="B1345" t="s">
        <v>9075</v>
      </c>
      <c r="C1345" t="s">
        <v>9076</v>
      </c>
      <c r="D1345" t="s">
        <v>62</v>
      </c>
      <c r="E1345">
        <v>427.73</v>
      </c>
      <c r="F1345" s="74">
        <v>41511</v>
      </c>
    </row>
    <row r="1346" spans="2:7">
      <c r="B1346" t="s">
        <v>9077</v>
      </c>
      <c r="C1346" t="s">
        <v>9078</v>
      </c>
      <c r="D1346" t="s">
        <v>62</v>
      </c>
      <c r="E1346">
        <v>16.8</v>
      </c>
      <c r="F1346" s="74">
        <v>41509</v>
      </c>
    </row>
    <row r="1347" spans="2:7">
      <c r="B1347" t="s">
        <v>9079</v>
      </c>
      <c r="C1347" t="s">
        <v>9080</v>
      </c>
      <c r="D1347" t="s">
        <v>62</v>
      </c>
      <c r="E1347">
        <v>965.66</v>
      </c>
      <c r="F1347" s="74">
        <v>41463</v>
      </c>
    </row>
    <row r="1348" spans="2:7">
      <c r="B1348" t="s">
        <v>9081</v>
      </c>
      <c r="C1348" t="s">
        <v>9082</v>
      </c>
      <c r="D1348" t="s">
        <v>62</v>
      </c>
      <c r="E1348">
        <v>4.2</v>
      </c>
      <c r="F1348" s="74">
        <v>40418</v>
      </c>
    </row>
    <row r="1349" spans="2:7">
      <c r="B1349" t="s">
        <v>9083</v>
      </c>
      <c r="C1349" t="s">
        <v>9084</v>
      </c>
      <c r="D1349" t="s">
        <v>62</v>
      </c>
      <c r="E1349">
        <v>194.57</v>
      </c>
      <c r="F1349" s="74">
        <v>41411</v>
      </c>
      <c r="G1349" t="s">
        <v>9085</v>
      </c>
    </row>
    <row r="1350" spans="2:7">
      <c r="B1350" t="s">
        <v>9086</v>
      </c>
      <c r="C1350" t="s">
        <v>9087</v>
      </c>
      <c r="D1350" t="s">
        <v>62</v>
      </c>
      <c r="E1350">
        <v>266.07</v>
      </c>
      <c r="F1350" s="74">
        <v>39853</v>
      </c>
    </row>
    <row r="1351" spans="2:7">
      <c r="B1351" t="s">
        <v>9088</v>
      </c>
      <c r="C1351" t="s">
        <v>9089</v>
      </c>
      <c r="D1351" t="s">
        <v>6845</v>
      </c>
      <c r="E1351">
        <v>1</v>
      </c>
      <c r="F1351" s="74">
        <v>41296</v>
      </c>
    </row>
    <row r="1352" spans="2:7">
      <c r="B1352" t="s">
        <v>9090</v>
      </c>
      <c r="C1352" t="s">
        <v>9091</v>
      </c>
      <c r="D1352" t="s">
        <v>79</v>
      </c>
      <c r="E1352">
        <v>156.03</v>
      </c>
      <c r="F1352" s="74">
        <v>41159</v>
      </c>
    </row>
    <row r="1353" spans="2:7">
      <c r="B1353" t="s">
        <v>9092</v>
      </c>
      <c r="C1353" t="s">
        <v>9093</v>
      </c>
      <c r="D1353" t="s">
        <v>62</v>
      </c>
      <c r="E1353">
        <v>158.35</v>
      </c>
      <c r="F1353" s="74">
        <v>41537</v>
      </c>
    </row>
    <row r="1354" spans="2:7">
      <c r="B1354" t="s">
        <v>9094</v>
      </c>
      <c r="C1354" t="s">
        <v>9095</v>
      </c>
      <c r="D1354" t="s">
        <v>62</v>
      </c>
      <c r="E1354">
        <v>417.73</v>
      </c>
      <c r="F1354" s="74">
        <v>41537</v>
      </c>
    </row>
    <row r="1355" spans="2:7">
      <c r="B1355" t="s">
        <v>9096</v>
      </c>
      <c r="C1355" t="s">
        <v>9097</v>
      </c>
      <c r="D1355" t="s">
        <v>62</v>
      </c>
      <c r="E1355">
        <v>61.26</v>
      </c>
      <c r="F1355" s="74">
        <v>41537</v>
      </c>
    </row>
    <row r="1356" spans="2:7">
      <c r="B1356" t="s">
        <v>9098</v>
      </c>
      <c r="C1356" t="s">
        <v>9099</v>
      </c>
      <c r="D1356" t="s">
        <v>62</v>
      </c>
      <c r="E1356">
        <v>90.44</v>
      </c>
      <c r="F1356" s="74">
        <v>41511</v>
      </c>
    </row>
    <row r="1357" spans="2:7">
      <c r="B1357" t="s">
        <v>9100</v>
      </c>
      <c r="C1357" t="s">
        <v>9101</v>
      </c>
      <c r="D1357" t="s">
        <v>62</v>
      </c>
      <c r="E1357">
        <v>226.29</v>
      </c>
      <c r="F1357" s="74">
        <v>41511</v>
      </c>
    </row>
    <row r="1358" spans="2:7">
      <c r="B1358" t="s">
        <v>9102</v>
      </c>
      <c r="C1358" t="s">
        <v>9103</v>
      </c>
      <c r="D1358" t="s">
        <v>62</v>
      </c>
      <c r="E1358">
        <v>596.65</v>
      </c>
      <c r="F1358" s="74">
        <v>41527</v>
      </c>
    </row>
    <row r="1359" spans="2:7">
      <c r="B1359" t="s">
        <v>9104</v>
      </c>
      <c r="C1359" t="s">
        <v>9105</v>
      </c>
      <c r="D1359" t="s">
        <v>62</v>
      </c>
      <c r="E1359">
        <v>89.26</v>
      </c>
      <c r="F1359" s="74">
        <v>41511</v>
      </c>
    </row>
    <row r="1360" spans="2:7">
      <c r="B1360" t="s">
        <v>9106</v>
      </c>
      <c r="C1360" t="s">
        <v>9107</v>
      </c>
      <c r="D1360" t="s">
        <v>62</v>
      </c>
      <c r="E1360">
        <v>135.85</v>
      </c>
      <c r="F1360" s="74">
        <v>41511</v>
      </c>
    </row>
    <row r="1361" spans="2:6">
      <c r="B1361" t="s">
        <v>9108</v>
      </c>
      <c r="C1361" t="s">
        <v>9109</v>
      </c>
      <c r="D1361" t="s">
        <v>62</v>
      </c>
      <c r="E1361">
        <v>213.86</v>
      </c>
      <c r="F1361" s="74">
        <v>39853</v>
      </c>
    </row>
    <row r="1362" spans="2:6">
      <c r="B1362" t="s">
        <v>9110</v>
      </c>
      <c r="C1362" t="s">
        <v>9111</v>
      </c>
      <c r="D1362" t="s">
        <v>62</v>
      </c>
      <c r="E1362">
        <v>8.09</v>
      </c>
      <c r="F1362" s="74">
        <v>39853</v>
      </c>
    </row>
    <row r="1363" spans="2:6">
      <c r="B1363" t="s">
        <v>9112</v>
      </c>
      <c r="C1363" t="s">
        <v>9113</v>
      </c>
      <c r="D1363" t="s">
        <v>62</v>
      </c>
      <c r="E1363">
        <v>13.48</v>
      </c>
      <c r="F1363" s="74">
        <v>41550</v>
      </c>
    </row>
    <row r="1364" spans="2:6">
      <c r="B1364" t="s">
        <v>9114</v>
      </c>
      <c r="C1364" t="s">
        <v>9115</v>
      </c>
      <c r="D1364" t="s">
        <v>62</v>
      </c>
      <c r="E1364">
        <v>29.09</v>
      </c>
      <c r="F1364" s="74">
        <v>41521</v>
      </c>
    </row>
    <row r="1365" spans="2:6">
      <c r="B1365" t="s">
        <v>9116</v>
      </c>
      <c r="C1365" t="s">
        <v>7611</v>
      </c>
      <c r="D1365" t="s">
        <v>62</v>
      </c>
      <c r="E1365">
        <v>67.56</v>
      </c>
      <c r="F1365" s="74">
        <v>39853</v>
      </c>
    </row>
    <row r="1366" spans="2:6">
      <c r="B1366" t="s">
        <v>9117</v>
      </c>
      <c r="C1366" t="s">
        <v>9118</v>
      </c>
      <c r="D1366" t="s">
        <v>62</v>
      </c>
      <c r="E1366">
        <v>111.03</v>
      </c>
      <c r="F1366" s="74">
        <v>39853</v>
      </c>
    </row>
    <row r="1367" spans="2:6">
      <c r="B1367" t="s">
        <v>9119</v>
      </c>
      <c r="C1367" t="s">
        <v>9120</v>
      </c>
      <c r="D1367" t="s">
        <v>62</v>
      </c>
      <c r="E1367">
        <v>14.75</v>
      </c>
      <c r="F1367" s="74">
        <v>39853</v>
      </c>
    </row>
    <row r="1368" spans="2:6">
      <c r="B1368" t="s">
        <v>9121</v>
      </c>
      <c r="C1368" t="s">
        <v>9122</v>
      </c>
      <c r="D1368" t="s">
        <v>62</v>
      </c>
      <c r="E1368">
        <v>3.35</v>
      </c>
      <c r="F1368" s="74">
        <v>39853</v>
      </c>
    </row>
    <row r="1369" spans="2:6">
      <c r="B1369" t="s">
        <v>9123</v>
      </c>
      <c r="C1369" t="s">
        <v>9124</v>
      </c>
      <c r="D1369" t="s">
        <v>62</v>
      </c>
      <c r="E1369">
        <v>7.55</v>
      </c>
      <c r="F1369" s="74">
        <v>39853</v>
      </c>
    </row>
    <row r="1370" spans="2:6">
      <c r="B1370" t="s">
        <v>9125</v>
      </c>
      <c r="C1370" t="s">
        <v>9126</v>
      </c>
      <c r="D1370" t="s">
        <v>62</v>
      </c>
      <c r="E1370">
        <v>20.04</v>
      </c>
      <c r="F1370" s="74">
        <v>39853</v>
      </c>
    </row>
    <row r="1371" spans="2:6">
      <c r="B1371" t="s">
        <v>9127</v>
      </c>
      <c r="C1371" t="s">
        <v>7619</v>
      </c>
      <c r="D1371" t="s">
        <v>62</v>
      </c>
      <c r="E1371">
        <v>51.04</v>
      </c>
      <c r="F1371" s="74">
        <v>39853</v>
      </c>
    </row>
    <row r="1372" spans="2:6">
      <c r="B1372" t="s">
        <v>9128</v>
      </c>
      <c r="C1372" t="s">
        <v>7621</v>
      </c>
      <c r="D1372" t="s">
        <v>62</v>
      </c>
      <c r="E1372">
        <v>70.430000000000007</v>
      </c>
      <c r="F1372" s="74">
        <v>39853</v>
      </c>
    </row>
    <row r="1373" spans="2:6">
      <c r="B1373" t="s">
        <v>9129</v>
      </c>
      <c r="C1373" t="s">
        <v>7623</v>
      </c>
      <c r="D1373" t="s">
        <v>62</v>
      </c>
      <c r="E1373">
        <v>131.30000000000001</v>
      </c>
      <c r="F1373" s="74">
        <v>39853</v>
      </c>
    </row>
    <row r="1374" spans="2:6">
      <c r="B1374" t="s">
        <v>9130</v>
      </c>
      <c r="C1374" t="s">
        <v>9131</v>
      </c>
      <c r="D1374" t="s">
        <v>62</v>
      </c>
      <c r="E1374">
        <v>50.02</v>
      </c>
      <c r="F1374" s="74">
        <v>39853</v>
      </c>
    </row>
    <row r="1375" spans="2:6">
      <c r="B1375" t="s">
        <v>9132</v>
      </c>
      <c r="C1375" t="s">
        <v>9133</v>
      </c>
      <c r="D1375" t="s">
        <v>62</v>
      </c>
      <c r="E1375">
        <v>89.17</v>
      </c>
      <c r="F1375" s="74">
        <v>39853</v>
      </c>
    </row>
    <row r="1376" spans="2:6">
      <c r="B1376" t="s">
        <v>9134</v>
      </c>
      <c r="C1376" t="s">
        <v>9135</v>
      </c>
      <c r="D1376" t="s">
        <v>62</v>
      </c>
      <c r="E1376">
        <v>231.27</v>
      </c>
      <c r="F1376" s="74">
        <v>39853</v>
      </c>
    </row>
    <row r="1377" spans="2:6">
      <c r="B1377" t="s">
        <v>9136</v>
      </c>
      <c r="C1377" t="s">
        <v>9137</v>
      </c>
      <c r="D1377" t="s">
        <v>62</v>
      </c>
      <c r="E1377">
        <v>59.45</v>
      </c>
      <c r="F1377" s="74">
        <v>39853</v>
      </c>
    </row>
    <row r="1378" spans="2:6">
      <c r="B1378" t="s">
        <v>9138</v>
      </c>
      <c r="C1378" t="s">
        <v>9139</v>
      </c>
      <c r="D1378" t="s">
        <v>62</v>
      </c>
      <c r="E1378">
        <v>137.75</v>
      </c>
      <c r="F1378" s="74">
        <v>39853</v>
      </c>
    </row>
    <row r="1379" spans="2:6">
      <c r="B1379" t="s">
        <v>9140</v>
      </c>
      <c r="C1379" t="s">
        <v>9141</v>
      </c>
      <c r="D1379" t="s">
        <v>62</v>
      </c>
      <c r="E1379">
        <v>4.9000000000000004</v>
      </c>
      <c r="F1379" s="74">
        <v>39853</v>
      </c>
    </row>
    <row r="1380" spans="2:6">
      <c r="B1380" t="s">
        <v>9142</v>
      </c>
      <c r="C1380" t="s">
        <v>9143</v>
      </c>
      <c r="D1380" t="s">
        <v>62</v>
      </c>
      <c r="E1380">
        <v>24.99</v>
      </c>
      <c r="F1380" s="74">
        <v>39853</v>
      </c>
    </row>
    <row r="1381" spans="2:6">
      <c r="B1381" t="s">
        <v>9144</v>
      </c>
      <c r="C1381" t="s">
        <v>9145</v>
      </c>
      <c r="D1381" t="s">
        <v>62</v>
      </c>
      <c r="E1381">
        <v>19.98</v>
      </c>
      <c r="F1381" s="74">
        <v>39853</v>
      </c>
    </row>
    <row r="1382" spans="2:6">
      <c r="B1382" t="s">
        <v>9146</v>
      </c>
      <c r="C1382" t="s">
        <v>9147</v>
      </c>
      <c r="D1382" t="s">
        <v>62</v>
      </c>
      <c r="E1382">
        <v>23.99</v>
      </c>
      <c r="F1382" s="74">
        <v>39853</v>
      </c>
    </row>
    <row r="1383" spans="2:6">
      <c r="B1383" t="s">
        <v>9148</v>
      </c>
      <c r="C1383" t="s">
        <v>9149</v>
      </c>
      <c r="D1383" t="s">
        <v>62</v>
      </c>
      <c r="E1383">
        <v>31.98</v>
      </c>
      <c r="F1383" s="74">
        <v>39853</v>
      </c>
    </row>
    <row r="1384" spans="2:6">
      <c r="B1384" t="s">
        <v>9150</v>
      </c>
      <c r="C1384" t="s">
        <v>9151</v>
      </c>
      <c r="D1384" t="s">
        <v>62</v>
      </c>
      <c r="E1384">
        <v>35.31</v>
      </c>
      <c r="F1384" s="74">
        <v>39853</v>
      </c>
    </row>
    <row r="1385" spans="2:6">
      <c r="B1385" t="s">
        <v>9152</v>
      </c>
      <c r="C1385" t="s">
        <v>9153</v>
      </c>
      <c r="D1385" t="s">
        <v>62</v>
      </c>
      <c r="E1385">
        <v>52.64</v>
      </c>
      <c r="F1385" s="74">
        <v>39853</v>
      </c>
    </row>
    <row r="1386" spans="2:6">
      <c r="B1386" t="s">
        <v>9154</v>
      </c>
      <c r="C1386" t="s">
        <v>9155</v>
      </c>
      <c r="D1386" t="s">
        <v>62</v>
      </c>
      <c r="E1386">
        <v>112.41</v>
      </c>
      <c r="F1386" s="74">
        <v>39853</v>
      </c>
    </row>
    <row r="1387" spans="2:6">
      <c r="B1387" t="s">
        <v>9156</v>
      </c>
      <c r="C1387" t="s">
        <v>9157</v>
      </c>
      <c r="D1387" t="s">
        <v>62</v>
      </c>
      <c r="E1387">
        <v>142.88999999999999</v>
      </c>
      <c r="F1387" s="74">
        <v>39853</v>
      </c>
    </row>
    <row r="1388" spans="2:6">
      <c r="B1388" t="s">
        <v>9158</v>
      </c>
      <c r="C1388" t="s">
        <v>9159</v>
      </c>
      <c r="D1388" t="s">
        <v>62</v>
      </c>
      <c r="E1388">
        <v>215.19</v>
      </c>
      <c r="F1388" s="74">
        <v>39853</v>
      </c>
    </row>
    <row r="1389" spans="2:6">
      <c r="B1389" t="s">
        <v>9160</v>
      </c>
      <c r="C1389" t="s">
        <v>9161</v>
      </c>
      <c r="D1389" t="s">
        <v>62</v>
      </c>
      <c r="E1389">
        <v>415.61</v>
      </c>
      <c r="F1389" s="74">
        <v>41491</v>
      </c>
    </row>
    <row r="1390" spans="2:6">
      <c r="B1390" t="s">
        <v>9162</v>
      </c>
      <c r="C1390" t="s">
        <v>9163</v>
      </c>
      <c r="D1390" t="s">
        <v>62</v>
      </c>
      <c r="E1390">
        <v>13.18</v>
      </c>
      <c r="F1390" s="74">
        <v>41554</v>
      </c>
    </row>
    <row r="1391" spans="2:6">
      <c r="B1391" t="s">
        <v>9164</v>
      </c>
      <c r="C1391" t="s">
        <v>9165</v>
      </c>
      <c r="D1391" t="s">
        <v>62</v>
      </c>
      <c r="E1391">
        <v>5.61</v>
      </c>
      <c r="F1391" s="74">
        <v>39853</v>
      </c>
    </row>
    <row r="1392" spans="2:6">
      <c r="B1392" t="s">
        <v>9166</v>
      </c>
      <c r="C1392" t="s">
        <v>9167</v>
      </c>
      <c r="D1392" t="s">
        <v>62</v>
      </c>
      <c r="E1392">
        <v>7.48</v>
      </c>
      <c r="F1392" s="74">
        <v>39853</v>
      </c>
    </row>
    <row r="1393" spans="2:6">
      <c r="B1393" t="s">
        <v>9168</v>
      </c>
      <c r="C1393" t="s">
        <v>9169</v>
      </c>
      <c r="D1393" t="s">
        <v>62</v>
      </c>
      <c r="E1393">
        <v>13.18</v>
      </c>
      <c r="F1393" s="74">
        <v>41554</v>
      </c>
    </row>
    <row r="1394" spans="2:6">
      <c r="B1394" t="s">
        <v>9170</v>
      </c>
      <c r="C1394" t="s">
        <v>9171</v>
      </c>
      <c r="D1394" t="s">
        <v>62</v>
      </c>
      <c r="E1394">
        <v>39.53</v>
      </c>
      <c r="F1394" s="74">
        <v>41554</v>
      </c>
    </row>
    <row r="1395" spans="2:6">
      <c r="B1395" t="s">
        <v>9172</v>
      </c>
      <c r="C1395" t="s">
        <v>9173</v>
      </c>
      <c r="D1395" t="s">
        <v>62</v>
      </c>
      <c r="E1395">
        <v>2.54</v>
      </c>
      <c r="F1395" s="74">
        <v>41554</v>
      </c>
    </row>
    <row r="1396" spans="2:6">
      <c r="B1396" t="s">
        <v>9174</v>
      </c>
      <c r="C1396" t="s">
        <v>9175</v>
      </c>
      <c r="D1396" t="s">
        <v>62</v>
      </c>
      <c r="E1396">
        <v>4.54</v>
      </c>
      <c r="F1396" s="74">
        <v>41554</v>
      </c>
    </row>
    <row r="1397" spans="2:6">
      <c r="B1397" t="s">
        <v>9176</v>
      </c>
      <c r="C1397" t="s">
        <v>9177</v>
      </c>
      <c r="D1397" t="s">
        <v>62</v>
      </c>
      <c r="E1397">
        <v>3.09</v>
      </c>
      <c r="F1397" s="74">
        <v>39853</v>
      </c>
    </row>
    <row r="1398" spans="2:6">
      <c r="B1398" t="s">
        <v>9178</v>
      </c>
      <c r="C1398" t="s">
        <v>9179</v>
      </c>
      <c r="D1398" t="s">
        <v>62</v>
      </c>
      <c r="E1398">
        <v>11.89</v>
      </c>
      <c r="F1398" s="74">
        <v>39853</v>
      </c>
    </row>
    <row r="1399" spans="2:6">
      <c r="B1399" t="s">
        <v>9180</v>
      </c>
      <c r="C1399" t="s">
        <v>9181</v>
      </c>
      <c r="D1399" t="s">
        <v>62</v>
      </c>
      <c r="E1399">
        <v>2.3199999999999998</v>
      </c>
      <c r="F1399" s="74">
        <v>39853</v>
      </c>
    </row>
    <row r="1400" spans="2:6">
      <c r="B1400" t="s">
        <v>9182</v>
      </c>
      <c r="C1400" t="s">
        <v>9183</v>
      </c>
      <c r="D1400" t="s">
        <v>62</v>
      </c>
      <c r="E1400">
        <v>3.05</v>
      </c>
      <c r="F1400" s="74">
        <v>39853</v>
      </c>
    </row>
    <row r="1401" spans="2:6">
      <c r="B1401" t="s">
        <v>9184</v>
      </c>
      <c r="C1401" t="s">
        <v>9185</v>
      </c>
      <c r="D1401" t="s">
        <v>62</v>
      </c>
      <c r="E1401">
        <v>1.73</v>
      </c>
      <c r="F1401" s="74">
        <v>39763</v>
      </c>
    </row>
    <row r="1402" spans="2:6">
      <c r="B1402" t="s">
        <v>9186</v>
      </c>
      <c r="C1402" t="s">
        <v>9187</v>
      </c>
      <c r="D1402" t="s">
        <v>62</v>
      </c>
      <c r="E1402">
        <v>2.4700000000000002</v>
      </c>
      <c r="F1402" s="74">
        <v>39763</v>
      </c>
    </row>
    <row r="1403" spans="2:6">
      <c r="B1403" t="s">
        <v>9188</v>
      </c>
      <c r="C1403" t="s">
        <v>9189</v>
      </c>
      <c r="D1403" t="s">
        <v>62</v>
      </c>
      <c r="E1403">
        <v>6.79</v>
      </c>
      <c r="F1403" s="74">
        <v>39763</v>
      </c>
    </row>
    <row r="1404" spans="2:6">
      <c r="B1404" t="s">
        <v>9190</v>
      </c>
      <c r="C1404" t="s">
        <v>9191</v>
      </c>
      <c r="D1404" t="s">
        <v>62</v>
      </c>
      <c r="E1404">
        <v>13.19</v>
      </c>
      <c r="F1404" s="74">
        <v>39763</v>
      </c>
    </row>
    <row r="1405" spans="2:6">
      <c r="B1405" t="s">
        <v>9192</v>
      </c>
      <c r="C1405" t="s">
        <v>9193</v>
      </c>
      <c r="D1405" t="s">
        <v>62</v>
      </c>
      <c r="E1405">
        <v>20.77</v>
      </c>
      <c r="F1405" s="74">
        <v>39763</v>
      </c>
    </row>
    <row r="1406" spans="2:6">
      <c r="B1406" t="s">
        <v>9194</v>
      </c>
      <c r="C1406" t="s">
        <v>9195</v>
      </c>
      <c r="D1406" t="s">
        <v>62</v>
      </c>
      <c r="E1406">
        <v>39.08</v>
      </c>
      <c r="F1406" s="74">
        <v>39763</v>
      </c>
    </row>
    <row r="1407" spans="2:6">
      <c r="B1407" t="s">
        <v>9196</v>
      </c>
      <c r="C1407" t="s">
        <v>9197</v>
      </c>
      <c r="D1407" t="s">
        <v>62</v>
      </c>
      <c r="E1407">
        <v>7.6</v>
      </c>
      <c r="F1407" s="74">
        <v>41554</v>
      </c>
    </row>
    <row r="1408" spans="2:6">
      <c r="B1408" t="s">
        <v>9198</v>
      </c>
      <c r="C1408" t="s">
        <v>9199</v>
      </c>
      <c r="D1408" t="s">
        <v>62</v>
      </c>
      <c r="E1408">
        <v>8.11</v>
      </c>
      <c r="F1408" s="74">
        <v>41554</v>
      </c>
    </row>
    <row r="1409" spans="2:6">
      <c r="B1409" t="s">
        <v>9200</v>
      </c>
      <c r="C1409" t="s">
        <v>9201</v>
      </c>
      <c r="D1409" t="s">
        <v>153</v>
      </c>
      <c r="E1409">
        <v>24.3</v>
      </c>
      <c r="F1409" s="74">
        <v>39765</v>
      </c>
    </row>
    <row r="1410" spans="2:6">
      <c r="B1410" t="s">
        <v>9202</v>
      </c>
      <c r="C1410" t="s">
        <v>9203</v>
      </c>
      <c r="D1410" t="s">
        <v>62</v>
      </c>
      <c r="E1410">
        <v>584.29</v>
      </c>
      <c r="F1410" s="74">
        <v>39853</v>
      </c>
    </row>
    <row r="1411" spans="2:6">
      <c r="B1411" t="s">
        <v>9204</v>
      </c>
      <c r="C1411" t="s">
        <v>9205</v>
      </c>
      <c r="D1411" t="s">
        <v>62</v>
      </c>
      <c r="E1411">
        <v>624.53</v>
      </c>
      <c r="F1411" s="74">
        <v>39853</v>
      </c>
    </row>
    <row r="1412" spans="2:6">
      <c r="B1412" t="s">
        <v>9206</v>
      </c>
      <c r="C1412" t="s">
        <v>9207</v>
      </c>
      <c r="D1412" t="s">
        <v>62</v>
      </c>
      <c r="E1412">
        <v>25</v>
      </c>
      <c r="F1412" s="74">
        <v>39776</v>
      </c>
    </row>
    <row r="1413" spans="2:6">
      <c r="B1413" t="s">
        <v>9208</v>
      </c>
      <c r="C1413" t="s">
        <v>9209</v>
      </c>
      <c r="D1413" t="s">
        <v>62</v>
      </c>
      <c r="E1413">
        <v>26</v>
      </c>
      <c r="F1413" s="74">
        <v>39776</v>
      </c>
    </row>
    <row r="1414" spans="2:6">
      <c r="B1414" t="s">
        <v>9210</v>
      </c>
      <c r="C1414" t="s">
        <v>9211</v>
      </c>
      <c r="D1414" t="s">
        <v>62</v>
      </c>
      <c r="E1414">
        <v>28</v>
      </c>
      <c r="F1414" s="74">
        <v>39776</v>
      </c>
    </row>
    <row r="1415" spans="2:6">
      <c r="B1415" t="s">
        <v>9212</v>
      </c>
      <c r="C1415" t="s">
        <v>9213</v>
      </c>
      <c r="D1415" t="s">
        <v>62</v>
      </c>
      <c r="E1415">
        <v>28.5</v>
      </c>
      <c r="F1415" s="74">
        <v>39776</v>
      </c>
    </row>
    <row r="1416" spans="2:6">
      <c r="B1416" t="s">
        <v>9214</v>
      </c>
      <c r="C1416" t="s">
        <v>9215</v>
      </c>
      <c r="D1416" t="s">
        <v>62</v>
      </c>
      <c r="E1416">
        <v>30.28</v>
      </c>
      <c r="F1416" s="74">
        <v>39776</v>
      </c>
    </row>
    <row r="1417" spans="2:6">
      <c r="B1417" t="s">
        <v>9216</v>
      </c>
      <c r="C1417" t="s">
        <v>9217</v>
      </c>
      <c r="D1417" t="s">
        <v>62</v>
      </c>
      <c r="E1417">
        <v>32</v>
      </c>
      <c r="F1417" s="74">
        <v>39776</v>
      </c>
    </row>
    <row r="1418" spans="2:6">
      <c r="B1418" t="s">
        <v>9218</v>
      </c>
      <c r="C1418" t="s">
        <v>9219</v>
      </c>
      <c r="D1418" t="s">
        <v>62</v>
      </c>
      <c r="E1418">
        <v>798.95</v>
      </c>
      <c r="F1418" s="74">
        <v>41522</v>
      </c>
    </row>
    <row r="1419" spans="2:6">
      <c r="B1419" t="s">
        <v>9220</v>
      </c>
      <c r="C1419" t="s">
        <v>9221</v>
      </c>
      <c r="D1419" t="s">
        <v>62</v>
      </c>
      <c r="E1419">
        <v>519.49</v>
      </c>
      <c r="F1419" s="74">
        <v>41522</v>
      </c>
    </row>
    <row r="1420" spans="2:6">
      <c r="B1420" t="s">
        <v>9222</v>
      </c>
      <c r="C1420" t="s">
        <v>9223</v>
      </c>
      <c r="D1420" t="s">
        <v>62</v>
      </c>
      <c r="E1420">
        <v>726.75</v>
      </c>
      <c r="F1420" s="74">
        <v>39853</v>
      </c>
    </row>
    <row r="1421" spans="2:6">
      <c r="B1421" t="s">
        <v>9224</v>
      </c>
      <c r="C1421" t="s">
        <v>9225</v>
      </c>
      <c r="D1421" t="s">
        <v>62</v>
      </c>
      <c r="E1421">
        <v>6.83</v>
      </c>
      <c r="F1421" s="74">
        <v>39853</v>
      </c>
    </row>
    <row r="1422" spans="2:6">
      <c r="B1422" t="s">
        <v>9226</v>
      </c>
      <c r="C1422" t="s">
        <v>9227</v>
      </c>
      <c r="D1422" t="s">
        <v>62</v>
      </c>
      <c r="E1422">
        <v>12.27</v>
      </c>
      <c r="F1422" s="74">
        <v>39853</v>
      </c>
    </row>
    <row r="1423" spans="2:6">
      <c r="B1423" t="s">
        <v>9228</v>
      </c>
      <c r="C1423" t="s">
        <v>9229</v>
      </c>
      <c r="D1423" t="s">
        <v>62</v>
      </c>
      <c r="E1423">
        <v>35.380000000000003</v>
      </c>
      <c r="F1423" s="74">
        <v>39853</v>
      </c>
    </row>
    <row r="1424" spans="2:6">
      <c r="B1424" t="s">
        <v>9230</v>
      </c>
      <c r="C1424" t="s">
        <v>9231</v>
      </c>
      <c r="D1424" t="s">
        <v>62</v>
      </c>
      <c r="E1424">
        <v>62.74</v>
      </c>
      <c r="F1424" s="74">
        <v>39853</v>
      </c>
    </row>
    <row r="1425" spans="2:6">
      <c r="B1425" t="s">
        <v>9232</v>
      </c>
      <c r="C1425" t="s">
        <v>9233</v>
      </c>
      <c r="D1425" t="s">
        <v>62</v>
      </c>
      <c r="E1425">
        <v>72.78</v>
      </c>
      <c r="F1425" s="74">
        <v>39853</v>
      </c>
    </row>
    <row r="1426" spans="2:6">
      <c r="B1426" t="s">
        <v>9234</v>
      </c>
      <c r="C1426" t="s">
        <v>9235</v>
      </c>
      <c r="D1426" t="s">
        <v>62</v>
      </c>
      <c r="E1426">
        <v>122.68</v>
      </c>
      <c r="F1426" s="74">
        <v>39853</v>
      </c>
    </row>
    <row r="1427" spans="2:6">
      <c r="B1427" t="s">
        <v>9236</v>
      </c>
      <c r="C1427" t="s">
        <v>9237</v>
      </c>
      <c r="D1427" t="s">
        <v>62</v>
      </c>
      <c r="E1427">
        <v>10.45</v>
      </c>
      <c r="F1427" s="74">
        <v>39853</v>
      </c>
    </row>
    <row r="1428" spans="2:6">
      <c r="B1428" t="s">
        <v>9238</v>
      </c>
      <c r="C1428" t="s">
        <v>9239</v>
      </c>
      <c r="D1428" t="s">
        <v>9240</v>
      </c>
      <c r="E1428">
        <v>27.83</v>
      </c>
      <c r="F1428" s="74">
        <v>41484</v>
      </c>
    </row>
    <row r="1429" spans="2:6">
      <c r="B1429" t="s">
        <v>9241</v>
      </c>
      <c r="C1429" t="s">
        <v>9242</v>
      </c>
      <c r="D1429" t="s">
        <v>62</v>
      </c>
      <c r="E1429">
        <v>50.71</v>
      </c>
      <c r="F1429" s="74">
        <v>41554</v>
      </c>
    </row>
    <row r="1430" spans="2:6">
      <c r="B1430" t="s">
        <v>9243</v>
      </c>
      <c r="C1430" t="s">
        <v>9244</v>
      </c>
      <c r="D1430" t="s">
        <v>6858</v>
      </c>
      <c r="E1430">
        <v>79.459999999999994</v>
      </c>
      <c r="F1430" s="74">
        <v>41521</v>
      </c>
    </row>
    <row r="1431" spans="2:6">
      <c r="B1431" t="s">
        <v>9245</v>
      </c>
      <c r="C1431" t="s">
        <v>9246</v>
      </c>
      <c r="D1431" t="s">
        <v>62</v>
      </c>
      <c r="E1431">
        <v>138</v>
      </c>
      <c r="F1431" s="74">
        <v>39853</v>
      </c>
    </row>
    <row r="1432" spans="2:6">
      <c r="B1432" t="s">
        <v>9247</v>
      </c>
      <c r="C1432" t="s">
        <v>9248</v>
      </c>
      <c r="D1432" t="s">
        <v>62</v>
      </c>
      <c r="E1432">
        <v>14.3</v>
      </c>
      <c r="F1432" s="74">
        <v>39853</v>
      </c>
    </row>
    <row r="1433" spans="2:6">
      <c r="B1433" t="s">
        <v>9249</v>
      </c>
      <c r="C1433" t="s">
        <v>9250</v>
      </c>
      <c r="D1433" t="s">
        <v>6803</v>
      </c>
      <c r="E1433">
        <v>0.63</v>
      </c>
      <c r="F1433" s="74">
        <v>41107</v>
      </c>
    </row>
    <row r="1434" spans="2:6">
      <c r="B1434" t="s">
        <v>9251</v>
      </c>
      <c r="C1434" t="s">
        <v>9252</v>
      </c>
      <c r="D1434" t="s">
        <v>6803</v>
      </c>
      <c r="E1434">
        <v>1.1499999999999999</v>
      </c>
      <c r="F1434" s="74">
        <v>41107</v>
      </c>
    </row>
    <row r="1435" spans="2:6">
      <c r="B1435" t="s">
        <v>9253</v>
      </c>
      <c r="C1435" t="s">
        <v>9254</v>
      </c>
      <c r="D1435" t="s">
        <v>62</v>
      </c>
      <c r="E1435">
        <v>14.85</v>
      </c>
      <c r="F1435" s="74">
        <v>39763</v>
      </c>
    </row>
    <row r="1436" spans="2:6">
      <c r="B1436" t="s">
        <v>9255</v>
      </c>
      <c r="C1436" t="s">
        <v>9256</v>
      </c>
      <c r="D1436" t="s">
        <v>62</v>
      </c>
      <c r="E1436">
        <v>20.23</v>
      </c>
      <c r="F1436" s="74">
        <v>39763</v>
      </c>
    </row>
    <row r="1437" spans="2:6">
      <c r="B1437" t="s">
        <v>9257</v>
      </c>
      <c r="C1437" t="s">
        <v>9258</v>
      </c>
      <c r="D1437" t="s">
        <v>62</v>
      </c>
      <c r="E1437">
        <v>58.66</v>
      </c>
      <c r="F1437" s="74">
        <v>39763</v>
      </c>
    </row>
    <row r="1438" spans="2:6">
      <c r="B1438" t="s">
        <v>9259</v>
      </c>
      <c r="C1438" t="s">
        <v>9260</v>
      </c>
      <c r="D1438" t="s">
        <v>62</v>
      </c>
      <c r="E1438">
        <v>151.54</v>
      </c>
      <c r="F1438" s="74">
        <v>39763</v>
      </c>
    </row>
    <row r="1439" spans="2:6">
      <c r="B1439" t="s">
        <v>9261</v>
      </c>
      <c r="C1439" t="s">
        <v>9262</v>
      </c>
      <c r="D1439" t="s">
        <v>62</v>
      </c>
      <c r="E1439">
        <v>173.54</v>
      </c>
      <c r="F1439" s="74">
        <v>39763</v>
      </c>
    </row>
    <row r="1440" spans="2:6">
      <c r="B1440" t="s">
        <v>9263</v>
      </c>
      <c r="C1440" t="s">
        <v>9264</v>
      </c>
      <c r="D1440" t="s">
        <v>62</v>
      </c>
      <c r="E1440">
        <v>216.41</v>
      </c>
      <c r="F1440" s="74">
        <v>39763</v>
      </c>
    </row>
    <row r="1441" spans="2:6">
      <c r="B1441" t="s">
        <v>9265</v>
      </c>
      <c r="C1441" t="s">
        <v>7847</v>
      </c>
      <c r="D1441" t="s">
        <v>62</v>
      </c>
      <c r="E1441">
        <v>2.88</v>
      </c>
      <c r="F1441" s="74">
        <v>39868</v>
      </c>
    </row>
    <row r="1442" spans="2:6">
      <c r="B1442" t="s">
        <v>9266</v>
      </c>
      <c r="C1442" t="s">
        <v>9267</v>
      </c>
      <c r="D1442" t="s">
        <v>62</v>
      </c>
      <c r="E1442">
        <v>6.23</v>
      </c>
      <c r="F1442" s="74">
        <v>41550</v>
      </c>
    </row>
    <row r="1443" spans="2:6">
      <c r="B1443" t="s">
        <v>9268</v>
      </c>
      <c r="C1443" t="s">
        <v>7851</v>
      </c>
      <c r="D1443" t="s">
        <v>62</v>
      </c>
      <c r="E1443">
        <v>11.89</v>
      </c>
      <c r="F1443" s="74">
        <v>39853</v>
      </c>
    </row>
    <row r="1444" spans="2:6">
      <c r="B1444" t="s">
        <v>9269</v>
      </c>
      <c r="C1444" t="s">
        <v>9270</v>
      </c>
      <c r="D1444" t="s">
        <v>62</v>
      </c>
      <c r="E1444">
        <v>17.96</v>
      </c>
      <c r="F1444" s="74">
        <v>41550</v>
      </c>
    </row>
    <row r="1445" spans="2:6">
      <c r="B1445" t="s">
        <v>9271</v>
      </c>
      <c r="C1445" t="s">
        <v>7855</v>
      </c>
      <c r="D1445" t="s">
        <v>62</v>
      </c>
      <c r="E1445">
        <v>23.36</v>
      </c>
      <c r="F1445" s="74">
        <v>39853</v>
      </c>
    </row>
    <row r="1446" spans="2:6">
      <c r="B1446" t="s">
        <v>9272</v>
      </c>
      <c r="C1446" t="s">
        <v>9273</v>
      </c>
      <c r="D1446" t="s">
        <v>62</v>
      </c>
      <c r="E1446">
        <v>32.1</v>
      </c>
      <c r="F1446" s="74">
        <v>39853</v>
      </c>
    </row>
    <row r="1447" spans="2:6">
      <c r="B1447" t="s">
        <v>9274</v>
      </c>
      <c r="C1447" t="s">
        <v>9275</v>
      </c>
      <c r="D1447" t="s">
        <v>62</v>
      </c>
      <c r="E1447">
        <v>48.11</v>
      </c>
      <c r="F1447" s="74">
        <v>39853</v>
      </c>
    </row>
    <row r="1448" spans="2:6">
      <c r="B1448" t="s">
        <v>9276</v>
      </c>
      <c r="C1448" t="s">
        <v>9277</v>
      </c>
      <c r="D1448" t="s">
        <v>62</v>
      </c>
      <c r="E1448">
        <v>3.57</v>
      </c>
      <c r="F1448" s="74">
        <v>41554</v>
      </c>
    </row>
    <row r="1449" spans="2:6">
      <c r="B1449" t="s">
        <v>9278</v>
      </c>
      <c r="C1449" t="s">
        <v>9279</v>
      </c>
      <c r="D1449" t="s">
        <v>62</v>
      </c>
      <c r="E1449">
        <v>2.8</v>
      </c>
      <c r="F1449" s="74">
        <v>39853</v>
      </c>
    </row>
    <row r="1450" spans="2:6">
      <c r="B1450" t="s">
        <v>9280</v>
      </c>
      <c r="C1450" t="s">
        <v>9281</v>
      </c>
      <c r="D1450" t="s">
        <v>62</v>
      </c>
      <c r="E1450">
        <v>4.05</v>
      </c>
      <c r="F1450" s="74">
        <v>39853</v>
      </c>
    </row>
    <row r="1451" spans="2:6">
      <c r="B1451" t="s">
        <v>9282</v>
      </c>
      <c r="C1451" t="s">
        <v>9283</v>
      </c>
      <c r="D1451" t="s">
        <v>62</v>
      </c>
      <c r="E1451">
        <v>5.0599999999999996</v>
      </c>
      <c r="F1451" s="74">
        <v>41554</v>
      </c>
    </row>
    <row r="1452" spans="2:6">
      <c r="B1452" t="s">
        <v>9284</v>
      </c>
      <c r="C1452" t="s">
        <v>9285</v>
      </c>
      <c r="D1452" t="s">
        <v>62</v>
      </c>
      <c r="E1452">
        <v>7.6</v>
      </c>
      <c r="F1452" s="74">
        <v>41554</v>
      </c>
    </row>
    <row r="1453" spans="2:6">
      <c r="B1453" t="s">
        <v>9286</v>
      </c>
      <c r="C1453" t="s">
        <v>9287</v>
      </c>
      <c r="D1453" t="s">
        <v>6858</v>
      </c>
      <c r="E1453">
        <v>17.27</v>
      </c>
      <c r="F1453" s="74">
        <v>41554</v>
      </c>
    </row>
    <row r="1454" spans="2:6">
      <c r="B1454" t="s">
        <v>9288</v>
      </c>
      <c r="C1454" t="s">
        <v>9289</v>
      </c>
      <c r="D1454" t="s">
        <v>62</v>
      </c>
      <c r="E1454">
        <v>4.34</v>
      </c>
      <c r="F1454" s="74">
        <v>39853</v>
      </c>
    </row>
    <row r="1455" spans="2:6">
      <c r="B1455" t="s">
        <v>9290</v>
      </c>
      <c r="C1455" t="s">
        <v>9291</v>
      </c>
      <c r="D1455" t="s">
        <v>62</v>
      </c>
      <c r="E1455">
        <v>86.3</v>
      </c>
      <c r="F1455" s="74">
        <v>39759</v>
      </c>
    </row>
    <row r="1456" spans="2:6">
      <c r="B1456" t="s">
        <v>9292</v>
      </c>
      <c r="C1456" t="s">
        <v>9293</v>
      </c>
      <c r="D1456" t="s">
        <v>62</v>
      </c>
      <c r="E1456">
        <v>279.38</v>
      </c>
      <c r="F1456" s="74">
        <v>39057</v>
      </c>
    </row>
    <row r="1457" spans="2:7">
      <c r="B1457" t="s">
        <v>9294</v>
      </c>
      <c r="C1457" t="s">
        <v>9295</v>
      </c>
      <c r="D1457" t="s">
        <v>62</v>
      </c>
      <c r="E1457">
        <v>92.07</v>
      </c>
      <c r="F1457" s="74">
        <v>40305</v>
      </c>
    </row>
    <row r="1458" spans="2:7">
      <c r="B1458" t="s">
        <v>9296</v>
      </c>
      <c r="C1458" t="s">
        <v>9297</v>
      </c>
      <c r="D1458" t="s">
        <v>62</v>
      </c>
      <c r="E1458" s="75">
        <v>1138.44</v>
      </c>
      <c r="F1458" s="74">
        <v>41411</v>
      </c>
      <c r="G1458" t="s">
        <v>9298</v>
      </c>
    </row>
    <row r="1459" spans="2:7">
      <c r="B1459" t="s">
        <v>9299</v>
      </c>
      <c r="C1459" t="s">
        <v>9300</v>
      </c>
      <c r="D1459" t="s">
        <v>9301</v>
      </c>
      <c r="E1459">
        <v>13.68</v>
      </c>
      <c r="F1459" s="74">
        <v>40305</v>
      </c>
    </row>
    <row r="1460" spans="2:7">
      <c r="B1460" t="s">
        <v>9302</v>
      </c>
      <c r="C1460" t="s">
        <v>9303</v>
      </c>
      <c r="D1460" t="s">
        <v>62</v>
      </c>
      <c r="E1460">
        <v>16.66</v>
      </c>
      <c r="F1460" s="74">
        <v>41463</v>
      </c>
    </row>
    <row r="1461" spans="2:7">
      <c r="B1461" t="s">
        <v>9304</v>
      </c>
      <c r="C1461" t="s">
        <v>9305</v>
      </c>
      <c r="D1461" t="s">
        <v>62</v>
      </c>
      <c r="E1461">
        <v>17.98</v>
      </c>
      <c r="F1461" s="74">
        <v>41463</v>
      </c>
    </row>
    <row r="1462" spans="2:7">
      <c r="B1462" t="s">
        <v>9306</v>
      </c>
      <c r="C1462" t="s">
        <v>9307</v>
      </c>
      <c r="D1462" t="s">
        <v>62</v>
      </c>
      <c r="E1462">
        <v>18.93</v>
      </c>
      <c r="F1462" s="74">
        <v>41463</v>
      </c>
    </row>
    <row r="1463" spans="2:7">
      <c r="B1463" t="s">
        <v>9308</v>
      </c>
      <c r="C1463" t="s">
        <v>9309</v>
      </c>
      <c r="D1463" t="s">
        <v>62</v>
      </c>
      <c r="E1463">
        <v>25.48</v>
      </c>
      <c r="F1463" s="74">
        <v>41463</v>
      </c>
    </row>
    <row r="1464" spans="2:7">
      <c r="B1464" t="s">
        <v>9310</v>
      </c>
      <c r="C1464" t="s">
        <v>9311</v>
      </c>
      <c r="D1464" t="s">
        <v>62</v>
      </c>
      <c r="E1464">
        <v>32</v>
      </c>
      <c r="F1464" s="74">
        <v>41484</v>
      </c>
    </row>
    <row r="1465" spans="2:7">
      <c r="B1465" t="s">
        <v>9312</v>
      </c>
      <c r="C1465" t="s">
        <v>9313</v>
      </c>
      <c r="D1465" t="s">
        <v>62</v>
      </c>
      <c r="E1465">
        <v>38</v>
      </c>
      <c r="F1465" s="74">
        <v>41484</v>
      </c>
    </row>
    <row r="1466" spans="2:7">
      <c r="B1466" t="s">
        <v>9314</v>
      </c>
      <c r="C1466" t="s">
        <v>9315</v>
      </c>
      <c r="D1466" t="s">
        <v>62</v>
      </c>
      <c r="E1466">
        <v>12.51</v>
      </c>
      <c r="F1466" s="74">
        <v>41491</v>
      </c>
    </row>
    <row r="1467" spans="2:7">
      <c r="B1467" t="s">
        <v>9316</v>
      </c>
      <c r="C1467" t="s">
        <v>9317</v>
      </c>
      <c r="D1467" t="s">
        <v>62</v>
      </c>
      <c r="E1467">
        <v>10.5</v>
      </c>
      <c r="F1467" s="74">
        <v>39764</v>
      </c>
    </row>
    <row r="1468" spans="2:7">
      <c r="B1468" t="s">
        <v>9318</v>
      </c>
      <c r="C1468" t="s">
        <v>9319</v>
      </c>
      <c r="D1468" t="s">
        <v>62</v>
      </c>
      <c r="E1468">
        <v>15.85</v>
      </c>
      <c r="F1468" s="74">
        <v>41491</v>
      </c>
    </row>
    <row r="1469" spans="2:7">
      <c r="B1469" t="s">
        <v>9320</v>
      </c>
      <c r="C1469" t="s">
        <v>9321</v>
      </c>
      <c r="D1469" t="s">
        <v>62</v>
      </c>
      <c r="E1469">
        <v>18.899999999999999</v>
      </c>
      <c r="F1469" s="74">
        <v>39764</v>
      </c>
    </row>
    <row r="1470" spans="2:7">
      <c r="B1470" t="s">
        <v>9322</v>
      </c>
      <c r="C1470" t="s">
        <v>9323</v>
      </c>
      <c r="D1470" t="s">
        <v>62</v>
      </c>
      <c r="E1470">
        <v>21</v>
      </c>
      <c r="F1470" s="74">
        <v>39764</v>
      </c>
    </row>
    <row r="1471" spans="2:7">
      <c r="B1471" t="s">
        <v>9324</v>
      </c>
      <c r="C1471" t="s">
        <v>9325</v>
      </c>
      <c r="D1471" t="s">
        <v>62</v>
      </c>
      <c r="E1471">
        <v>35.81</v>
      </c>
      <c r="F1471" s="74">
        <v>41491</v>
      </c>
    </row>
    <row r="1472" spans="2:7">
      <c r="B1472" t="s">
        <v>9326</v>
      </c>
      <c r="C1472" t="s">
        <v>9327</v>
      </c>
      <c r="D1472" t="s">
        <v>9328</v>
      </c>
      <c r="E1472">
        <v>4.59</v>
      </c>
      <c r="F1472" s="74">
        <v>41332</v>
      </c>
    </row>
    <row r="1473" spans="2:6">
      <c r="B1473" t="s">
        <v>9329</v>
      </c>
      <c r="C1473" t="s">
        <v>9330</v>
      </c>
      <c r="D1473" t="s">
        <v>62</v>
      </c>
      <c r="E1473">
        <v>188.96</v>
      </c>
      <c r="F1473" s="74">
        <v>41506</v>
      </c>
    </row>
    <row r="1474" spans="2:6">
      <c r="B1474" t="s">
        <v>9331</v>
      </c>
      <c r="C1474" t="s">
        <v>9332</v>
      </c>
      <c r="D1474" t="s">
        <v>62</v>
      </c>
      <c r="E1474">
        <v>462.2</v>
      </c>
      <c r="F1474" s="74">
        <v>39763</v>
      </c>
    </row>
    <row r="1475" spans="2:6">
      <c r="B1475" t="s">
        <v>9333</v>
      </c>
      <c r="C1475" t="s">
        <v>9334</v>
      </c>
      <c r="D1475" t="s">
        <v>62</v>
      </c>
      <c r="E1475">
        <v>543.39</v>
      </c>
      <c r="F1475" s="74">
        <v>39763</v>
      </c>
    </row>
    <row r="1476" spans="2:6">
      <c r="B1476" t="s">
        <v>9335</v>
      </c>
      <c r="C1476" t="s">
        <v>9336</v>
      </c>
      <c r="D1476" t="s">
        <v>62</v>
      </c>
      <c r="E1476">
        <v>693.3</v>
      </c>
      <c r="F1476" s="74">
        <v>39763</v>
      </c>
    </row>
    <row r="1477" spans="2:6">
      <c r="B1477" t="s">
        <v>9337</v>
      </c>
      <c r="C1477" t="s">
        <v>9338</v>
      </c>
      <c r="D1477" t="s">
        <v>62</v>
      </c>
      <c r="E1477" s="75">
        <v>1293.02</v>
      </c>
      <c r="F1477" s="74">
        <v>39763</v>
      </c>
    </row>
    <row r="1478" spans="2:6">
      <c r="B1478" t="s">
        <v>9339</v>
      </c>
      <c r="C1478" t="s">
        <v>9340</v>
      </c>
      <c r="D1478" t="s">
        <v>62</v>
      </c>
      <c r="E1478" s="75">
        <v>1849.01</v>
      </c>
      <c r="F1478" s="74">
        <v>39763</v>
      </c>
    </row>
    <row r="1479" spans="2:6">
      <c r="B1479" t="s">
        <v>9341</v>
      </c>
      <c r="C1479" t="s">
        <v>9342</v>
      </c>
      <c r="D1479" t="s">
        <v>62</v>
      </c>
      <c r="E1479">
        <v>2.58</v>
      </c>
      <c r="F1479" s="74">
        <v>39057</v>
      </c>
    </row>
    <row r="1480" spans="2:6">
      <c r="B1480" t="s">
        <v>9343</v>
      </c>
      <c r="C1480" t="s">
        <v>9344</v>
      </c>
      <c r="D1480" t="s">
        <v>62</v>
      </c>
      <c r="E1480">
        <v>38</v>
      </c>
      <c r="F1480" s="74">
        <v>39786</v>
      </c>
    </row>
    <row r="1481" spans="2:6">
      <c r="B1481" t="s">
        <v>9345</v>
      </c>
      <c r="C1481" t="s">
        <v>9346</v>
      </c>
      <c r="D1481" t="s">
        <v>62</v>
      </c>
      <c r="E1481">
        <v>40</v>
      </c>
      <c r="F1481" s="74">
        <v>39786</v>
      </c>
    </row>
    <row r="1482" spans="2:6">
      <c r="B1482" t="s">
        <v>9347</v>
      </c>
      <c r="C1482" t="s">
        <v>9348</v>
      </c>
      <c r="D1482" t="s">
        <v>62</v>
      </c>
      <c r="E1482">
        <v>53</v>
      </c>
      <c r="F1482" s="74">
        <v>39786</v>
      </c>
    </row>
    <row r="1483" spans="2:6">
      <c r="B1483" t="s">
        <v>9349</v>
      </c>
      <c r="C1483" t="s">
        <v>9350</v>
      </c>
      <c r="D1483" t="s">
        <v>62</v>
      </c>
      <c r="E1483">
        <v>62.2</v>
      </c>
      <c r="F1483" s="74">
        <v>39786</v>
      </c>
    </row>
    <row r="1484" spans="2:6">
      <c r="B1484" t="s">
        <v>9351</v>
      </c>
      <c r="C1484" t="s">
        <v>9352</v>
      </c>
      <c r="D1484" t="s">
        <v>62</v>
      </c>
      <c r="E1484">
        <v>67.48</v>
      </c>
      <c r="F1484" s="74">
        <v>39786</v>
      </c>
    </row>
    <row r="1485" spans="2:6">
      <c r="B1485" t="s">
        <v>9353</v>
      </c>
      <c r="C1485" t="s">
        <v>9354</v>
      </c>
      <c r="D1485" t="s">
        <v>62</v>
      </c>
      <c r="E1485">
        <v>73.8</v>
      </c>
      <c r="F1485" s="74">
        <v>39786</v>
      </c>
    </row>
    <row r="1486" spans="2:6">
      <c r="B1486" t="s">
        <v>9355</v>
      </c>
      <c r="C1486" t="s">
        <v>9356</v>
      </c>
      <c r="D1486" t="s">
        <v>62</v>
      </c>
      <c r="E1486">
        <v>41.2</v>
      </c>
      <c r="F1486" s="74">
        <v>39762</v>
      </c>
    </row>
    <row r="1487" spans="2:6">
      <c r="B1487" t="s">
        <v>9357</v>
      </c>
      <c r="C1487" t="s">
        <v>9358</v>
      </c>
      <c r="D1487" t="s">
        <v>62</v>
      </c>
      <c r="E1487">
        <v>48.3</v>
      </c>
      <c r="F1487" s="74">
        <v>39762</v>
      </c>
    </row>
    <row r="1488" spans="2:6">
      <c r="B1488" t="s">
        <v>9359</v>
      </c>
      <c r="C1488" t="s">
        <v>9360</v>
      </c>
      <c r="D1488" t="s">
        <v>62</v>
      </c>
      <c r="E1488">
        <v>56.85</v>
      </c>
      <c r="F1488" s="74">
        <v>39057</v>
      </c>
    </row>
    <row r="1489" spans="2:7">
      <c r="B1489" t="s">
        <v>9361</v>
      </c>
      <c r="C1489" t="s">
        <v>9362</v>
      </c>
      <c r="D1489" t="s">
        <v>62</v>
      </c>
      <c r="E1489">
        <v>63</v>
      </c>
      <c r="F1489" s="74">
        <v>39057</v>
      </c>
    </row>
    <row r="1490" spans="2:7">
      <c r="B1490" t="s">
        <v>9363</v>
      </c>
      <c r="C1490" t="s">
        <v>9364</v>
      </c>
      <c r="D1490" t="s">
        <v>62</v>
      </c>
      <c r="E1490">
        <v>67.61</v>
      </c>
      <c r="F1490" s="74">
        <v>39057</v>
      </c>
    </row>
    <row r="1491" spans="2:7">
      <c r="B1491" t="s">
        <v>9365</v>
      </c>
      <c r="C1491" t="s">
        <v>9366</v>
      </c>
      <c r="D1491" t="s">
        <v>62</v>
      </c>
      <c r="E1491">
        <v>74.98</v>
      </c>
      <c r="F1491" s="74">
        <v>39057</v>
      </c>
    </row>
    <row r="1492" spans="2:7">
      <c r="B1492" t="s">
        <v>9367</v>
      </c>
      <c r="C1492" t="s">
        <v>9368</v>
      </c>
      <c r="D1492" t="s">
        <v>62</v>
      </c>
      <c r="E1492">
        <v>120.56</v>
      </c>
      <c r="F1492" s="74">
        <v>39777</v>
      </c>
    </row>
    <row r="1493" spans="2:7">
      <c r="B1493" t="s">
        <v>9369</v>
      </c>
      <c r="C1493" t="s">
        <v>9370</v>
      </c>
      <c r="D1493" t="s">
        <v>62</v>
      </c>
      <c r="E1493">
        <v>150</v>
      </c>
      <c r="F1493" s="74">
        <v>39786</v>
      </c>
    </row>
    <row r="1494" spans="2:7">
      <c r="B1494" t="s">
        <v>9371</v>
      </c>
      <c r="C1494" t="s">
        <v>9372</v>
      </c>
      <c r="D1494" t="s">
        <v>62</v>
      </c>
      <c r="E1494">
        <v>167.81</v>
      </c>
      <c r="F1494" s="74">
        <v>39777</v>
      </c>
    </row>
    <row r="1495" spans="2:7">
      <c r="B1495" t="s">
        <v>9373</v>
      </c>
      <c r="C1495" t="s">
        <v>9374</v>
      </c>
      <c r="D1495" t="s">
        <v>62</v>
      </c>
      <c r="E1495">
        <v>228.55</v>
      </c>
      <c r="F1495" s="74">
        <v>39777</v>
      </c>
    </row>
    <row r="1496" spans="2:7">
      <c r="B1496" t="s">
        <v>9375</v>
      </c>
      <c r="C1496" t="s">
        <v>9376</v>
      </c>
      <c r="D1496" t="s">
        <v>62</v>
      </c>
      <c r="E1496">
        <v>96.3</v>
      </c>
      <c r="F1496" s="74">
        <v>39762</v>
      </c>
    </row>
    <row r="1497" spans="2:7">
      <c r="B1497" t="s">
        <v>9377</v>
      </c>
      <c r="C1497" t="s">
        <v>9378</v>
      </c>
      <c r="D1497" t="s">
        <v>62</v>
      </c>
      <c r="E1497">
        <v>136</v>
      </c>
      <c r="F1497" s="74">
        <v>39762</v>
      </c>
    </row>
    <row r="1498" spans="2:7">
      <c r="B1498" t="s">
        <v>9379</v>
      </c>
      <c r="C1498" t="s">
        <v>9380</v>
      </c>
      <c r="D1498" t="s">
        <v>62</v>
      </c>
      <c r="E1498">
        <v>53.46</v>
      </c>
      <c r="F1498" s="74">
        <v>39853</v>
      </c>
    </row>
    <row r="1499" spans="2:7">
      <c r="B1499" t="s">
        <v>9381</v>
      </c>
      <c r="C1499" t="s">
        <v>9382</v>
      </c>
      <c r="D1499" t="s">
        <v>20</v>
      </c>
      <c r="E1499">
        <v>17.66</v>
      </c>
      <c r="F1499" s="74">
        <v>41527</v>
      </c>
    </row>
    <row r="1500" spans="2:7">
      <c r="B1500" t="s">
        <v>9383</v>
      </c>
      <c r="C1500" t="s">
        <v>9384</v>
      </c>
      <c r="D1500" t="s">
        <v>20</v>
      </c>
      <c r="E1500">
        <v>12</v>
      </c>
      <c r="F1500" s="74">
        <v>41527</v>
      </c>
      <c r="G1500" t="s">
        <v>6849</v>
      </c>
    </row>
    <row r="1501" spans="2:7">
      <c r="B1501" t="s">
        <v>9385</v>
      </c>
      <c r="C1501" t="s">
        <v>9386</v>
      </c>
      <c r="D1501" t="s">
        <v>20</v>
      </c>
      <c r="E1501">
        <v>16.2</v>
      </c>
      <c r="F1501" s="74">
        <v>41554</v>
      </c>
    </row>
    <row r="1502" spans="2:7">
      <c r="B1502" t="s">
        <v>9387</v>
      </c>
      <c r="C1502" t="s">
        <v>9388</v>
      </c>
      <c r="D1502" t="s">
        <v>62</v>
      </c>
      <c r="E1502">
        <v>27</v>
      </c>
      <c r="F1502" s="74">
        <v>39853</v>
      </c>
    </row>
    <row r="1503" spans="2:7">
      <c r="B1503" t="s">
        <v>9389</v>
      </c>
      <c r="C1503" t="s">
        <v>9390</v>
      </c>
      <c r="D1503" t="s">
        <v>8813</v>
      </c>
      <c r="E1503">
        <v>9.8000000000000007</v>
      </c>
      <c r="F1503" s="74">
        <v>41468</v>
      </c>
    </row>
    <row r="1504" spans="2:7">
      <c r="B1504" t="s">
        <v>9391</v>
      </c>
      <c r="C1504" t="s">
        <v>9392</v>
      </c>
      <c r="D1504" t="s">
        <v>62</v>
      </c>
      <c r="E1504">
        <v>190.94</v>
      </c>
      <c r="F1504" s="74">
        <v>41488</v>
      </c>
    </row>
    <row r="1505" spans="2:6">
      <c r="B1505" t="s">
        <v>9393</v>
      </c>
      <c r="C1505" t="s">
        <v>9394</v>
      </c>
      <c r="D1505" t="s">
        <v>62</v>
      </c>
      <c r="E1505">
        <v>93</v>
      </c>
      <c r="F1505" s="74">
        <v>41551</v>
      </c>
    </row>
    <row r="1506" spans="2:6">
      <c r="B1506" t="s">
        <v>9395</v>
      </c>
      <c r="C1506" t="s">
        <v>9396</v>
      </c>
      <c r="D1506" t="s">
        <v>2</v>
      </c>
      <c r="E1506">
        <v>14.05</v>
      </c>
      <c r="F1506" s="74">
        <v>39057</v>
      </c>
    </row>
    <row r="1507" spans="2:6">
      <c r="B1507" t="s">
        <v>9397</v>
      </c>
      <c r="C1507" t="s">
        <v>9398</v>
      </c>
      <c r="D1507" t="s">
        <v>62</v>
      </c>
      <c r="E1507">
        <v>323.52999999999997</v>
      </c>
      <c r="F1507" s="74">
        <v>40413</v>
      </c>
    </row>
    <row r="1508" spans="2:6">
      <c r="B1508" t="s">
        <v>9399</v>
      </c>
      <c r="C1508" t="s">
        <v>9400</v>
      </c>
      <c r="D1508" t="s">
        <v>62</v>
      </c>
      <c r="E1508">
        <v>420.58</v>
      </c>
      <c r="F1508" s="74">
        <v>40413</v>
      </c>
    </row>
    <row r="1509" spans="2:6">
      <c r="B1509" t="s">
        <v>9401</v>
      </c>
      <c r="C1509" t="s">
        <v>9402</v>
      </c>
      <c r="D1509" t="s">
        <v>62</v>
      </c>
      <c r="E1509">
        <v>504.7</v>
      </c>
      <c r="F1509" s="74">
        <v>40413</v>
      </c>
    </row>
    <row r="1510" spans="2:6">
      <c r="B1510" t="s">
        <v>9403</v>
      </c>
      <c r="C1510" t="s">
        <v>9404</v>
      </c>
      <c r="D1510" t="s">
        <v>62</v>
      </c>
      <c r="E1510">
        <v>685.88</v>
      </c>
      <c r="F1510" s="74">
        <v>40414</v>
      </c>
    </row>
    <row r="1511" spans="2:6">
      <c r="B1511" t="s">
        <v>9405</v>
      </c>
      <c r="C1511" t="s">
        <v>9406</v>
      </c>
      <c r="D1511" t="s">
        <v>62</v>
      </c>
      <c r="E1511">
        <v>782.93</v>
      </c>
      <c r="F1511" s="74">
        <v>40414</v>
      </c>
    </row>
    <row r="1512" spans="2:6">
      <c r="B1512" t="s">
        <v>9407</v>
      </c>
      <c r="C1512" t="s">
        <v>9408</v>
      </c>
      <c r="D1512" t="s">
        <v>62</v>
      </c>
      <c r="E1512" s="75">
        <v>1713.64</v>
      </c>
      <c r="F1512" s="74">
        <v>40416</v>
      </c>
    </row>
    <row r="1513" spans="2:6">
      <c r="B1513" t="s">
        <v>9409</v>
      </c>
      <c r="C1513" t="s">
        <v>9410</v>
      </c>
      <c r="D1513" t="s">
        <v>62</v>
      </c>
      <c r="E1513" s="75">
        <v>1856.8</v>
      </c>
      <c r="F1513" s="74">
        <v>40414</v>
      </c>
    </row>
    <row r="1514" spans="2:6">
      <c r="B1514" t="s">
        <v>9411</v>
      </c>
      <c r="C1514" t="s">
        <v>9412</v>
      </c>
      <c r="D1514" t="s">
        <v>62</v>
      </c>
      <c r="E1514" s="75">
        <v>2108</v>
      </c>
      <c r="F1514" s="74">
        <v>40414</v>
      </c>
    </row>
    <row r="1515" spans="2:6">
      <c r="B1515" t="s">
        <v>9413</v>
      </c>
      <c r="C1515" t="s">
        <v>9414</v>
      </c>
      <c r="D1515" t="s">
        <v>62</v>
      </c>
      <c r="E1515" s="75">
        <v>3693</v>
      </c>
      <c r="F1515" s="74">
        <v>40414</v>
      </c>
    </row>
    <row r="1516" spans="2:6">
      <c r="B1516" t="s">
        <v>9415</v>
      </c>
      <c r="C1516" t="s">
        <v>9416</v>
      </c>
      <c r="D1516" t="s">
        <v>62</v>
      </c>
      <c r="E1516" s="75">
        <v>3950</v>
      </c>
      <c r="F1516" s="74">
        <v>41484</v>
      </c>
    </row>
    <row r="1517" spans="2:6">
      <c r="B1517" t="s">
        <v>9417</v>
      </c>
      <c r="C1517" t="s">
        <v>9418</v>
      </c>
      <c r="D1517" t="s">
        <v>2</v>
      </c>
      <c r="E1517">
        <v>19.670000000000002</v>
      </c>
      <c r="F1517" s="74">
        <v>39057</v>
      </c>
    </row>
    <row r="1518" spans="2:6">
      <c r="B1518" t="s">
        <v>9419</v>
      </c>
      <c r="C1518" t="s">
        <v>9420</v>
      </c>
      <c r="D1518" t="s">
        <v>8365</v>
      </c>
    </row>
    <row r="1519" spans="2:6">
      <c r="B1519" t="s">
        <v>9421</v>
      </c>
      <c r="C1519" t="s">
        <v>9422</v>
      </c>
      <c r="D1519" t="s">
        <v>6803</v>
      </c>
      <c r="E1519">
        <v>1.73</v>
      </c>
      <c r="F1519" s="74">
        <v>41107</v>
      </c>
    </row>
    <row r="1520" spans="2:6">
      <c r="B1520" t="s">
        <v>9423</v>
      </c>
      <c r="C1520" t="s">
        <v>9424</v>
      </c>
      <c r="D1520" t="s">
        <v>6803</v>
      </c>
      <c r="E1520">
        <v>2.63</v>
      </c>
      <c r="F1520" s="74">
        <v>41107</v>
      </c>
    </row>
    <row r="1521" spans="2:7">
      <c r="B1521" t="s">
        <v>9425</v>
      </c>
      <c r="C1521" t="s">
        <v>9426</v>
      </c>
      <c r="D1521" t="s">
        <v>7243</v>
      </c>
      <c r="E1521">
        <v>22.3</v>
      </c>
      <c r="F1521" s="74">
        <v>41557</v>
      </c>
    </row>
    <row r="1522" spans="2:7">
      <c r="B1522" t="s">
        <v>9427</v>
      </c>
      <c r="C1522" t="s">
        <v>9428</v>
      </c>
      <c r="D1522" t="s">
        <v>62</v>
      </c>
      <c r="E1522">
        <v>54.82</v>
      </c>
      <c r="F1522" s="74">
        <v>39057</v>
      </c>
      <c r="G1522" t="s">
        <v>9298</v>
      </c>
    </row>
    <row r="1523" spans="2:7">
      <c r="B1523" t="s">
        <v>9429</v>
      </c>
      <c r="C1523" t="s">
        <v>9430</v>
      </c>
      <c r="D1523" t="s">
        <v>62</v>
      </c>
      <c r="E1523">
        <v>7.32</v>
      </c>
      <c r="F1523" s="74">
        <v>39853</v>
      </c>
    </row>
    <row r="1524" spans="2:7">
      <c r="B1524" t="s">
        <v>9431</v>
      </c>
      <c r="C1524" t="s">
        <v>9432</v>
      </c>
      <c r="D1524" t="s">
        <v>62</v>
      </c>
      <c r="E1524">
        <v>54.65</v>
      </c>
      <c r="F1524" s="74">
        <v>39853</v>
      </c>
    </row>
    <row r="1525" spans="2:7">
      <c r="B1525" t="s">
        <v>9433</v>
      </c>
      <c r="C1525" t="s">
        <v>9434</v>
      </c>
      <c r="D1525" t="s">
        <v>62</v>
      </c>
      <c r="E1525">
        <v>50.4</v>
      </c>
      <c r="F1525" s="74">
        <v>39771</v>
      </c>
    </row>
    <row r="1526" spans="2:7">
      <c r="B1526" t="s">
        <v>9435</v>
      </c>
      <c r="C1526" t="s">
        <v>9436</v>
      </c>
      <c r="D1526" t="s">
        <v>62</v>
      </c>
      <c r="E1526">
        <v>86.44</v>
      </c>
      <c r="F1526" s="74">
        <v>39057</v>
      </c>
    </row>
    <row r="1527" spans="2:7">
      <c r="B1527" t="s">
        <v>9437</v>
      </c>
      <c r="C1527" t="s">
        <v>9438</v>
      </c>
      <c r="D1527" t="s">
        <v>5</v>
      </c>
      <c r="E1527">
        <v>292.81</v>
      </c>
      <c r="F1527" s="74">
        <v>40305</v>
      </c>
    </row>
    <row r="1528" spans="2:7">
      <c r="B1528" t="s">
        <v>9439</v>
      </c>
      <c r="C1528" t="s">
        <v>9440</v>
      </c>
      <c r="D1528" t="s">
        <v>62</v>
      </c>
      <c r="E1528">
        <v>0.3</v>
      </c>
      <c r="F1528" s="74">
        <v>39853</v>
      </c>
    </row>
    <row r="1529" spans="2:7">
      <c r="B1529" t="s">
        <v>9441</v>
      </c>
      <c r="C1529" t="s">
        <v>9442</v>
      </c>
      <c r="D1529" t="s">
        <v>62</v>
      </c>
      <c r="E1529">
        <v>0.3</v>
      </c>
      <c r="F1529" s="74">
        <v>39853</v>
      </c>
    </row>
    <row r="1530" spans="2:7">
      <c r="B1530" t="s">
        <v>9443</v>
      </c>
      <c r="C1530" t="s">
        <v>9444</v>
      </c>
      <c r="D1530" t="s">
        <v>476</v>
      </c>
      <c r="E1530">
        <v>3.16</v>
      </c>
      <c r="F1530" s="74">
        <v>39853</v>
      </c>
    </row>
    <row r="1531" spans="2:7">
      <c r="B1531" t="s">
        <v>9445</v>
      </c>
      <c r="C1531" t="s">
        <v>9446</v>
      </c>
      <c r="D1531" t="s">
        <v>6867</v>
      </c>
      <c r="E1531">
        <v>75.41</v>
      </c>
      <c r="F1531" s="74">
        <v>41088</v>
      </c>
    </row>
    <row r="1532" spans="2:7">
      <c r="B1532" t="s">
        <v>9447</v>
      </c>
      <c r="C1532" t="s">
        <v>9448</v>
      </c>
      <c r="D1532" t="s">
        <v>6848</v>
      </c>
      <c r="E1532">
        <v>64.569999999999993</v>
      </c>
      <c r="F1532" s="74">
        <v>39777</v>
      </c>
    </row>
    <row r="1533" spans="2:7">
      <c r="B1533" t="s">
        <v>9449</v>
      </c>
      <c r="C1533" t="s">
        <v>9450</v>
      </c>
      <c r="D1533" t="s">
        <v>62</v>
      </c>
      <c r="E1533">
        <v>48.06</v>
      </c>
      <c r="F1533" s="74">
        <v>41554</v>
      </c>
    </row>
    <row r="1534" spans="2:7">
      <c r="B1534" t="s">
        <v>9451</v>
      </c>
      <c r="C1534" t="s">
        <v>9452</v>
      </c>
      <c r="D1534" t="s">
        <v>62</v>
      </c>
      <c r="E1534">
        <v>60.75</v>
      </c>
      <c r="F1534" s="74">
        <v>41520</v>
      </c>
    </row>
    <row r="1535" spans="2:7">
      <c r="B1535" t="s">
        <v>9453</v>
      </c>
      <c r="C1535" t="s">
        <v>9454</v>
      </c>
      <c r="D1535" t="s">
        <v>62</v>
      </c>
      <c r="E1535">
        <v>44.42</v>
      </c>
      <c r="F1535" s="74">
        <v>41554</v>
      </c>
    </row>
    <row r="1536" spans="2:7">
      <c r="B1536" t="s">
        <v>9455</v>
      </c>
      <c r="C1536" t="s">
        <v>6059</v>
      </c>
      <c r="D1536" t="s">
        <v>62</v>
      </c>
      <c r="E1536">
        <v>45.77</v>
      </c>
      <c r="F1536" s="74">
        <v>41554</v>
      </c>
    </row>
    <row r="1537" spans="2:6">
      <c r="B1537" t="s">
        <v>9456</v>
      </c>
      <c r="C1537" t="s">
        <v>9457</v>
      </c>
      <c r="D1537" t="s">
        <v>20</v>
      </c>
      <c r="E1537">
        <v>51.3</v>
      </c>
      <c r="F1537" s="74">
        <v>39853</v>
      </c>
    </row>
    <row r="1538" spans="2:6">
      <c r="B1538" t="s">
        <v>9458</v>
      </c>
      <c r="C1538" t="s">
        <v>9459</v>
      </c>
      <c r="D1538" t="s">
        <v>6867</v>
      </c>
      <c r="E1538">
        <v>60.24</v>
      </c>
      <c r="F1538" s="74">
        <v>41411</v>
      </c>
    </row>
    <row r="1539" spans="2:6">
      <c r="B1539" t="s">
        <v>9460</v>
      </c>
      <c r="C1539" t="s">
        <v>9461</v>
      </c>
      <c r="D1539" t="s">
        <v>62</v>
      </c>
      <c r="E1539">
        <v>9.11</v>
      </c>
      <c r="F1539" s="74">
        <v>39853</v>
      </c>
    </row>
    <row r="1540" spans="2:6">
      <c r="B1540" t="s">
        <v>9462</v>
      </c>
      <c r="C1540" t="s">
        <v>9463</v>
      </c>
      <c r="D1540" t="s">
        <v>62</v>
      </c>
      <c r="E1540">
        <v>13.63</v>
      </c>
      <c r="F1540" s="74">
        <v>39853</v>
      </c>
    </row>
    <row r="1541" spans="2:6">
      <c r="B1541" t="s">
        <v>9464</v>
      </c>
      <c r="C1541" t="s">
        <v>9465</v>
      </c>
      <c r="D1541" t="s">
        <v>62</v>
      </c>
      <c r="E1541">
        <v>13.63</v>
      </c>
      <c r="F1541" s="74">
        <v>39853</v>
      </c>
    </row>
    <row r="1542" spans="2:6">
      <c r="B1542" t="s">
        <v>9466</v>
      </c>
      <c r="C1542" t="s">
        <v>9467</v>
      </c>
      <c r="D1542" t="s">
        <v>62</v>
      </c>
      <c r="E1542">
        <v>21.56</v>
      </c>
      <c r="F1542" s="74">
        <v>39853</v>
      </c>
    </row>
    <row r="1543" spans="2:6">
      <c r="B1543" t="s">
        <v>9468</v>
      </c>
      <c r="C1543" t="s">
        <v>9469</v>
      </c>
      <c r="D1543" t="s">
        <v>62</v>
      </c>
      <c r="E1543">
        <v>21.56</v>
      </c>
      <c r="F1543" s="74">
        <v>39853</v>
      </c>
    </row>
    <row r="1544" spans="2:6">
      <c r="B1544" t="s">
        <v>9470</v>
      </c>
      <c r="C1544" t="s">
        <v>9471</v>
      </c>
      <c r="D1544" t="s">
        <v>62</v>
      </c>
      <c r="E1544">
        <v>41.23</v>
      </c>
      <c r="F1544" s="74">
        <v>41550</v>
      </c>
    </row>
    <row r="1545" spans="2:6">
      <c r="B1545" t="s">
        <v>9472</v>
      </c>
      <c r="C1545" t="s">
        <v>9473</v>
      </c>
      <c r="D1545" t="s">
        <v>62</v>
      </c>
      <c r="E1545">
        <v>33.6</v>
      </c>
      <c r="F1545" s="74">
        <v>39853</v>
      </c>
    </row>
    <row r="1546" spans="2:6">
      <c r="B1546" t="s">
        <v>9474</v>
      </c>
      <c r="C1546" t="s">
        <v>9475</v>
      </c>
      <c r="D1546" t="s">
        <v>62</v>
      </c>
      <c r="E1546">
        <v>9.6</v>
      </c>
      <c r="F1546" s="74">
        <v>41554</v>
      </c>
    </row>
    <row r="1547" spans="2:6">
      <c r="B1547" t="s">
        <v>9476</v>
      </c>
      <c r="C1547" t="s">
        <v>9477</v>
      </c>
      <c r="D1547" t="s">
        <v>62</v>
      </c>
      <c r="E1547">
        <v>5.6</v>
      </c>
      <c r="F1547" s="74">
        <v>41554</v>
      </c>
    </row>
    <row r="1548" spans="2:6">
      <c r="B1548" t="s">
        <v>9478</v>
      </c>
      <c r="C1548" t="s">
        <v>9479</v>
      </c>
      <c r="D1548" t="s">
        <v>62</v>
      </c>
      <c r="E1548">
        <v>6.1</v>
      </c>
      <c r="F1548" s="74">
        <v>41554</v>
      </c>
    </row>
    <row r="1549" spans="2:6">
      <c r="B1549" t="s">
        <v>9480</v>
      </c>
      <c r="C1549" t="s">
        <v>9481</v>
      </c>
      <c r="D1549" t="s">
        <v>62</v>
      </c>
      <c r="E1549">
        <v>6.1</v>
      </c>
      <c r="F1549" s="74">
        <v>41554</v>
      </c>
    </row>
    <row r="1550" spans="2:6">
      <c r="B1550" t="s">
        <v>9482</v>
      </c>
      <c r="C1550" t="s">
        <v>9483</v>
      </c>
      <c r="D1550" t="s">
        <v>6858</v>
      </c>
      <c r="E1550">
        <v>15.7</v>
      </c>
      <c r="F1550" s="74">
        <v>41554</v>
      </c>
    </row>
    <row r="1551" spans="2:6">
      <c r="B1551" t="s">
        <v>9484</v>
      </c>
      <c r="C1551" t="s">
        <v>9485</v>
      </c>
      <c r="D1551" t="s">
        <v>6858</v>
      </c>
      <c r="E1551">
        <v>15.7</v>
      </c>
      <c r="F1551" s="74">
        <v>41554</v>
      </c>
    </row>
    <row r="1552" spans="2:6">
      <c r="B1552" t="s">
        <v>9486</v>
      </c>
      <c r="C1552" t="s">
        <v>9487</v>
      </c>
      <c r="D1552" t="s">
        <v>62</v>
      </c>
      <c r="E1552">
        <v>15.7</v>
      </c>
      <c r="F1552" s="74">
        <v>41554</v>
      </c>
    </row>
    <row r="1553" spans="2:6">
      <c r="B1553" t="s">
        <v>9488</v>
      </c>
      <c r="C1553" t="s">
        <v>9489</v>
      </c>
      <c r="D1553" t="s">
        <v>62</v>
      </c>
      <c r="E1553">
        <v>15.7</v>
      </c>
      <c r="F1553" s="74">
        <v>41554</v>
      </c>
    </row>
    <row r="1554" spans="2:6">
      <c r="B1554" t="s">
        <v>9490</v>
      </c>
      <c r="C1554" t="s">
        <v>9491</v>
      </c>
      <c r="D1554" t="s">
        <v>62</v>
      </c>
      <c r="E1554">
        <v>9.6</v>
      </c>
      <c r="F1554" s="74">
        <v>41554</v>
      </c>
    </row>
    <row r="1555" spans="2:6">
      <c r="B1555" t="s">
        <v>9492</v>
      </c>
      <c r="C1555" t="s">
        <v>9493</v>
      </c>
      <c r="D1555" t="s">
        <v>62</v>
      </c>
      <c r="E1555">
        <v>9.6</v>
      </c>
      <c r="F1555" s="74">
        <v>41554</v>
      </c>
    </row>
    <row r="1556" spans="2:6">
      <c r="B1556" t="s">
        <v>9494</v>
      </c>
      <c r="C1556" t="s">
        <v>9495</v>
      </c>
      <c r="D1556" t="s">
        <v>62</v>
      </c>
      <c r="E1556">
        <v>5.6</v>
      </c>
      <c r="F1556" s="74">
        <v>41554</v>
      </c>
    </row>
    <row r="1557" spans="2:6">
      <c r="B1557" t="s">
        <v>9496</v>
      </c>
      <c r="C1557" t="s">
        <v>9497</v>
      </c>
      <c r="D1557" t="s">
        <v>62</v>
      </c>
      <c r="E1557">
        <v>20.52</v>
      </c>
      <c r="F1557" s="74">
        <v>39853</v>
      </c>
    </row>
    <row r="1558" spans="2:6">
      <c r="B1558" t="s">
        <v>9498</v>
      </c>
      <c r="C1558" t="s">
        <v>9499</v>
      </c>
      <c r="D1558" t="s">
        <v>62</v>
      </c>
      <c r="E1558">
        <v>33.380000000000003</v>
      </c>
      <c r="F1558" s="74">
        <v>39853</v>
      </c>
    </row>
    <row r="1559" spans="2:6">
      <c r="B1559" t="s">
        <v>9500</v>
      </c>
      <c r="C1559" t="s">
        <v>9501</v>
      </c>
      <c r="D1559" t="s">
        <v>62</v>
      </c>
      <c r="E1559">
        <v>157.59</v>
      </c>
      <c r="F1559" s="74">
        <v>41511</v>
      </c>
    </row>
    <row r="1560" spans="2:6">
      <c r="B1560" t="s">
        <v>9502</v>
      </c>
      <c r="C1560" t="s">
        <v>9503</v>
      </c>
      <c r="D1560" t="s">
        <v>62</v>
      </c>
      <c r="E1560">
        <v>157.59</v>
      </c>
      <c r="F1560" s="74">
        <v>41511</v>
      </c>
    </row>
    <row r="1561" spans="2:6">
      <c r="B1561" t="s">
        <v>9504</v>
      </c>
      <c r="C1561" t="s">
        <v>9505</v>
      </c>
      <c r="D1561" t="s">
        <v>62</v>
      </c>
      <c r="E1561">
        <v>157.59</v>
      </c>
      <c r="F1561" s="74">
        <v>41511</v>
      </c>
    </row>
    <row r="1562" spans="2:6">
      <c r="B1562" t="s">
        <v>9506</v>
      </c>
      <c r="C1562" t="s">
        <v>9507</v>
      </c>
      <c r="D1562" t="s">
        <v>62</v>
      </c>
      <c r="E1562">
        <v>157.59</v>
      </c>
      <c r="F1562" s="74">
        <v>41511</v>
      </c>
    </row>
    <row r="1563" spans="2:6">
      <c r="B1563" t="s">
        <v>9508</v>
      </c>
      <c r="C1563" t="s">
        <v>9509</v>
      </c>
      <c r="D1563" t="s">
        <v>62</v>
      </c>
      <c r="E1563">
        <v>120.39</v>
      </c>
      <c r="F1563" s="74">
        <v>41511</v>
      </c>
    </row>
    <row r="1564" spans="2:6">
      <c r="B1564" t="s">
        <v>9510</v>
      </c>
      <c r="C1564" t="s">
        <v>9511</v>
      </c>
      <c r="D1564" t="s">
        <v>62</v>
      </c>
      <c r="E1564">
        <v>111.19</v>
      </c>
      <c r="F1564" s="74">
        <v>41511</v>
      </c>
    </row>
    <row r="1565" spans="2:6">
      <c r="B1565" t="s">
        <v>9512</v>
      </c>
      <c r="C1565" t="s">
        <v>9513</v>
      </c>
      <c r="D1565" t="s">
        <v>62</v>
      </c>
      <c r="E1565">
        <v>70.3</v>
      </c>
      <c r="F1565" s="74">
        <v>41511</v>
      </c>
    </row>
    <row r="1566" spans="2:6">
      <c r="B1566" t="s">
        <v>9514</v>
      </c>
      <c r="C1566" t="s">
        <v>9515</v>
      </c>
      <c r="D1566" t="s">
        <v>62</v>
      </c>
      <c r="E1566">
        <v>92.93</v>
      </c>
      <c r="F1566" s="74">
        <v>41511</v>
      </c>
    </row>
    <row r="1567" spans="2:6">
      <c r="B1567" t="s">
        <v>9516</v>
      </c>
      <c r="C1567" t="s">
        <v>9517</v>
      </c>
      <c r="D1567" t="s">
        <v>62</v>
      </c>
      <c r="E1567">
        <v>69.3</v>
      </c>
      <c r="F1567" s="74">
        <v>41511</v>
      </c>
    </row>
    <row r="1568" spans="2:6">
      <c r="B1568" t="s">
        <v>9518</v>
      </c>
      <c r="C1568" t="s">
        <v>9519</v>
      </c>
      <c r="D1568" t="s">
        <v>62</v>
      </c>
      <c r="E1568">
        <v>53.43</v>
      </c>
      <c r="F1568" s="74">
        <v>41511</v>
      </c>
    </row>
    <row r="1569" spans="2:7">
      <c r="B1569" t="s">
        <v>9520</v>
      </c>
      <c r="C1569" t="s">
        <v>9521</v>
      </c>
      <c r="D1569" t="s">
        <v>62</v>
      </c>
      <c r="E1569">
        <v>95.92</v>
      </c>
      <c r="F1569" s="74">
        <v>41511</v>
      </c>
    </row>
    <row r="1570" spans="2:7">
      <c r="B1570" t="s">
        <v>9522</v>
      </c>
      <c r="C1570" t="s">
        <v>9523</v>
      </c>
      <c r="D1570" t="s">
        <v>62</v>
      </c>
      <c r="E1570">
        <v>88.48</v>
      </c>
      <c r="F1570" s="74">
        <v>41511</v>
      </c>
    </row>
    <row r="1571" spans="2:7">
      <c r="B1571" t="s">
        <v>9524</v>
      </c>
      <c r="C1571" t="s">
        <v>9525</v>
      </c>
      <c r="D1571" t="s">
        <v>62</v>
      </c>
      <c r="E1571">
        <v>78.11</v>
      </c>
      <c r="F1571" s="74">
        <v>41511</v>
      </c>
    </row>
    <row r="1572" spans="2:7">
      <c r="B1572" t="s">
        <v>9526</v>
      </c>
      <c r="C1572" t="s">
        <v>9527</v>
      </c>
      <c r="D1572" t="s">
        <v>62</v>
      </c>
      <c r="E1572">
        <v>71.05</v>
      </c>
      <c r="F1572" s="74">
        <v>41511</v>
      </c>
    </row>
    <row r="1573" spans="2:7">
      <c r="B1573" t="s">
        <v>9528</v>
      </c>
      <c r="C1573" t="s">
        <v>9529</v>
      </c>
      <c r="D1573" t="s">
        <v>62</v>
      </c>
      <c r="E1573">
        <v>76.12</v>
      </c>
      <c r="F1573" s="74">
        <v>39853</v>
      </c>
    </row>
    <row r="1574" spans="2:7">
      <c r="B1574" t="s">
        <v>9530</v>
      </c>
      <c r="C1574" t="s">
        <v>9531</v>
      </c>
      <c r="D1574" t="s">
        <v>62</v>
      </c>
      <c r="E1574">
        <v>0.2</v>
      </c>
      <c r="F1574" s="74">
        <v>40479</v>
      </c>
      <c r="G1574" t="s">
        <v>4415</v>
      </c>
    </row>
    <row r="1575" spans="2:7">
      <c r="B1575" t="s">
        <v>9532</v>
      </c>
      <c r="C1575" t="s">
        <v>9533</v>
      </c>
      <c r="D1575" t="s">
        <v>62</v>
      </c>
      <c r="E1575">
        <v>8.23</v>
      </c>
      <c r="F1575" s="74">
        <v>41509</v>
      </c>
    </row>
    <row r="1576" spans="2:7">
      <c r="B1576" t="s">
        <v>9534</v>
      </c>
      <c r="C1576" t="s">
        <v>9535</v>
      </c>
      <c r="D1576" t="s">
        <v>9536</v>
      </c>
      <c r="E1576" s="75">
        <v>1300</v>
      </c>
      <c r="F1576" s="74">
        <v>41506</v>
      </c>
    </row>
    <row r="1577" spans="2:7">
      <c r="B1577" t="s">
        <v>9537</v>
      </c>
      <c r="C1577" t="s">
        <v>9538</v>
      </c>
      <c r="D1577" t="s">
        <v>62</v>
      </c>
      <c r="E1577">
        <v>4.2</v>
      </c>
      <c r="F1577" s="74">
        <v>39853</v>
      </c>
    </row>
    <row r="1578" spans="2:7">
      <c r="B1578" t="s">
        <v>9539</v>
      </c>
      <c r="C1578" t="s">
        <v>9540</v>
      </c>
      <c r="D1578" t="s">
        <v>62</v>
      </c>
      <c r="E1578">
        <v>17.100000000000001</v>
      </c>
      <c r="F1578" s="74">
        <v>39853</v>
      </c>
    </row>
    <row r="1579" spans="2:7">
      <c r="B1579" t="s">
        <v>9541</v>
      </c>
      <c r="C1579" t="s">
        <v>9542</v>
      </c>
      <c r="D1579" t="s">
        <v>62</v>
      </c>
      <c r="E1579">
        <v>25.48</v>
      </c>
      <c r="F1579" s="74">
        <v>39853</v>
      </c>
    </row>
    <row r="1580" spans="2:7">
      <c r="B1580" t="s">
        <v>9543</v>
      </c>
      <c r="C1580" t="s">
        <v>9544</v>
      </c>
      <c r="D1580" t="s">
        <v>62</v>
      </c>
      <c r="E1580">
        <v>22.44</v>
      </c>
      <c r="F1580" s="74">
        <v>41511</v>
      </c>
    </row>
    <row r="1581" spans="2:7">
      <c r="B1581" t="s">
        <v>9545</v>
      </c>
      <c r="C1581" t="s">
        <v>9546</v>
      </c>
      <c r="D1581" t="s">
        <v>62</v>
      </c>
      <c r="E1581">
        <v>28.03</v>
      </c>
      <c r="F1581" s="74">
        <v>41511</v>
      </c>
    </row>
    <row r="1582" spans="2:7">
      <c r="B1582" t="s">
        <v>9547</v>
      </c>
      <c r="C1582" t="s">
        <v>9548</v>
      </c>
      <c r="D1582" t="s">
        <v>62</v>
      </c>
      <c r="E1582">
        <v>92.79</v>
      </c>
      <c r="F1582" s="74">
        <v>39853</v>
      </c>
    </row>
    <row r="1583" spans="2:7">
      <c r="B1583" t="s">
        <v>9549</v>
      </c>
      <c r="C1583" t="s">
        <v>9550</v>
      </c>
      <c r="D1583" t="s">
        <v>62</v>
      </c>
      <c r="E1583">
        <v>256.17</v>
      </c>
      <c r="F1583" s="74">
        <v>39853</v>
      </c>
    </row>
    <row r="1584" spans="2:7">
      <c r="B1584" t="s">
        <v>9551</v>
      </c>
      <c r="C1584" t="s">
        <v>9552</v>
      </c>
      <c r="D1584" t="s">
        <v>62</v>
      </c>
      <c r="E1584">
        <v>4.4000000000000004</v>
      </c>
      <c r="F1584" s="74">
        <v>41511</v>
      </c>
    </row>
    <row r="1585" spans="2:6">
      <c r="B1585" t="s">
        <v>9553</v>
      </c>
      <c r="C1585" t="s">
        <v>9554</v>
      </c>
      <c r="D1585" t="s">
        <v>62</v>
      </c>
      <c r="E1585">
        <v>308.69</v>
      </c>
      <c r="F1585" s="74">
        <v>41511</v>
      </c>
    </row>
    <row r="1586" spans="2:6">
      <c r="B1586" t="s">
        <v>9555</v>
      </c>
      <c r="C1586" t="s">
        <v>9556</v>
      </c>
      <c r="D1586" t="s">
        <v>62</v>
      </c>
      <c r="E1586">
        <v>750.9</v>
      </c>
      <c r="F1586" s="74">
        <v>41537</v>
      </c>
    </row>
    <row r="1587" spans="2:6">
      <c r="B1587" t="s">
        <v>9557</v>
      </c>
      <c r="C1587" t="s">
        <v>9558</v>
      </c>
      <c r="D1587" t="s">
        <v>62</v>
      </c>
      <c r="E1587">
        <v>187.34</v>
      </c>
      <c r="F1587" s="74">
        <v>41511</v>
      </c>
    </row>
    <row r="1588" spans="2:6">
      <c r="B1588" t="s">
        <v>9559</v>
      </c>
      <c r="C1588" t="s">
        <v>9560</v>
      </c>
      <c r="D1588" t="s">
        <v>62</v>
      </c>
      <c r="E1588">
        <v>213.95</v>
      </c>
      <c r="F1588" s="74">
        <v>41511</v>
      </c>
    </row>
    <row r="1589" spans="2:6">
      <c r="B1589" t="s">
        <v>9561</v>
      </c>
      <c r="C1589" t="s">
        <v>9562</v>
      </c>
      <c r="D1589" t="s">
        <v>62</v>
      </c>
      <c r="E1589">
        <v>5.81</v>
      </c>
      <c r="F1589" s="74">
        <v>41522</v>
      </c>
    </row>
    <row r="1590" spans="2:6">
      <c r="B1590" t="s">
        <v>9563</v>
      </c>
      <c r="C1590" t="s">
        <v>9564</v>
      </c>
      <c r="D1590" t="s">
        <v>62</v>
      </c>
      <c r="E1590">
        <v>16.79</v>
      </c>
      <c r="F1590" s="74">
        <v>41522</v>
      </c>
    </row>
    <row r="1591" spans="2:6">
      <c r="B1591" t="s">
        <v>9565</v>
      </c>
      <c r="C1591" t="s">
        <v>9566</v>
      </c>
      <c r="D1591" t="s">
        <v>62</v>
      </c>
      <c r="E1591">
        <v>52.58</v>
      </c>
      <c r="F1591" s="74">
        <v>41522</v>
      </c>
    </row>
    <row r="1592" spans="2:6">
      <c r="B1592" t="s">
        <v>9567</v>
      </c>
      <c r="C1592" t="s">
        <v>9568</v>
      </c>
      <c r="D1592" t="s">
        <v>62</v>
      </c>
      <c r="E1592">
        <v>110.81</v>
      </c>
      <c r="F1592" s="74">
        <v>41522</v>
      </c>
    </row>
    <row r="1593" spans="2:6">
      <c r="B1593" t="s">
        <v>9569</v>
      </c>
      <c r="C1593" t="s">
        <v>9570</v>
      </c>
      <c r="D1593" t="s">
        <v>62</v>
      </c>
      <c r="E1593">
        <v>150.4</v>
      </c>
      <c r="F1593" s="74">
        <v>41522</v>
      </c>
    </row>
    <row r="1594" spans="2:6">
      <c r="B1594" t="s">
        <v>9571</v>
      </c>
      <c r="C1594" t="s">
        <v>9572</v>
      </c>
      <c r="D1594" t="s">
        <v>62</v>
      </c>
      <c r="E1594">
        <v>241.25</v>
      </c>
      <c r="F1594" s="74">
        <v>41522</v>
      </c>
    </row>
    <row r="1595" spans="2:6">
      <c r="B1595" t="s">
        <v>9573</v>
      </c>
      <c r="C1595" t="s">
        <v>9574</v>
      </c>
      <c r="D1595" t="s">
        <v>62</v>
      </c>
      <c r="E1595">
        <v>110.08</v>
      </c>
      <c r="F1595" s="74">
        <v>41550</v>
      </c>
    </row>
    <row r="1596" spans="2:6">
      <c r="B1596" t="s">
        <v>9575</v>
      </c>
      <c r="C1596" t="s">
        <v>9576</v>
      </c>
      <c r="D1596" t="s">
        <v>62</v>
      </c>
      <c r="E1596">
        <v>149.44</v>
      </c>
      <c r="F1596" s="74">
        <v>41550</v>
      </c>
    </row>
    <row r="1597" spans="2:6">
      <c r="B1597" t="s">
        <v>9577</v>
      </c>
      <c r="C1597" t="s">
        <v>9578</v>
      </c>
      <c r="D1597" t="s">
        <v>62</v>
      </c>
      <c r="E1597">
        <v>22.89</v>
      </c>
      <c r="F1597" s="74">
        <v>41522</v>
      </c>
    </row>
    <row r="1598" spans="2:6">
      <c r="B1598" t="s">
        <v>9579</v>
      </c>
      <c r="C1598" t="s">
        <v>9580</v>
      </c>
      <c r="D1598" t="s">
        <v>62</v>
      </c>
      <c r="E1598">
        <v>22.89</v>
      </c>
      <c r="F1598" s="74">
        <v>41522</v>
      </c>
    </row>
    <row r="1599" spans="2:6">
      <c r="B1599" t="s">
        <v>9581</v>
      </c>
      <c r="C1599" t="s">
        <v>9582</v>
      </c>
      <c r="D1599" t="s">
        <v>62</v>
      </c>
      <c r="E1599">
        <v>22.89</v>
      </c>
      <c r="F1599" s="74">
        <v>41522</v>
      </c>
    </row>
    <row r="1600" spans="2:6">
      <c r="B1600" t="s">
        <v>9583</v>
      </c>
      <c r="C1600" t="s">
        <v>9584</v>
      </c>
      <c r="D1600" t="s">
        <v>62</v>
      </c>
      <c r="E1600">
        <v>22.89</v>
      </c>
      <c r="F1600" s="74">
        <v>41522</v>
      </c>
    </row>
    <row r="1601" spans="2:6">
      <c r="B1601" t="s">
        <v>9585</v>
      </c>
      <c r="C1601" t="s">
        <v>9586</v>
      </c>
      <c r="D1601" t="s">
        <v>62</v>
      </c>
      <c r="E1601">
        <v>70.64</v>
      </c>
      <c r="F1601" s="74">
        <v>41522</v>
      </c>
    </row>
    <row r="1602" spans="2:6">
      <c r="B1602" t="s">
        <v>9587</v>
      </c>
      <c r="C1602" t="s">
        <v>9588</v>
      </c>
      <c r="D1602" t="s">
        <v>62</v>
      </c>
      <c r="E1602">
        <v>70.64</v>
      </c>
      <c r="F1602" s="74">
        <v>41522</v>
      </c>
    </row>
    <row r="1603" spans="2:6">
      <c r="B1603" t="s">
        <v>9589</v>
      </c>
      <c r="C1603" t="s">
        <v>9590</v>
      </c>
      <c r="D1603" t="s">
        <v>62</v>
      </c>
      <c r="E1603">
        <v>70.64</v>
      </c>
      <c r="F1603" s="74">
        <v>41522</v>
      </c>
    </row>
    <row r="1604" spans="2:6">
      <c r="B1604" t="s">
        <v>9591</v>
      </c>
      <c r="C1604" t="s">
        <v>9592</v>
      </c>
      <c r="D1604" t="s">
        <v>62</v>
      </c>
      <c r="E1604">
        <v>70.64</v>
      </c>
      <c r="F1604" s="74">
        <v>41522</v>
      </c>
    </row>
    <row r="1605" spans="2:6">
      <c r="B1605" t="s">
        <v>9593</v>
      </c>
      <c r="C1605" t="s">
        <v>9594</v>
      </c>
      <c r="D1605" t="s">
        <v>62</v>
      </c>
      <c r="E1605">
        <v>31.26</v>
      </c>
      <c r="F1605" s="74">
        <v>39853</v>
      </c>
    </row>
    <row r="1606" spans="2:6">
      <c r="B1606" t="s">
        <v>9595</v>
      </c>
      <c r="C1606" t="s">
        <v>9596</v>
      </c>
      <c r="D1606" t="s">
        <v>62</v>
      </c>
      <c r="E1606">
        <v>106.29</v>
      </c>
      <c r="F1606" s="74">
        <v>41522</v>
      </c>
    </row>
    <row r="1607" spans="2:6">
      <c r="B1607" t="s">
        <v>9597</v>
      </c>
      <c r="C1607" t="s">
        <v>9598</v>
      </c>
      <c r="D1607" t="s">
        <v>62</v>
      </c>
      <c r="E1607">
        <v>176.41</v>
      </c>
      <c r="F1607" s="74">
        <v>41522</v>
      </c>
    </row>
    <row r="1608" spans="2:6">
      <c r="B1608" t="s">
        <v>9599</v>
      </c>
      <c r="C1608" t="s">
        <v>9600</v>
      </c>
      <c r="D1608" t="s">
        <v>62</v>
      </c>
      <c r="E1608">
        <v>176.41</v>
      </c>
      <c r="F1608" s="74">
        <v>41522</v>
      </c>
    </row>
    <row r="1609" spans="2:6">
      <c r="B1609" t="s">
        <v>9601</v>
      </c>
      <c r="C1609" t="s">
        <v>9602</v>
      </c>
      <c r="D1609" t="s">
        <v>62</v>
      </c>
      <c r="E1609">
        <v>176.41</v>
      </c>
      <c r="F1609" s="74">
        <v>41522</v>
      </c>
    </row>
    <row r="1610" spans="2:6">
      <c r="B1610" t="s">
        <v>9603</v>
      </c>
      <c r="C1610" t="s">
        <v>9604</v>
      </c>
      <c r="D1610" t="s">
        <v>62</v>
      </c>
      <c r="E1610">
        <v>234.83</v>
      </c>
      <c r="F1610" s="74">
        <v>41522</v>
      </c>
    </row>
    <row r="1611" spans="2:6">
      <c r="B1611" t="s">
        <v>9605</v>
      </c>
      <c r="C1611" t="s">
        <v>9606</v>
      </c>
      <c r="D1611" t="s">
        <v>62</v>
      </c>
      <c r="E1611">
        <v>234.83</v>
      </c>
      <c r="F1611" s="74">
        <v>41522</v>
      </c>
    </row>
    <row r="1612" spans="2:6">
      <c r="B1612" t="s">
        <v>9607</v>
      </c>
      <c r="C1612" t="s">
        <v>9608</v>
      </c>
      <c r="D1612" t="s">
        <v>62</v>
      </c>
      <c r="E1612">
        <v>234.83</v>
      </c>
      <c r="F1612" s="74">
        <v>41522</v>
      </c>
    </row>
    <row r="1613" spans="2:6">
      <c r="B1613" t="s">
        <v>9609</v>
      </c>
      <c r="C1613" t="s">
        <v>9610</v>
      </c>
      <c r="D1613" t="s">
        <v>62</v>
      </c>
      <c r="E1613">
        <v>177.62</v>
      </c>
      <c r="F1613" s="74">
        <v>39853</v>
      </c>
    </row>
    <row r="1614" spans="2:6">
      <c r="B1614" t="s">
        <v>9611</v>
      </c>
      <c r="C1614" t="s">
        <v>9612</v>
      </c>
      <c r="D1614" t="s">
        <v>62</v>
      </c>
      <c r="E1614">
        <v>506.4</v>
      </c>
      <c r="F1614" s="74">
        <v>39853</v>
      </c>
    </row>
    <row r="1615" spans="2:6">
      <c r="B1615" t="s">
        <v>9613</v>
      </c>
      <c r="C1615" t="s">
        <v>9614</v>
      </c>
      <c r="D1615" t="s">
        <v>62</v>
      </c>
      <c r="E1615">
        <v>47.85</v>
      </c>
      <c r="F1615" s="74">
        <v>39853</v>
      </c>
    </row>
    <row r="1616" spans="2:6">
      <c r="B1616" t="s">
        <v>9615</v>
      </c>
      <c r="C1616" t="s">
        <v>9616</v>
      </c>
      <c r="D1616" t="s">
        <v>62</v>
      </c>
      <c r="E1616">
        <v>52.85</v>
      </c>
      <c r="F1616" s="74">
        <v>39853</v>
      </c>
    </row>
    <row r="1617" spans="2:7">
      <c r="B1617" t="s">
        <v>9617</v>
      </c>
      <c r="C1617" t="s">
        <v>9618</v>
      </c>
      <c r="D1617" t="s">
        <v>62</v>
      </c>
      <c r="E1617">
        <v>78.16</v>
      </c>
      <c r="F1617" s="74">
        <v>39853</v>
      </c>
    </row>
    <row r="1618" spans="2:7">
      <c r="B1618" t="s">
        <v>9619</v>
      </c>
      <c r="C1618" t="s">
        <v>9620</v>
      </c>
      <c r="D1618" t="s">
        <v>62</v>
      </c>
      <c r="E1618">
        <v>326.23</v>
      </c>
      <c r="F1618" s="74">
        <v>39853</v>
      </c>
    </row>
    <row r="1619" spans="2:7">
      <c r="B1619" t="s">
        <v>9621</v>
      </c>
      <c r="C1619" t="s">
        <v>9622</v>
      </c>
      <c r="D1619" t="s">
        <v>62</v>
      </c>
      <c r="E1619">
        <v>680.5</v>
      </c>
      <c r="F1619" s="74">
        <v>41491</v>
      </c>
    </row>
    <row r="1620" spans="2:7">
      <c r="B1620" t="s">
        <v>9623</v>
      </c>
      <c r="C1620" t="s">
        <v>9624</v>
      </c>
      <c r="D1620" t="s">
        <v>62</v>
      </c>
      <c r="E1620" s="75">
        <v>1092.5999999999999</v>
      </c>
      <c r="F1620" s="74">
        <v>41491</v>
      </c>
    </row>
    <row r="1621" spans="2:7">
      <c r="B1621" t="s">
        <v>9625</v>
      </c>
      <c r="C1621" t="s">
        <v>9626</v>
      </c>
      <c r="D1621" t="s">
        <v>62</v>
      </c>
      <c r="E1621">
        <v>16.23</v>
      </c>
      <c r="F1621" s="74">
        <v>41554</v>
      </c>
    </row>
    <row r="1622" spans="2:7">
      <c r="B1622" t="s">
        <v>9627</v>
      </c>
      <c r="C1622" t="s">
        <v>9628</v>
      </c>
      <c r="D1622" t="s">
        <v>6858</v>
      </c>
      <c r="E1622">
        <v>52.78</v>
      </c>
      <c r="F1622" s="74">
        <v>41554</v>
      </c>
    </row>
    <row r="1623" spans="2:7">
      <c r="B1623" t="s">
        <v>9629</v>
      </c>
      <c r="C1623" t="s">
        <v>9630</v>
      </c>
      <c r="D1623" t="s">
        <v>62</v>
      </c>
      <c r="E1623">
        <v>5.6</v>
      </c>
      <c r="F1623" s="74">
        <v>41554</v>
      </c>
    </row>
    <row r="1624" spans="2:7">
      <c r="B1624" t="s">
        <v>9631</v>
      </c>
      <c r="C1624" t="s">
        <v>9632</v>
      </c>
      <c r="D1624" t="s">
        <v>62</v>
      </c>
      <c r="E1624">
        <v>9.11</v>
      </c>
      <c r="F1624" s="74">
        <v>41554</v>
      </c>
    </row>
    <row r="1625" spans="2:7">
      <c r="B1625" t="s">
        <v>9633</v>
      </c>
      <c r="C1625" t="s">
        <v>9634</v>
      </c>
      <c r="D1625" t="s">
        <v>62</v>
      </c>
      <c r="E1625">
        <v>11.16</v>
      </c>
      <c r="F1625" s="74">
        <v>41554</v>
      </c>
    </row>
    <row r="1626" spans="2:7">
      <c r="B1626" t="s">
        <v>9635</v>
      </c>
      <c r="C1626" t="s">
        <v>9636</v>
      </c>
      <c r="D1626" t="s">
        <v>62</v>
      </c>
      <c r="E1626">
        <v>21.42</v>
      </c>
      <c r="F1626" s="74">
        <v>39853</v>
      </c>
    </row>
    <row r="1627" spans="2:7">
      <c r="B1627" t="s">
        <v>9637</v>
      </c>
      <c r="C1627" t="s">
        <v>9638</v>
      </c>
      <c r="D1627" t="s">
        <v>62</v>
      </c>
      <c r="E1627">
        <v>3.92</v>
      </c>
      <c r="F1627" s="74">
        <v>39853</v>
      </c>
    </row>
    <row r="1628" spans="2:7">
      <c r="B1628" t="s">
        <v>9639</v>
      </c>
      <c r="C1628" t="s">
        <v>9640</v>
      </c>
      <c r="D1628" t="s">
        <v>2</v>
      </c>
      <c r="E1628">
        <v>16.61</v>
      </c>
      <c r="F1628" s="74">
        <v>38538</v>
      </c>
      <c r="G1628" t="s">
        <v>79</v>
      </c>
    </row>
    <row r="1629" spans="2:7">
      <c r="B1629" t="s">
        <v>9641</v>
      </c>
      <c r="C1629" t="s">
        <v>9642</v>
      </c>
      <c r="D1629" t="s">
        <v>62</v>
      </c>
      <c r="E1629">
        <v>123.25</v>
      </c>
      <c r="F1629" s="74">
        <v>39853</v>
      </c>
    </row>
    <row r="1630" spans="2:7">
      <c r="B1630" t="s">
        <v>9643</v>
      </c>
      <c r="C1630" t="s">
        <v>9644</v>
      </c>
      <c r="D1630" t="s">
        <v>62</v>
      </c>
      <c r="E1630">
        <v>7.84</v>
      </c>
      <c r="F1630" s="74">
        <v>40305</v>
      </c>
    </row>
    <row r="1631" spans="2:7">
      <c r="B1631" t="s">
        <v>9645</v>
      </c>
      <c r="C1631" t="s">
        <v>9646</v>
      </c>
      <c r="D1631" t="s">
        <v>62</v>
      </c>
      <c r="E1631">
        <v>107.86</v>
      </c>
      <c r="F1631" s="74">
        <v>39853</v>
      </c>
    </row>
    <row r="1632" spans="2:7">
      <c r="B1632" t="s">
        <v>9647</v>
      </c>
      <c r="C1632" t="s">
        <v>9648</v>
      </c>
      <c r="D1632" t="s">
        <v>62</v>
      </c>
      <c r="E1632">
        <v>17.46</v>
      </c>
      <c r="F1632" s="74">
        <v>39853</v>
      </c>
    </row>
    <row r="1633" spans="2:6">
      <c r="B1633" t="s">
        <v>9649</v>
      </c>
      <c r="C1633" t="s">
        <v>9650</v>
      </c>
      <c r="D1633" t="s">
        <v>62</v>
      </c>
      <c r="E1633">
        <v>19.63</v>
      </c>
      <c r="F1633" s="74">
        <v>39853</v>
      </c>
    </row>
    <row r="1634" spans="2:6">
      <c r="B1634" t="s">
        <v>9651</v>
      </c>
      <c r="C1634" t="s">
        <v>9652</v>
      </c>
      <c r="D1634" t="s">
        <v>62</v>
      </c>
      <c r="E1634">
        <v>20.260000000000002</v>
      </c>
      <c r="F1634" s="74">
        <v>39853</v>
      </c>
    </row>
    <row r="1635" spans="2:6">
      <c r="B1635" t="s">
        <v>9653</v>
      </c>
      <c r="C1635" t="s">
        <v>9654</v>
      </c>
      <c r="D1635" t="s">
        <v>62</v>
      </c>
      <c r="E1635">
        <v>65.150000000000006</v>
      </c>
      <c r="F1635" s="74">
        <v>39853</v>
      </c>
    </row>
    <row r="1636" spans="2:6">
      <c r="B1636" t="s">
        <v>9655</v>
      </c>
      <c r="C1636" t="s">
        <v>9656</v>
      </c>
      <c r="D1636" t="s">
        <v>62</v>
      </c>
      <c r="E1636">
        <v>67.959999999999994</v>
      </c>
      <c r="F1636" s="74">
        <v>39853</v>
      </c>
    </row>
    <row r="1637" spans="2:6">
      <c r="B1637" t="s">
        <v>9657</v>
      </c>
      <c r="C1637" t="s">
        <v>9658</v>
      </c>
      <c r="D1637" t="s">
        <v>62</v>
      </c>
      <c r="E1637">
        <v>91.34</v>
      </c>
      <c r="F1637" s="74">
        <v>39853</v>
      </c>
    </row>
    <row r="1638" spans="2:6">
      <c r="B1638" t="s">
        <v>9659</v>
      </c>
      <c r="C1638" t="s">
        <v>9660</v>
      </c>
      <c r="D1638" t="s">
        <v>79</v>
      </c>
      <c r="E1638">
        <v>121.57</v>
      </c>
      <c r="F1638" s="74">
        <v>39853</v>
      </c>
    </row>
    <row r="1639" spans="2:6">
      <c r="B1639" t="s">
        <v>9661</v>
      </c>
      <c r="C1639" t="s">
        <v>9662</v>
      </c>
      <c r="D1639" t="s">
        <v>79</v>
      </c>
      <c r="E1639">
        <v>163</v>
      </c>
      <c r="F1639" s="74">
        <v>39853</v>
      </c>
    </row>
    <row r="1640" spans="2:6">
      <c r="B1640" t="s">
        <v>9663</v>
      </c>
      <c r="C1640" t="s">
        <v>9664</v>
      </c>
      <c r="D1640" t="s">
        <v>15</v>
      </c>
      <c r="E1640">
        <v>17.260000000000002</v>
      </c>
      <c r="F1640" s="74">
        <v>41488</v>
      </c>
    </row>
    <row r="1641" spans="2:6">
      <c r="B1641" t="s">
        <v>9665</v>
      </c>
      <c r="C1641" t="s">
        <v>9666</v>
      </c>
      <c r="D1641" t="s">
        <v>15</v>
      </c>
      <c r="E1641">
        <v>21.63</v>
      </c>
      <c r="F1641" s="74">
        <v>41488</v>
      </c>
    </row>
    <row r="1642" spans="2:6">
      <c r="B1642" t="s">
        <v>9667</v>
      </c>
      <c r="C1642" t="s">
        <v>9668</v>
      </c>
      <c r="D1642" t="s">
        <v>15</v>
      </c>
      <c r="E1642">
        <v>31.96</v>
      </c>
      <c r="F1642" s="74">
        <v>41488</v>
      </c>
    </row>
    <row r="1643" spans="2:6">
      <c r="B1643" t="s">
        <v>9669</v>
      </c>
      <c r="C1643" t="s">
        <v>9670</v>
      </c>
      <c r="D1643" t="s">
        <v>15</v>
      </c>
      <c r="E1643">
        <v>43.26</v>
      </c>
      <c r="F1643" s="74">
        <v>41488</v>
      </c>
    </row>
    <row r="1644" spans="2:6">
      <c r="B1644" t="s">
        <v>9671</v>
      </c>
      <c r="C1644" t="s">
        <v>9672</v>
      </c>
      <c r="D1644" t="s">
        <v>15</v>
      </c>
      <c r="E1644">
        <v>51.83</v>
      </c>
      <c r="F1644" s="74">
        <v>41488</v>
      </c>
    </row>
    <row r="1645" spans="2:6">
      <c r="B1645" t="s">
        <v>9673</v>
      </c>
      <c r="C1645" t="s">
        <v>9674</v>
      </c>
      <c r="D1645" t="s">
        <v>15</v>
      </c>
      <c r="E1645">
        <v>83.36</v>
      </c>
      <c r="F1645" s="74">
        <v>41487</v>
      </c>
    </row>
    <row r="1646" spans="2:6">
      <c r="B1646" t="s">
        <v>9675</v>
      </c>
      <c r="C1646" t="s">
        <v>9676</v>
      </c>
      <c r="D1646" t="s">
        <v>15</v>
      </c>
      <c r="E1646">
        <v>55.34</v>
      </c>
      <c r="F1646" s="74">
        <v>39853</v>
      </c>
    </row>
    <row r="1647" spans="2:6">
      <c r="B1647" t="s">
        <v>9677</v>
      </c>
      <c r="C1647" t="s">
        <v>9678</v>
      </c>
      <c r="D1647" t="s">
        <v>79</v>
      </c>
      <c r="E1647">
        <v>67.319999999999993</v>
      </c>
      <c r="F1647" s="74">
        <v>39853</v>
      </c>
    </row>
    <row r="1648" spans="2:6">
      <c r="B1648" t="s">
        <v>9679</v>
      </c>
      <c r="C1648" t="s">
        <v>9680</v>
      </c>
      <c r="D1648" t="s">
        <v>79</v>
      </c>
      <c r="E1648">
        <v>105.15</v>
      </c>
      <c r="F1648" s="74">
        <v>39853</v>
      </c>
    </row>
    <row r="1649" spans="2:6">
      <c r="B1649" t="s">
        <v>9681</v>
      </c>
      <c r="C1649" t="s">
        <v>9682</v>
      </c>
      <c r="D1649" t="s">
        <v>79</v>
      </c>
      <c r="E1649">
        <v>158.19999999999999</v>
      </c>
      <c r="F1649" s="74">
        <v>39853</v>
      </c>
    </row>
    <row r="1650" spans="2:6">
      <c r="B1650" t="s">
        <v>9683</v>
      </c>
      <c r="C1650" t="s">
        <v>9684</v>
      </c>
      <c r="D1650" t="s">
        <v>7243</v>
      </c>
      <c r="E1650">
        <v>220</v>
      </c>
      <c r="F1650" s="74">
        <v>41548</v>
      </c>
    </row>
    <row r="1651" spans="2:6">
      <c r="B1651" t="s">
        <v>9685</v>
      </c>
      <c r="C1651" t="s">
        <v>9686</v>
      </c>
      <c r="D1651" t="s">
        <v>7243</v>
      </c>
      <c r="E1651">
        <v>350</v>
      </c>
      <c r="F1651" s="74">
        <v>41548</v>
      </c>
    </row>
    <row r="1652" spans="2:6">
      <c r="B1652" t="s">
        <v>9687</v>
      </c>
      <c r="C1652" t="s">
        <v>9688</v>
      </c>
      <c r="D1652" t="s">
        <v>79</v>
      </c>
      <c r="E1652">
        <v>41.82</v>
      </c>
      <c r="F1652" s="74">
        <v>41522</v>
      </c>
    </row>
    <row r="1653" spans="2:6">
      <c r="B1653" t="s">
        <v>9689</v>
      </c>
      <c r="C1653" t="s">
        <v>9690</v>
      </c>
      <c r="D1653" t="s">
        <v>79</v>
      </c>
      <c r="E1653">
        <v>68.86</v>
      </c>
      <c r="F1653" s="74">
        <v>41522</v>
      </c>
    </row>
    <row r="1654" spans="2:6">
      <c r="B1654" t="s">
        <v>9691</v>
      </c>
      <c r="C1654" t="s">
        <v>9692</v>
      </c>
      <c r="D1654" t="s">
        <v>79</v>
      </c>
      <c r="E1654">
        <v>100.17</v>
      </c>
      <c r="F1654" s="74">
        <v>41522</v>
      </c>
    </row>
    <row r="1655" spans="2:6">
      <c r="B1655" t="s">
        <v>9693</v>
      </c>
      <c r="C1655" t="s">
        <v>9694</v>
      </c>
      <c r="D1655" t="s">
        <v>79</v>
      </c>
      <c r="E1655">
        <v>152.72999999999999</v>
      </c>
      <c r="F1655" s="74">
        <v>41522</v>
      </c>
    </row>
    <row r="1656" spans="2:6">
      <c r="B1656" t="s">
        <v>9695</v>
      </c>
      <c r="C1656" t="s">
        <v>9696</v>
      </c>
      <c r="D1656" t="s">
        <v>79</v>
      </c>
      <c r="E1656">
        <v>216.69</v>
      </c>
      <c r="F1656" s="74">
        <v>41522</v>
      </c>
    </row>
    <row r="1657" spans="2:6">
      <c r="B1657" t="s">
        <v>9697</v>
      </c>
      <c r="C1657" t="s">
        <v>9698</v>
      </c>
      <c r="D1657" t="s">
        <v>79</v>
      </c>
      <c r="E1657">
        <v>340.15</v>
      </c>
      <c r="F1657" s="74">
        <v>41522</v>
      </c>
    </row>
    <row r="1658" spans="2:6">
      <c r="B1658" t="s">
        <v>9699</v>
      </c>
      <c r="C1658" t="s">
        <v>9700</v>
      </c>
      <c r="D1658" t="s">
        <v>62</v>
      </c>
      <c r="E1658" s="75">
        <v>1355.75</v>
      </c>
      <c r="F1658" s="74">
        <v>39853</v>
      </c>
    </row>
    <row r="1659" spans="2:6">
      <c r="B1659" t="s">
        <v>9701</v>
      </c>
      <c r="C1659" t="s">
        <v>9702</v>
      </c>
      <c r="D1659" t="s">
        <v>62</v>
      </c>
      <c r="E1659">
        <v>221.12</v>
      </c>
      <c r="F1659" s="74">
        <v>39853</v>
      </c>
    </row>
    <row r="1660" spans="2:6">
      <c r="B1660" t="s">
        <v>9703</v>
      </c>
      <c r="C1660" t="s">
        <v>9704</v>
      </c>
      <c r="D1660" t="s">
        <v>62</v>
      </c>
      <c r="E1660">
        <v>810.55</v>
      </c>
      <c r="F1660" s="74">
        <v>39853</v>
      </c>
    </row>
    <row r="1661" spans="2:6">
      <c r="B1661" t="s">
        <v>9705</v>
      </c>
      <c r="C1661" t="s">
        <v>9706</v>
      </c>
      <c r="D1661" t="s">
        <v>7243</v>
      </c>
      <c r="E1661">
        <v>30.06</v>
      </c>
      <c r="F1661" s="74">
        <v>41529</v>
      </c>
    </row>
    <row r="1662" spans="2:6">
      <c r="B1662" t="s">
        <v>9707</v>
      </c>
      <c r="C1662" t="s">
        <v>9708</v>
      </c>
      <c r="D1662" t="s">
        <v>79</v>
      </c>
      <c r="E1662">
        <v>50.43</v>
      </c>
      <c r="F1662" s="74">
        <v>39853</v>
      </c>
    </row>
    <row r="1663" spans="2:6">
      <c r="B1663" t="s">
        <v>9709</v>
      </c>
      <c r="C1663" t="s">
        <v>9710</v>
      </c>
      <c r="D1663" t="s">
        <v>15</v>
      </c>
      <c r="E1663">
        <v>66.97</v>
      </c>
      <c r="F1663" s="74">
        <v>41537</v>
      </c>
    </row>
    <row r="1664" spans="2:6">
      <c r="B1664" t="s">
        <v>9711</v>
      </c>
      <c r="C1664" t="s">
        <v>9712</v>
      </c>
      <c r="D1664" t="s">
        <v>7243</v>
      </c>
      <c r="E1664">
        <v>90.49</v>
      </c>
      <c r="F1664" s="74">
        <v>41537</v>
      </c>
    </row>
    <row r="1665" spans="2:6">
      <c r="B1665" t="s">
        <v>9713</v>
      </c>
      <c r="C1665" t="s">
        <v>9714</v>
      </c>
      <c r="D1665" t="s">
        <v>79</v>
      </c>
      <c r="E1665">
        <v>217.81</v>
      </c>
      <c r="F1665" s="74">
        <v>41491</v>
      </c>
    </row>
    <row r="1666" spans="2:6">
      <c r="B1666" t="s">
        <v>9715</v>
      </c>
      <c r="C1666" t="s">
        <v>9716</v>
      </c>
      <c r="D1666" t="s">
        <v>79</v>
      </c>
      <c r="E1666">
        <v>735.89</v>
      </c>
      <c r="F1666" s="74">
        <v>39763</v>
      </c>
    </row>
    <row r="1667" spans="2:6">
      <c r="B1667" t="s">
        <v>9717</v>
      </c>
      <c r="C1667" t="s">
        <v>9718</v>
      </c>
      <c r="D1667" t="s">
        <v>79</v>
      </c>
      <c r="E1667" s="75">
        <v>1056.92</v>
      </c>
      <c r="F1667" s="74">
        <v>39763</v>
      </c>
    </row>
    <row r="1668" spans="2:6">
      <c r="B1668" t="s">
        <v>9719</v>
      </c>
      <c r="C1668" t="s">
        <v>9720</v>
      </c>
      <c r="D1668" t="s">
        <v>15</v>
      </c>
      <c r="E1668" s="75">
        <v>1689.63</v>
      </c>
      <c r="F1668" s="74">
        <v>41527</v>
      </c>
    </row>
    <row r="1669" spans="2:6">
      <c r="B1669" t="s">
        <v>9721</v>
      </c>
      <c r="C1669" t="s">
        <v>9722</v>
      </c>
      <c r="D1669" t="s">
        <v>79</v>
      </c>
      <c r="E1669">
        <v>785.95</v>
      </c>
      <c r="F1669" s="74">
        <v>41491</v>
      </c>
    </row>
    <row r="1670" spans="2:6">
      <c r="B1670" t="s">
        <v>9723</v>
      </c>
      <c r="C1670" t="s">
        <v>9724</v>
      </c>
      <c r="D1670" t="s">
        <v>79</v>
      </c>
      <c r="E1670" s="75">
        <v>1196.4000000000001</v>
      </c>
      <c r="F1670" s="74">
        <v>41491</v>
      </c>
    </row>
    <row r="1671" spans="2:6">
      <c r="B1671" t="s">
        <v>9725</v>
      </c>
      <c r="C1671" t="s">
        <v>9726</v>
      </c>
      <c r="D1671" t="s">
        <v>79</v>
      </c>
      <c r="E1671">
        <v>8.1199999999999992</v>
      </c>
      <c r="F1671" s="74">
        <v>41554</v>
      </c>
    </row>
    <row r="1672" spans="2:6">
      <c r="B1672" t="s">
        <v>9727</v>
      </c>
      <c r="C1672" t="s">
        <v>9728</v>
      </c>
      <c r="D1672" t="s">
        <v>79</v>
      </c>
      <c r="E1672">
        <v>11.01</v>
      </c>
      <c r="F1672" s="74">
        <v>41554</v>
      </c>
    </row>
    <row r="1673" spans="2:6">
      <c r="B1673" t="s">
        <v>9729</v>
      </c>
      <c r="C1673" t="s">
        <v>9730</v>
      </c>
      <c r="D1673" t="s">
        <v>79</v>
      </c>
      <c r="E1673">
        <v>14.99</v>
      </c>
      <c r="F1673" s="74">
        <v>41554</v>
      </c>
    </row>
    <row r="1674" spans="2:6">
      <c r="B1674" t="s">
        <v>9731</v>
      </c>
      <c r="C1674" t="s">
        <v>9732</v>
      </c>
      <c r="D1674" t="s">
        <v>79</v>
      </c>
      <c r="E1674">
        <v>22.27</v>
      </c>
      <c r="F1674" s="74">
        <v>41554</v>
      </c>
    </row>
    <row r="1675" spans="2:6">
      <c r="B1675" t="s">
        <v>9733</v>
      </c>
      <c r="C1675" t="s">
        <v>9734</v>
      </c>
      <c r="D1675" t="s">
        <v>7243</v>
      </c>
      <c r="E1675">
        <v>33.26</v>
      </c>
      <c r="F1675" s="74">
        <v>41554</v>
      </c>
    </row>
    <row r="1676" spans="2:6">
      <c r="B1676" t="s">
        <v>9735</v>
      </c>
      <c r="C1676" t="s">
        <v>9736</v>
      </c>
      <c r="D1676" t="s">
        <v>15</v>
      </c>
      <c r="E1676">
        <v>306.33999999999997</v>
      </c>
      <c r="F1676" s="74">
        <v>41511</v>
      </c>
    </row>
    <row r="1677" spans="2:6">
      <c r="B1677" t="s">
        <v>9737</v>
      </c>
      <c r="C1677" t="s">
        <v>9738</v>
      </c>
      <c r="D1677" t="s">
        <v>79</v>
      </c>
      <c r="E1677">
        <v>8</v>
      </c>
      <c r="F1677" s="74">
        <v>39763</v>
      </c>
    </row>
    <row r="1678" spans="2:6">
      <c r="B1678" t="s">
        <v>9739</v>
      </c>
      <c r="C1678" t="s">
        <v>9740</v>
      </c>
      <c r="D1678" t="s">
        <v>79</v>
      </c>
      <c r="E1678">
        <v>14.73</v>
      </c>
      <c r="F1678" s="74">
        <v>39763</v>
      </c>
    </row>
    <row r="1679" spans="2:6">
      <c r="B1679" t="s">
        <v>9741</v>
      </c>
      <c r="C1679" t="s">
        <v>9742</v>
      </c>
      <c r="D1679" t="s">
        <v>79</v>
      </c>
      <c r="E1679">
        <v>25.74</v>
      </c>
      <c r="F1679" s="74">
        <v>39763</v>
      </c>
    </row>
    <row r="1680" spans="2:6">
      <c r="B1680" t="s">
        <v>9743</v>
      </c>
      <c r="C1680" t="s">
        <v>9744</v>
      </c>
      <c r="D1680" t="s">
        <v>79</v>
      </c>
      <c r="E1680">
        <v>39.07</v>
      </c>
      <c r="F1680" s="74">
        <v>39763</v>
      </c>
    </row>
    <row r="1681" spans="2:7">
      <c r="B1681" t="s">
        <v>9745</v>
      </c>
      <c r="C1681" t="s">
        <v>9746</v>
      </c>
      <c r="D1681" t="s">
        <v>79</v>
      </c>
      <c r="E1681">
        <v>59.72</v>
      </c>
      <c r="F1681" s="74">
        <v>39763</v>
      </c>
    </row>
    <row r="1682" spans="2:7">
      <c r="B1682" t="s">
        <v>9747</v>
      </c>
      <c r="C1682" t="s">
        <v>9748</v>
      </c>
      <c r="D1682" t="s">
        <v>79</v>
      </c>
      <c r="E1682">
        <v>94.31</v>
      </c>
      <c r="F1682" s="74">
        <v>39763</v>
      </c>
    </row>
    <row r="1683" spans="2:7">
      <c r="B1683" t="s">
        <v>9749</v>
      </c>
      <c r="C1683" t="s">
        <v>9750</v>
      </c>
      <c r="D1683" t="s">
        <v>79</v>
      </c>
      <c r="E1683">
        <v>183.79</v>
      </c>
      <c r="F1683" s="74">
        <v>39763</v>
      </c>
    </row>
    <row r="1684" spans="2:7">
      <c r="B1684" t="s">
        <v>9751</v>
      </c>
      <c r="C1684" t="s">
        <v>9752</v>
      </c>
      <c r="D1684" t="s">
        <v>79</v>
      </c>
      <c r="E1684">
        <v>370.44</v>
      </c>
      <c r="F1684" s="74">
        <v>39763</v>
      </c>
    </row>
    <row r="1685" spans="2:7">
      <c r="B1685" t="s">
        <v>9753</v>
      </c>
      <c r="C1685" t="s">
        <v>9754</v>
      </c>
      <c r="D1685" t="s">
        <v>79</v>
      </c>
      <c r="E1685">
        <v>262.19</v>
      </c>
      <c r="F1685" s="74">
        <v>39763</v>
      </c>
    </row>
    <row r="1686" spans="2:7">
      <c r="B1686" t="s">
        <v>9755</v>
      </c>
      <c r="C1686" t="s">
        <v>9756</v>
      </c>
    </row>
    <row r="1687" spans="2:7">
      <c r="B1687" t="s">
        <v>15</v>
      </c>
      <c r="C1687">
        <v>6.92</v>
      </c>
      <c r="D1687" s="74">
        <v>41536</v>
      </c>
    </row>
    <row r="1688" spans="2:7">
      <c r="B1688" t="s">
        <v>9757</v>
      </c>
      <c r="C1688" t="s">
        <v>9758</v>
      </c>
      <c r="D1688" t="s">
        <v>15</v>
      </c>
      <c r="E1688">
        <v>7.96</v>
      </c>
      <c r="F1688" s="74">
        <v>41536</v>
      </c>
    </row>
    <row r="1689" spans="2:7">
      <c r="B1689" t="s">
        <v>9759</v>
      </c>
      <c r="C1689" t="s">
        <v>9760</v>
      </c>
      <c r="D1689" t="s">
        <v>62</v>
      </c>
      <c r="E1689">
        <v>2.56</v>
      </c>
      <c r="F1689" s="74">
        <v>39764</v>
      </c>
    </row>
    <row r="1690" spans="2:7">
      <c r="B1690" t="s">
        <v>9761</v>
      </c>
      <c r="C1690" t="s">
        <v>9762</v>
      </c>
      <c r="D1690" t="s">
        <v>62</v>
      </c>
      <c r="E1690">
        <v>0.55000000000000004</v>
      </c>
      <c r="F1690" s="74">
        <v>40479</v>
      </c>
      <c r="G1690" t="s">
        <v>4415</v>
      </c>
    </row>
    <row r="1691" spans="2:7">
      <c r="B1691" t="s">
        <v>9763</v>
      </c>
      <c r="C1691" t="s">
        <v>9764</v>
      </c>
      <c r="D1691" t="s">
        <v>62</v>
      </c>
      <c r="E1691">
        <v>2.2400000000000002</v>
      </c>
      <c r="F1691" s="74">
        <v>40305</v>
      </c>
    </row>
    <row r="1692" spans="2:7">
      <c r="B1692" t="s">
        <v>9765</v>
      </c>
      <c r="C1692" t="s">
        <v>9766</v>
      </c>
      <c r="D1692" t="s">
        <v>62</v>
      </c>
      <c r="E1692">
        <v>0.17</v>
      </c>
      <c r="F1692" s="74">
        <v>41513</v>
      </c>
    </row>
    <row r="1693" spans="2:7">
      <c r="B1693" t="s">
        <v>9767</v>
      </c>
      <c r="C1693" t="s">
        <v>9768</v>
      </c>
      <c r="D1693" t="s">
        <v>62</v>
      </c>
      <c r="E1693">
        <v>0.21</v>
      </c>
      <c r="F1693" s="74">
        <v>39764</v>
      </c>
    </row>
    <row r="1694" spans="2:7">
      <c r="B1694" t="s">
        <v>9769</v>
      </c>
      <c r="C1694" t="s">
        <v>9770</v>
      </c>
      <c r="D1694" t="s">
        <v>62</v>
      </c>
      <c r="E1694">
        <v>1.5</v>
      </c>
      <c r="F1694" s="74">
        <v>39771</v>
      </c>
    </row>
    <row r="1695" spans="2:7">
      <c r="B1695" t="s">
        <v>9771</v>
      </c>
      <c r="C1695" t="s">
        <v>9772</v>
      </c>
      <c r="D1695" t="s">
        <v>6858</v>
      </c>
      <c r="E1695">
        <v>592.96</v>
      </c>
      <c r="F1695" s="74">
        <v>41554</v>
      </c>
    </row>
    <row r="1696" spans="2:7">
      <c r="B1696" t="s">
        <v>9773</v>
      </c>
      <c r="C1696" t="s">
        <v>9774</v>
      </c>
      <c r="D1696" t="s">
        <v>62</v>
      </c>
      <c r="E1696">
        <v>23.9</v>
      </c>
      <c r="F1696" s="74">
        <v>41485</v>
      </c>
    </row>
    <row r="1697" spans="2:6">
      <c r="B1697" t="s">
        <v>9775</v>
      </c>
      <c r="C1697" t="s">
        <v>9776</v>
      </c>
      <c r="D1697" t="s">
        <v>62</v>
      </c>
      <c r="E1697">
        <v>31.05</v>
      </c>
      <c r="F1697" s="74">
        <v>41485</v>
      </c>
    </row>
    <row r="1698" spans="2:6">
      <c r="B1698" t="s">
        <v>9777</v>
      </c>
      <c r="C1698" t="s">
        <v>9778</v>
      </c>
      <c r="D1698" t="s">
        <v>6858</v>
      </c>
      <c r="E1698">
        <v>63.08</v>
      </c>
      <c r="F1698" s="74">
        <v>41485</v>
      </c>
    </row>
    <row r="1699" spans="2:6">
      <c r="B1699" t="s">
        <v>9779</v>
      </c>
      <c r="C1699" t="s">
        <v>9780</v>
      </c>
      <c r="D1699" t="s">
        <v>62</v>
      </c>
      <c r="E1699">
        <v>88.06</v>
      </c>
      <c r="F1699" s="74">
        <v>41554</v>
      </c>
    </row>
    <row r="1700" spans="2:6">
      <c r="B1700" t="s">
        <v>9781</v>
      </c>
      <c r="C1700" t="s">
        <v>9782</v>
      </c>
      <c r="D1700" t="s">
        <v>6858</v>
      </c>
      <c r="E1700">
        <v>203.61</v>
      </c>
      <c r="F1700" s="74">
        <v>41485</v>
      </c>
    </row>
    <row r="1701" spans="2:6">
      <c r="B1701" t="s">
        <v>9783</v>
      </c>
      <c r="C1701" t="s">
        <v>9784</v>
      </c>
      <c r="D1701" t="s">
        <v>6858</v>
      </c>
      <c r="E1701">
        <v>346.84</v>
      </c>
      <c r="F1701" s="74">
        <v>41485</v>
      </c>
    </row>
    <row r="1702" spans="2:6">
      <c r="B1702" t="s">
        <v>9785</v>
      </c>
      <c r="C1702" t="s">
        <v>9786</v>
      </c>
      <c r="D1702" t="s">
        <v>6858</v>
      </c>
      <c r="E1702">
        <v>418.7</v>
      </c>
      <c r="F1702" s="74">
        <v>41554</v>
      </c>
    </row>
    <row r="1703" spans="2:6">
      <c r="B1703" t="s">
        <v>9787</v>
      </c>
      <c r="C1703" t="s">
        <v>9788</v>
      </c>
      <c r="D1703" t="s">
        <v>62</v>
      </c>
      <c r="E1703" s="75">
        <v>2232.73</v>
      </c>
      <c r="F1703" s="74">
        <v>40305</v>
      </c>
    </row>
    <row r="1704" spans="2:6">
      <c r="B1704" t="s">
        <v>9789</v>
      </c>
      <c r="C1704" t="s">
        <v>9790</v>
      </c>
      <c r="D1704" t="s">
        <v>62</v>
      </c>
      <c r="E1704" s="75">
        <v>1922.82</v>
      </c>
      <c r="F1704" s="74">
        <v>39854</v>
      </c>
    </row>
    <row r="1705" spans="2:6">
      <c r="B1705" t="s">
        <v>9791</v>
      </c>
      <c r="C1705" t="s">
        <v>9792</v>
      </c>
      <c r="D1705" t="s">
        <v>62</v>
      </c>
      <c r="E1705" s="75">
        <v>3551.72</v>
      </c>
      <c r="F1705" s="74">
        <v>40305</v>
      </c>
    </row>
    <row r="1706" spans="2:6">
      <c r="B1706" t="s">
        <v>9793</v>
      </c>
      <c r="C1706" t="s">
        <v>9794</v>
      </c>
      <c r="D1706" t="s">
        <v>62</v>
      </c>
      <c r="E1706" s="75">
        <v>3740.52</v>
      </c>
      <c r="F1706" s="74">
        <v>39854</v>
      </c>
    </row>
    <row r="1707" spans="2:6">
      <c r="B1707" t="s">
        <v>9795</v>
      </c>
      <c r="C1707" t="s">
        <v>9796</v>
      </c>
      <c r="D1707" t="s">
        <v>62</v>
      </c>
      <c r="E1707" s="75">
        <v>6497</v>
      </c>
      <c r="F1707" s="74">
        <v>39854</v>
      </c>
    </row>
    <row r="1708" spans="2:6">
      <c r="B1708" t="s">
        <v>9797</v>
      </c>
      <c r="C1708" t="s">
        <v>9798</v>
      </c>
      <c r="D1708" t="s">
        <v>62</v>
      </c>
      <c r="E1708" s="75">
        <v>13191.46</v>
      </c>
      <c r="F1708" s="74">
        <v>40002</v>
      </c>
    </row>
    <row r="1709" spans="2:6">
      <c r="B1709" t="s">
        <v>9799</v>
      </c>
      <c r="C1709" t="s">
        <v>9800</v>
      </c>
      <c r="D1709" t="s">
        <v>62</v>
      </c>
      <c r="E1709">
        <v>264.18</v>
      </c>
      <c r="F1709" s="74">
        <v>39854</v>
      </c>
    </row>
    <row r="1710" spans="2:6">
      <c r="B1710" t="s">
        <v>9801</v>
      </c>
      <c r="C1710" t="s">
        <v>9802</v>
      </c>
      <c r="D1710" t="s">
        <v>62</v>
      </c>
      <c r="E1710">
        <v>263.8</v>
      </c>
      <c r="F1710" s="74">
        <v>39854</v>
      </c>
    </row>
    <row r="1711" spans="2:6">
      <c r="B1711" t="s">
        <v>9803</v>
      </c>
      <c r="C1711" t="s">
        <v>9804</v>
      </c>
      <c r="D1711" t="s">
        <v>62</v>
      </c>
      <c r="E1711">
        <v>464.13</v>
      </c>
      <c r="F1711" s="74">
        <v>39854</v>
      </c>
    </row>
    <row r="1712" spans="2:6">
      <c r="B1712" t="s">
        <v>9805</v>
      </c>
      <c r="C1712" t="s">
        <v>9806</v>
      </c>
      <c r="D1712" t="s">
        <v>62</v>
      </c>
      <c r="E1712">
        <v>707.79</v>
      </c>
      <c r="F1712" s="74">
        <v>39854</v>
      </c>
    </row>
    <row r="1713" spans="2:6">
      <c r="B1713" t="s">
        <v>9807</v>
      </c>
      <c r="C1713" t="s">
        <v>9808</v>
      </c>
      <c r="D1713" t="s">
        <v>62</v>
      </c>
      <c r="E1713">
        <v>919.5</v>
      </c>
      <c r="F1713" s="74">
        <v>39854</v>
      </c>
    </row>
    <row r="1714" spans="2:6">
      <c r="B1714" t="s">
        <v>9809</v>
      </c>
      <c r="C1714" t="s">
        <v>9810</v>
      </c>
      <c r="D1714" t="s">
        <v>62</v>
      </c>
      <c r="E1714" s="75">
        <v>1356.91</v>
      </c>
      <c r="F1714" s="74">
        <v>39854</v>
      </c>
    </row>
    <row r="1715" spans="2:6">
      <c r="B1715" t="s">
        <v>9811</v>
      </c>
      <c r="C1715" t="s">
        <v>9812</v>
      </c>
      <c r="D1715" t="s">
        <v>62</v>
      </c>
      <c r="E1715">
        <v>208.17</v>
      </c>
      <c r="F1715" s="74">
        <v>39854</v>
      </c>
    </row>
    <row r="1716" spans="2:6">
      <c r="B1716" t="s">
        <v>9813</v>
      </c>
      <c r="C1716" t="s">
        <v>9814</v>
      </c>
      <c r="D1716" t="s">
        <v>62</v>
      </c>
      <c r="E1716">
        <v>224.18</v>
      </c>
      <c r="F1716" s="74">
        <v>41537</v>
      </c>
    </row>
    <row r="1717" spans="2:6">
      <c r="B1717" t="s">
        <v>9815</v>
      </c>
      <c r="C1717" t="s">
        <v>9816</v>
      </c>
      <c r="D1717" t="s">
        <v>62</v>
      </c>
      <c r="E1717">
        <v>222.08</v>
      </c>
      <c r="F1717" s="74">
        <v>39854</v>
      </c>
    </row>
    <row r="1718" spans="2:6">
      <c r="B1718" t="s">
        <v>9817</v>
      </c>
      <c r="C1718" t="s">
        <v>9818</v>
      </c>
      <c r="D1718" t="s">
        <v>62</v>
      </c>
      <c r="E1718">
        <v>297.51</v>
      </c>
      <c r="F1718" s="74">
        <v>39854</v>
      </c>
    </row>
    <row r="1719" spans="2:6">
      <c r="B1719" t="s">
        <v>9819</v>
      </c>
      <c r="C1719" t="s">
        <v>9820</v>
      </c>
      <c r="D1719" t="s">
        <v>62</v>
      </c>
      <c r="E1719">
        <v>435.65</v>
      </c>
      <c r="F1719" s="74">
        <v>39854</v>
      </c>
    </row>
    <row r="1720" spans="2:6">
      <c r="B1720" t="s">
        <v>9821</v>
      </c>
      <c r="C1720" t="s">
        <v>9822</v>
      </c>
      <c r="D1720" t="s">
        <v>62</v>
      </c>
      <c r="E1720">
        <v>525.66</v>
      </c>
      <c r="F1720" s="74">
        <v>39854</v>
      </c>
    </row>
    <row r="1721" spans="2:6">
      <c r="B1721" t="s">
        <v>9823</v>
      </c>
      <c r="C1721" t="s">
        <v>9824</v>
      </c>
      <c r="D1721" t="s">
        <v>62</v>
      </c>
      <c r="E1721">
        <v>750.52</v>
      </c>
      <c r="F1721" s="74">
        <v>39854</v>
      </c>
    </row>
    <row r="1722" spans="2:6">
      <c r="B1722" t="s">
        <v>9825</v>
      </c>
      <c r="C1722" t="s">
        <v>9826</v>
      </c>
      <c r="D1722" t="s">
        <v>62</v>
      </c>
      <c r="E1722" s="75">
        <v>1656.11</v>
      </c>
      <c r="F1722" s="74">
        <v>39854</v>
      </c>
    </row>
    <row r="1723" spans="2:6">
      <c r="B1723" t="s">
        <v>9827</v>
      </c>
      <c r="C1723" t="s">
        <v>9828</v>
      </c>
      <c r="D1723" t="s">
        <v>62</v>
      </c>
      <c r="E1723" s="75">
        <v>5124.25</v>
      </c>
      <c r="F1723" s="74">
        <v>39854</v>
      </c>
    </row>
    <row r="1724" spans="2:6">
      <c r="B1724" t="s">
        <v>9829</v>
      </c>
      <c r="C1724" t="s">
        <v>9830</v>
      </c>
      <c r="D1724" t="s">
        <v>62</v>
      </c>
      <c r="E1724" s="75">
        <v>7532</v>
      </c>
      <c r="F1724" s="74">
        <v>39854</v>
      </c>
    </row>
    <row r="1725" spans="2:6">
      <c r="B1725" t="s">
        <v>9831</v>
      </c>
      <c r="C1725" t="s">
        <v>9832</v>
      </c>
      <c r="D1725" t="s">
        <v>62</v>
      </c>
      <c r="E1725" s="75">
        <v>2568.89</v>
      </c>
      <c r="F1725" s="74">
        <v>39854</v>
      </c>
    </row>
    <row r="1726" spans="2:6">
      <c r="B1726" t="s">
        <v>9833</v>
      </c>
      <c r="C1726" t="s">
        <v>9834</v>
      </c>
      <c r="D1726" t="s">
        <v>62</v>
      </c>
      <c r="E1726">
        <v>353.21</v>
      </c>
      <c r="F1726" s="74">
        <v>39854</v>
      </c>
    </row>
    <row r="1727" spans="2:6">
      <c r="B1727" t="s">
        <v>9835</v>
      </c>
      <c r="C1727" t="s">
        <v>9836</v>
      </c>
      <c r="D1727" t="s">
        <v>62</v>
      </c>
      <c r="E1727">
        <v>481.91</v>
      </c>
      <c r="F1727" s="74">
        <v>39854</v>
      </c>
    </row>
    <row r="1728" spans="2:6">
      <c r="B1728" t="s">
        <v>9837</v>
      </c>
      <c r="C1728" t="s">
        <v>9838</v>
      </c>
      <c r="D1728" t="s">
        <v>62</v>
      </c>
      <c r="E1728" s="75">
        <v>1184.99</v>
      </c>
      <c r="F1728" s="74">
        <v>39854</v>
      </c>
    </row>
    <row r="1729" spans="2:6">
      <c r="B1729" t="s">
        <v>9839</v>
      </c>
      <c r="C1729" t="s">
        <v>9840</v>
      </c>
      <c r="D1729" t="s">
        <v>62</v>
      </c>
      <c r="E1729" s="75">
        <v>1360.29</v>
      </c>
      <c r="F1729" s="74">
        <v>39854</v>
      </c>
    </row>
    <row r="1730" spans="2:6">
      <c r="B1730" t="s">
        <v>9841</v>
      </c>
      <c r="C1730" t="s">
        <v>9842</v>
      </c>
      <c r="D1730" t="s">
        <v>62</v>
      </c>
      <c r="E1730" s="75">
        <v>2020.21</v>
      </c>
      <c r="F1730" s="74">
        <v>39854</v>
      </c>
    </row>
    <row r="1731" spans="2:6">
      <c r="B1731" t="s">
        <v>9843</v>
      </c>
      <c r="C1731" t="s">
        <v>9844</v>
      </c>
      <c r="D1731" t="s">
        <v>62</v>
      </c>
      <c r="E1731" s="75">
        <v>8817.08</v>
      </c>
      <c r="F1731" s="74">
        <v>39057</v>
      </c>
    </row>
    <row r="1732" spans="2:6">
      <c r="B1732" t="s">
        <v>9845</v>
      </c>
      <c r="C1732" t="s">
        <v>9846</v>
      </c>
      <c r="D1732" t="s">
        <v>62</v>
      </c>
      <c r="E1732">
        <v>509.34</v>
      </c>
      <c r="F1732" s="74">
        <v>39057</v>
      </c>
    </row>
    <row r="1733" spans="2:6">
      <c r="B1733" t="s">
        <v>9847</v>
      </c>
      <c r="C1733" t="s">
        <v>9848</v>
      </c>
      <c r="D1733" t="s">
        <v>20</v>
      </c>
      <c r="E1733">
        <v>8.9</v>
      </c>
      <c r="F1733" s="74">
        <v>41506</v>
      </c>
    </row>
    <row r="1734" spans="2:6">
      <c r="B1734" t="s">
        <v>9849</v>
      </c>
      <c r="C1734" t="s">
        <v>9850</v>
      </c>
      <c r="D1734" t="s">
        <v>62</v>
      </c>
      <c r="E1734">
        <v>14.17</v>
      </c>
      <c r="F1734" s="74">
        <v>39764</v>
      </c>
    </row>
    <row r="1735" spans="2:6">
      <c r="B1735" t="s">
        <v>9851</v>
      </c>
      <c r="C1735" t="s">
        <v>9852</v>
      </c>
      <c r="D1735" t="s">
        <v>62</v>
      </c>
      <c r="E1735" s="75">
        <v>1950</v>
      </c>
      <c r="F1735" s="74">
        <v>41527</v>
      </c>
    </row>
    <row r="1736" spans="2:6">
      <c r="B1736" t="s">
        <v>9853</v>
      </c>
      <c r="C1736" t="s">
        <v>9854</v>
      </c>
      <c r="D1736" t="s">
        <v>62</v>
      </c>
      <c r="E1736" s="75">
        <v>2304.1</v>
      </c>
      <c r="F1736" s="74">
        <v>40305</v>
      </c>
    </row>
    <row r="1737" spans="2:6">
      <c r="B1737" t="s">
        <v>9855</v>
      </c>
      <c r="C1737" t="s">
        <v>9856</v>
      </c>
    </row>
    <row r="1738" spans="2:6">
      <c r="B1738" t="s">
        <v>62</v>
      </c>
      <c r="C1738">
        <v>12.8</v>
      </c>
      <c r="D1738" s="74">
        <v>41509</v>
      </c>
      <c r="E1738" t="s">
        <v>4415</v>
      </c>
    </row>
    <row r="1739" spans="2:6">
      <c r="B1739" t="s">
        <v>9857</v>
      </c>
      <c r="C1739" t="s">
        <v>9858</v>
      </c>
      <c r="D1739" t="s">
        <v>62</v>
      </c>
      <c r="E1739">
        <v>437.17</v>
      </c>
      <c r="F1739" s="74">
        <v>39854</v>
      </c>
    </row>
    <row r="1740" spans="2:6">
      <c r="B1740" t="s">
        <v>9859</v>
      </c>
      <c r="C1740" t="s">
        <v>9860</v>
      </c>
      <c r="D1740" t="s">
        <v>62</v>
      </c>
      <c r="E1740">
        <v>245.77</v>
      </c>
      <c r="F1740" s="74">
        <v>39854</v>
      </c>
    </row>
    <row r="1741" spans="2:6">
      <c r="B1741" t="s">
        <v>9861</v>
      </c>
      <c r="C1741" t="s">
        <v>9862</v>
      </c>
      <c r="D1741" t="s">
        <v>62</v>
      </c>
      <c r="E1741">
        <v>796.05</v>
      </c>
      <c r="F1741" s="74">
        <v>39854</v>
      </c>
    </row>
    <row r="1742" spans="2:6">
      <c r="B1742" t="s">
        <v>9863</v>
      </c>
      <c r="C1742" t="s">
        <v>9864</v>
      </c>
      <c r="D1742" t="s">
        <v>62</v>
      </c>
      <c r="E1742">
        <v>796.08</v>
      </c>
      <c r="F1742" s="74">
        <v>39854</v>
      </c>
    </row>
    <row r="1743" spans="2:6">
      <c r="B1743" t="s">
        <v>9865</v>
      </c>
      <c r="C1743" t="s">
        <v>9866</v>
      </c>
      <c r="D1743" t="s">
        <v>62</v>
      </c>
      <c r="E1743">
        <v>92.07</v>
      </c>
      <c r="F1743" s="74">
        <v>39854</v>
      </c>
    </row>
    <row r="1744" spans="2:6">
      <c r="B1744" t="s">
        <v>9867</v>
      </c>
      <c r="C1744" t="s">
        <v>9868</v>
      </c>
      <c r="D1744" t="s">
        <v>62</v>
      </c>
      <c r="E1744">
        <v>211.7</v>
      </c>
      <c r="F1744" s="74">
        <v>39854</v>
      </c>
    </row>
    <row r="1745" spans="2:6">
      <c r="B1745" t="s">
        <v>9869</v>
      </c>
      <c r="C1745" t="s">
        <v>9870</v>
      </c>
      <c r="D1745" t="s">
        <v>62</v>
      </c>
      <c r="E1745">
        <v>137.75</v>
      </c>
      <c r="F1745" s="74">
        <v>39854</v>
      </c>
    </row>
    <row r="1746" spans="2:6">
      <c r="B1746" t="s">
        <v>9871</v>
      </c>
      <c r="C1746" t="s">
        <v>9872</v>
      </c>
      <c r="D1746" t="s">
        <v>62</v>
      </c>
      <c r="E1746">
        <v>369.02</v>
      </c>
      <c r="F1746" s="74">
        <v>39854</v>
      </c>
    </row>
    <row r="1747" spans="2:6">
      <c r="B1747" t="s">
        <v>9873</v>
      </c>
      <c r="C1747" t="s">
        <v>9874</v>
      </c>
      <c r="D1747" t="s">
        <v>62</v>
      </c>
      <c r="E1747">
        <v>471.97</v>
      </c>
      <c r="F1747" s="74">
        <v>39854</v>
      </c>
    </row>
    <row r="1748" spans="2:6">
      <c r="B1748" t="s">
        <v>9875</v>
      </c>
      <c r="C1748" t="s">
        <v>9876</v>
      </c>
      <c r="D1748" t="s">
        <v>62</v>
      </c>
      <c r="E1748">
        <v>27.67</v>
      </c>
      <c r="F1748" s="74">
        <v>39854</v>
      </c>
    </row>
    <row r="1749" spans="2:6">
      <c r="B1749" t="s">
        <v>9877</v>
      </c>
      <c r="C1749" t="s">
        <v>9878</v>
      </c>
      <c r="D1749" t="s">
        <v>62</v>
      </c>
      <c r="E1749">
        <v>85.65</v>
      </c>
      <c r="F1749" s="74">
        <v>39854</v>
      </c>
    </row>
    <row r="1750" spans="2:6">
      <c r="B1750" t="s">
        <v>9879</v>
      </c>
      <c r="C1750" t="s">
        <v>9880</v>
      </c>
      <c r="D1750" t="s">
        <v>62</v>
      </c>
      <c r="E1750">
        <v>135.15</v>
      </c>
      <c r="F1750" s="74">
        <v>39854</v>
      </c>
    </row>
    <row r="1751" spans="2:6">
      <c r="B1751" t="s">
        <v>9881</v>
      </c>
      <c r="C1751" t="s">
        <v>9882</v>
      </c>
      <c r="D1751" t="s">
        <v>62</v>
      </c>
      <c r="E1751">
        <v>0.44</v>
      </c>
      <c r="F1751" s="74">
        <v>40998</v>
      </c>
    </row>
    <row r="1752" spans="2:6">
      <c r="B1752" t="s">
        <v>9883</v>
      </c>
      <c r="C1752" t="s">
        <v>9884</v>
      </c>
      <c r="D1752" t="s">
        <v>62</v>
      </c>
      <c r="E1752">
        <v>2.78</v>
      </c>
      <c r="F1752" s="74">
        <v>40998</v>
      </c>
    </row>
    <row r="1753" spans="2:6">
      <c r="B1753" t="s">
        <v>9885</v>
      </c>
      <c r="C1753" t="s">
        <v>9886</v>
      </c>
      <c r="D1753" t="s">
        <v>62</v>
      </c>
      <c r="E1753">
        <v>1.74</v>
      </c>
      <c r="F1753" s="74">
        <v>40998</v>
      </c>
    </row>
    <row r="1754" spans="2:6">
      <c r="B1754" t="s">
        <v>9887</v>
      </c>
      <c r="C1754" t="s">
        <v>9888</v>
      </c>
      <c r="D1754" t="s">
        <v>62</v>
      </c>
      <c r="E1754">
        <v>5.72</v>
      </c>
      <c r="F1754" s="74">
        <v>40998</v>
      </c>
    </row>
    <row r="1755" spans="2:6">
      <c r="B1755" t="s">
        <v>9889</v>
      </c>
      <c r="C1755" t="s">
        <v>9890</v>
      </c>
      <c r="D1755" t="s">
        <v>9891</v>
      </c>
      <c r="E1755" s="75">
        <v>40318.57</v>
      </c>
      <c r="F1755" s="74">
        <v>41555</v>
      </c>
    </row>
    <row r="1756" spans="2:6">
      <c r="B1756" t="s">
        <v>9892</v>
      </c>
      <c r="C1756" t="s">
        <v>9893</v>
      </c>
      <c r="D1756" t="s">
        <v>5</v>
      </c>
      <c r="E1756">
        <v>130</v>
      </c>
      <c r="F1756" s="74">
        <v>39870</v>
      </c>
    </row>
    <row r="1757" spans="2:6">
      <c r="B1757" t="s">
        <v>9894</v>
      </c>
      <c r="C1757" t="s">
        <v>9895</v>
      </c>
      <c r="D1757" t="s">
        <v>5</v>
      </c>
      <c r="E1757">
        <v>350</v>
      </c>
      <c r="F1757" s="74">
        <v>41555</v>
      </c>
    </row>
    <row r="1758" spans="2:6">
      <c r="B1758" t="s">
        <v>9896</v>
      </c>
      <c r="C1758" t="s">
        <v>9897</v>
      </c>
      <c r="D1758" t="s">
        <v>62</v>
      </c>
      <c r="E1758">
        <v>850</v>
      </c>
      <c r="F1758" s="74">
        <v>41556</v>
      </c>
    </row>
    <row r="1759" spans="2:6">
      <c r="B1759" t="s">
        <v>9898</v>
      </c>
      <c r="C1759" t="s">
        <v>9899</v>
      </c>
      <c r="D1759" t="s">
        <v>62</v>
      </c>
      <c r="E1759">
        <v>850</v>
      </c>
      <c r="F1759" s="74">
        <v>41556</v>
      </c>
    </row>
    <row r="1760" spans="2:6">
      <c r="B1760" t="s">
        <v>9900</v>
      </c>
      <c r="C1760" t="s">
        <v>9901</v>
      </c>
      <c r="D1760" t="s">
        <v>62</v>
      </c>
      <c r="E1760">
        <v>550</v>
      </c>
      <c r="F1760" s="74">
        <v>41556</v>
      </c>
    </row>
    <row r="1761" spans="2:6">
      <c r="B1761" t="s">
        <v>9902</v>
      </c>
      <c r="C1761" t="s">
        <v>9903</v>
      </c>
      <c r="D1761" t="s">
        <v>62</v>
      </c>
      <c r="E1761">
        <v>550</v>
      </c>
      <c r="F1761" s="74">
        <v>41556</v>
      </c>
    </row>
    <row r="1762" spans="2:6">
      <c r="B1762" t="s">
        <v>9904</v>
      </c>
      <c r="C1762" t="s">
        <v>9905</v>
      </c>
      <c r="D1762" t="s">
        <v>62</v>
      </c>
      <c r="E1762">
        <v>650</v>
      </c>
      <c r="F1762" s="74">
        <v>41556</v>
      </c>
    </row>
    <row r="1763" spans="2:6">
      <c r="B1763" t="s">
        <v>9906</v>
      </c>
      <c r="C1763" t="s">
        <v>9907</v>
      </c>
      <c r="D1763" t="s">
        <v>62</v>
      </c>
      <c r="E1763">
        <v>45</v>
      </c>
      <c r="F1763" s="74">
        <v>41556</v>
      </c>
    </row>
    <row r="1764" spans="2:6">
      <c r="B1764" t="s">
        <v>9908</v>
      </c>
      <c r="C1764" t="s">
        <v>9909</v>
      </c>
      <c r="D1764" t="s">
        <v>62</v>
      </c>
      <c r="E1764">
        <v>45</v>
      </c>
      <c r="F1764" s="74">
        <v>41556</v>
      </c>
    </row>
    <row r="1765" spans="2:6">
      <c r="B1765" t="s">
        <v>9910</v>
      </c>
      <c r="C1765" t="s">
        <v>9911</v>
      </c>
      <c r="D1765" t="s">
        <v>62</v>
      </c>
      <c r="E1765">
        <v>45</v>
      </c>
      <c r="F1765" s="74">
        <v>41556</v>
      </c>
    </row>
    <row r="1766" spans="2:6">
      <c r="B1766" t="s">
        <v>9912</v>
      </c>
      <c r="C1766" t="s">
        <v>9913</v>
      </c>
      <c r="D1766" t="s">
        <v>62</v>
      </c>
      <c r="E1766">
        <v>250</v>
      </c>
      <c r="F1766" s="74">
        <v>41556</v>
      </c>
    </row>
    <row r="1767" spans="2:6">
      <c r="B1767" t="s">
        <v>9914</v>
      </c>
      <c r="C1767" t="s">
        <v>9915</v>
      </c>
      <c r="D1767" t="s">
        <v>62</v>
      </c>
      <c r="E1767">
        <v>250</v>
      </c>
      <c r="F1767" s="74">
        <v>41556</v>
      </c>
    </row>
    <row r="1768" spans="2:6">
      <c r="B1768" t="s">
        <v>9916</v>
      </c>
      <c r="C1768" t="s">
        <v>9917</v>
      </c>
      <c r="D1768" t="s">
        <v>62</v>
      </c>
      <c r="E1768">
        <v>250</v>
      </c>
      <c r="F1768" s="74">
        <v>41556</v>
      </c>
    </row>
    <row r="1769" spans="2:6">
      <c r="B1769" t="s">
        <v>9918</v>
      </c>
      <c r="C1769" t="s">
        <v>9919</v>
      </c>
      <c r="D1769" t="s">
        <v>62</v>
      </c>
      <c r="E1769">
        <v>250</v>
      </c>
      <c r="F1769" s="74">
        <v>41556</v>
      </c>
    </row>
    <row r="1770" spans="2:6">
      <c r="B1770" t="s">
        <v>9920</v>
      </c>
      <c r="C1770" t="s">
        <v>9921</v>
      </c>
      <c r="D1770" t="s">
        <v>62</v>
      </c>
      <c r="E1770">
        <v>250</v>
      </c>
      <c r="F1770" s="74">
        <v>41556</v>
      </c>
    </row>
    <row r="1771" spans="2:6">
      <c r="B1771" t="s">
        <v>9922</v>
      </c>
      <c r="C1771" t="s">
        <v>9923</v>
      </c>
      <c r="D1771" t="s">
        <v>62</v>
      </c>
      <c r="E1771">
        <v>250</v>
      </c>
      <c r="F1771" s="74">
        <v>41556</v>
      </c>
    </row>
    <row r="1772" spans="2:6">
      <c r="B1772" t="s">
        <v>9924</v>
      </c>
      <c r="C1772" t="s">
        <v>9925</v>
      </c>
      <c r="D1772" t="s">
        <v>62</v>
      </c>
      <c r="E1772">
        <v>650</v>
      </c>
      <c r="F1772" s="74">
        <v>41556</v>
      </c>
    </row>
    <row r="1773" spans="2:6">
      <c r="B1773" t="s">
        <v>9926</v>
      </c>
      <c r="C1773" t="s">
        <v>9927</v>
      </c>
      <c r="D1773" t="s">
        <v>153</v>
      </c>
      <c r="E1773">
        <v>850</v>
      </c>
      <c r="F1773" s="74">
        <v>41556</v>
      </c>
    </row>
    <row r="1774" spans="2:6">
      <c r="B1774" t="s">
        <v>9928</v>
      </c>
      <c r="C1774" s="76" t="s">
        <v>9929</v>
      </c>
      <c r="D1774" t="s">
        <v>153</v>
      </c>
      <c r="E1774" s="75">
        <v>13363</v>
      </c>
      <c r="F1774" s="74">
        <v>41555</v>
      </c>
    </row>
    <row r="1775" spans="2:6">
      <c r="B1775" t="s">
        <v>9930</v>
      </c>
      <c r="C1775" s="76" t="s">
        <v>9931</v>
      </c>
      <c r="D1775" t="s">
        <v>153</v>
      </c>
      <c r="E1775" s="75">
        <v>15441.92</v>
      </c>
      <c r="F1775" s="74">
        <v>41555</v>
      </c>
    </row>
    <row r="1776" spans="2:6">
      <c r="B1776" t="s">
        <v>9932</v>
      </c>
      <c r="C1776" s="76" t="s">
        <v>9933</v>
      </c>
      <c r="D1776" t="s">
        <v>153</v>
      </c>
      <c r="E1776" s="75">
        <v>17076</v>
      </c>
      <c r="F1776" s="74">
        <v>41555</v>
      </c>
    </row>
    <row r="1777" spans="2:6">
      <c r="B1777" t="s">
        <v>9934</v>
      </c>
      <c r="C1777" s="76" t="s">
        <v>9935</v>
      </c>
      <c r="D1777" t="s">
        <v>153</v>
      </c>
      <c r="E1777" s="75">
        <v>22865</v>
      </c>
      <c r="F1777" s="74">
        <v>41555</v>
      </c>
    </row>
    <row r="1778" spans="2:6">
      <c r="B1778" t="s">
        <v>9936</v>
      </c>
      <c r="C1778" t="s">
        <v>9937</v>
      </c>
      <c r="D1778" t="s">
        <v>2</v>
      </c>
      <c r="E1778">
        <v>125</v>
      </c>
      <c r="F1778" s="74">
        <v>41556</v>
      </c>
    </row>
    <row r="1779" spans="2:6">
      <c r="B1779" t="s">
        <v>9938</v>
      </c>
      <c r="C1779" s="76" t="s">
        <v>9939</v>
      </c>
      <c r="D1779" t="s">
        <v>153</v>
      </c>
      <c r="E1779" s="75">
        <v>14848</v>
      </c>
      <c r="F1779" s="74">
        <v>41555</v>
      </c>
    </row>
    <row r="1780" spans="2:6">
      <c r="B1780" t="s">
        <v>9940</v>
      </c>
      <c r="C1780" s="76" t="s">
        <v>9941</v>
      </c>
      <c r="D1780" t="s">
        <v>153</v>
      </c>
      <c r="E1780" s="75">
        <v>14848</v>
      </c>
      <c r="F1780" s="74">
        <v>41556</v>
      </c>
    </row>
    <row r="1781" spans="2:6">
      <c r="B1781" t="s">
        <v>9942</v>
      </c>
      <c r="C1781" s="76" t="s">
        <v>9943</v>
      </c>
      <c r="D1781" t="s">
        <v>153</v>
      </c>
      <c r="E1781" s="75">
        <v>28397</v>
      </c>
      <c r="F1781" s="74">
        <v>41555</v>
      </c>
    </row>
    <row r="1782" spans="2:6">
      <c r="B1782" t="s">
        <v>9944</v>
      </c>
      <c r="C1782" t="s">
        <v>9945</v>
      </c>
      <c r="D1782" t="s">
        <v>2</v>
      </c>
      <c r="E1782">
        <v>125</v>
      </c>
      <c r="F1782" s="74">
        <v>41556</v>
      </c>
    </row>
    <row r="1783" spans="2:6">
      <c r="B1783" t="s">
        <v>9946</v>
      </c>
      <c r="C1783" t="s">
        <v>9947</v>
      </c>
      <c r="D1783" t="s">
        <v>2</v>
      </c>
      <c r="E1783">
        <v>145</v>
      </c>
      <c r="F1783" s="74">
        <v>41556</v>
      </c>
    </row>
    <row r="1784" spans="2:6">
      <c r="B1784" t="s">
        <v>9948</v>
      </c>
      <c r="C1784" t="s">
        <v>9949</v>
      </c>
      <c r="D1784" t="s">
        <v>2</v>
      </c>
      <c r="E1784">
        <v>125</v>
      </c>
      <c r="F1784" s="74">
        <v>41556</v>
      </c>
    </row>
    <row r="1785" spans="2:6">
      <c r="B1785" t="s">
        <v>9950</v>
      </c>
      <c r="C1785" t="s">
        <v>9951</v>
      </c>
      <c r="D1785" t="s">
        <v>2</v>
      </c>
      <c r="E1785">
        <v>135</v>
      </c>
      <c r="F1785" s="74">
        <v>41556</v>
      </c>
    </row>
    <row r="1786" spans="2:6">
      <c r="B1786" t="s">
        <v>9952</v>
      </c>
      <c r="C1786" t="s">
        <v>9953</v>
      </c>
      <c r="D1786" t="s">
        <v>2</v>
      </c>
      <c r="E1786">
        <v>40</v>
      </c>
      <c r="F1786" s="74">
        <v>41556</v>
      </c>
    </row>
    <row r="1787" spans="2:6">
      <c r="B1787" t="s">
        <v>9954</v>
      </c>
      <c r="C1787" t="s">
        <v>9955</v>
      </c>
      <c r="D1787" t="s">
        <v>62</v>
      </c>
      <c r="E1787">
        <v>650</v>
      </c>
      <c r="F1787" s="74">
        <v>41556</v>
      </c>
    </row>
    <row r="1788" spans="2:6">
      <c r="B1788" t="s">
        <v>9956</v>
      </c>
      <c r="C1788" s="76" t="s">
        <v>9957</v>
      </c>
      <c r="D1788" t="s">
        <v>6803</v>
      </c>
      <c r="E1788">
        <v>595.20000000000005</v>
      </c>
      <c r="F1788" s="74">
        <v>41522</v>
      </c>
    </row>
    <row r="1789" spans="2:6">
      <c r="B1789" t="s">
        <v>9958</v>
      </c>
      <c r="C1789" s="76" t="s">
        <v>9959</v>
      </c>
      <c r="D1789" t="s">
        <v>6803</v>
      </c>
      <c r="E1789" s="75">
        <v>2801.16</v>
      </c>
      <c r="F1789" s="74">
        <v>41522</v>
      </c>
    </row>
    <row r="1790" spans="2:6">
      <c r="B1790" t="s">
        <v>9960</v>
      </c>
      <c r="C1790" t="s">
        <v>9961</v>
      </c>
      <c r="D1790" t="s">
        <v>6803</v>
      </c>
      <c r="E1790">
        <v>426.87</v>
      </c>
      <c r="F1790" s="74">
        <v>41522</v>
      </c>
    </row>
    <row r="1791" spans="2:6">
      <c r="B1791" t="s">
        <v>9962</v>
      </c>
      <c r="C1791" t="s">
        <v>9963</v>
      </c>
      <c r="D1791" t="s">
        <v>6803</v>
      </c>
      <c r="E1791">
        <v>395.25</v>
      </c>
      <c r="F1791" s="74">
        <v>41522</v>
      </c>
    </row>
    <row r="1792" spans="2:6">
      <c r="B1792" t="s">
        <v>9964</v>
      </c>
      <c r="C1792" s="76" t="s">
        <v>9965</v>
      </c>
      <c r="D1792" t="s">
        <v>6803</v>
      </c>
      <c r="E1792" s="75">
        <v>41548.36</v>
      </c>
      <c r="F1792" s="74">
        <v>41522</v>
      </c>
    </row>
    <row r="1793" spans="2:7">
      <c r="B1793" t="s">
        <v>9966</v>
      </c>
      <c r="C1793" t="s">
        <v>9967</v>
      </c>
      <c r="D1793" t="s">
        <v>8143</v>
      </c>
      <c r="E1793">
        <v>9.1199999999999992</v>
      </c>
      <c r="F1793" s="74">
        <v>41523</v>
      </c>
      <c r="G1793" t="s">
        <v>9968</v>
      </c>
    </row>
    <row r="1794" spans="2:7">
      <c r="B1794" t="s">
        <v>9969</v>
      </c>
      <c r="C1794" t="s">
        <v>6037</v>
      </c>
      <c r="D1794" t="s">
        <v>6858</v>
      </c>
      <c r="E1794" s="75">
        <v>107770.4</v>
      </c>
      <c r="F1794" s="74">
        <v>41545</v>
      </c>
    </row>
    <row r="1795" spans="2:7">
      <c r="B1795" t="s">
        <v>9970</v>
      </c>
      <c r="C1795" t="s">
        <v>6038</v>
      </c>
    </row>
    <row r="1796" spans="2:7">
      <c r="B1796" t="s">
        <v>62</v>
      </c>
      <c r="C1796" s="75">
        <v>107770.4</v>
      </c>
      <c r="D1796" s="74">
        <v>41545</v>
      </c>
    </row>
    <row r="1797" spans="2:7">
      <c r="B1797" t="s">
        <v>9971</v>
      </c>
      <c r="C1797" t="s">
        <v>6041</v>
      </c>
    </row>
    <row r="1798" spans="2:7">
      <c r="B1798" t="s">
        <v>6858</v>
      </c>
      <c r="C1798" s="75">
        <v>92143.69</v>
      </c>
      <c r="D1798" s="74">
        <v>41545</v>
      </c>
    </row>
    <row r="1799" spans="2:7">
      <c r="B1799" t="s">
        <v>9972</v>
      </c>
      <c r="C1799" t="s">
        <v>6040</v>
      </c>
      <c r="D1799" t="s">
        <v>6858</v>
      </c>
      <c r="E1799" s="75">
        <v>92143.69</v>
      </c>
      <c r="F1799" s="74">
        <v>41545</v>
      </c>
    </row>
    <row r="1800" spans="2:7">
      <c r="B1800" t="s">
        <v>9973</v>
      </c>
      <c r="C1800" t="s">
        <v>6039</v>
      </c>
    </row>
    <row r="1801" spans="2:7">
      <c r="B1801" t="s">
        <v>6858</v>
      </c>
      <c r="C1801" s="75">
        <v>96993.36</v>
      </c>
      <c r="D1801" s="74">
        <v>41545</v>
      </c>
    </row>
    <row r="1802" spans="2:7">
      <c r="B1802" t="s">
        <v>9974</v>
      </c>
      <c r="C1802" t="s">
        <v>6042</v>
      </c>
      <c r="D1802" t="s">
        <v>6858</v>
      </c>
      <c r="E1802" s="75">
        <v>120702.85</v>
      </c>
      <c r="F1802" s="74">
        <v>41545</v>
      </c>
    </row>
    <row r="1803" spans="2:7">
      <c r="B1803" t="s">
        <v>9975</v>
      </c>
      <c r="C1803" t="s">
        <v>9976</v>
      </c>
      <c r="D1803" t="s">
        <v>6803</v>
      </c>
      <c r="E1803" s="75">
        <v>516318.03</v>
      </c>
      <c r="F1803" s="74">
        <v>41556</v>
      </c>
    </row>
    <row r="1804" spans="2:7">
      <c r="B1804" t="s">
        <v>9977</v>
      </c>
      <c r="C1804" t="s">
        <v>9978</v>
      </c>
      <c r="D1804" t="s">
        <v>6803</v>
      </c>
      <c r="E1804" s="75">
        <v>774660.24</v>
      </c>
      <c r="F1804" s="74">
        <v>41556</v>
      </c>
    </row>
    <row r="1805" spans="2:7">
      <c r="B1805" t="s">
        <v>9979</v>
      </c>
      <c r="C1805" t="s">
        <v>9980</v>
      </c>
      <c r="D1805" t="s">
        <v>6803</v>
      </c>
      <c r="E1805" s="75">
        <v>794259</v>
      </c>
      <c r="F1805" s="74">
        <v>41556</v>
      </c>
    </row>
    <row r="1806" spans="2:7">
      <c r="B1806" t="s">
        <v>9981</v>
      </c>
      <c r="C1806" t="s">
        <v>9982</v>
      </c>
      <c r="D1806" t="s">
        <v>6803</v>
      </c>
      <c r="E1806" s="75">
        <v>259876.08</v>
      </c>
      <c r="F1806" s="74">
        <v>41556</v>
      </c>
    </row>
    <row r="1807" spans="2:7">
      <c r="B1807" t="s">
        <v>9983</v>
      </c>
      <c r="C1807" t="s">
        <v>9984</v>
      </c>
      <c r="D1807" t="s">
        <v>2</v>
      </c>
      <c r="E1807">
        <v>14.28</v>
      </c>
      <c r="F1807" s="74">
        <v>41522</v>
      </c>
    </row>
    <row r="1808" spans="2:7">
      <c r="B1808" t="s">
        <v>9985</v>
      </c>
      <c r="C1808" t="s">
        <v>9986</v>
      </c>
      <c r="D1808" t="s">
        <v>6858</v>
      </c>
      <c r="E1808">
        <v>439</v>
      </c>
      <c r="F1808" s="74">
        <v>41523</v>
      </c>
    </row>
    <row r="1809" spans="2:6">
      <c r="B1809" t="s">
        <v>9987</v>
      </c>
      <c r="C1809" t="s">
        <v>9988</v>
      </c>
      <c r="D1809" t="s">
        <v>6858</v>
      </c>
      <c r="E1809" s="75">
        <v>1055.22</v>
      </c>
      <c r="F1809" s="74">
        <v>41523</v>
      </c>
    </row>
    <row r="1810" spans="2:6">
      <c r="B1810" t="s">
        <v>9989</v>
      </c>
      <c r="C1810" t="s">
        <v>9990</v>
      </c>
      <c r="D1810" t="s">
        <v>6870</v>
      </c>
      <c r="E1810">
        <v>684.15</v>
      </c>
      <c r="F1810" s="74">
        <v>41523</v>
      </c>
    </row>
    <row r="1811" spans="2:6">
      <c r="B1811" t="s">
        <v>9991</v>
      </c>
      <c r="C1811" s="76" t="s">
        <v>9992</v>
      </c>
      <c r="D1811" t="s">
        <v>6858</v>
      </c>
      <c r="E1811" s="75">
        <v>5829.44</v>
      </c>
      <c r="F1811" s="74">
        <v>41554</v>
      </c>
    </row>
    <row r="1812" spans="2:6">
      <c r="B1812" t="s">
        <v>9993</v>
      </c>
      <c r="C1812" t="s">
        <v>9994</v>
      </c>
      <c r="D1812" t="s">
        <v>6870</v>
      </c>
      <c r="E1812">
        <v>547.16999999999996</v>
      </c>
      <c r="F1812" s="74">
        <v>41523</v>
      </c>
    </row>
    <row r="1813" spans="2:6">
      <c r="B1813" t="s">
        <v>9995</v>
      </c>
      <c r="C1813" t="s">
        <v>9996</v>
      </c>
      <c r="D1813" t="s">
        <v>6858</v>
      </c>
      <c r="E1813" s="75">
        <v>1945.79</v>
      </c>
      <c r="F1813" s="74">
        <v>41554</v>
      </c>
    </row>
    <row r="1814" spans="2:6">
      <c r="B1814" t="s">
        <v>9997</v>
      </c>
      <c r="C1814" t="s">
        <v>9998</v>
      </c>
      <c r="D1814" t="s">
        <v>2</v>
      </c>
      <c r="E1814">
        <v>10.85</v>
      </c>
      <c r="F1814" s="74">
        <v>41192</v>
      </c>
    </row>
    <row r="1815" spans="2:6">
      <c r="B1815" t="s">
        <v>9999</v>
      </c>
      <c r="C1815" t="s">
        <v>10000</v>
      </c>
      <c r="D1815" t="s">
        <v>15</v>
      </c>
      <c r="E1815">
        <v>1.05</v>
      </c>
      <c r="F1815" s="74">
        <v>41521</v>
      </c>
    </row>
    <row r="1816" spans="2:6">
      <c r="B1816" t="s">
        <v>10001</v>
      </c>
      <c r="C1816" t="s">
        <v>10002</v>
      </c>
      <c r="D1816" t="s">
        <v>62</v>
      </c>
      <c r="E1816">
        <v>0.35</v>
      </c>
      <c r="F1816" s="74">
        <v>41523</v>
      </c>
    </row>
    <row r="1817" spans="2:6">
      <c r="B1817" t="s">
        <v>10003</v>
      </c>
      <c r="C1817" t="s">
        <v>10004</v>
      </c>
      <c r="D1817" t="s">
        <v>62</v>
      </c>
      <c r="E1817">
        <v>0.25</v>
      </c>
      <c r="F1817" s="74">
        <v>41523</v>
      </c>
    </row>
    <row r="1818" spans="2:6">
      <c r="B1818" t="s">
        <v>10005</v>
      </c>
      <c r="C1818" t="s">
        <v>10006</v>
      </c>
      <c r="D1818" t="s">
        <v>15</v>
      </c>
      <c r="E1818">
        <v>12</v>
      </c>
      <c r="F1818" s="74">
        <v>41523</v>
      </c>
    </row>
    <row r="1819" spans="2:6">
      <c r="B1819" t="s">
        <v>10007</v>
      </c>
      <c r="C1819" t="s">
        <v>10008</v>
      </c>
      <c r="D1819" t="s">
        <v>62</v>
      </c>
      <c r="E1819">
        <v>0.16</v>
      </c>
      <c r="F1819" s="74">
        <v>41544</v>
      </c>
    </row>
    <row r="1820" spans="2:6">
      <c r="B1820" t="s">
        <v>10009</v>
      </c>
      <c r="C1820" t="s">
        <v>10010</v>
      </c>
      <c r="D1820" t="s">
        <v>6845</v>
      </c>
      <c r="E1820">
        <v>28</v>
      </c>
      <c r="F1820" s="74">
        <v>41178</v>
      </c>
    </row>
    <row r="1821" spans="2:6">
      <c r="B1821" t="s">
        <v>10011</v>
      </c>
      <c r="C1821" s="76" t="s">
        <v>10012</v>
      </c>
      <c r="D1821" t="s">
        <v>6803</v>
      </c>
      <c r="E1821">
        <v>657</v>
      </c>
      <c r="F1821" s="74">
        <v>41557</v>
      </c>
    </row>
    <row r="1822" spans="2:6">
      <c r="B1822" t="s">
        <v>10013</v>
      </c>
      <c r="C1822" s="76" t="s">
        <v>10014</v>
      </c>
      <c r="D1822" t="s">
        <v>6803</v>
      </c>
      <c r="E1822">
        <v>510.3</v>
      </c>
      <c r="F1822" s="74">
        <v>41557</v>
      </c>
    </row>
    <row r="1823" spans="2:6">
      <c r="B1823" t="s">
        <v>10015</v>
      </c>
      <c r="C1823" s="76" t="s">
        <v>10016</v>
      </c>
      <c r="D1823" t="s">
        <v>6803</v>
      </c>
      <c r="E1823">
        <v>207</v>
      </c>
      <c r="F1823" s="74">
        <v>41557</v>
      </c>
    </row>
    <row r="1824" spans="2:6">
      <c r="B1824" t="s">
        <v>10017</v>
      </c>
      <c r="C1824" s="76" t="s">
        <v>10018</v>
      </c>
      <c r="D1824" t="s">
        <v>6803</v>
      </c>
      <c r="E1824" s="75">
        <v>1246.5</v>
      </c>
      <c r="F1824" s="74">
        <v>41557</v>
      </c>
    </row>
    <row r="1825" spans="2:6">
      <c r="B1825" t="s">
        <v>10019</v>
      </c>
      <c r="C1825" s="76" t="s">
        <v>10020</v>
      </c>
      <c r="D1825" t="s">
        <v>6803</v>
      </c>
      <c r="E1825" s="75">
        <v>1217.7</v>
      </c>
      <c r="F1825" s="74">
        <v>41557</v>
      </c>
    </row>
    <row r="1826" spans="2:6">
      <c r="B1826" t="s">
        <v>10021</v>
      </c>
      <c r="C1826" s="76" t="s">
        <v>10022</v>
      </c>
      <c r="D1826" t="s">
        <v>6803</v>
      </c>
      <c r="E1826">
        <v>591.29999999999995</v>
      </c>
      <c r="F1826" s="74">
        <v>41557</v>
      </c>
    </row>
    <row r="1827" spans="2:6">
      <c r="B1827" t="s">
        <v>10023</v>
      </c>
      <c r="C1827" s="76" t="s">
        <v>10024</v>
      </c>
      <c r="D1827" t="s">
        <v>6803</v>
      </c>
      <c r="E1827">
        <v>632.70000000000005</v>
      </c>
      <c r="F1827" s="74">
        <v>41557</v>
      </c>
    </row>
    <row r="1828" spans="2:6">
      <c r="B1828" t="s">
        <v>10025</v>
      </c>
      <c r="C1828" s="76" t="s">
        <v>10026</v>
      </c>
      <c r="D1828" t="s">
        <v>6803</v>
      </c>
      <c r="E1828">
        <v>207</v>
      </c>
      <c r="F1828" s="74">
        <v>41557</v>
      </c>
    </row>
    <row r="1829" spans="2:6">
      <c r="B1829" t="s">
        <v>10027</v>
      </c>
      <c r="C1829" s="76" t="s">
        <v>10028</v>
      </c>
      <c r="D1829" t="s">
        <v>6803</v>
      </c>
      <c r="E1829" s="75">
        <v>1427.4</v>
      </c>
      <c r="F1829" s="74">
        <v>41557</v>
      </c>
    </row>
    <row r="1830" spans="2:6">
      <c r="B1830" t="s">
        <v>10029</v>
      </c>
      <c r="C1830" s="76" t="s">
        <v>10030</v>
      </c>
      <c r="D1830" t="s">
        <v>6803</v>
      </c>
      <c r="E1830" s="75">
        <v>1437.3</v>
      </c>
      <c r="F1830" s="74">
        <v>41557</v>
      </c>
    </row>
    <row r="1831" spans="2:6">
      <c r="B1831" t="s">
        <v>10031</v>
      </c>
      <c r="C1831" s="76" t="s">
        <v>10032</v>
      </c>
      <c r="D1831" t="s">
        <v>6803</v>
      </c>
      <c r="E1831">
        <v>965.7</v>
      </c>
      <c r="F1831" s="74">
        <v>41557</v>
      </c>
    </row>
    <row r="1832" spans="2:6">
      <c r="B1832" t="s">
        <v>10033</v>
      </c>
      <c r="C1832" s="76" t="s">
        <v>10034</v>
      </c>
      <c r="D1832" t="s">
        <v>6803</v>
      </c>
      <c r="E1832" s="75">
        <v>1414.8</v>
      </c>
      <c r="F1832" s="74">
        <v>41557</v>
      </c>
    </row>
    <row r="1833" spans="2:6">
      <c r="B1833" t="s">
        <v>10035</v>
      </c>
      <c r="C1833" s="76" t="s">
        <v>10036</v>
      </c>
      <c r="D1833" t="s">
        <v>6803</v>
      </c>
      <c r="E1833">
        <v>990</v>
      </c>
      <c r="F1833" s="74">
        <v>41557</v>
      </c>
    </row>
    <row r="1834" spans="2:6">
      <c r="B1834" t="s">
        <v>10037</v>
      </c>
      <c r="C1834" s="76" t="s">
        <v>10038</v>
      </c>
      <c r="D1834" t="s">
        <v>6803</v>
      </c>
      <c r="E1834" s="75">
        <v>3273.75</v>
      </c>
      <c r="F1834" s="74">
        <v>41557</v>
      </c>
    </row>
    <row r="1835" spans="2:6">
      <c r="B1835" t="s">
        <v>10039</v>
      </c>
      <c r="C1835" s="76" t="s">
        <v>10040</v>
      </c>
      <c r="D1835" t="s">
        <v>6803</v>
      </c>
      <c r="E1835" s="75">
        <v>3224.7</v>
      </c>
      <c r="F1835" s="74">
        <v>41557</v>
      </c>
    </row>
    <row r="1836" spans="2:6">
      <c r="B1836" t="s">
        <v>10041</v>
      </c>
      <c r="C1836" s="76" t="s">
        <v>10042</v>
      </c>
      <c r="D1836" t="s">
        <v>6803</v>
      </c>
      <c r="E1836" s="75">
        <v>3249.45</v>
      </c>
      <c r="F1836" s="74">
        <v>41557</v>
      </c>
    </row>
    <row r="1837" spans="2:6">
      <c r="B1837" t="s">
        <v>10043</v>
      </c>
      <c r="C1837" s="76" t="s">
        <v>10044</v>
      </c>
      <c r="D1837" t="s">
        <v>6803</v>
      </c>
      <c r="E1837" s="75">
        <v>2034.9</v>
      </c>
      <c r="F1837" s="74">
        <v>41557</v>
      </c>
    </row>
    <row r="1838" spans="2:6">
      <c r="B1838" t="s">
        <v>10045</v>
      </c>
      <c r="C1838" s="76" t="s">
        <v>10046</v>
      </c>
      <c r="D1838" t="s">
        <v>6803</v>
      </c>
      <c r="E1838" s="75">
        <v>1360.8</v>
      </c>
      <c r="F1838" s="74">
        <v>41557</v>
      </c>
    </row>
    <row r="1839" spans="2:6">
      <c r="B1839" t="s">
        <v>10047</v>
      </c>
      <c r="C1839" s="76" t="s">
        <v>10048</v>
      </c>
      <c r="D1839" t="s">
        <v>6803</v>
      </c>
      <c r="E1839">
        <v>594</v>
      </c>
      <c r="F1839" s="74">
        <v>41557</v>
      </c>
    </row>
    <row r="1840" spans="2:6">
      <c r="B1840" t="s">
        <v>10049</v>
      </c>
      <c r="C1840" s="76" t="s">
        <v>10050</v>
      </c>
      <c r="D1840" t="s">
        <v>6803</v>
      </c>
      <c r="E1840">
        <v>676.8</v>
      </c>
      <c r="F1840" s="74">
        <v>41557</v>
      </c>
    </row>
    <row r="1841" spans="2:6">
      <c r="B1841" t="s">
        <v>10051</v>
      </c>
      <c r="C1841" s="76" t="s">
        <v>10052</v>
      </c>
      <c r="D1841" t="s">
        <v>6803</v>
      </c>
      <c r="E1841" s="75">
        <v>1252.8</v>
      </c>
      <c r="F1841" s="74">
        <v>41557</v>
      </c>
    </row>
    <row r="1842" spans="2:6">
      <c r="B1842" t="s">
        <v>10053</v>
      </c>
      <c r="C1842" s="76" t="s">
        <v>10054</v>
      </c>
      <c r="D1842" t="s">
        <v>6803</v>
      </c>
      <c r="E1842">
        <v>594</v>
      </c>
      <c r="F1842" s="74">
        <v>41557</v>
      </c>
    </row>
    <row r="1843" spans="2:6">
      <c r="B1843" t="s">
        <v>10055</v>
      </c>
      <c r="C1843" s="76" t="s">
        <v>10056</v>
      </c>
      <c r="D1843" t="s">
        <v>6803</v>
      </c>
      <c r="E1843" s="75">
        <v>1271.7</v>
      </c>
      <c r="F1843" s="74">
        <v>41557</v>
      </c>
    </row>
    <row r="1844" spans="2:6">
      <c r="B1844" t="s">
        <v>10057</v>
      </c>
      <c r="C1844" s="76" t="s">
        <v>10058</v>
      </c>
      <c r="D1844" t="s">
        <v>6803</v>
      </c>
      <c r="E1844">
        <v>747</v>
      </c>
      <c r="F1844" s="74">
        <v>41557</v>
      </c>
    </row>
    <row r="1845" spans="2:6">
      <c r="B1845" t="s">
        <v>10059</v>
      </c>
      <c r="C1845" s="76" t="s">
        <v>10060</v>
      </c>
      <c r="D1845" t="s">
        <v>6803</v>
      </c>
      <c r="E1845">
        <v>823.5</v>
      </c>
      <c r="F1845" s="74">
        <v>41557</v>
      </c>
    </row>
    <row r="1846" spans="2:6">
      <c r="B1846" t="s">
        <v>10061</v>
      </c>
      <c r="C1846" s="76" t="s">
        <v>10062</v>
      </c>
      <c r="D1846" t="s">
        <v>6803</v>
      </c>
      <c r="E1846">
        <v>806.85</v>
      </c>
      <c r="F1846" s="74">
        <v>41557</v>
      </c>
    </row>
    <row r="1847" spans="2:6">
      <c r="B1847" t="s">
        <v>10063</v>
      </c>
      <c r="C1847" s="76" t="s">
        <v>10064</v>
      </c>
      <c r="D1847" t="s">
        <v>6803</v>
      </c>
      <c r="E1847">
        <v>456.3</v>
      </c>
      <c r="F1847" s="74">
        <v>41557</v>
      </c>
    </row>
    <row r="1848" spans="2:6">
      <c r="B1848" t="s">
        <v>10065</v>
      </c>
      <c r="C1848" s="76" t="s">
        <v>10066</v>
      </c>
      <c r="D1848" t="s">
        <v>6803</v>
      </c>
      <c r="E1848">
        <v>432</v>
      </c>
      <c r="F1848" s="74">
        <v>41557</v>
      </c>
    </row>
    <row r="1849" spans="2:6">
      <c r="B1849" t="s">
        <v>10067</v>
      </c>
      <c r="C1849" t="s">
        <v>10068</v>
      </c>
      <c r="E1849" s="75">
        <v>1160</v>
      </c>
      <c r="F1849" s="74">
        <v>41136</v>
      </c>
    </row>
    <row r="1850" spans="2:6">
      <c r="B1850" t="s">
        <v>10069</v>
      </c>
      <c r="C1850" t="s">
        <v>6169</v>
      </c>
    </row>
    <row r="1851" spans="2:6">
      <c r="B1851" t="s">
        <v>6858</v>
      </c>
      <c r="C1851">
        <v>583.20000000000005</v>
      </c>
      <c r="D1851" s="74">
        <v>41552</v>
      </c>
    </row>
    <row r="1852" spans="2:6">
      <c r="B1852" t="s">
        <v>10070</v>
      </c>
      <c r="C1852" s="76" t="s">
        <v>10071</v>
      </c>
    </row>
    <row r="1853" spans="2:6">
      <c r="B1853" t="s">
        <v>6858</v>
      </c>
      <c r="C1853" t="s">
        <v>10072</v>
      </c>
      <c r="D1853" s="74">
        <v>41552</v>
      </c>
    </row>
    <row r="1854" spans="2:6">
      <c r="B1854" t="s">
        <v>10073</v>
      </c>
      <c r="C1854" t="s">
        <v>10074</v>
      </c>
      <c r="D1854" t="s">
        <v>6858</v>
      </c>
      <c r="E1854" s="75">
        <v>5934.74</v>
      </c>
      <c r="F1854" s="74">
        <v>41554</v>
      </c>
    </row>
    <row r="1855" spans="2:6">
      <c r="B1855" t="s">
        <v>10075</v>
      </c>
      <c r="C1855" s="76" t="s">
        <v>10076</v>
      </c>
      <c r="D1855" t="s">
        <v>62</v>
      </c>
      <c r="E1855">
        <v>459</v>
      </c>
      <c r="F1855" s="74">
        <v>41554</v>
      </c>
    </row>
    <row r="1856" spans="2:6">
      <c r="B1856" t="s">
        <v>10077</v>
      </c>
      <c r="C1856" t="s">
        <v>10078</v>
      </c>
      <c r="D1856" t="s">
        <v>6977</v>
      </c>
      <c r="E1856">
        <v>7</v>
      </c>
      <c r="F1856" s="74">
        <v>41516</v>
      </c>
    </row>
    <row r="1857" spans="1:6">
      <c r="B1857" t="s">
        <v>10079</v>
      </c>
      <c r="C1857" t="s">
        <v>10080</v>
      </c>
      <c r="D1857" t="s">
        <v>62</v>
      </c>
      <c r="E1857" s="75">
        <v>3055</v>
      </c>
      <c r="F1857" s="74">
        <v>39889</v>
      </c>
    </row>
    <row r="1858" spans="1:6">
      <c r="B1858" t="s">
        <v>10081</v>
      </c>
      <c r="C1858" t="s">
        <v>10082</v>
      </c>
      <c r="D1858" t="s">
        <v>6803</v>
      </c>
      <c r="E1858" s="75">
        <v>1160</v>
      </c>
      <c r="F1858" s="74">
        <v>41136</v>
      </c>
    </row>
    <row r="1859" spans="1:6">
      <c r="B1859" t="s">
        <v>10083</v>
      </c>
      <c r="C1859" t="s">
        <v>10084</v>
      </c>
      <c r="D1859" t="s">
        <v>6858</v>
      </c>
      <c r="E1859" s="75">
        <v>1165.47</v>
      </c>
      <c r="F1859" s="74">
        <v>41136</v>
      </c>
    </row>
    <row r="1860" spans="1:6">
      <c r="A1860" t="s">
        <v>7097</v>
      </c>
      <c r="B1860" t="s">
        <v>10085</v>
      </c>
      <c r="C1860" t="s">
        <v>10086</v>
      </c>
      <c r="D1860" t="s">
        <v>6858</v>
      </c>
      <c r="E1860" s="75">
        <v>1135.3</v>
      </c>
      <c r="F1860" s="74">
        <v>40875</v>
      </c>
    </row>
    <row r="1861" spans="1:6">
      <c r="B1861" t="s">
        <v>10087</v>
      </c>
      <c r="C1861" t="s">
        <v>10088</v>
      </c>
      <c r="D1861" t="s">
        <v>62</v>
      </c>
      <c r="E1861">
        <v>1.1299999999999999</v>
      </c>
      <c r="F1861" s="74">
        <v>41516</v>
      </c>
    </row>
    <row r="1862" spans="1:6">
      <c r="B1862" t="s">
        <v>10089</v>
      </c>
      <c r="C1862" t="s">
        <v>10090</v>
      </c>
      <c r="D1862" t="s">
        <v>62</v>
      </c>
      <c r="E1862">
        <v>1.8</v>
      </c>
      <c r="F1862" s="74">
        <v>41516</v>
      </c>
    </row>
    <row r="1863" spans="1:6">
      <c r="B1863" t="s">
        <v>10091</v>
      </c>
      <c r="C1863" t="s">
        <v>10092</v>
      </c>
      <c r="D1863" t="s">
        <v>62</v>
      </c>
      <c r="E1863">
        <v>2.63</v>
      </c>
      <c r="F1863" s="74">
        <v>41516</v>
      </c>
    </row>
    <row r="1864" spans="1:6">
      <c r="B1864" t="s">
        <v>10093</v>
      </c>
      <c r="C1864" t="s">
        <v>10094</v>
      </c>
      <c r="D1864" t="s">
        <v>62</v>
      </c>
      <c r="E1864">
        <v>4.74</v>
      </c>
      <c r="F1864" s="74">
        <v>41516</v>
      </c>
    </row>
    <row r="1865" spans="1:6">
      <c r="B1865" t="s">
        <v>10095</v>
      </c>
      <c r="C1865" t="s">
        <v>10096</v>
      </c>
      <c r="D1865" t="s">
        <v>62</v>
      </c>
      <c r="E1865">
        <v>5.23</v>
      </c>
      <c r="F1865" s="74">
        <v>41516</v>
      </c>
    </row>
    <row r="1866" spans="1:6">
      <c r="B1866" t="s">
        <v>10097</v>
      </c>
      <c r="C1866" t="s">
        <v>10098</v>
      </c>
      <c r="D1866" t="s">
        <v>62</v>
      </c>
      <c r="E1866">
        <v>8.08</v>
      </c>
      <c r="F1866" s="74">
        <v>41516</v>
      </c>
    </row>
    <row r="1867" spans="1:6">
      <c r="B1867" t="s">
        <v>10099</v>
      </c>
      <c r="C1867" t="s">
        <v>10100</v>
      </c>
      <c r="D1867" t="s">
        <v>62</v>
      </c>
      <c r="E1867">
        <v>15.74</v>
      </c>
      <c r="F1867" s="74">
        <v>41516</v>
      </c>
    </row>
    <row r="1868" spans="1:6">
      <c r="B1868" t="s">
        <v>10101</v>
      </c>
      <c r="C1868" t="s">
        <v>10102</v>
      </c>
      <c r="D1868" t="s">
        <v>62</v>
      </c>
      <c r="E1868">
        <v>21.3</v>
      </c>
      <c r="F1868" s="74">
        <v>41516</v>
      </c>
    </row>
    <row r="1869" spans="1:6">
      <c r="B1869" t="s">
        <v>10103</v>
      </c>
      <c r="C1869" t="s">
        <v>10104</v>
      </c>
      <c r="D1869" t="s">
        <v>62</v>
      </c>
      <c r="E1869">
        <v>34.78</v>
      </c>
      <c r="F1869" s="74">
        <v>41516</v>
      </c>
    </row>
    <row r="1870" spans="1:6">
      <c r="B1870" t="s">
        <v>10105</v>
      </c>
      <c r="C1870" t="s">
        <v>10106</v>
      </c>
      <c r="D1870" t="s">
        <v>62</v>
      </c>
      <c r="E1870">
        <v>860.22</v>
      </c>
      <c r="F1870" s="74">
        <v>41554</v>
      </c>
    </row>
    <row r="1871" spans="1:6">
      <c r="B1871" t="s">
        <v>10107</v>
      </c>
      <c r="C1871" t="s">
        <v>10108</v>
      </c>
    </row>
    <row r="1872" spans="1:6">
      <c r="A1872" t="s">
        <v>10109</v>
      </c>
    </row>
    <row r="1873" spans="1:6">
      <c r="A1873" t="s">
        <v>10110</v>
      </c>
    </row>
    <row r="1874" spans="1:6">
      <c r="A1874" t="s">
        <v>10111</v>
      </c>
      <c r="B1874" t="s">
        <v>62</v>
      </c>
      <c r="C1874" s="75">
        <v>20115</v>
      </c>
      <c r="D1874" s="74">
        <v>41549</v>
      </c>
    </row>
    <row r="1875" spans="1:6">
      <c r="B1875" t="s">
        <v>10112</v>
      </c>
      <c r="C1875" t="s">
        <v>10113</v>
      </c>
      <c r="D1875" t="s">
        <v>6858</v>
      </c>
      <c r="E1875" s="75">
        <v>18540</v>
      </c>
      <c r="F1875" s="74">
        <v>41549</v>
      </c>
    </row>
    <row r="1876" spans="1:6">
      <c r="B1876" t="s">
        <v>10114</v>
      </c>
      <c r="C1876" t="s">
        <v>10115</v>
      </c>
      <c r="D1876" t="s">
        <v>62</v>
      </c>
      <c r="E1876" s="75">
        <v>14300</v>
      </c>
      <c r="F1876" s="74">
        <v>41544</v>
      </c>
    </row>
    <row r="1877" spans="1:6">
      <c r="B1877" t="s">
        <v>10116</v>
      </c>
      <c r="C1877" t="s">
        <v>10117</v>
      </c>
    </row>
    <row r="1878" spans="1:6">
      <c r="A1878" t="s">
        <v>10118</v>
      </c>
    </row>
    <row r="1879" spans="1:6">
      <c r="A1879" t="s">
        <v>10119</v>
      </c>
      <c r="B1879" t="s">
        <v>6858</v>
      </c>
      <c r="C1879" s="75">
        <v>15285</v>
      </c>
      <c r="D1879" s="74">
        <v>41551</v>
      </c>
    </row>
    <row r="1880" spans="1:6">
      <c r="B1880" t="s">
        <v>10120</v>
      </c>
      <c r="C1880" t="s">
        <v>10121</v>
      </c>
      <c r="D1880" t="s">
        <v>6858</v>
      </c>
      <c r="E1880" s="75">
        <v>36230</v>
      </c>
      <c r="F1880" s="74">
        <v>41523</v>
      </c>
    </row>
    <row r="1881" spans="1:6">
      <c r="B1881" t="s">
        <v>10122</v>
      </c>
      <c r="C1881" t="s">
        <v>10123</v>
      </c>
      <c r="D1881" t="s">
        <v>62</v>
      </c>
      <c r="E1881" s="75">
        <v>13608</v>
      </c>
      <c r="F1881" s="74">
        <v>41544</v>
      </c>
    </row>
    <row r="1882" spans="1:6">
      <c r="B1882" t="s">
        <v>10124</v>
      </c>
      <c r="C1882" t="s">
        <v>10125</v>
      </c>
      <c r="D1882" t="s">
        <v>62</v>
      </c>
      <c r="E1882" s="75">
        <v>32818.5</v>
      </c>
      <c r="F1882" s="74">
        <v>41544</v>
      </c>
    </row>
    <row r="1883" spans="1:6">
      <c r="B1883" t="s">
        <v>10126</v>
      </c>
      <c r="C1883" t="s">
        <v>10127</v>
      </c>
      <c r="D1883" t="s">
        <v>62</v>
      </c>
      <c r="E1883" s="75">
        <v>7129.8</v>
      </c>
      <c r="F1883" s="74">
        <v>41544</v>
      </c>
    </row>
    <row r="1884" spans="1:6">
      <c r="B1884" t="s">
        <v>10128</v>
      </c>
      <c r="C1884" t="s">
        <v>10129</v>
      </c>
      <c r="D1884" t="s">
        <v>62</v>
      </c>
      <c r="E1884" s="75">
        <v>17258.400000000001</v>
      </c>
      <c r="F1884" s="74">
        <v>41544</v>
      </c>
    </row>
    <row r="1885" spans="1:6">
      <c r="B1885" t="s">
        <v>10130</v>
      </c>
      <c r="C1885" t="s">
        <v>10131</v>
      </c>
      <c r="D1885" t="s">
        <v>62</v>
      </c>
      <c r="E1885" s="75">
        <v>27191.7</v>
      </c>
      <c r="F1885" s="74">
        <v>41544</v>
      </c>
    </row>
    <row r="1886" spans="1:6">
      <c r="B1886" t="s">
        <v>10132</v>
      </c>
      <c r="C1886" t="s">
        <v>10133</v>
      </c>
      <c r="D1886" t="s">
        <v>62</v>
      </c>
      <c r="E1886" s="75">
        <v>16542</v>
      </c>
      <c r="F1886" s="74">
        <v>41544</v>
      </c>
    </row>
    <row r="1887" spans="1:6">
      <c r="B1887" t="s">
        <v>10134</v>
      </c>
      <c r="C1887" t="s">
        <v>10135</v>
      </c>
      <c r="D1887" t="s">
        <v>62</v>
      </c>
      <c r="E1887" s="75">
        <v>16182</v>
      </c>
      <c r="F1887" s="74">
        <v>41544</v>
      </c>
    </row>
    <row r="1888" spans="1:6">
      <c r="B1888" t="s">
        <v>10136</v>
      </c>
      <c r="C1888" t="s">
        <v>10137</v>
      </c>
      <c r="D1888" t="s">
        <v>62</v>
      </c>
      <c r="E1888" s="75">
        <v>17325</v>
      </c>
      <c r="F1888" s="74">
        <v>41544</v>
      </c>
    </row>
    <row r="1889" spans="2:6">
      <c r="B1889" t="s">
        <v>10138</v>
      </c>
      <c r="C1889" t="s">
        <v>10139</v>
      </c>
      <c r="D1889" t="s">
        <v>62</v>
      </c>
      <c r="E1889" s="75">
        <v>21582</v>
      </c>
      <c r="F1889" s="74">
        <v>41544</v>
      </c>
    </row>
    <row r="1890" spans="2:6">
      <c r="B1890" t="s">
        <v>10140</v>
      </c>
      <c r="C1890" t="s">
        <v>10141</v>
      </c>
      <c r="D1890" t="s">
        <v>62</v>
      </c>
      <c r="E1890" s="75">
        <v>4455</v>
      </c>
      <c r="F1890" s="74">
        <v>41544</v>
      </c>
    </row>
    <row r="1891" spans="2:6">
      <c r="B1891" t="s">
        <v>10142</v>
      </c>
      <c r="C1891" t="s">
        <v>10143</v>
      </c>
      <c r="D1891" t="s">
        <v>62</v>
      </c>
      <c r="E1891" s="75">
        <v>35091</v>
      </c>
      <c r="F1891" s="74">
        <v>41544</v>
      </c>
    </row>
    <row r="1892" spans="2:6">
      <c r="B1892" t="s">
        <v>10144</v>
      </c>
      <c r="C1892" t="s">
        <v>10145</v>
      </c>
      <c r="D1892" t="s">
        <v>62</v>
      </c>
      <c r="E1892" s="75">
        <v>12501</v>
      </c>
      <c r="F1892" s="74">
        <v>41544</v>
      </c>
    </row>
    <row r="1893" spans="2:6">
      <c r="B1893" t="s">
        <v>10146</v>
      </c>
      <c r="C1893" t="s">
        <v>10147</v>
      </c>
      <c r="D1893" t="s">
        <v>62</v>
      </c>
      <c r="E1893" s="75">
        <v>32818.5</v>
      </c>
      <c r="F1893" s="74">
        <v>41544</v>
      </c>
    </row>
    <row r="1894" spans="2:6">
      <c r="B1894" t="s">
        <v>10148</v>
      </c>
      <c r="C1894" t="s">
        <v>10149</v>
      </c>
      <c r="D1894" t="s">
        <v>62</v>
      </c>
      <c r="E1894" s="75">
        <v>41334.300000000003</v>
      </c>
      <c r="F1894" s="74">
        <v>41544</v>
      </c>
    </row>
    <row r="1895" spans="2:6">
      <c r="B1895" t="s">
        <v>10150</v>
      </c>
      <c r="C1895" t="s">
        <v>10151</v>
      </c>
      <c r="D1895" t="s">
        <v>62</v>
      </c>
      <c r="E1895" s="75">
        <v>16975.8</v>
      </c>
      <c r="F1895" s="74">
        <v>41544</v>
      </c>
    </row>
    <row r="1896" spans="2:6">
      <c r="B1896" t="s">
        <v>10152</v>
      </c>
      <c r="C1896" t="s">
        <v>10153</v>
      </c>
      <c r="D1896" t="s">
        <v>62</v>
      </c>
      <c r="E1896" s="75">
        <v>19008</v>
      </c>
      <c r="F1896" s="74">
        <v>41544</v>
      </c>
    </row>
    <row r="1897" spans="2:6">
      <c r="B1897" t="s">
        <v>10154</v>
      </c>
      <c r="C1897" t="s">
        <v>10155</v>
      </c>
      <c r="D1897" t="s">
        <v>62</v>
      </c>
      <c r="E1897" s="75">
        <v>324225</v>
      </c>
      <c r="F1897" s="74">
        <v>41544</v>
      </c>
    </row>
    <row r="1898" spans="2:6">
      <c r="B1898" t="s">
        <v>10156</v>
      </c>
      <c r="C1898" t="s">
        <v>10157</v>
      </c>
      <c r="D1898" t="s">
        <v>62</v>
      </c>
      <c r="E1898" s="75">
        <v>32818.5</v>
      </c>
      <c r="F1898" s="74">
        <v>41544</v>
      </c>
    </row>
    <row r="1899" spans="2:6">
      <c r="B1899" t="s">
        <v>10158</v>
      </c>
      <c r="C1899" t="s">
        <v>10159</v>
      </c>
      <c r="D1899" t="s">
        <v>62</v>
      </c>
      <c r="E1899" s="75">
        <v>10152</v>
      </c>
      <c r="F1899" s="74">
        <v>41544</v>
      </c>
    </row>
    <row r="1900" spans="2:6">
      <c r="B1900" t="s">
        <v>10160</v>
      </c>
      <c r="C1900" t="s">
        <v>10161</v>
      </c>
      <c r="D1900" t="s">
        <v>62</v>
      </c>
      <c r="E1900" s="75">
        <v>35001</v>
      </c>
      <c r="F1900" s="74">
        <v>41544</v>
      </c>
    </row>
    <row r="1901" spans="2:6">
      <c r="B1901" t="s">
        <v>10162</v>
      </c>
      <c r="C1901" t="s">
        <v>10163</v>
      </c>
      <c r="D1901" t="s">
        <v>62</v>
      </c>
      <c r="E1901" s="75">
        <v>36000</v>
      </c>
      <c r="F1901" s="74">
        <v>41544</v>
      </c>
    </row>
    <row r="1902" spans="2:6">
      <c r="B1902" t="s">
        <v>10164</v>
      </c>
      <c r="C1902" t="s">
        <v>10165</v>
      </c>
      <c r="D1902" t="s">
        <v>62</v>
      </c>
      <c r="E1902" s="75">
        <v>17577</v>
      </c>
      <c r="F1902" s="74">
        <v>41544</v>
      </c>
    </row>
    <row r="1903" spans="2:6">
      <c r="B1903" t="s">
        <v>10166</v>
      </c>
      <c r="C1903" t="s">
        <v>10167</v>
      </c>
      <c r="D1903" t="s">
        <v>62</v>
      </c>
      <c r="E1903" s="75">
        <v>14148</v>
      </c>
      <c r="F1903" s="74">
        <v>41544</v>
      </c>
    </row>
    <row r="1904" spans="2:6">
      <c r="B1904" t="s">
        <v>10168</v>
      </c>
      <c r="C1904" t="s">
        <v>10169</v>
      </c>
      <c r="D1904" t="s">
        <v>62</v>
      </c>
      <c r="E1904" s="75">
        <v>12465</v>
      </c>
      <c r="F1904" s="74">
        <v>41544</v>
      </c>
    </row>
    <row r="1905" spans="2:6">
      <c r="B1905" t="s">
        <v>10170</v>
      </c>
      <c r="C1905" t="s">
        <v>10171</v>
      </c>
      <c r="D1905" t="s">
        <v>62</v>
      </c>
      <c r="E1905" s="75">
        <v>8910</v>
      </c>
      <c r="F1905" s="74">
        <v>41544</v>
      </c>
    </row>
    <row r="1906" spans="2:6">
      <c r="B1906" t="s">
        <v>10172</v>
      </c>
      <c r="C1906" t="s">
        <v>10173</v>
      </c>
      <c r="D1906" t="s">
        <v>62</v>
      </c>
      <c r="E1906" s="75">
        <v>11565</v>
      </c>
      <c r="F1906" s="74">
        <v>41544</v>
      </c>
    </row>
    <row r="1907" spans="2:6">
      <c r="B1907" t="s">
        <v>10174</v>
      </c>
      <c r="C1907" t="s">
        <v>10175</v>
      </c>
      <c r="D1907" t="s">
        <v>62</v>
      </c>
      <c r="E1907" s="75">
        <v>11182.5</v>
      </c>
      <c r="F1907" s="74">
        <v>41544</v>
      </c>
    </row>
    <row r="1908" spans="2:6">
      <c r="B1908" t="s">
        <v>10176</v>
      </c>
      <c r="C1908" t="s">
        <v>10177</v>
      </c>
      <c r="D1908" t="s">
        <v>62</v>
      </c>
      <c r="E1908" s="75">
        <v>9520.2000000000007</v>
      </c>
      <c r="F1908" s="74">
        <v>41544</v>
      </c>
    </row>
    <row r="1909" spans="2:6">
      <c r="B1909" t="s">
        <v>10178</v>
      </c>
      <c r="C1909" t="s">
        <v>10179</v>
      </c>
      <c r="D1909" t="s">
        <v>62</v>
      </c>
      <c r="E1909" s="75">
        <v>8775.9</v>
      </c>
      <c r="F1909" s="74">
        <v>41544</v>
      </c>
    </row>
    <row r="1910" spans="2:6">
      <c r="B1910" t="s">
        <v>10180</v>
      </c>
      <c r="C1910" t="s">
        <v>10181</v>
      </c>
      <c r="D1910" t="s">
        <v>62</v>
      </c>
      <c r="E1910" s="75">
        <v>39312</v>
      </c>
      <c r="F1910" s="74">
        <v>41544</v>
      </c>
    </row>
    <row r="1911" spans="2:6">
      <c r="B1911" t="s">
        <v>10182</v>
      </c>
      <c r="C1911" t="s">
        <v>10183</v>
      </c>
      <c r="D1911" t="s">
        <v>62</v>
      </c>
      <c r="E1911" s="75">
        <v>39312</v>
      </c>
      <c r="F1911" s="74">
        <v>41544</v>
      </c>
    </row>
    <row r="1912" spans="2:6">
      <c r="B1912" t="s">
        <v>10184</v>
      </c>
      <c r="C1912" t="s">
        <v>10185</v>
      </c>
      <c r="D1912" t="s">
        <v>62</v>
      </c>
      <c r="E1912" s="75">
        <v>25803</v>
      </c>
      <c r="F1912" s="74">
        <v>41544</v>
      </c>
    </row>
    <row r="1913" spans="2:6">
      <c r="B1913" t="s">
        <v>10186</v>
      </c>
      <c r="C1913" t="s">
        <v>10187</v>
      </c>
      <c r="D1913" t="s">
        <v>62</v>
      </c>
      <c r="E1913" s="75">
        <v>17901</v>
      </c>
      <c r="F1913" s="74">
        <v>41544</v>
      </c>
    </row>
    <row r="1914" spans="2:6">
      <c r="B1914" t="s">
        <v>10188</v>
      </c>
      <c r="C1914" t="s">
        <v>10189</v>
      </c>
      <c r="D1914" t="s">
        <v>62</v>
      </c>
      <c r="E1914" s="75">
        <v>11052</v>
      </c>
      <c r="F1914" s="74">
        <v>41544</v>
      </c>
    </row>
    <row r="1915" spans="2:6">
      <c r="B1915" t="s">
        <v>10190</v>
      </c>
      <c r="C1915" t="s">
        <v>10191</v>
      </c>
      <c r="D1915" t="s">
        <v>62</v>
      </c>
      <c r="E1915" s="75">
        <v>8856</v>
      </c>
      <c r="F1915" s="74">
        <v>41544</v>
      </c>
    </row>
    <row r="1916" spans="2:6">
      <c r="B1916" t="s">
        <v>10192</v>
      </c>
      <c r="C1916" t="s">
        <v>10193</v>
      </c>
      <c r="D1916" t="s">
        <v>62</v>
      </c>
      <c r="E1916" s="75">
        <v>32818.5</v>
      </c>
      <c r="F1916" s="74">
        <v>41544</v>
      </c>
    </row>
    <row r="1917" spans="2:6">
      <c r="B1917" t="s">
        <v>10194</v>
      </c>
      <c r="C1917" t="s">
        <v>10195</v>
      </c>
      <c r="D1917" t="s">
        <v>62</v>
      </c>
      <c r="E1917" s="75">
        <v>7610.4</v>
      </c>
      <c r="F1917" s="74">
        <v>41544</v>
      </c>
    </row>
    <row r="1918" spans="2:6">
      <c r="B1918" t="s">
        <v>10196</v>
      </c>
      <c r="C1918" t="s">
        <v>10197</v>
      </c>
      <c r="D1918" t="s">
        <v>62</v>
      </c>
      <c r="E1918" s="75">
        <v>20817</v>
      </c>
      <c r="F1918" s="74">
        <v>41544</v>
      </c>
    </row>
    <row r="1919" spans="2:6">
      <c r="B1919" t="s">
        <v>10198</v>
      </c>
      <c r="C1919" t="s">
        <v>10199</v>
      </c>
      <c r="D1919" t="s">
        <v>62</v>
      </c>
      <c r="E1919" s="75">
        <v>7038.9</v>
      </c>
      <c r="F1919" s="74">
        <v>41544</v>
      </c>
    </row>
    <row r="1920" spans="2:6">
      <c r="B1920" t="s">
        <v>10200</v>
      </c>
      <c r="C1920" t="s">
        <v>10201</v>
      </c>
      <c r="D1920" t="s">
        <v>62</v>
      </c>
      <c r="E1920" s="75">
        <v>16182.9</v>
      </c>
      <c r="F1920" s="74">
        <v>41544</v>
      </c>
    </row>
    <row r="1921" spans="2:6">
      <c r="B1921" t="s">
        <v>10202</v>
      </c>
      <c r="C1921" t="s">
        <v>10203</v>
      </c>
      <c r="D1921" t="s">
        <v>62</v>
      </c>
      <c r="E1921" s="75">
        <v>9432</v>
      </c>
      <c r="F1921" s="74">
        <v>41544</v>
      </c>
    </row>
    <row r="1922" spans="2:6">
      <c r="B1922" t="s">
        <v>10204</v>
      </c>
      <c r="C1922" t="s">
        <v>10205</v>
      </c>
      <c r="D1922" t="s">
        <v>62</v>
      </c>
      <c r="E1922" s="75">
        <v>33183</v>
      </c>
      <c r="F1922" s="74">
        <v>41544</v>
      </c>
    </row>
    <row r="1923" spans="2:6">
      <c r="B1923" t="s">
        <v>10206</v>
      </c>
      <c r="C1923" t="s">
        <v>10207</v>
      </c>
      <c r="D1923" t="s">
        <v>62</v>
      </c>
      <c r="E1923" s="75">
        <v>18342</v>
      </c>
      <c r="F1923" s="74">
        <v>41544</v>
      </c>
    </row>
    <row r="1924" spans="2:6">
      <c r="B1924" t="s">
        <v>10208</v>
      </c>
      <c r="C1924" t="s">
        <v>10209</v>
      </c>
      <c r="D1924" t="s">
        <v>62</v>
      </c>
      <c r="E1924" s="75">
        <v>11362.5</v>
      </c>
      <c r="F1924" s="74">
        <v>41544</v>
      </c>
    </row>
    <row r="1925" spans="2:6">
      <c r="B1925" t="s">
        <v>10210</v>
      </c>
      <c r="C1925" t="s">
        <v>10211</v>
      </c>
      <c r="D1925" t="s">
        <v>62</v>
      </c>
      <c r="E1925" s="75">
        <v>16761.599999999999</v>
      </c>
      <c r="F1925" s="74">
        <v>41544</v>
      </c>
    </row>
    <row r="1926" spans="2:6">
      <c r="B1926" t="s">
        <v>10212</v>
      </c>
      <c r="C1926" t="s">
        <v>10213</v>
      </c>
      <c r="D1926" t="s">
        <v>62</v>
      </c>
      <c r="E1926" s="75">
        <v>13122</v>
      </c>
      <c r="F1926" s="74">
        <v>41544</v>
      </c>
    </row>
    <row r="1927" spans="2:6">
      <c r="B1927" t="s">
        <v>10214</v>
      </c>
      <c r="C1927" t="s">
        <v>10215</v>
      </c>
      <c r="D1927" t="s">
        <v>62</v>
      </c>
      <c r="E1927" s="75">
        <v>14301</v>
      </c>
      <c r="F1927" s="74">
        <v>41544</v>
      </c>
    </row>
    <row r="1928" spans="2:6">
      <c r="B1928" t="s">
        <v>10216</v>
      </c>
      <c r="C1928" t="s">
        <v>10217</v>
      </c>
      <c r="D1928" t="s">
        <v>62</v>
      </c>
      <c r="E1928" s="75">
        <v>6165</v>
      </c>
      <c r="F1928" s="74">
        <v>41544</v>
      </c>
    </row>
    <row r="1929" spans="2:6">
      <c r="B1929" t="s">
        <v>10218</v>
      </c>
      <c r="C1929" t="s">
        <v>10219</v>
      </c>
      <c r="D1929" t="s">
        <v>62</v>
      </c>
      <c r="E1929" s="75">
        <v>6165</v>
      </c>
      <c r="F1929" s="74">
        <v>41544</v>
      </c>
    </row>
    <row r="1930" spans="2:6">
      <c r="B1930" t="s">
        <v>10220</v>
      </c>
      <c r="C1930" t="s">
        <v>10221</v>
      </c>
      <c r="D1930" t="s">
        <v>62</v>
      </c>
      <c r="E1930" s="75">
        <v>8442</v>
      </c>
      <c r="F1930" s="74">
        <v>41544</v>
      </c>
    </row>
    <row r="1931" spans="2:6">
      <c r="B1931" t="s">
        <v>10222</v>
      </c>
      <c r="C1931" t="s">
        <v>10223</v>
      </c>
      <c r="D1931" t="s">
        <v>62</v>
      </c>
      <c r="E1931" s="75">
        <v>32818.5</v>
      </c>
      <c r="F1931" s="74">
        <v>41544</v>
      </c>
    </row>
    <row r="1932" spans="2:6">
      <c r="B1932" t="s">
        <v>10224</v>
      </c>
      <c r="C1932" t="s">
        <v>10225</v>
      </c>
      <c r="D1932" t="s">
        <v>62</v>
      </c>
      <c r="E1932" s="75">
        <v>21105</v>
      </c>
      <c r="F1932" s="74">
        <v>41544</v>
      </c>
    </row>
    <row r="1933" spans="2:6">
      <c r="B1933" t="s">
        <v>10226</v>
      </c>
      <c r="C1933" t="s">
        <v>10227</v>
      </c>
      <c r="D1933" t="s">
        <v>62</v>
      </c>
      <c r="E1933" s="75">
        <v>32818.5</v>
      </c>
      <c r="F1933" s="74">
        <v>41544</v>
      </c>
    </row>
    <row r="1934" spans="2:6">
      <c r="B1934" t="s">
        <v>10228</v>
      </c>
      <c r="C1934" t="s">
        <v>10229</v>
      </c>
      <c r="D1934" t="s">
        <v>62</v>
      </c>
      <c r="E1934" s="75">
        <v>4050</v>
      </c>
      <c r="F1934" s="74">
        <v>41544</v>
      </c>
    </row>
    <row r="1935" spans="2:6">
      <c r="B1935" t="s">
        <v>10230</v>
      </c>
      <c r="C1935" t="s">
        <v>10231</v>
      </c>
      <c r="D1935" t="s">
        <v>62</v>
      </c>
      <c r="E1935" s="75">
        <v>9243.9</v>
      </c>
      <c r="F1935" s="74">
        <v>41544</v>
      </c>
    </row>
    <row r="1936" spans="2:6">
      <c r="B1936" t="s">
        <v>10232</v>
      </c>
      <c r="C1936" t="s">
        <v>10233</v>
      </c>
      <c r="D1936" t="s">
        <v>62</v>
      </c>
      <c r="E1936" s="75">
        <v>9243.9</v>
      </c>
      <c r="F1936" s="74">
        <v>41544</v>
      </c>
    </row>
    <row r="1937" spans="2:6">
      <c r="B1937" t="s">
        <v>10234</v>
      </c>
      <c r="C1937" t="s">
        <v>10235</v>
      </c>
      <c r="D1937" t="s">
        <v>62</v>
      </c>
      <c r="E1937" s="75">
        <v>29268</v>
      </c>
      <c r="F1937" s="74">
        <v>41544</v>
      </c>
    </row>
    <row r="1938" spans="2:6">
      <c r="B1938" t="s">
        <v>10236</v>
      </c>
      <c r="C1938" t="s">
        <v>10237</v>
      </c>
      <c r="D1938" t="s">
        <v>62</v>
      </c>
      <c r="E1938" s="75">
        <v>12501</v>
      </c>
      <c r="F1938" s="74">
        <v>41544</v>
      </c>
    </row>
    <row r="1939" spans="2:6">
      <c r="B1939" t="s">
        <v>10238</v>
      </c>
      <c r="C1939" t="s">
        <v>10239</v>
      </c>
      <c r="D1939" t="s">
        <v>62</v>
      </c>
      <c r="E1939" s="75">
        <v>29268</v>
      </c>
      <c r="F1939" s="74">
        <v>41544</v>
      </c>
    </row>
    <row r="1940" spans="2:6">
      <c r="B1940" t="s">
        <v>10240</v>
      </c>
      <c r="C1940" t="s">
        <v>10241</v>
      </c>
      <c r="D1940" t="s">
        <v>62</v>
      </c>
      <c r="E1940" s="75">
        <v>12960</v>
      </c>
      <c r="F1940" s="74">
        <v>41544</v>
      </c>
    </row>
    <row r="1941" spans="2:6">
      <c r="B1941" t="s">
        <v>10242</v>
      </c>
      <c r="C1941" t="s">
        <v>10243</v>
      </c>
      <c r="D1941" t="s">
        <v>62</v>
      </c>
      <c r="E1941" s="75">
        <v>3285</v>
      </c>
      <c r="F1941" s="74">
        <v>41544</v>
      </c>
    </row>
    <row r="1942" spans="2:6">
      <c r="B1942" t="s">
        <v>10244</v>
      </c>
      <c r="C1942" s="76" t="s">
        <v>10245</v>
      </c>
      <c r="D1942" t="s">
        <v>6803</v>
      </c>
      <c r="E1942" s="75">
        <v>2040</v>
      </c>
      <c r="F1942" s="74">
        <v>41545</v>
      </c>
    </row>
    <row r="1943" spans="2:6">
      <c r="B1943" t="s">
        <v>10246</v>
      </c>
      <c r="C1943" s="76" t="s">
        <v>6413</v>
      </c>
      <c r="D1943" t="s">
        <v>6858</v>
      </c>
      <c r="E1943" s="75">
        <v>5467.5</v>
      </c>
      <c r="F1943" s="74">
        <v>41554</v>
      </c>
    </row>
    <row r="1944" spans="2:6">
      <c r="B1944" t="s">
        <v>10247</v>
      </c>
      <c r="C1944" t="s">
        <v>10248</v>
      </c>
      <c r="D1944" t="s">
        <v>62</v>
      </c>
      <c r="E1944">
        <v>1.2</v>
      </c>
      <c r="F1944" s="74">
        <v>41544</v>
      </c>
    </row>
    <row r="1945" spans="2:6">
      <c r="B1945" t="s">
        <v>10249</v>
      </c>
      <c r="C1945" t="s">
        <v>10250</v>
      </c>
      <c r="D1945" t="s">
        <v>62</v>
      </c>
      <c r="E1945">
        <v>11.68</v>
      </c>
      <c r="F1945" s="74">
        <v>39853</v>
      </c>
    </row>
    <row r="1946" spans="2:6">
      <c r="B1946" t="s">
        <v>10251</v>
      </c>
      <c r="C1946" t="s">
        <v>10252</v>
      </c>
      <c r="D1946" t="s">
        <v>6858</v>
      </c>
      <c r="E1946">
        <v>15.8</v>
      </c>
      <c r="F1946" s="74">
        <v>41545</v>
      </c>
    </row>
    <row r="1947" spans="2:6">
      <c r="B1947" t="s">
        <v>10253</v>
      </c>
      <c r="C1947" t="s">
        <v>10254</v>
      </c>
      <c r="D1947" t="s">
        <v>6858</v>
      </c>
      <c r="E1947">
        <v>524.44000000000005</v>
      </c>
      <c r="F1947" s="74">
        <v>41528</v>
      </c>
    </row>
    <row r="1948" spans="2:6">
      <c r="B1948" t="s">
        <v>10255</v>
      </c>
      <c r="C1948" t="s">
        <v>10256</v>
      </c>
      <c r="D1948" t="s">
        <v>62</v>
      </c>
      <c r="E1948">
        <v>137.93</v>
      </c>
      <c r="F1948" s="74">
        <v>39702</v>
      </c>
    </row>
    <row r="1949" spans="2:6">
      <c r="B1949" t="s">
        <v>10257</v>
      </c>
      <c r="C1949" t="s">
        <v>10258</v>
      </c>
      <c r="D1949" t="s">
        <v>62</v>
      </c>
      <c r="E1949">
        <v>448.21</v>
      </c>
      <c r="F1949" s="74">
        <v>39702</v>
      </c>
    </row>
    <row r="1950" spans="2:6">
      <c r="B1950" t="s">
        <v>10259</v>
      </c>
      <c r="C1950" t="s">
        <v>10260</v>
      </c>
      <c r="D1950" t="s">
        <v>62</v>
      </c>
      <c r="E1950">
        <v>27.43</v>
      </c>
      <c r="F1950" s="74">
        <v>39702</v>
      </c>
    </row>
    <row r="1951" spans="2:6">
      <c r="B1951" t="s">
        <v>10261</v>
      </c>
      <c r="C1951" t="s">
        <v>10262</v>
      </c>
      <c r="D1951" t="s">
        <v>62</v>
      </c>
      <c r="E1951">
        <v>269.16000000000003</v>
      </c>
      <c r="F1951" s="74">
        <v>39702</v>
      </c>
    </row>
    <row r="1952" spans="2:6">
      <c r="B1952" t="s">
        <v>10263</v>
      </c>
      <c r="C1952" t="s">
        <v>10264</v>
      </c>
      <c r="D1952" t="s">
        <v>62</v>
      </c>
      <c r="E1952">
        <v>17.87</v>
      </c>
      <c r="F1952" s="74">
        <v>39702</v>
      </c>
    </row>
    <row r="1953" spans="2:7">
      <c r="B1953" t="s">
        <v>10265</v>
      </c>
      <c r="C1953" t="s">
        <v>10266</v>
      </c>
      <c r="D1953" t="s">
        <v>62</v>
      </c>
      <c r="E1953">
        <v>107.65</v>
      </c>
      <c r="F1953" s="74">
        <v>39702</v>
      </c>
    </row>
    <row r="1954" spans="2:7">
      <c r="B1954" t="s">
        <v>10267</v>
      </c>
      <c r="C1954" t="s">
        <v>10268</v>
      </c>
      <c r="D1954" t="s">
        <v>62</v>
      </c>
      <c r="E1954">
        <v>21.93</v>
      </c>
      <c r="F1954" s="74">
        <v>39702</v>
      </c>
    </row>
    <row r="1955" spans="2:7">
      <c r="B1955" t="s">
        <v>10269</v>
      </c>
      <c r="C1955" t="s">
        <v>10270</v>
      </c>
      <c r="D1955" t="s">
        <v>62</v>
      </c>
      <c r="E1955">
        <v>126.36</v>
      </c>
      <c r="F1955" s="74">
        <v>39702</v>
      </c>
    </row>
    <row r="1956" spans="2:7">
      <c r="B1956" t="s">
        <v>10271</v>
      </c>
      <c r="C1956" t="s">
        <v>10272</v>
      </c>
      <c r="D1956" t="s">
        <v>62</v>
      </c>
      <c r="E1956">
        <v>79.489999999999995</v>
      </c>
      <c r="F1956" s="74">
        <v>39702</v>
      </c>
    </row>
    <row r="1957" spans="2:7">
      <c r="B1957" t="s">
        <v>10273</v>
      </c>
      <c r="C1957" t="s">
        <v>10274</v>
      </c>
      <c r="D1957" t="s">
        <v>62</v>
      </c>
      <c r="E1957">
        <v>5.41</v>
      </c>
      <c r="F1957" s="74">
        <v>39702</v>
      </c>
    </row>
    <row r="1958" spans="2:7">
      <c r="B1958" t="s">
        <v>10275</v>
      </c>
      <c r="C1958" t="s">
        <v>10276</v>
      </c>
      <c r="D1958" t="s">
        <v>62</v>
      </c>
      <c r="E1958">
        <v>7.35</v>
      </c>
      <c r="F1958" s="74">
        <v>39702</v>
      </c>
    </row>
    <row r="1959" spans="2:7">
      <c r="B1959" t="s">
        <v>10277</v>
      </c>
      <c r="C1959" t="s">
        <v>10278</v>
      </c>
      <c r="D1959" t="s">
        <v>62</v>
      </c>
      <c r="E1959">
        <v>3.3</v>
      </c>
      <c r="F1959" s="74">
        <v>39702</v>
      </c>
    </row>
    <row r="1960" spans="2:7">
      <c r="B1960" t="s">
        <v>10279</v>
      </c>
      <c r="C1960" t="s">
        <v>10280</v>
      </c>
      <c r="D1960" t="s">
        <v>62</v>
      </c>
      <c r="E1960">
        <v>3.95</v>
      </c>
      <c r="F1960" s="74">
        <v>39702</v>
      </c>
    </row>
    <row r="1961" spans="2:7">
      <c r="B1961" t="s">
        <v>10281</v>
      </c>
      <c r="C1961" t="s">
        <v>10282</v>
      </c>
      <c r="D1961" t="s">
        <v>62</v>
      </c>
      <c r="E1961">
        <v>4.75</v>
      </c>
      <c r="F1961" s="74">
        <v>39702</v>
      </c>
    </row>
    <row r="1962" spans="2:7">
      <c r="B1962" t="s">
        <v>10283</v>
      </c>
      <c r="C1962" t="s">
        <v>10284</v>
      </c>
      <c r="D1962" t="s">
        <v>62</v>
      </c>
      <c r="E1962">
        <v>6.32</v>
      </c>
      <c r="F1962" s="74">
        <v>39702</v>
      </c>
    </row>
    <row r="1963" spans="2:7">
      <c r="B1963" t="s">
        <v>10285</v>
      </c>
      <c r="C1963" t="s">
        <v>10286</v>
      </c>
      <c r="D1963" t="s">
        <v>62</v>
      </c>
      <c r="E1963">
        <v>80.25</v>
      </c>
      <c r="F1963" s="74">
        <v>39702</v>
      </c>
    </row>
    <row r="1964" spans="2:7">
      <c r="B1964" t="s">
        <v>10287</v>
      </c>
      <c r="C1964" t="s">
        <v>10288</v>
      </c>
      <c r="D1964" t="s">
        <v>5</v>
      </c>
      <c r="E1964">
        <v>92.22</v>
      </c>
      <c r="F1964" s="74">
        <v>39884</v>
      </c>
    </row>
    <row r="1965" spans="2:7">
      <c r="B1965" t="s">
        <v>10289</v>
      </c>
      <c r="C1965" t="s">
        <v>10290</v>
      </c>
      <c r="D1965" t="s">
        <v>6841</v>
      </c>
      <c r="E1965">
        <v>173.6</v>
      </c>
      <c r="F1965" s="74">
        <v>41556</v>
      </c>
    </row>
    <row r="1966" spans="2:7">
      <c r="B1966" t="s">
        <v>10291</v>
      </c>
      <c r="C1966" t="s">
        <v>10292</v>
      </c>
      <c r="D1966" t="s">
        <v>6841</v>
      </c>
      <c r="E1966">
        <v>16</v>
      </c>
      <c r="F1966" s="74">
        <v>41493</v>
      </c>
    </row>
    <row r="1967" spans="2:7">
      <c r="B1967" t="s">
        <v>10293</v>
      </c>
      <c r="C1967" t="s">
        <v>10294</v>
      </c>
      <c r="D1967" t="s">
        <v>62</v>
      </c>
      <c r="E1967" s="75">
        <v>1987.2</v>
      </c>
      <c r="F1967" s="74">
        <v>41554</v>
      </c>
    </row>
    <row r="1968" spans="2:7">
      <c r="B1968" t="s">
        <v>10295</v>
      </c>
      <c r="C1968" t="s">
        <v>10296</v>
      </c>
      <c r="D1968" t="s">
        <v>5</v>
      </c>
      <c r="E1968">
        <v>52.02</v>
      </c>
      <c r="F1968" s="74">
        <v>39827</v>
      </c>
      <c r="G1968" t="s">
        <v>6849</v>
      </c>
    </row>
    <row r="1969" spans="2:7">
      <c r="B1969" t="s">
        <v>10297</v>
      </c>
      <c r="C1969" t="s">
        <v>10298</v>
      </c>
      <c r="D1969" t="s">
        <v>62</v>
      </c>
      <c r="E1969" s="75">
        <v>3815.51</v>
      </c>
      <c r="F1969" s="74">
        <v>41554</v>
      </c>
    </row>
    <row r="1970" spans="2:7">
      <c r="B1970" t="s">
        <v>10299</v>
      </c>
      <c r="C1970" s="76" t="s">
        <v>10300</v>
      </c>
      <c r="D1970" t="s">
        <v>6858</v>
      </c>
      <c r="E1970" s="75">
        <v>30816</v>
      </c>
      <c r="F1970" s="74">
        <v>41555</v>
      </c>
    </row>
    <row r="1971" spans="2:7">
      <c r="B1971" t="s">
        <v>10301</v>
      </c>
      <c r="C1971" t="s">
        <v>10302</v>
      </c>
      <c r="D1971" t="s">
        <v>62</v>
      </c>
      <c r="E1971" s="75">
        <v>3553.2</v>
      </c>
      <c r="F1971" s="74">
        <v>41554</v>
      </c>
    </row>
    <row r="1972" spans="2:7">
      <c r="B1972" t="s">
        <v>10303</v>
      </c>
      <c r="C1972" t="s">
        <v>10304</v>
      </c>
      <c r="D1972" t="s">
        <v>62</v>
      </c>
      <c r="E1972" s="75">
        <v>4575.1499999999996</v>
      </c>
      <c r="F1972" s="74">
        <v>41554</v>
      </c>
    </row>
    <row r="1973" spans="2:7">
      <c r="B1973" t="s">
        <v>10305</v>
      </c>
      <c r="C1973" s="76" t="s">
        <v>10306</v>
      </c>
      <c r="D1973" t="s">
        <v>6858</v>
      </c>
      <c r="E1973" s="75">
        <v>29520.9</v>
      </c>
      <c r="F1973" s="74">
        <v>41555</v>
      </c>
    </row>
    <row r="1974" spans="2:7">
      <c r="B1974" t="s">
        <v>10307</v>
      </c>
      <c r="C1974" s="76" t="s">
        <v>10308</v>
      </c>
      <c r="D1974" t="s">
        <v>6858</v>
      </c>
      <c r="E1974" s="75">
        <v>13934.7</v>
      </c>
      <c r="F1974" s="74">
        <v>41555</v>
      </c>
    </row>
    <row r="1975" spans="2:7">
      <c r="B1975" t="s">
        <v>10309</v>
      </c>
      <c r="C1975" s="76" t="s">
        <v>10310</v>
      </c>
      <c r="D1975" t="s">
        <v>62</v>
      </c>
      <c r="E1975" s="75">
        <v>3890.3</v>
      </c>
      <c r="F1975" s="74">
        <v>41554</v>
      </c>
    </row>
    <row r="1976" spans="2:7">
      <c r="B1976" t="s">
        <v>10311</v>
      </c>
      <c r="C1976" s="76" t="s">
        <v>10312</v>
      </c>
      <c r="D1976" t="s">
        <v>62</v>
      </c>
      <c r="E1976" s="75">
        <v>3423.33</v>
      </c>
      <c r="F1976" s="74">
        <v>41554</v>
      </c>
    </row>
    <row r="1977" spans="2:7">
      <c r="B1977" t="s">
        <v>10313</v>
      </c>
      <c r="C1977" s="76" t="s">
        <v>10314</v>
      </c>
      <c r="D1977" t="s">
        <v>6858</v>
      </c>
      <c r="E1977" s="75">
        <v>4722.17</v>
      </c>
      <c r="F1977" s="74">
        <v>41554</v>
      </c>
    </row>
    <row r="1978" spans="2:7">
      <c r="B1978" t="s">
        <v>10315</v>
      </c>
      <c r="C1978" s="76" t="s">
        <v>10316</v>
      </c>
      <c r="D1978" t="s">
        <v>6858</v>
      </c>
      <c r="E1978" s="75">
        <v>5204.25</v>
      </c>
      <c r="F1978" s="74">
        <v>41554</v>
      </c>
    </row>
    <row r="1979" spans="2:7">
      <c r="B1979" t="s">
        <v>10317</v>
      </c>
      <c r="C1979" t="s">
        <v>10318</v>
      </c>
      <c r="D1979" t="s">
        <v>6858</v>
      </c>
      <c r="E1979" s="75">
        <v>77355</v>
      </c>
      <c r="F1979" s="74">
        <v>41554</v>
      </c>
    </row>
    <row r="1980" spans="2:7">
      <c r="B1980" t="s">
        <v>10319</v>
      </c>
      <c r="C1980" t="s">
        <v>10320</v>
      </c>
      <c r="D1980" t="s">
        <v>62</v>
      </c>
      <c r="E1980" s="75">
        <v>16938.45</v>
      </c>
      <c r="F1980" s="74">
        <v>41554</v>
      </c>
    </row>
    <row r="1981" spans="2:7">
      <c r="B1981" t="s">
        <v>10321</v>
      </c>
      <c r="C1981" t="s">
        <v>10322</v>
      </c>
      <c r="D1981" t="s">
        <v>6858</v>
      </c>
      <c r="E1981">
        <v>465</v>
      </c>
      <c r="F1981" s="74">
        <v>41544</v>
      </c>
      <c r="G1981" t="s">
        <v>10323</v>
      </c>
    </row>
    <row r="1982" spans="2:7">
      <c r="B1982" t="s">
        <v>10324</v>
      </c>
      <c r="C1982" t="s">
        <v>10325</v>
      </c>
      <c r="D1982" t="s">
        <v>10326</v>
      </c>
      <c r="E1982" s="75">
        <v>28150</v>
      </c>
      <c r="F1982" s="74">
        <v>41544</v>
      </c>
    </row>
    <row r="1983" spans="2:7">
      <c r="B1983" t="s">
        <v>10327</v>
      </c>
      <c r="C1983" t="s">
        <v>10328</v>
      </c>
      <c r="D1983" t="s">
        <v>6803</v>
      </c>
      <c r="E1983">
        <v>214</v>
      </c>
      <c r="F1983" s="74">
        <v>41234</v>
      </c>
    </row>
    <row r="1984" spans="2:7">
      <c r="B1984" t="s">
        <v>10329</v>
      </c>
      <c r="C1984" s="76" t="s">
        <v>10330</v>
      </c>
      <c r="D1984" t="s">
        <v>6858</v>
      </c>
      <c r="E1984" s="75">
        <v>44964.59</v>
      </c>
      <c r="F1984" s="74">
        <v>41554</v>
      </c>
    </row>
    <row r="1985" spans="2:7">
      <c r="B1985" t="s">
        <v>10331</v>
      </c>
      <c r="C1985" t="s">
        <v>10332</v>
      </c>
      <c r="D1985" t="s">
        <v>62</v>
      </c>
      <c r="E1985">
        <v>147.56</v>
      </c>
      <c r="F1985" s="74">
        <v>39763</v>
      </c>
    </row>
    <row r="1986" spans="2:7">
      <c r="B1986" t="s">
        <v>10333</v>
      </c>
      <c r="C1986" t="s">
        <v>10334</v>
      </c>
      <c r="D1986" t="s">
        <v>62</v>
      </c>
      <c r="E1986">
        <v>162.32</v>
      </c>
      <c r="F1986" s="74">
        <v>39763</v>
      </c>
    </row>
    <row r="1987" spans="2:7">
      <c r="B1987" t="s">
        <v>10335</v>
      </c>
      <c r="C1987" t="s">
        <v>10336</v>
      </c>
      <c r="D1987" t="s">
        <v>62</v>
      </c>
      <c r="E1987">
        <v>194.78</v>
      </c>
      <c r="F1987" s="74">
        <v>39763</v>
      </c>
    </row>
    <row r="1988" spans="2:7">
      <c r="B1988" t="s">
        <v>10337</v>
      </c>
      <c r="C1988" s="76" t="s">
        <v>10338</v>
      </c>
    </row>
    <row r="1989" spans="2:7">
      <c r="B1989" t="s">
        <v>6803</v>
      </c>
      <c r="C1989" t="s">
        <v>10339</v>
      </c>
      <c r="D1989" s="74">
        <v>41522</v>
      </c>
    </row>
    <row r="1990" spans="2:7">
      <c r="B1990" t="s">
        <v>10340</v>
      </c>
      <c r="C1990" t="s">
        <v>10341</v>
      </c>
      <c r="D1990" t="s">
        <v>10342</v>
      </c>
      <c r="E1990">
        <v>28.03</v>
      </c>
      <c r="F1990" s="74">
        <v>39702</v>
      </c>
    </row>
    <row r="1991" spans="2:7">
      <c r="B1991" t="s">
        <v>10343</v>
      </c>
      <c r="C1991" t="s">
        <v>10344</v>
      </c>
      <c r="D1991" t="s">
        <v>7100</v>
      </c>
      <c r="E1991">
        <v>6</v>
      </c>
      <c r="F1991" s="74">
        <v>41544</v>
      </c>
    </row>
    <row r="1992" spans="2:7">
      <c r="B1992" t="s">
        <v>10345</v>
      </c>
      <c r="C1992" t="s">
        <v>10346</v>
      </c>
      <c r="D1992" t="s">
        <v>20</v>
      </c>
      <c r="E1992">
        <v>3.86</v>
      </c>
      <c r="F1992" s="74">
        <v>39827</v>
      </c>
    </row>
    <row r="1993" spans="2:7">
      <c r="B1993" t="s">
        <v>10347</v>
      </c>
      <c r="C1993" t="s">
        <v>10348</v>
      </c>
      <c r="D1993" t="s">
        <v>8143</v>
      </c>
      <c r="E1993">
        <v>12.5</v>
      </c>
      <c r="F1993" s="74">
        <v>41552</v>
      </c>
    </row>
    <row r="1994" spans="2:7">
      <c r="B1994" t="s">
        <v>10349</v>
      </c>
      <c r="C1994" t="s">
        <v>10350</v>
      </c>
      <c r="D1994" t="s">
        <v>62</v>
      </c>
      <c r="E1994">
        <v>2.31</v>
      </c>
      <c r="F1994" s="74">
        <v>39827</v>
      </c>
      <c r="G1994" t="s">
        <v>6914</v>
      </c>
    </row>
    <row r="1995" spans="2:7">
      <c r="B1995" t="s">
        <v>10351</v>
      </c>
      <c r="C1995" t="s">
        <v>10352</v>
      </c>
      <c r="D1995" t="s">
        <v>15</v>
      </c>
      <c r="E1995">
        <v>135.6</v>
      </c>
      <c r="F1995" s="74">
        <v>41557</v>
      </c>
    </row>
    <row r="1996" spans="2:7">
      <c r="B1996" t="s">
        <v>10353</v>
      </c>
      <c r="C1996" t="s">
        <v>10354</v>
      </c>
      <c r="D1996" t="s">
        <v>15</v>
      </c>
      <c r="E1996">
        <v>0.27</v>
      </c>
      <c r="F1996" s="74">
        <v>41523</v>
      </c>
      <c r="G1996" t="s">
        <v>6914</v>
      </c>
    </row>
    <row r="1997" spans="2:7">
      <c r="B1997" t="s">
        <v>10355</v>
      </c>
      <c r="C1997" t="s">
        <v>10356</v>
      </c>
      <c r="D1997" t="s">
        <v>20</v>
      </c>
      <c r="E1997">
        <v>12.6</v>
      </c>
      <c r="F1997" s="74">
        <v>41552</v>
      </c>
    </row>
    <row r="1998" spans="2:7">
      <c r="B1998" t="s">
        <v>10357</v>
      </c>
      <c r="C1998" t="s">
        <v>10358</v>
      </c>
      <c r="D1998" t="s">
        <v>20</v>
      </c>
      <c r="E1998">
        <v>11.5</v>
      </c>
      <c r="F1998" s="74">
        <v>41552</v>
      </c>
    </row>
    <row r="1999" spans="2:7">
      <c r="B1999" t="s">
        <v>10359</v>
      </c>
      <c r="C1999" t="s">
        <v>10360</v>
      </c>
      <c r="D1999" t="s">
        <v>20</v>
      </c>
      <c r="E1999">
        <v>12</v>
      </c>
      <c r="F1999" s="74">
        <v>41544</v>
      </c>
    </row>
    <row r="2000" spans="2:7">
      <c r="B2000" t="s">
        <v>10361</v>
      </c>
      <c r="C2000" t="s">
        <v>10362</v>
      </c>
      <c r="D2000" t="s">
        <v>20</v>
      </c>
      <c r="E2000">
        <v>12.82</v>
      </c>
      <c r="F2000" s="74">
        <v>41526</v>
      </c>
    </row>
    <row r="2001" spans="2:7">
      <c r="B2001" t="s">
        <v>10363</v>
      </c>
      <c r="C2001" t="s">
        <v>6165</v>
      </c>
      <c r="D2001" t="s">
        <v>6858</v>
      </c>
      <c r="E2001">
        <v>725.76</v>
      </c>
      <c r="F2001" s="74">
        <v>41552</v>
      </c>
    </row>
    <row r="2002" spans="2:7">
      <c r="B2002" t="s">
        <v>10364</v>
      </c>
      <c r="C2002" t="s">
        <v>10365</v>
      </c>
      <c r="D2002" t="s">
        <v>2</v>
      </c>
      <c r="E2002">
        <v>17.5</v>
      </c>
      <c r="F2002" s="74">
        <v>41516</v>
      </c>
    </row>
    <row r="2003" spans="2:7">
      <c r="B2003" t="s">
        <v>10366</v>
      </c>
      <c r="C2003" t="s">
        <v>10367</v>
      </c>
      <c r="D2003" t="s">
        <v>62</v>
      </c>
      <c r="E2003">
        <v>1.08</v>
      </c>
      <c r="F2003" s="74">
        <v>41513</v>
      </c>
      <c r="G2003" t="s">
        <v>6798</v>
      </c>
    </row>
    <row r="2004" spans="2:7">
      <c r="B2004" t="s">
        <v>10368</v>
      </c>
      <c r="C2004" t="s">
        <v>10369</v>
      </c>
      <c r="D2004" t="s">
        <v>62</v>
      </c>
      <c r="E2004">
        <v>7.67</v>
      </c>
      <c r="F2004" s="74">
        <v>41552</v>
      </c>
    </row>
    <row r="2005" spans="2:7">
      <c r="B2005" t="s">
        <v>10370</v>
      </c>
      <c r="C2005" t="s">
        <v>10371</v>
      </c>
      <c r="D2005" t="s">
        <v>62</v>
      </c>
      <c r="E2005">
        <v>7</v>
      </c>
      <c r="F2005" s="74">
        <v>40736</v>
      </c>
    </row>
    <row r="2006" spans="2:7">
      <c r="B2006" t="s">
        <v>10372</v>
      </c>
      <c r="C2006" t="s">
        <v>10373</v>
      </c>
      <c r="D2006" t="s">
        <v>7766</v>
      </c>
      <c r="E2006">
        <v>250</v>
      </c>
      <c r="F2006" s="74">
        <v>41528</v>
      </c>
    </row>
    <row r="2007" spans="2:7">
      <c r="B2007" t="s">
        <v>9438</v>
      </c>
      <c r="C2007" t="s">
        <v>10374</v>
      </c>
      <c r="D2007" t="s">
        <v>5</v>
      </c>
      <c r="E2007">
        <v>450</v>
      </c>
      <c r="F2007" s="74">
        <v>41557</v>
      </c>
    </row>
    <row r="2008" spans="2:7">
      <c r="B2008" t="s">
        <v>10375</v>
      </c>
      <c r="C2008" t="s">
        <v>10376</v>
      </c>
      <c r="D2008" t="s">
        <v>6841</v>
      </c>
      <c r="E2008">
        <v>450</v>
      </c>
      <c r="F2008" s="74">
        <v>41556</v>
      </c>
    </row>
    <row r="2009" spans="2:7">
      <c r="B2009" t="s">
        <v>10377</v>
      </c>
      <c r="C2009" t="s">
        <v>10378</v>
      </c>
      <c r="D2009" t="s">
        <v>62</v>
      </c>
      <c r="E2009">
        <v>0.24</v>
      </c>
      <c r="F2009" s="74">
        <v>41516</v>
      </c>
    </row>
    <row r="2010" spans="2:7">
      <c r="B2010" t="s">
        <v>10379</v>
      </c>
      <c r="C2010" t="s">
        <v>10380</v>
      </c>
      <c r="D2010" t="s">
        <v>6803</v>
      </c>
      <c r="E2010">
        <v>0.34</v>
      </c>
      <c r="F2010" s="74">
        <v>40983</v>
      </c>
    </row>
    <row r="2011" spans="2:7">
      <c r="B2011" t="s">
        <v>10381</v>
      </c>
      <c r="C2011" t="s">
        <v>10382</v>
      </c>
      <c r="D2011" t="s">
        <v>6803</v>
      </c>
      <c r="E2011">
        <v>0.48</v>
      </c>
      <c r="F2011" s="74">
        <v>41516</v>
      </c>
    </row>
    <row r="2012" spans="2:7">
      <c r="B2012" t="s">
        <v>10383</v>
      </c>
      <c r="C2012" t="s">
        <v>10384</v>
      </c>
      <c r="D2012" t="s">
        <v>62</v>
      </c>
      <c r="E2012">
        <v>0.08</v>
      </c>
      <c r="F2012" s="74">
        <v>41107</v>
      </c>
    </row>
    <row r="2013" spans="2:7">
      <c r="B2013" t="s">
        <v>10385</v>
      </c>
      <c r="C2013" t="s">
        <v>10386</v>
      </c>
      <c r="D2013" t="s">
        <v>10387</v>
      </c>
      <c r="E2013">
        <v>45.15</v>
      </c>
      <c r="F2013" s="74">
        <v>39827</v>
      </c>
    </row>
    <row r="2014" spans="2:7">
      <c r="B2014" t="s">
        <v>10388</v>
      </c>
      <c r="C2014" t="s">
        <v>10389</v>
      </c>
      <c r="D2014" t="s">
        <v>6867</v>
      </c>
      <c r="E2014">
        <v>74.97</v>
      </c>
      <c r="F2014" s="74">
        <v>41032</v>
      </c>
    </row>
    <row r="2015" spans="2:7">
      <c r="B2015" t="s">
        <v>10390</v>
      </c>
      <c r="C2015" t="s">
        <v>10391</v>
      </c>
      <c r="D2015" t="s">
        <v>6867</v>
      </c>
      <c r="E2015">
        <v>106.07</v>
      </c>
      <c r="F2015" s="74">
        <v>39827</v>
      </c>
      <c r="G2015" t="s">
        <v>6914</v>
      </c>
    </row>
    <row r="2016" spans="2:7">
      <c r="B2016" t="s">
        <v>10392</v>
      </c>
      <c r="C2016" t="s">
        <v>10393</v>
      </c>
      <c r="D2016" t="s">
        <v>6867</v>
      </c>
      <c r="E2016">
        <v>106.07</v>
      </c>
      <c r="F2016" s="74">
        <v>39827</v>
      </c>
      <c r="G2016" t="s">
        <v>6914</v>
      </c>
    </row>
    <row r="2017" spans="2:7">
      <c r="B2017" t="s">
        <v>10394</v>
      </c>
      <c r="C2017" t="s">
        <v>10395</v>
      </c>
      <c r="D2017" t="s">
        <v>62</v>
      </c>
      <c r="E2017">
        <v>65.400000000000006</v>
      </c>
      <c r="F2017" s="74">
        <v>39743</v>
      </c>
    </row>
    <row r="2018" spans="2:7">
      <c r="B2018" t="s">
        <v>10396</v>
      </c>
      <c r="C2018" t="s">
        <v>10397</v>
      </c>
      <c r="D2018" t="s">
        <v>6867</v>
      </c>
      <c r="E2018">
        <v>77.19</v>
      </c>
      <c r="F2018" s="74">
        <v>41556</v>
      </c>
      <c r="G2018" t="s">
        <v>6914</v>
      </c>
    </row>
    <row r="2019" spans="2:7">
      <c r="B2019" t="s">
        <v>10398</v>
      </c>
      <c r="C2019" t="s">
        <v>10399</v>
      </c>
      <c r="D2019" t="s">
        <v>6867</v>
      </c>
      <c r="E2019">
        <v>58.61</v>
      </c>
      <c r="F2019" s="74">
        <v>39827</v>
      </c>
    </row>
    <row r="2020" spans="2:7">
      <c r="B2020" t="s">
        <v>10400</v>
      </c>
      <c r="C2020" t="s">
        <v>10401</v>
      </c>
      <c r="D2020" t="s">
        <v>9024</v>
      </c>
      <c r="E2020">
        <v>76.12</v>
      </c>
      <c r="F2020" s="74">
        <v>41523</v>
      </c>
      <c r="G2020" t="s">
        <v>6914</v>
      </c>
    </row>
    <row r="2021" spans="2:7">
      <c r="B2021" t="s">
        <v>10402</v>
      </c>
      <c r="C2021" t="s">
        <v>10403</v>
      </c>
      <c r="D2021" t="s">
        <v>6841</v>
      </c>
      <c r="E2021">
        <v>39.11</v>
      </c>
      <c r="F2021" s="74">
        <v>39456</v>
      </c>
    </row>
    <row r="2022" spans="2:7">
      <c r="B2022" t="s">
        <v>10404</v>
      </c>
      <c r="C2022" t="s">
        <v>10405</v>
      </c>
      <c r="D2022" t="s">
        <v>9024</v>
      </c>
      <c r="E2022">
        <v>72.03</v>
      </c>
      <c r="F2022" s="74">
        <v>39884</v>
      </c>
    </row>
    <row r="2023" spans="2:7">
      <c r="B2023" t="s">
        <v>10406</v>
      </c>
      <c r="C2023" t="s">
        <v>10407</v>
      </c>
      <c r="D2023" t="s">
        <v>6867</v>
      </c>
      <c r="E2023">
        <v>210.53</v>
      </c>
      <c r="F2023" s="74">
        <v>41303</v>
      </c>
    </row>
    <row r="2024" spans="2:7">
      <c r="B2024" t="s">
        <v>10408</v>
      </c>
      <c r="C2024" t="s">
        <v>10409</v>
      </c>
      <c r="D2024" t="s">
        <v>6841</v>
      </c>
      <c r="E2024">
        <v>94.99</v>
      </c>
      <c r="F2024" s="74">
        <v>39057</v>
      </c>
    </row>
    <row r="2025" spans="2:7">
      <c r="B2025" t="s">
        <v>10410</v>
      </c>
      <c r="C2025" t="s">
        <v>10411</v>
      </c>
      <c r="D2025" t="s">
        <v>6867</v>
      </c>
      <c r="E2025">
        <v>70.69</v>
      </c>
      <c r="F2025" s="74">
        <v>41522</v>
      </c>
      <c r="G2025" t="s">
        <v>6914</v>
      </c>
    </row>
    <row r="2026" spans="2:7">
      <c r="B2026" t="s">
        <v>10412</v>
      </c>
      <c r="C2026" t="s">
        <v>10413</v>
      </c>
      <c r="D2026" t="s">
        <v>2</v>
      </c>
      <c r="E2026" s="75">
        <v>2248.02</v>
      </c>
      <c r="F2026" s="74">
        <v>39827</v>
      </c>
    </row>
    <row r="2027" spans="2:7">
      <c r="B2027" t="s">
        <v>10414</v>
      </c>
      <c r="C2027" t="s">
        <v>10415</v>
      </c>
      <c r="D2027" t="s">
        <v>2</v>
      </c>
      <c r="E2027">
        <v>693.93</v>
      </c>
      <c r="F2027" s="74">
        <v>39827</v>
      </c>
    </row>
    <row r="2028" spans="2:7">
      <c r="B2028" t="s">
        <v>10416</v>
      </c>
      <c r="C2028" t="s">
        <v>10417</v>
      </c>
      <c r="D2028" t="s">
        <v>6841</v>
      </c>
      <c r="E2028">
        <v>76.7</v>
      </c>
      <c r="F2028" s="74">
        <v>41556</v>
      </c>
    </row>
    <row r="2029" spans="2:7">
      <c r="B2029" t="s">
        <v>10418</v>
      </c>
      <c r="C2029" t="s">
        <v>10419</v>
      </c>
      <c r="D2029" t="s">
        <v>6841</v>
      </c>
      <c r="E2029">
        <v>415.51</v>
      </c>
      <c r="F2029" s="74">
        <v>41556</v>
      </c>
    </row>
    <row r="2030" spans="2:7">
      <c r="B2030" t="s">
        <v>10420</v>
      </c>
      <c r="C2030" t="s">
        <v>10421</v>
      </c>
      <c r="D2030" t="s">
        <v>6841</v>
      </c>
      <c r="E2030">
        <v>415.51</v>
      </c>
      <c r="F2030" s="74">
        <v>41556</v>
      </c>
    </row>
    <row r="2031" spans="2:7">
      <c r="B2031" t="s">
        <v>10422</v>
      </c>
      <c r="C2031" t="s">
        <v>10423</v>
      </c>
      <c r="D2031" t="s">
        <v>6841</v>
      </c>
      <c r="E2031">
        <v>450</v>
      </c>
      <c r="F2031" s="74">
        <v>41556</v>
      </c>
    </row>
    <row r="2032" spans="2:7">
      <c r="B2032" t="s">
        <v>10424</v>
      </c>
      <c r="C2032" t="s">
        <v>10425</v>
      </c>
      <c r="D2032" t="s">
        <v>62</v>
      </c>
      <c r="E2032">
        <v>5.75</v>
      </c>
      <c r="F2032" s="74">
        <v>41516</v>
      </c>
    </row>
    <row r="2033" spans="2:6">
      <c r="B2033" t="s">
        <v>10426</v>
      </c>
      <c r="C2033" t="s">
        <v>10427</v>
      </c>
      <c r="D2033" t="s">
        <v>62</v>
      </c>
      <c r="E2033">
        <v>27.78</v>
      </c>
      <c r="F2033" s="74">
        <v>41516</v>
      </c>
    </row>
    <row r="2034" spans="2:6">
      <c r="B2034" t="s">
        <v>10428</v>
      </c>
      <c r="C2034" t="s">
        <v>10429</v>
      </c>
      <c r="D2034" t="s">
        <v>62</v>
      </c>
      <c r="E2034">
        <v>8.9</v>
      </c>
      <c r="F2034" s="74">
        <v>41520</v>
      </c>
    </row>
    <row r="2035" spans="2:6">
      <c r="B2035" t="s">
        <v>10430</v>
      </c>
      <c r="C2035" t="s">
        <v>10431</v>
      </c>
      <c r="D2035" t="s">
        <v>62</v>
      </c>
      <c r="E2035">
        <v>10.8</v>
      </c>
      <c r="F2035" s="74">
        <v>41520</v>
      </c>
    </row>
    <row r="2036" spans="2:6">
      <c r="B2036" t="s">
        <v>10432</v>
      </c>
      <c r="C2036" t="s">
        <v>10433</v>
      </c>
      <c r="D2036" t="s">
        <v>62</v>
      </c>
      <c r="E2036">
        <v>13.01</v>
      </c>
      <c r="F2036" s="74">
        <v>41516</v>
      </c>
    </row>
    <row r="2037" spans="2:6">
      <c r="B2037" t="s">
        <v>10434</v>
      </c>
      <c r="C2037" s="76" t="s">
        <v>6381</v>
      </c>
      <c r="D2037" t="s">
        <v>6858</v>
      </c>
      <c r="E2037">
        <v>273.11</v>
      </c>
      <c r="F2037" s="74">
        <v>41554</v>
      </c>
    </row>
    <row r="2038" spans="2:6">
      <c r="B2038" t="s">
        <v>10435</v>
      </c>
      <c r="C2038" s="76" t="s">
        <v>10436</v>
      </c>
      <c r="D2038" t="s">
        <v>6858</v>
      </c>
      <c r="E2038">
        <v>49.95</v>
      </c>
      <c r="F2038" s="74">
        <v>41554</v>
      </c>
    </row>
    <row r="2039" spans="2:6">
      <c r="B2039" t="s">
        <v>10437</v>
      </c>
      <c r="C2039" s="76" t="s">
        <v>6379</v>
      </c>
      <c r="D2039" t="s">
        <v>6858</v>
      </c>
      <c r="E2039">
        <v>106.65</v>
      </c>
      <c r="F2039" s="74">
        <v>41554</v>
      </c>
    </row>
    <row r="2040" spans="2:6">
      <c r="B2040" t="s">
        <v>10438</v>
      </c>
      <c r="C2040" s="76" t="s">
        <v>10439</v>
      </c>
      <c r="D2040" t="s">
        <v>6858</v>
      </c>
      <c r="E2040">
        <v>51.57</v>
      </c>
      <c r="F2040" s="74">
        <v>41554</v>
      </c>
    </row>
    <row r="2041" spans="2:6">
      <c r="B2041" t="s">
        <v>10440</v>
      </c>
      <c r="C2041" s="76" t="s">
        <v>10441</v>
      </c>
      <c r="D2041" t="s">
        <v>6858</v>
      </c>
      <c r="E2041">
        <v>54</v>
      </c>
      <c r="F2041" s="74">
        <v>41554</v>
      </c>
    </row>
    <row r="2042" spans="2:6">
      <c r="B2042" t="s">
        <v>10442</v>
      </c>
      <c r="C2042" t="s">
        <v>10443</v>
      </c>
      <c r="D2042" t="s">
        <v>20</v>
      </c>
      <c r="E2042">
        <v>13.25</v>
      </c>
      <c r="F2042" s="74">
        <v>41530</v>
      </c>
    </row>
    <row r="2043" spans="2:6">
      <c r="B2043" t="s">
        <v>10444</v>
      </c>
      <c r="C2043" t="s">
        <v>10445</v>
      </c>
      <c r="D2043" t="s">
        <v>20</v>
      </c>
      <c r="E2043">
        <v>12.21</v>
      </c>
      <c r="F2043" s="74">
        <v>41552</v>
      </c>
    </row>
    <row r="2044" spans="2:6">
      <c r="B2044" t="s">
        <v>10446</v>
      </c>
      <c r="C2044" t="s">
        <v>10447</v>
      </c>
      <c r="D2044" t="s">
        <v>62</v>
      </c>
      <c r="E2044">
        <v>27.27</v>
      </c>
      <c r="F2044" s="74">
        <v>41522</v>
      </c>
    </row>
    <row r="2045" spans="2:6">
      <c r="B2045" t="s">
        <v>10448</v>
      </c>
      <c r="C2045" s="76" t="s">
        <v>6380</v>
      </c>
      <c r="D2045" t="s">
        <v>62</v>
      </c>
      <c r="E2045">
        <v>173.61</v>
      </c>
      <c r="F2045" s="74">
        <v>41554</v>
      </c>
    </row>
    <row r="2046" spans="2:6">
      <c r="B2046" t="s">
        <v>10449</v>
      </c>
      <c r="C2046" t="s">
        <v>10450</v>
      </c>
      <c r="D2046" t="s">
        <v>62</v>
      </c>
      <c r="E2046">
        <v>85.35</v>
      </c>
      <c r="F2046" s="74">
        <v>41528</v>
      </c>
    </row>
    <row r="2047" spans="2:6">
      <c r="B2047" t="s">
        <v>10451</v>
      </c>
      <c r="C2047" t="s">
        <v>10452</v>
      </c>
      <c r="D2047" t="s">
        <v>62</v>
      </c>
      <c r="E2047">
        <v>49</v>
      </c>
      <c r="F2047" s="74">
        <v>39889</v>
      </c>
    </row>
    <row r="2048" spans="2:6">
      <c r="B2048" t="s">
        <v>10453</v>
      </c>
      <c r="C2048" t="s">
        <v>10454</v>
      </c>
      <c r="D2048" t="s">
        <v>62</v>
      </c>
      <c r="E2048">
        <v>85.35</v>
      </c>
      <c r="F2048" s="74">
        <v>41528</v>
      </c>
    </row>
    <row r="2049" spans="1:7">
      <c r="B2049" t="s">
        <v>10455</v>
      </c>
      <c r="C2049" t="s">
        <v>10456</v>
      </c>
      <c r="D2049" t="s">
        <v>2</v>
      </c>
      <c r="E2049">
        <v>5.23</v>
      </c>
      <c r="F2049" s="74">
        <v>41064</v>
      </c>
      <c r="G2049" t="s">
        <v>6914</v>
      </c>
    </row>
    <row r="2050" spans="1:7">
      <c r="B2050" t="s">
        <v>10457</v>
      </c>
      <c r="C2050" t="s">
        <v>10458</v>
      </c>
      <c r="D2050" t="s">
        <v>2</v>
      </c>
      <c r="E2050">
        <v>53.16</v>
      </c>
      <c r="F2050" s="74">
        <v>39356</v>
      </c>
    </row>
    <row r="2051" spans="1:7">
      <c r="B2051" t="s">
        <v>10459</v>
      </c>
      <c r="C2051" t="s">
        <v>10460</v>
      </c>
      <c r="D2051" t="s">
        <v>2</v>
      </c>
      <c r="E2051">
        <v>6.5</v>
      </c>
      <c r="F2051" s="74">
        <v>41495</v>
      </c>
      <c r="G2051" t="s">
        <v>6914</v>
      </c>
    </row>
    <row r="2052" spans="1:7">
      <c r="B2052" t="s">
        <v>10461</v>
      </c>
      <c r="C2052" s="76" t="s">
        <v>10462</v>
      </c>
    </row>
    <row r="2053" spans="1:7">
      <c r="A2053" t="s">
        <v>10463</v>
      </c>
      <c r="B2053" t="s">
        <v>6858</v>
      </c>
      <c r="C2053" s="75">
        <v>329967.27</v>
      </c>
      <c r="D2053" s="74">
        <v>41552</v>
      </c>
    </row>
    <row r="2054" spans="1:7">
      <c r="B2054" t="s">
        <v>10464</v>
      </c>
      <c r="C2054" t="s">
        <v>10465</v>
      </c>
    </row>
    <row r="2055" spans="1:7">
      <c r="B2055" t="s">
        <v>6858</v>
      </c>
      <c r="C2055" s="75">
        <v>1145.75</v>
      </c>
      <c r="D2055" s="74">
        <v>41552</v>
      </c>
    </row>
    <row r="2056" spans="1:7">
      <c r="B2056" t="s">
        <v>10466</v>
      </c>
      <c r="C2056" t="s">
        <v>10467</v>
      </c>
      <c r="D2056" t="s">
        <v>15</v>
      </c>
      <c r="E2056">
        <v>6.7</v>
      </c>
      <c r="F2056" s="74">
        <v>39827</v>
      </c>
    </row>
    <row r="2057" spans="1:7">
      <c r="B2057" t="s">
        <v>10468</v>
      </c>
      <c r="C2057" t="s">
        <v>10469</v>
      </c>
      <c r="D2057" t="s">
        <v>15</v>
      </c>
      <c r="E2057">
        <v>10.98</v>
      </c>
      <c r="F2057" s="74">
        <v>41522</v>
      </c>
      <c r="G2057" t="s">
        <v>6914</v>
      </c>
    </row>
    <row r="2058" spans="1:7">
      <c r="B2058" t="s">
        <v>10470</v>
      </c>
      <c r="C2058" t="s">
        <v>10471</v>
      </c>
      <c r="D2058" t="s">
        <v>6858</v>
      </c>
      <c r="E2058" s="75">
        <v>2001.24</v>
      </c>
      <c r="F2058" s="74">
        <v>41554</v>
      </c>
    </row>
    <row r="2059" spans="1:7">
      <c r="B2059" t="s">
        <v>10472</v>
      </c>
      <c r="C2059" t="s">
        <v>10473</v>
      </c>
      <c r="D2059" t="s">
        <v>6858</v>
      </c>
      <c r="E2059" s="75">
        <v>2084.27</v>
      </c>
      <c r="F2059" s="74">
        <v>41554</v>
      </c>
    </row>
    <row r="2060" spans="1:7">
      <c r="B2060" t="s">
        <v>10474</v>
      </c>
      <c r="C2060" t="s">
        <v>10475</v>
      </c>
      <c r="D2060" t="s">
        <v>79</v>
      </c>
      <c r="E2060">
        <v>24.36</v>
      </c>
      <c r="F2060" s="74">
        <v>41523</v>
      </c>
    </row>
    <row r="2061" spans="1:7">
      <c r="B2061" t="s">
        <v>10476</v>
      </c>
      <c r="C2061" s="76" t="s">
        <v>10477</v>
      </c>
      <c r="D2061" t="s">
        <v>62</v>
      </c>
      <c r="E2061" s="75">
        <v>22983.75</v>
      </c>
      <c r="F2061" s="74">
        <v>41554</v>
      </c>
    </row>
    <row r="2062" spans="1:7">
      <c r="B2062" t="s">
        <v>10478</v>
      </c>
      <c r="C2062" t="s">
        <v>10479</v>
      </c>
      <c r="D2062" t="s">
        <v>20</v>
      </c>
      <c r="E2062">
        <v>13.21</v>
      </c>
      <c r="F2062" s="74">
        <v>41411</v>
      </c>
    </row>
    <row r="2063" spans="1:7">
      <c r="B2063" t="s">
        <v>10480</v>
      </c>
      <c r="C2063" t="s">
        <v>10481</v>
      </c>
      <c r="D2063" t="s">
        <v>20</v>
      </c>
      <c r="E2063">
        <v>12.8</v>
      </c>
      <c r="F2063" s="74">
        <v>41552</v>
      </c>
    </row>
    <row r="2064" spans="1:7">
      <c r="B2064" t="s">
        <v>10482</v>
      </c>
      <c r="C2064" t="s">
        <v>10483</v>
      </c>
      <c r="D2064" t="s">
        <v>6867</v>
      </c>
      <c r="E2064">
        <v>131.58000000000001</v>
      </c>
      <c r="F2064" s="74">
        <v>41303</v>
      </c>
    </row>
    <row r="2065" spans="2:6">
      <c r="B2065" t="s">
        <v>10484</v>
      </c>
      <c r="C2065" t="s">
        <v>10485</v>
      </c>
      <c r="D2065" t="s">
        <v>6867</v>
      </c>
      <c r="E2065">
        <v>147.61000000000001</v>
      </c>
      <c r="F2065" s="74">
        <v>41317</v>
      </c>
    </row>
    <row r="2066" spans="2:6">
      <c r="B2066" t="s">
        <v>10486</v>
      </c>
      <c r="C2066" t="s">
        <v>10487</v>
      </c>
      <c r="D2066" t="s">
        <v>10488</v>
      </c>
      <c r="E2066">
        <v>350</v>
      </c>
      <c r="F2066" s="74">
        <v>41528</v>
      </c>
    </row>
    <row r="2067" spans="2:6">
      <c r="B2067" t="s">
        <v>10489</v>
      </c>
      <c r="C2067" t="s">
        <v>10490</v>
      </c>
      <c r="D2067" t="s">
        <v>15</v>
      </c>
      <c r="E2067">
        <v>465.75</v>
      </c>
      <c r="F2067" s="74">
        <v>41523</v>
      </c>
    </row>
    <row r="2068" spans="2:6">
      <c r="B2068" t="s">
        <v>10491</v>
      </c>
      <c r="C2068" t="s">
        <v>10492</v>
      </c>
      <c r="D2068" t="s">
        <v>6845</v>
      </c>
      <c r="E2068">
        <v>106.65</v>
      </c>
      <c r="F2068" s="74">
        <v>41523</v>
      </c>
    </row>
    <row r="2069" spans="2:6">
      <c r="B2069" t="s">
        <v>10493</v>
      </c>
      <c r="C2069" t="s">
        <v>10494</v>
      </c>
      <c r="D2069" t="s">
        <v>6845</v>
      </c>
      <c r="E2069">
        <v>133.65</v>
      </c>
      <c r="F2069" s="74">
        <v>41523</v>
      </c>
    </row>
    <row r="2070" spans="2:6">
      <c r="B2070" t="s">
        <v>10495</v>
      </c>
      <c r="C2070" t="s">
        <v>10494</v>
      </c>
      <c r="D2070" t="s">
        <v>6845</v>
      </c>
      <c r="E2070">
        <v>133.65</v>
      </c>
      <c r="F2070" s="74">
        <v>41523</v>
      </c>
    </row>
    <row r="2071" spans="2:6">
      <c r="B2071" t="s">
        <v>10496</v>
      </c>
      <c r="C2071" t="s">
        <v>10497</v>
      </c>
      <c r="D2071" t="s">
        <v>6858</v>
      </c>
      <c r="E2071" s="75">
        <v>2850.39</v>
      </c>
      <c r="F2071" s="74">
        <v>41554</v>
      </c>
    </row>
    <row r="2072" spans="2:6">
      <c r="B2072" t="s">
        <v>10498</v>
      </c>
      <c r="C2072" t="s">
        <v>10499</v>
      </c>
      <c r="D2072" t="s">
        <v>10500</v>
      </c>
      <c r="E2072">
        <v>600</v>
      </c>
      <c r="F2072" s="74">
        <v>41527</v>
      </c>
    </row>
    <row r="2073" spans="2:6">
      <c r="B2073" t="s">
        <v>10501</v>
      </c>
      <c r="C2073" t="s">
        <v>10502</v>
      </c>
      <c r="D2073" t="s">
        <v>10500</v>
      </c>
      <c r="E2073">
        <v>750</v>
      </c>
      <c r="F2073" s="74">
        <v>41527</v>
      </c>
    </row>
    <row r="2074" spans="2:6">
      <c r="B2074" t="s">
        <v>10503</v>
      </c>
      <c r="C2074" t="s">
        <v>10504</v>
      </c>
      <c r="D2074" t="s">
        <v>6858</v>
      </c>
      <c r="E2074" t="s">
        <v>10505</v>
      </c>
      <c r="F2074" s="74">
        <v>41554</v>
      </c>
    </row>
    <row r="2075" spans="2:6">
      <c r="B2075" t="s">
        <v>10506</v>
      </c>
      <c r="C2075" t="s">
        <v>10507</v>
      </c>
      <c r="D2075" t="s">
        <v>62</v>
      </c>
      <c r="E2075">
        <v>180</v>
      </c>
      <c r="F2075" s="74">
        <v>41547</v>
      </c>
    </row>
    <row r="2076" spans="2:6">
      <c r="B2076" t="s">
        <v>10508</v>
      </c>
      <c r="C2076" t="s">
        <v>10509</v>
      </c>
      <c r="D2076" t="s">
        <v>62</v>
      </c>
      <c r="E2076">
        <v>180</v>
      </c>
      <c r="F2076" s="74">
        <v>41547</v>
      </c>
    </row>
    <row r="2077" spans="2:6">
      <c r="B2077" t="s">
        <v>10510</v>
      </c>
      <c r="C2077" t="s">
        <v>10511</v>
      </c>
      <c r="D2077" t="s">
        <v>62</v>
      </c>
      <c r="E2077">
        <v>160</v>
      </c>
      <c r="F2077" s="74">
        <v>41547</v>
      </c>
    </row>
    <row r="2078" spans="2:6">
      <c r="B2078" t="s">
        <v>10512</v>
      </c>
      <c r="C2078" t="s">
        <v>10513</v>
      </c>
      <c r="D2078" t="s">
        <v>62</v>
      </c>
      <c r="E2078">
        <v>160</v>
      </c>
      <c r="F2078" s="74">
        <v>41547</v>
      </c>
    </row>
    <row r="2079" spans="2:6">
      <c r="B2079" t="s">
        <v>10514</v>
      </c>
      <c r="C2079" t="s">
        <v>10515</v>
      </c>
      <c r="D2079" t="s">
        <v>62</v>
      </c>
      <c r="E2079">
        <v>441.52</v>
      </c>
      <c r="F2079" s="74">
        <v>41547</v>
      </c>
    </row>
    <row r="2080" spans="2:6">
      <c r="B2080" t="s">
        <v>10516</v>
      </c>
      <c r="C2080" t="s">
        <v>10517</v>
      </c>
      <c r="D2080" t="s">
        <v>62</v>
      </c>
      <c r="E2080">
        <v>706</v>
      </c>
      <c r="F2080" s="74">
        <v>41547</v>
      </c>
    </row>
    <row r="2081" spans="2:7">
      <c r="B2081" t="s">
        <v>10518</v>
      </c>
      <c r="C2081" t="s">
        <v>10519</v>
      </c>
      <c r="D2081" t="s">
        <v>6858</v>
      </c>
      <c r="E2081" s="75">
        <v>960842.75</v>
      </c>
      <c r="F2081" s="74">
        <v>41554</v>
      </c>
    </row>
    <row r="2082" spans="2:7">
      <c r="B2082" t="s">
        <v>10520</v>
      </c>
      <c r="C2082" t="s">
        <v>10521</v>
      </c>
      <c r="D2082" t="s">
        <v>2</v>
      </c>
      <c r="E2082" s="75">
        <v>2166.67</v>
      </c>
      <c r="F2082" s="74">
        <v>41548</v>
      </c>
    </row>
    <row r="2083" spans="2:7">
      <c r="B2083" t="s">
        <v>10522</v>
      </c>
      <c r="C2083" t="s">
        <v>10523</v>
      </c>
      <c r="D2083" t="s">
        <v>62</v>
      </c>
      <c r="E2083" s="75">
        <v>60061.68</v>
      </c>
      <c r="F2083" s="74">
        <v>39827</v>
      </c>
    </row>
    <row r="2084" spans="2:7">
      <c r="B2084" t="s">
        <v>10524</v>
      </c>
      <c r="C2084" t="s">
        <v>10525</v>
      </c>
      <c r="D2084" t="s">
        <v>62</v>
      </c>
      <c r="E2084" s="75">
        <v>96146.95</v>
      </c>
      <c r="F2084" s="74">
        <v>39827</v>
      </c>
    </row>
    <row r="2085" spans="2:7">
      <c r="B2085" t="s">
        <v>4322</v>
      </c>
      <c r="C2085" t="s">
        <v>10526</v>
      </c>
      <c r="D2085" t="s">
        <v>6858</v>
      </c>
      <c r="E2085" s="75">
        <v>130413</v>
      </c>
      <c r="F2085" s="74">
        <v>41554</v>
      </c>
    </row>
    <row r="2086" spans="2:7">
      <c r="B2086" t="s">
        <v>10527</v>
      </c>
      <c r="C2086" t="s">
        <v>10528</v>
      </c>
      <c r="D2086" t="s">
        <v>62</v>
      </c>
      <c r="E2086" t="s">
        <v>10529</v>
      </c>
      <c r="F2086" s="74">
        <v>41555</v>
      </c>
    </row>
    <row r="2087" spans="2:7">
      <c r="B2087" t="s">
        <v>10530</v>
      </c>
      <c r="C2087" t="s">
        <v>10531</v>
      </c>
      <c r="D2087" t="s">
        <v>62</v>
      </c>
      <c r="E2087" s="75">
        <v>283765.36</v>
      </c>
      <c r="F2087" s="74">
        <v>41554</v>
      </c>
    </row>
    <row r="2088" spans="2:7">
      <c r="B2088" t="s">
        <v>10532</v>
      </c>
      <c r="C2088" t="s">
        <v>10533</v>
      </c>
      <c r="D2088" t="s">
        <v>62</v>
      </c>
      <c r="E2088" s="75">
        <v>725588.68</v>
      </c>
      <c r="F2088" s="74">
        <v>41554</v>
      </c>
    </row>
    <row r="2089" spans="2:7">
      <c r="B2089" t="s">
        <v>10534</v>
      </c>
      <c r="C2089" t="s">
        <v>10535</v>
      </c>
      <c r="D2089" t="s">
        <v>2</v>
      </c>
      <c r="E2089">
        <v>45</v>
      </c>
      <c r="F2089" s="74">
        <v>38350</v>
      </c>
    </row>
    <row r="2090" spans="2:7">
      <c r="B2090" t="s">
        <v>10536</v>
      </c>
      <c r="C2090" t="s">
        <v>10537</v>
      </c>
      <c r="D2090" t="s">
        <v>6858</v>
      </c>
      <c r="E2090">
        <v>45.8</v>
      </c>
      <c r="F2090" s="74">
        <v>41545</v>
      </c>
    </row>
    <row r="2091" spans="2:7">
      <c r="B2091" t="s">
        <v>10538</v>
      </c>
      <c r="C2091" t="s">
        <v>10539</v>
      </c>
      <c r="D2091" t="s">
        <v>6845</v>
      </c>
      <c r="E2091" t="s">
        <v>10540</v>
      </c>
      <c r="F2091" s="74">
        <v>41557</v>
      </c>
    </row>
    <row r="2092" spans="2:7">
      <c r="B2092" t="s">
        <v>10541</v>
      </c>
      <c r="C2092" t="s">
        <v>10542</v>
      </c>
      <c r="D2092" t="s">
        <v>62</v>
      </c>
      <c r="E2092" s="75">
        <v>3513.65</v>
      </c>
      <c r="F2092" s="74">
        <v>41554</v>
      </c>
    </row>
    <row r="2093" spans="2:7">
      <c r="B2093" t="s">
        <v>10543</v>
      </c>
      <c r="C2093" t="s">
        <v>10544</v>
      </c>
      <c r="D2093" t="s">
        <v>62</v>
      </c>
      <c r="E2093">
        <v>285.23</v>
      </c>
      <c r="F2093" s="74">
        <v>39762</v>
      </c>
    </row>
    <row r="2094" spans="2:7">
      <c r="B2094" t="s">
        <v>10545</v>
      </c>
      <c r="C2094" t="s">
        <v>10546</v>
      </c>
      <c r="D2094" t="s">
        <v>15</v>
      </c>
      <c r="E2094">
        <v>4.67</v>
      </c>
      <c r="F2094" s="74">
        <v>39827</v>
      </c>
      <c r="G2094" t="s">
        <v>10547</v>
      </c>
    </row>
    <row r="2095" spans="2:7">
      <c r="B2095" t="s">
        <v>10548</v>
      </c>
      <c r="C2095" t="s">
        <v>10549</v>
      </c>
      <c r="D2095" t="s">
        <v>62</v>
      </c>
      <c r="E2095">
        <v>166.75</v>
      </c>
      <c r="F2095" s="74">
        <v>39853</v>
      </c>
    </row>
    <row r="2096" spans="2:7">
      <c r="B2096" t="s">
        <v>10550</v>
      </c>
      <c r="C2096" s="76" t="s">
        <v>10551</v>
      </c>
      <c r="D2096" t="s">
        <v>62</v>
      </c>
      <c r="E2096" s="75">
        <v>3441.02</v>
      </c>
      <c r="F2096" s="74">
        <v>41554</v>
      </c>
    </row>
    <row r="2097" spans="2:6">
      <c r="B2097" t="s">
        <v>10552</v>
      </c>
      <c r="C2097" t="s">
        <v>10553</v>
      </c>
      <c r="D2097" t="s">
        <v>6841</v>
      </c>
      <c r="E2097">
        <v>450</v>
      </c>
      <c r="F2097" s="74">
        <v>41557</v>
      </c>
    </row>
    <row r="2098" spans="2:6">
      <c r="B2098" t="s">
        <v>10554</v>
      </c>
      <c r="C2098" t="s">
        <v>10555</v>
      </c>
      <c r="D2098" t="s">
        <v>6841</v>
      </c>
      <c r="E2098">
        <v>320</v>
      </c>
      <c r="F2098" s="74">
        <v>41556</v>
      </c>
    </row>
    <row r="2099" spans="2:6">
      <c r="B2099" t="s">
        <v>10556</v>
      </c>
      <c r="C2099" t="s">
        <v>10557</v>
      </c>
      <c r="D2099" t="s">
        <v>6858</v>
      </c>
      <c r="E2099" s="75">
        <v>10968</v>
      </c>
      <c r="F2099" s="74">
        <v>41550</v>
      </c>
    </row>
    <row r="2100" spans="2:6">
      <c r="B2100" t="s">
        <v>10558</v>
      </c>
      <c r="C2100" t="s">
        <v>10559</v>
      </c>
      <c r="D2100" t="s">
        <v>6858</v>
      </c>
      <c r="E2100" s="75">
        <v>16234.5</v>
      </c>
      <c r="F2100" s="74">
        <v>41550</v>
      </c>
    </row>
    <row r="2101" spans="2:6">
      <c r="B2101" t="s">
        <v>10560</v>
      </c>
      <c r="C2101" t="s">
        <v>10561</v>
      </c>
      <c r="D2101" t="s">
        <v>62</v>
      </c>
      <c r="E2101">
        <v>116.91</v>
      </c>
      <c r="F2101" s="74">
        <v>39853</v>
      </c>
    </row>
    <row r="2102" spans="2:6">
      <c r="B2102" t="s">
        <v>10562</v>
      </c>
      <c r="C2102" t="s">
        <v>10563</v>
      </c>
      <c r="D2102" t="s">
        <v>6858</v>
      </c>
      <c r="E2102">
        <v>4.08</v>
      </c>
      <c r="F2102" s="74">
        <v>41521</v>
      </c>
    </row>
    <row r="2103" spans="2:6">
      <c r="B2103" t="s">
        <v>10564</v>
      </c>
      <c r="C2103" t="s">
        <v>10565</v>
      </c>
      <c r="D2103" t="s">
        <v>6858</v>
      </c>
      <c r="E2103">
        <v>7.58</v>
      </c>
      <c r="F2103" s="74">
        <v>41521</v>
      </c>
    </row>
    <row r="2104" spans="2:6">
      <c r="B2104" t="s">
        <v>10566</v>
      </c>
      <c r="C2104" t="s">
        <v>9463</v>
      </c>
      <c r="D2104" t="s">
        <v>6858</v>
      </c>
      <c r="E2104">
        <v>10.66</v>
      </c>
      <c r="F2104" s="74">
        <v>41521</v>
      </c>
    </row>
    <row r="2105" spans="2:6">
      <c r="B2105" t="s">
        <v>10567</v>
      </c>
      <c r="C2105" t="s">
        <v>9465</v>
      </c>
      <c r="D2105" t="s">
        <v>6858</v>
      </c>
      <c r="E2105">
        <v>10.66</v>
      </c>
      <c r="F2105" s="74">
        <v>41521</v>
      </c>
    </row>
    <row r="2106" spans="2:6">
      <c r="B2106" t="s">
        <v>10568</v>
      </c>
      <c r="C2106" t="s">
        <v>10569</v>
      </c>
      <c r="D2106" t="s">
        <v>6858</v>
      </c>
      <c r="E2106">
        <v>19.18</v>
      </c>
      <c r="F2106" s="74">
        <v>41521</v>
      </c>
    </row>
    <row r="2107" spans="2:6">
      <c r="B2107" t="s">
        <v>10570</v>
      </c>
      <c r="C2107" t="s">
        <v>10571</v>
      </c>
      <c r="D2107" t="s">
        <v>6858</v>
      </c>
      <c r="E2107">
        <v>19.18</v>
      </c>
      <c r="F2107" s="74">
        <v>41521</v>
      </c>
    </row>
    <row r="2108" spans="2:6">
      <c r="B2108" t="s">
        <v>10572</v>
      </c>
      <c r="C2108" t="s">
        <v>10573</v>
      </c>
      <c r="D2108" t="s">
        <v>62</v>
      </c>
      <c r="E2108">
        <v>19.18</v>
      </c>
      <c r="F2108" s="74">
        <v>41484</v>
      </c>
    </row>
    <row r="2109" spans="2:6">
      <c r="B2109" t="s">
        <v>10574</v>
      </c>
      <c r="C2109" t="s">
        <v>10575</v>
      </c>
      <c r="D2109" t="s">
        <v>6858</v>
      </c>
      <c r="E2109">
        <v>32.979999999999997</v>
      </c>
      <c r="F2109" s="74">
        <v>41521</v>
      </c>
    </row>
    <row r="2110" spans="2:6">
      <c r="B2110" t="s">
        <v>10576</v>
      </c>
      <c r="C2110" t="s">
        <v>10577</v>
      </c>
      <c r="D2110" t="s">
        <v>6858</v>
      </c>
      <c r="E2110">
        <v>32.979999999999997</v>
      </c>
      <c r="F2110" s="74">
        <v>41485</v>
      </c>
    </row>
    <row r="2111" spans="2:6">
      <c r="B2111" t="s">
        <v>10578</v>
      </c>
      <c r="C2111" t="s">
        <v>10579</v>
      </c>
      <c r="D2111" t="s">
        <v>6858</v>
      </c>
      <c r="E2111">
        <v>32.979999999999997</v>
      </c>
      <c r="F2111" s="74">
        <v>41485</v>
      </c>
    </row>
    <row r="2112" spans="2:6">
      <c r="B2112" t="s">
        <v>10580</v>
      </c>
      <c r="C2112" t="s">
        <v>10581</v>
      </c>
      <c r="D2112" t="s">
        <v>62</v>
      </c>
      <c r="E2112">
        <v>32.979999999999997</v>
      </c>
      <c r="F2112" s="74">
        <v>41484</v>
      </c>
    </row>
    <row r="2113" spans="2:6">
      <c r="B2113" t="s">
        <v>10582</v>
      </c>
      <c r="C2113" t="s">
        <v>10583</v>
      </c>
      <c r="D2113" t="s">
        <v>6858</v>
      </c>
      <c r="E2113">
        <v>55.63</v>
      </c>
      <c r="F2113" s="74">
        <v>41521</v>
      </c>
    </row>
    <row r="2114" spans="2:6">
      <c r="B2114" t="s">
        <v>10584</v>
      </c>
      <c r="C2114" t="s">
        <v>10585</v>
      </c>
      <c r="D2114" t="s">
        <v>6858</v>
      </c>
      <c r="E2114">
        <v>55.63</v>
      </c>
      <c r="F2114" s="74">
        <v>41521</v>
      </c>
    </row>
    <row r="2115" spans="2:6">
      <c r="B2115" t="s">
        <v>10586</v>
      </c>
      <c r="C2115" t="s">
        <v>10587</v>
      </c>
      <c r="D2115" t="s">
        <v>6858</v>
      </c>
      <c r="E2115">
        <v>55.63</v>
      </c>
      <c r="F2115" s="74">
        <v>41485</v>
      </c>
    </row>
    <row r="2116" spans="2:6">
      <c r="B2116" t="s">
        <v>10588</v>
      </c>
      <c r="C2116" t="s">
        <v>10589</v>
      </c>
      <c r="D2116" t="s">
        <v>62</v>
      </c>
      <c r="E2116">
        <v>55.63</v>
      </c>
      <c r="F2116" s="74">
        <v>41485</v>
      </c>
    </row>
    <row r="2117" spans="2:6">
      <c r="B2117" t="s">
        <v>10590</v>
      </c>
      <c r="C2117" t="s">
        <v>10591</v>
      </c>
      <c r="D2117" t="s">
        <v>62</v>
      </c>
      <c r="E2117">
        <v>55.63</v>
      </c>
      <c r="F2117" s="74">
        <v>41484</v>
      </c>
    </row>
    <row r="2118" spans="2:6">
      <c r="B2118" t="s">
        <v>10592</v>
      </c>
      <c r="C2118" t="s">
        <v>10593</v>
      </c>
      <c r="D2118" t="s">
        <v>6858</v>
      </c>
      <c r="E2118">
        <v>111.84</v>
      </c>
      <c r="F2118" s="74">
        <v>41521</v>
      </c>
    </row>
    <row r="2119" spans="2:6">
      <c r="B2119" t="s">
        <v>10594</v>
      </c>
      <c r="C2119" t="s">
        <v>10595</v>
      </c>
      <c r="D2119" t="s">
        <v>6858</v>
      </c>
      <c r="E2119">
        <v>111.84</v>
      </c>
      <c r="F2119" s="74">
        <v>41521</v>
      </c>
    </row>
    <row r="2120" spans="2:6">
      <c r="B2120" t="s">
        <v>10596</v>
      </c>
      <c r="C2120" t="s">
        <v>10597</v>
      </c>
      <c r="D2120" t="s">
        <v>6858</v>
      </c>
      <c r="E2120">
        <v>111.84</v>
      </c>
      <c r="F2120" s="74">
        <v>41521</v>
      </c>
    </row>
    <row r="2121" spans="2:6">
      <c r="B2121" t="s">
        <v>10598</v>
      </c>
      <c r="C2121" t="s">
        <v>10599</v>
      </c>
      <c r="D2121" t="s">
        <v>6858</v>
      </c>
      <c r="E2121">
        <v>111.84</v>
      </c>
      <c r="F2121" s="74">
        <v>41521</v>
      </c>
    </row>
    <row r="2122" spans="2:6">
      <c r="B2122" t="s">
        <v>10600</v>
      </c>
      <c r="C2122" t="s">
        <v>10601</v>
      </c>
      <c r="D2122" t="s">
        <v>6858</v>
      </c>
      <c r="E2122">
        <v>119.01</v>
      </c>
      <c r="F2122" s="74">
        <v>41485</v>
      </c>
    </row>
    <row r="2123" spans="2:6">
      <c r="B2123" t="s">
        <v>10602</v>
      </c>
      <c r="C2123" t="s">
        <v>10603</v>
      </c>
      <c r="D2123" t="s">
        <v>62</v>
      </c>
      <c r="E2123">
        <v>6.62</v>
      </c>
      <c r="F2123" s="74">
        <v>39702</v>
      </c>
    </row>
    <row r="2124" spans="2:6">
      <c r="B2124" t="s">
        <v>10604</v>
      </c>
      <c r="C2124" t="s">
        <v>10605</v>
      </c>
      <c r="D2124" t="s">
        <v>62</v>
      </c>
      <c r="E2124">
        <v>20.63</v>
      </c>
      <c r="F2124" s="74">
        <v>39702</v>
      </c>
    </row>
    <row r="2125" spans="2:6">
      <c r="B2125" t="s">
        <v>10606</v>
      </c>
      <c r="C2125" t="s">
        <v>10607</v>
      </c>
      <c r="D2125" t="s">
        <v>6858</v>
      </c>
      <c r="E2125">
        <v>12.5</v>
      </c>
      <c r="F2125" s="74">
        <v>41545</v>
      </c>
    </row>
    <row r="2126" spans="2:6">
      <c r="B2126" t="s">
        <v>10608</v>
      </c>
      <c r="C2126" s="76" t="s">
        <v>10609</v>
      </c>
    </row>
    <row r="2127" spans="2:6">
      <c r="B2127" t="s">
        <v>6858</v>
      </c>
      <c r="C2127" t="s">
        <v>10610</v>
      </c>
      <c r="D2127" s="74">
        <v>41552</v>
      </c>
    </row>
    <row r="2128" spans="2:6">
      <c r="B2128" t="s">
        <v>10611</v>
      </c>
      <c r="C2128" t="s">
        <v>10612</v>
      </c>
      <c r="D2128" t="s">
        <v>62</v>
      </c>
      <c r="E2128">
        <v>191.03</v>
      </c>
      <c r="F2128" s="74">
        <v>41522</v>
      </c>
    </row>
    <row r="2129" spans="2:7">
      <c r="B2129" t="s">
        <v>10613</v>
      </c>
      <c r="C2129" t="s">
        <v>10614</v>
      </c>
      <c r="D2129" t="s">
        <v>62</v>
      </c>
      <c r="E2129">
        <v>3.7</v>
      </c>
      <c r="F2129" s="74">
        <v>39853</v>
      </c>
    </row>
    <row r="2130" spans="2:7">
      <c r="B2130" t="s">
        <v>10615</v>
      </c>
      <c r="C2130" t="s">
        <v>10616</v>
      </c>
      <c r="D2130" t="s">
        <v>62</v>
      </c>
      <c r="E2130">
        <v>26.15</v>
      </c>
      <c r="F2130" s="74">
        <v>39853</v>
      </c>
    </row>
    <row r="2131" spans="2:7">
      <c r="B2131" t="s">
        <v>10617</v>
      </c>
      <c r="C2131" t="s">
        <v>10618</v>
      </c>
      <c r="D2131" t="s">
        <v>62</v>
      </c>
      <c r="E2131">
        <v>22.37</v>
      </c>
      <c r="F2131" s="74">
        <v>41511</v>
      </c>
    </row>
    <row r="2132" spans="2:7">
      <c r="B2132" t="s">
        <v>10619</v>
      </c>
      <c r="C2132" t="s">
        <v>10620</v>
      </c>
      <c r="D2132" t="s">
        <v>62</v>
      </c>
      <c r="E2132">
        <v>14.1</v>
      </c>
      <c r="F2132" s="74">
        <v>41537</v>
      </c>
    </row>
    <row r="2133" spans="2:7">
      <c r="B2133" t="s">
        <v>10621</v>
      </c>
      <c r="C2133" t="s">
        <v>10622</v>
      </c>
      <c r="D2133" t="s">
        <v>62</v>
      </c>
      <c r="E2133">
        <v>22.92</v>
      </c>
      <c r="F2133" s="74">
        <v>41537</v>
      </c>
    </row>
    <row r="2134" spans="2:7">
      <c r="B2134" t="s">
        <v>10623</v>
      </c>
      <c r="C2134" t="s">
        <v>10624</v>
      </c>
      <c r="D2134" t="s">
        <v>62</v>
      </c>
      <c r="E2134">
        <v>33.15</v>
      </c>
      <c r="F2134" s="74">
        <v>41511</v>
      </c>
    </row>
    <row r="2135" spans="2:7">
      <c r="B2135" t="s">
        <v>10625</v>
      </c>
      <c r="C2135" t="s">
        <v>10626</v>
      </c>
      <c r="D2135" t="s">
        <v>62</v>
      </c>
      <c r="E2135">
        <v>54.31</v>
      </c>
      <c r="F2135" s="74">
        <v>41511</v>
      </c>
    </row>
    <row r="2136" spans="2:7">
      <c r="B2136" t="s">
        <v>10627</v>
      </c>
      <c r="C2136" t="s">
        <v>10628</v>
      </c>
      <c r="D2136" t="s">
        <v>62</v>
      </c>
      <c r="E2136">
        <v>53.94</v>
      </c>
      <c r="F2136" s="74">
        <v>41511</v>
      </c>
    </row>
    <row r="2137" spans="2:7">
      <c r="B2137" t="s">
        <v>10629</v>
      </c>
      <c r="C2137" t="s">
        <v>10630</v>
      </c>
      <c r="D2137" t="s">
        <v>62</v>
      </c>
      <c r="E2137">
        <v>41.7</v>
      </c>
      <c r="F2137" s="74">
        <v>41516</v>
      </c>
    </row>
    <row r="2138" spans="2:7">
      <c r="B2138" t="s">
        <v>10631</v>
      </c>
      <c r="C2138" t="s">
        <v>10632</v>
      </c>
      <c r="D2138" t="s">
        <v>62</v>
      </c>
      <c r="E2138">
        <v>58.37</v>
      </c>
      <c r="F2138" s="74">
        <v>41516</v>
      </c>
    </row>
    <row r="2139" spans="2:7">
      <c r="B2139" t="s">
        <v>10633</v>
      </c>
      <c r="C2139" t="s">
        <v>10634</v>
      </c>
      <c r="D2139" t="s">
        <v>62</v>
      </c>
      <c r="E2139">
        <v>58.37</v>
      </c>
      <c r="F2139" s="74">
        <v>41516</v>
      </c>
    </row>
    <row r="2140" spans="2:7">
      <c r="B2140" t="s">
        <v>10635</v>
      </c>
      <c r="C2140" t="s">
        <v>10636</v>
      </c>
      <c r="D2140" t="s">
        <v>62</v>
      </c>
      <c r="E2140">
        <v>69.489999999999995</v>
      </c>
      <c r="F2140" s="74">
        <v>41516</v>
      </c>
    </row>
    <row r="2141" spans="2:7">
      <c r="B2141" t="s">
        <v>10637</v>
      </c>
      <c r="C2141" t="s">
        <v>10638</v>
      </c>
      <c r="D2141" t="s">
        <v>62</v>
      </c>
      <c r="E2141">
        <v>123.69</v>
      </c>
      <c r="F2141" s="74">
        <v>41516</v>
      </c>
    </row>
    <row r="2142" spans="2:7">
      <c r="B2142" t="s">
        <v>10639</v>
      </c>
      <c r="C2142" t="s">
        <v>10640</v>
      </c>
      <c r="D2142" t="s">
        <v>62</v>
      </c>
      <c r="E2142">
        <v>123.69</v>
      </c>
      <c r="F2142" s="74">
        <v>41516</v>
      </c>
    </row>
    <row r="2143" spans="2:7">
      <c r="B2143" t="s">
        <v>10641</v>
      </c>
      <c r="C2143" t="s">
        <v>10642</v>
      </c>
      <c r="D2143" t="s">
        <v>20</v>
      </c>
      <c r="E2143">
        <v>4.3600000000000003</v>
      </c>
      <c r="F2143" s="74">
        <v>41523</v>
      </c>
      <c r="G2143" t="s">
        <v>6914</v>
      </c>
    </row>
    <row r="2144" spans="2:7">
      <c r="B2144" t="s">
        <v>10643</v>
      </c>
      <c r="C2144" t="s">
        <v>10644</v>
      </c>
      <c r="D2144" t="s">
        <v>20</v>
      </c>
      <c r="E2144">
        <v>13.2</v>
      </c>
      <c r="F2144" s="74">
        <v>41495</v>
      </c>
    </row>
    <row r="2145" spans="2:6">
      <c r="B2145" t="s">
        <v>10645</v>
      </c>
      <c r="C2145" t="s">
        <v>10646</v>
      </c>
      <c r="D2145" t="s">
        <v>62</v>
      </c>
      <c r="E2145">
        <v>1.85</v>
      </c>
      <c r="F2145" s="74">
        <v>39763</v>
      </c>
    </row>
    <row r="2146" spans="2:6">
      <c r="B2146" t="s">
        <v>10647</v>
      </c>
      <c r="C2146" t="s">
        <v>10648</v>
      </c>
      <c r="D2146" t="s">
        <v>62</v>
      </c>
      <c r="E2146">
        <v>104.5</v>
      </c>
      <c r="F2146" s="74">
        <v>39702</v>
      </c>
    </row>
    <row r="2147" spans="2:6">
      <c r="B2147" t="s">
        <v>10649</v>
      </c>
      <c r="C2147" t="s">
        <v>10650</v>
      </c>
      <c r="D2147" t="s">
        <v>62</v>
      </c>
      <c r="E2147">
        <v>133.52000000000001</v>
      </c>
      <c r="F2147" s="74">
        <v>39702</v>
      </c>
    </row>
    <row r="2148" spans="2:6">
      <c r="B2148" t="s">
        <v>10651</v>
      </c>
      <c r="C2148" t="s">
        <v>10652</v>
      </c>
      <c r="D2148" t="s">
        <v>62</v>
      </c>
      <c r="E2148">
        <v>133.52000000000001</v>
      </c>
      <c r="F2148" s="74">
        <v>39702</v>
      </c>
    </row>
    <row r="2149" spans="2:6">
      <c r="B2149" t="s">
        <v>10653</v>
      </c>
      <c r="C2149" t="s">
        <v>10654</v>
      </c>
      <c r="D2149" t="s">
        <v>62</v>
      </c>
      <c r="E2149">
        <v>165.92</v>
      </c>
      <c r="F2149" s="74">
        <v>39702</v>
      </c>
    </row>
    <row r="2150" spans="2:6">
      <c r="B2150" t="s">
        <v>10655</v>
      </c>
      <c r="C2150" t="s">
        <v>10656</v>
      </c>
      <c r="D2150" t="s">
        <v>62</v>
      </c>
      <c r="E2150">
        <v>335.13</v>
      </c>
      <c r="F2150" s="74">
        <v>39702</v>
      </c>
    </row>
    <row r="2151" spans="2:6">
      <c r="B2151" t="s">
        <v>10657</v>
      </c>
      <c r="C2151" t="s">
        <v>10658</v>
      </c>
      <c r="D2151" t="s">
        <v>20</v>
      </c>
      <c r="E2151">
        <v>96</v>
      </c>
      <c r="F2151" s="74">
        <v>39776</v>
      </c>
    </row>
    <row r="2152" spans="2:6">
      <c r="B2152" t="s">
        <v>10659</v>
      </c>
      <c r="C2152" t="s">
        <v>10660</v>
      </c>
      <c r="D2152" t="s">
        <v>62</v>
      </c>
      <c r="E2152" s="75">
        <v>1061.3699999999999</v>
      </c>
      <c r="F2152" s="74">
        <v>41551</v>
      </c>
    </row>
    <row r="2153" spans="2:6">
      <c r="B2153" t="s">
        <v>10661</v>
      </c>
      <c r="C2153" t="s">
        <v>6047</v>
      </c>
      <c r="D2153" t="s">
        <v>6858</v>
      </c>
      <c r="E2153" s="75">
        <v>11372.82</v>
      </c>
      <c r="F2153" s="74">
        <v>41545</v>
      </c>
    </row>
    <row r="2154" spans="2:6">
      <c r="B2154" t="s">
        <v>10662</v>
      </c>
      <c r="C2154" t="s">
        <v>10663</v>
      </c>
      <c r="D2154" t="s">
        <v>62</v>
      </c>
      <c r="E2154">
        <v>815.2</v>
      </c>
      <c r="F2154" s="74">
        <v>41545</v>
      </c>
    </row>
    <row r="2155" spans="2:6">
      <c r="B2155" t="s">
        <v>10664</v>
      </c>
      <c r="C2155" t="s">
        <v>10665</v>
      </c>
      <c r="D2155" t="s">
        <v>6858</v>
      </c>
      <c r="E2155">
        <v>500.94</v>
      </c>
      <c r="F2155" s="74">
        <v>41554</v>
      </c>
    </row>
    <row r="2156" spans="2:6">
      <c r="B2156" t="s">
        <v>10666</v>
      </c>
      <c r="C2156" t="s">
        <v>10667</v>
      </c>
      <c r="D2156" t="s">
        <v>62</v>
      </c>
      <c r="E2156" s="75">
        <v>1081.92</v>
      </c>
      <c r="F2156" s="74">
        <v>41551</v>
      </c>
    </row>
    <row r="2157" spans="2:6">
      <c r="B2157" t="s">
        <v>10668</v>
      </c>
      <c r="C2157" t="s">
        <v>10669</v>
      </c>
      <c r="D2157" t="s">
        <v>62</v>
      </c>
      <c r="E2157" s="75">
        <v>1726.91</v>
      </c>
      <c r="F2157" s="74">
        <v>41554</v>
      </c>
    </row>
    <row r="2158" spans="2:6">
      <c r="B2158" t="s">
        <v>10670</v>
      </c>
      <c r="C2158" t="s">
        <v>10671</v>
      </c>
      <c r="D2158" t="s">
        <v>62</v>
      </c>
      <c r="E2158" s="75">
        <v>4581.01</v>
      </c>
      <c r="F2158" s="74">
        <v>41529</v>
      </c>
    </row>
    <row r="2159" spans="2:6">
      <c r="B2159" t="s">
        <v>10672</v>
      </c>
      <c r="C2159" t="s">
        <v>10673</v>
      </c>
      <c r="D2159" t="s">
        <v>6845</v>
      </c>
      <c r="E2159" s="75">
        <v>12150</v>
      </c>
      <c r="F2159" s="74">
        <v>41555</v>
      </c>
    </row>
    <row r="2160" spans="2:6">
      <c r="B2160" t="s">
        <v>10674</v>
      </c>
      <c r="C2160" t="s">
        <v>10675</v>
      </c>
      <c r="D2160" t="s">
        <v>2</v>
      </c>
      <c r="E2160">
        <v>690.71</v>
      </c>
      <c r="F2160" s="74">
        <v>39827</v>
      </c>
    </row>
    <row r="2161" spans="2:6">
      <c r="B2161" t="s">
        <v>10676</v>
      </c>
      <c r="C2161" t="s">
        <v>10677</v>
      </c>
      <c r="D2161" t="s">
        <v>15</v>
      </c>
      <c r="E2161">
        <v>827</v>
      </c>
      <c r="F2161" s="74">
        <v>41554</v>
      </c>
    </row>
    <row r="2162" spans="2:6">
      <c r="B2162" t="s">
        <v>10678</v>
      </c>
      <c r="C2162" t="s">
        <v>10679</v>
      </c>
      <c r="D2162" t="s">
        <v>62</v>
      </c>
      <c r="E2162">
        <v>177</v>
      </c>
      <c r="F2162" s="74">
        <v>39759</v>
      </c>
    </row>
    <row r="2163" spans="2:6">
      <c r="B2163" t="s">
        <v>10680</v>
      </c>
      <c r="C2163" t="s">
        <v>10681</v>
      </c>
      <c r="D2163" t="s">
        <v>62</v>
      </c>
      <c r="E2163">
        <v>198</v>
      </c>
      <c r="F2163" s="74">
        <v>39759</v>
      </c>
    </row>
    <row r="2164" spans="2:6">
      <c r="B2164" t="s">
        <v>10682</v>
      </c>
      <c r="C2164" t="s">
        <v>10683</v>
      </c>
      <c r="D2164" t="s">
        <v>62</v>
      </c>
      <c r="E2164">
        <v>225</v>
      </c>
      <c r="F2164" s="74">
        <v>39759</v>
      </c>
    </row>
    <row r="2165" spans="2:6">
      <c r="B2165" t="s">
        <v>10684</v>
      </c>
      <c r="C2165" t="s">
        <v>10685</v>
      </c>
      <c r="D2165" t="s">
        <v>62</v>
      </c>
      <c r="E2165">
        <v>255</v>
      </c>
      <c r="F2165" s="74">
        <v>39759</v>
      </c>
    </row>
    <row r="2166" spans="2:6">
      <c r="B2166" t="s">
        <v>10686</v>
      </c>
      <c r="C2166" t="s">
        <v>10687</v>
      </c>
      <c r="D2166" t="s">
        <v>62</v>
      </c>
      <c r="E2166">
        <v>281</v>
      </c>
      <c r="F2166" s="74">
        <v>39759</v>
      </c>
    </row>
    <row r="2167" spans="2:6">
      <c r="B2167" t="s">
        <v>10688</v>
      </c>
      <c r="C2167" t="s">
        <v>10689</v>
      </c>
      <c r="D2167" t="s">
        <v>62</v>
      </c>
      <c r="E2167">
        <v>275</v>
      </c>
      <c r="F2167" s="74">
        <v>39759</v>
      </c>
    </row>
    <row r="2168" spans="2:6">
      <c r="B2168" t="s">
        <v>10690</v>
      </c>
      <c r="C2168" t="s">
        <v>10691</v>
      </c>
      <c r="D2168" t="s">
        <v>62</v>
      </c>
      <c r="E2168">
        <v>302</v>
      </c>
      <c r="F2168" s="74">
        <v>39759</v>
      </c>
    </row>
    <row r="2169" spans="2:6">
      <c r="B2169" t="s">
        <v>10692</v>
      </c>
      <c r="C2169" t="s">
        <v>10693</v>
      </c>
      <c r="D2169" t="s">
        <v>62</v>
      </c>
      <c r="E2169">
        <v>373</v>
      </c>
      <c r="F2169" s="74">
        <v>39759</v>
      </c>
    </row>
    <row r="2170" spans="2:6">
      <c r="B2170" t="s">
        <v>10694</v>
      </c>
      <c r="C2170" t="s">
        <v>10695</v>
      </c>
      <c r="D2170" t="s">
        <v>62</v>
      </c>
      <c r="E2170">
        <v>442</v>
      </c>
      <c r="F2170" s="74">
        <v>39759</v>
      </c>
    </row>
    <row r="2171" spans="2:6">
      <c r="B2171" t="s">
        <v>10696</v>
      </c>
      <c r="C2171" t="s">
        <v>10697</v>
      </c>
      <c r="D2171" t="s">
        <v>62</v>
      </c>
      <c r="E2171">
        <v>394</v>
      </c>
      <c r="F2171" s="74">
        <v>39759</v>
      </c>
    </row>
    <row r="2172" spans="2:6">
      <c r="B2172" t="s">
        <v>10698</v>
      </c>
      <c r="C2172" t="s">
        <v>10699</v>
      </c>
      <c r="D2172" t="s">
        <v>62</v>
      </c>
      <c r="E2172">
        <v>476</v>
      </c>
      <c r="F2172" s="74">
        <v>39759</v>
      </c>
    </row>
    <row r="2173" spans="2:6">
      <c r="B2173" t="s">
        <v>10700</v>
      </c>
      <c r="C2173" t="s">
        <v>10701</v>
      </c>
      <c r="D2173" t="s">
        <v>62</v>
      </c>
      <c r="E2173">
        <v>514</v>
      </c>
      <c r="F2173" s="74">
        <v>39759</v>
      </c>
    </row>
    <row r="2174" spans="2:6">
      <c r="B2174" t="s">
        <v>10702</v>
      </c>
      <c r="C2174" t="s">
        <v>10703</v>
      </c>
      <c r="D2174" t="s">
        <v>62</v>
      </c>
      <c r="E2174">
        <v>346</v>
      </c>
      <c r="F2174" s="74">
        <v>39759</v>
      </c>
    </row>
    <row r="2175" spans="2:6">
      <c r="B2175" t="s">
        <v>10704</v>
      </c>
      <c r="C2175" t="s">
        <v>10705</v>
      </c>
      <c r="D2175" t="s">
        <v>62</v>
      </c>
      <c r="E2175">
        <v>510</v>
      </c>
      <c r="F2175" s="74">
        <v>39759</v>
      </c>
    </row>
    <row r="2176" spans="2:6">
      <c r="B2176" t="s">
        <v>10706</v>
      </c>
      <c r="C2176" t="s">
        <v>10707</v>
      </c>
      <c r="D2176" t="s">
        <v>62</v>
      </c>
      <c r="E2176">
        <v>821</v>
      </c>
      <c r="F2176" s="74">
        <v>39759</v>
      </c>
    </row>
    <row r="2177" spans="2:6">
      <c r="B2177" t="s">
        <v>10708</v>
      </c>
      <c r="C2177" t="s">
        <v>10709</v>
      </c>
      <c r="D2177" t="s">
        <v>62</v>
      </c>
      <c r="E2177">
        <v>675</v>
      </c>
      <c r="F2177" s="74">
        <v>39759</v>
      </c>
    </row>
    <row r="2178" spans="2:6">
      <c r="B2178" t="s">
        <v>10710</v>
      </c>
      <c r="C2178" t="s">
        <v>10711</v>
      </c>
      <c r="D2178" t="s">
        <v>62</v>
      </c>
      <c r="E2178">
        <v>582</v>
      </c>
      <c r="F2178" s="74">
        <v>39759</v>
      </c>
    </row>
    <row r="2179" spans="2:6">
      <c r="B2179" t="s">
        <v>10712</v>
      </c>
      <c r="C2179" t="s">
        <v>10713</v>
      </c>
      <c r="D2179" t="s">
        <v>62</v>
      </c>
      <c r="E2179" s="75">
        <v>1108</v>
      </c>
      <c r="F2179" s="74">
        <v>39759</v>
      </c>
    </row>
    <row r="2180" spans="2:6">
      <c r="B2180" t="s">
        <v>10714</v>
      </c>
      <c r="C2180" t="s">
        <v>10715</v>
      </c>
      <c r="D2180" t="s">
        <v>62</v>
      </c>
      <c r="E2180">
        <v>275</v>
      </c>
      <c r="F2180" s="74">
        <v>39759</v>
      </c>
    </row>
    <row r="2181" spans="2:6">
      <c r="B2181" t="s">
        <v>10716</v>
      </c>
      <c r="C2181" t="s">
        <v>10717</v>
      </c>
      <c r="D2181" t="s">
        <v>62</v>
      </c>
      <c r="E2181">
        <v>312</v>
      </c>
      <c r="F2181" s="74">
        <v>39759</v>
      </c>
    </row>
    <row r="2182" spans="2:6">
      <c r="B2182" t="s">
        <v>10718</v>
      </c>
      <c r="C2182" t="s">
        <v>10719</v>
      </c>
      <c r="D2182" t="s">
        <v>62</v>
      </c>
      <c r="E2182">
        <v>346</v>
      </c>
      <c r="F2182" s="74">
        <v>39759</v>
      </c>
    </row>
    <row r="2183" spans="2:6">
      <c r="B2183" t="s">
        <v>10720</v>
      </c>
      <c r="C2183" t="s">
        <v>10721</v>
      </c>
      <c r="D2183" t="s">
        <v>62</v>
      </c>
      <c r="E2183">
        <v>478</v>
      </c>
      <c r="F2183" s="74">
        <v>39759</v>
      </c>
    </row>
    <row r="2184" spans="2:6">
      <c r="B2184" t="s">
        <v>10722</v>
      </c>
      <c r="C2184" t="s">
        <v>10723</v>
      </c>
      <c r="D2184" t="s">
        <v>62</v>
      </c>
      <c r="E2184">
        <v>424</v>
      </c>
      <c r="F2184" s="74">
        <v>39759</v>
      </c>
    </row>
    <row r="2185" spans="2:6">
      <c r="B2185" t="s">
        <v>10724</v>
      </c>
      <c r="C2185" t="s">
        <v>10725</v>
      </c>
      <c r="D2185" t="s">
        <v>62</v>
      </c>
      <c r="E2185">
        <v>821</v>
      </c>
      <c r="F2185" s="74">
        <v>39759</v>
      </c>
    </row>
    <row r="2186" spans="2:6">
      <c r="B2186" t="s">
        <v>10726</v>
      </c>
      <c r="C2186" t="s">
        <v>10727</v>
      </c>
      <c r="D2186" t="s">
        <v>62</v>
      </c>
      <c r="E2186">
        <v>433</v>
      </c>
      <c r="F2186" s="74">
        <v>39759</v>
      </c>
    </row>
    <row r="2187" spans="2:6">
      <c r="B2187" t="s">
        <v>10728</v>
      </c>
      <c r="C2187" t="s">
        <v>10729</v>
      </c>
      <c r="D2187" t="s">
        <v>62</v>
      </c>
      <c r="E2187">
        <v>376</v>
      </c>
      <c r="F2187" s="74">
        <v>39759</v>
      </c>
    </row>
    <row r="2188" spans="2:6">
      <c r="B2188" t="s">
        <v>10730</v>
      </c>
      <c r="C2188" t="s">
        <v>10731</v>
      </c>
      <c r="D2188" t="s">
        <v>62</v>
      </c>
      <c r="E2188">
        <v>473</v>
      </c>
      <c r="F2188" s="74">
        <v>39759</v>
      </c>
    </row>
    <row r="2189" spans="2:6">
      <c r="B2189" t="s">
        <v>10732</v>
      </c>
      <c r="C2189" t="s">
        <v>10733</v>
      </c>
      <c r="D2189" t="s">
        <v>62</v>
      </c>
      <c r="E2189">
        <v>514</v>
      </c>
      <c r="F2189" s="74">
        <v>39759</v>
      </c>
    </row>
    <row r="2190" spans="2:6">
      <c r="B2190" t="s">
        <v>10734</v>
      </c>
      <c r="C2190" t="s">
        <v>10735</v>
      </c>
      <c r="D2190" t="s">
        <v>62</v>
      </c>
      <c r="E2190">
        <v>568</v>
      </c>
      <c r="F2190" s="74">
        <v>39759</v>
      </c>
    </row>
    <row r="2191" spans="2:6">
      <c r="B2191" t="s">
        <v>10736</v>
      </c>
      <c r="C2191" t="s">
        <v>10737</v>
      </c>
      <c r="D2191" t="s">
        <v>62</v>
      </c>
      <c r="E2191">
        <v>424</v>
      </c>
      <c r="F2191" s="74">
        <v>39759</v>
      </c>
    </row>
    <row r="2192" spans="2:6">
      <c r="B2192" t="s">
        <v>10738</v>
      </c>
      <c r="C2192" t="s">
        <v>10739</v>
      </c>
      <c r="D2192" t="s">
        <v>62</v>
      </c>
      <c r="E2192">
        <v>177</v>
      </c>
      <c r="F2192" s="74">
        <v>39759</v>
      </c>
    </row>
    <row r="2193" spans="2:7">
      <c r="B2193" t="s">
        <v>10740</v>
      </c>
      <c r="C2193" t="s">
        <v>10741</v>
      </c>
      <c r="D2193" t="s">
        <v>62</v>
      </c>
      <c r="E2193">
        <v>198</v>
      </c>
      <c r="F2193" s="74">
        <v>39759</v>
      </c>
    </row>
    <row r="2194" spans="2:7">
      <c r="B2194" t="s">
        <v>10742</v>
      </c>
      <c r="C2194" t="s">
        <v>10743</v>
      </c>
      <c r="D2194" t="s">
        <v>62</v>
      </c>
      <c r="E2194">
        <v>225</v>
      </c>
      <c r="F2194" s="74">
        <v>39759</v>
      </c>
    </row>
    <row r="2195" spans="2:7">
      <c r="B2195" t="s">
        <v>10744</v>
      </c>
      <c r="C2195" t="s">
        <v>10745</v>
      </c>
      <c r="D2195" t="s">
        <v>62</v>
      </c>
      <c r="E2195">
        <v>254</v>
      </c>
      <c r="F2195" s="74">
        <v>39759</v>
      </c>
    </row>
    <row r="2196" spans="2:7">
      <c r="B2196" t="s">
        <v>10746</v>
      </c>
      <c r="C2196" t="s">
        <v>10747</v>
      </c>
      <c r="D2196" t="s">
        <v>62</v>
      </c>
      <c r="E2196">
        <v>280</v>
      </c>
      <c r="F2196" s="74">
        <v>39759</v>
      </c>
    </row>
    <row r="2197" spans="2:7">
      <c r="B2197" t="s">
        <v>10748</v>
      </c>
      <c r="C2197" t="s">
        <v>10749</v>
      </c>
      <c r="D2197" t="s">
        <v>62</v>
      </c>
      <c r="E2197">
        <v>274</v>
      </c>
      <c r="F2197" s="74">
        <v>39759</v>
      </c>
    </row>
    <row r="2198" spans="2:7">
      <c r="B2198" t="s">
        <v>10750</v>
      </c>
      <c r="C2198" t="s">
        <v>10751</v>
      </c>
      <c r="D2198" t="s">
        <v>62</v>
      </c>
      <c r="E2198">
        <v>302</v>
      </c>
      <c r="F2198" s="74">
        <v>39759</v>
      </c>
    </row>
    <row r="2199" spans="2:7">
      <c r="B2199" t="s">
        <v>10752</v>
      </c>
      <c r="C2199" t="s">
        <v>10753</v>
      </c>
      <c r="D2199" t="s">
        <v>62</v>
      </c>
      <c r="E2199">
        <v>373</v>
      </c>
      <c r="F2199" s="74">
        <v>39759</v>
      </c>
    </row>
    <row r="2200" spans="2:7">
      <c r="B2200" t="s">
        <v>10754</v>
      </c>
      <c r="C2200" t="s">
        <v>10755</v>
      </c>
      <c r="D2200" t="s">
        <v>62</v>
      </c>
      <c r="E2200">
        <v>394</v>
      </c>
      <c r="F2200" s="74">
        <v>39759</v>
      </c>
    </row>
    <row r="2201" spans="2:7">
      <c r="B2201" t="s">
        <v>10756</v>
      </c>
      <c r="C2201" t="s">
        <v>10757</v>
      </c>
      <c r="D2201" t="s">
        <v>62</v>
      </c>
      <c r="E2201">
        <v>442</v>
      </c>
      <c r="F2201" s="74">
        <v>39759</v>
      </c>
    </row>
    <row r="2202" spans="2:7">
      <c r="B2202" t="s">
        <v>10758</v>
      </c>
      <c r="C2202" t="s">
        <v>10759</v>
      </c>
      <c r="D2202" t="s">
        <v>62</v>
      </c>
      <c r="E2202">
        <v>514</v>
      </c>
      <c r="F2202" s="74">
        <v>39759</v>
      </c>
    </row>
    <row r="2203" spans="2:7">
      <c r="B2203" t="s">
        <v>10760</v>
      </c>
      <c r="C2203" t="s">
        <v>10761</v>
      </c>
      <c r="D2203" t="s">
        <v>62</v>
      </c>
      <c r="E2203">
        <v>600</v>
      </c>
      <c r="F2203" s="74">
        <v>39759</v>
      </c>
    </row>
    <row r="2204" spans="2:7">
      <c r="B2204" t="s">
        <v>10762</v>
      </c>
      <c r="C2204" t="s">
        <v>10763</v>
      </c>
      <c r="D2204" t="s">
        <v>62</v>
      </c>
      <c r="E2204">
        <v>675</v>
      </c>
      <c r="F2204" s="74">
        <v>39759</v>
      </c>
    </row>
    <row r="2205" spans="2:7">
      <c r="B2205" t="s">
        <v>10764</v>
      </c>
      <c r="C2205" t="s">
        <v>10765</v>
      </c>
      <c r="D2205" t="s">
        <v>62</v>
      </c>
      <c r="E2205" s="75">
        <v>1155</v>
      </c>
      <c r="F2205" s="74">
        <v>39759</v>
      </c>
    </row>
    <row r="2206" spans="2:7">
      <c r="B2206" t="s">
        <v>10766</v>
      </c>
      <c r="C2206" t="s">
        <v>10767</v>
      </c>
      <c r="D2206" t="s">
        <v>7766</v>
      </c>
      <c r="E2206">
        <v>661</v>
      </c>
      <c r="F2206" s="74">
        <v>41527</v>
      </c>
    </row>
    <row r="2207" spans="2:7">
      <c r="B2207" t="s">
        <v>10768</v>
      </c>
      <c r="C2207" s="76" t="s">
        <v>10769</v>
      </c>
      <c r="D2207" t="s">
        <v>62</v>
      </c>
      <c r="E2207">
        <v>890.6</v>
      </c>
      <c r="F2207" s="74">
        <v>41554</v>
      </c>
    </row>
    <row r="2208" spans="2:7">
      <c r="B2208" t="s">
        <v>10770</v>
      </c>
      <c r="C2208" t="s">
        <v>10771</v>
      </c>
      <c r="D2208" t="s">
        <v>6867</v>
      </c>
      <c r="E2208">
        <v>47.32</v>
      </c>
      <c r="F2208" s="74">
        <v>39827</v>
      </c>
      <c r="G2208" t="s">
        <v>6849</v>
      </c>
    </row>
    <row r="2209" spans="2:7">
      <c r="B2209" t="s">
        <v>10772</v>
      </c>
      <c r="C2209" t="s">
        <v>10773</v>
      </c>
      <c r="D2209" t="s">
        <v>5</v>
      </c>
      <c r="E2209">
        <v>65.099999999999994</v>
      </c>
      <c r="F2209" s="74">
        <v>39827</v>
      </c>
      <c r="G2209" t="s">
        <v>79</v>
      </c>
    </row>
    <row r="2210" spans="2:7">
      <c r="B2210" t="s">
        <v>10774</v>
      </c>
      <c r="C2210" t="s">
        <v>10775</v>
      </c>
      <c r="D2210" t="s">
        <v>6845</v>
      </c>
      <c r="E2210" s="75">
        <v>255545.42</v>
      </c>
      <c r="F2210" s="74">
        <v>41555</v>
      </c>
    </row>
    <row r="2211" spans="2:7">
      <c r="B2211" t="s">
        <v>10776</v>
      </c>
      <c r="C2211" t="s">
        <v>10777</v>
      </c>
      <c r="D2211" t="s">
        <v>6803</v>
      </c>
      <c r="E2211">
        <v>658.9</v>
      </c>
      <c r="F2211" s="74">
        <v>41142</v>
      </c>
    </row>
    <row r="2212" spans="2:7">
      <c r="B2212" t="s">
        <v>10778</v>
      </c>
      <c r="C2212" t="s">
        <v>10779</v>
      </c>
      <c r="D2212" t="s">
        <v>62</v>
      </c>
      <c r="E2212">
        <v>0.74</v>
      </c>
      <c r="F2212" s="74">
        <v>41516</v>
      </c>
    </row>
    <row r="2213" spans="2:7">
      <c r="B2213" t="s">
        <v>10780</v>
      </c>
      <c r="C2213" t="s">
        <v>10781</v>
      </c>
      <c r="D2213" t="s">
        <v>62</v>
      </c>
      <c r="E2213">
        <v>0.16</v>
      </c>
      <c r="F2213" s="74">
        <v>39057</v>
      </c>
    </row>
    <row r="2214" spans="2:7">
      <c r="B2214" t="s">
        <v>10782</v>
      </c>
      <c r="C2214" t="s">
        <v>10783</v>
      </c>
      <c r="D2214" t="s">
        <v>62</v>
      </c>
      <c r="E2214">
        <v>1.05</v>
      </c>
      <c r="F2214" s="74">
        <v>39744</v>
      </c>
    </row>
    <row r="2215" spans="2:7">
      <c r="B2215" t="s">
        <v>10784</v>
      </c>
      <c r="C2215" t="s">
        <v>10785</v>
      </c>
      <c r="D2215" t="s">
        <v>62</v>
      </c>
      <c r="E2215">
        <v>0.18</v>
      </c>
      <c r="F2215" s="74">
        <v>38940</v>
      </c>
    </row>
    <row r="2216" spans="2:7">
      <c r="B2216" t="s">
        <v>10786</v>
      </c>
      <c r="C2216" t="s">
        <v>10787</v>
      </c>
      <c r="D2216" t="s">
        <v>62</v>
      </c>
      <c r="E2216">
        <v>0.36</v>
      </c>
      <c r="F2216" s="74">
        <v>38779</v>
      </c>
    </row>
    <row r="2217" spans="2:7">
      <c r="B2217" t="s">
        <v>10788</v>
      </c>
      <c r="C2217" t="s">
        <v>10789</v>
      </c>
      <c r="D2217" t="s">
        <v>6803</v>
      </c>
      <c r="E2217">
        <v>0.37</v>
      </c>
      <c r="F2217" s="74">
        <v>41178</v>
      </c>
    </row>
    <row r="2218" spans="2:7">
      <c r="B2218" t="s">
        <v>10790</v>
      </c>
      <c r="C2218" t="s">
        <v>10791</v>
      </c>
      <c r="D2218" t="s">
        <v>6867</v>
      </c>
      <c r="E2218">
        <v>44.91</v>
      </c>
      <c r="F2218" s="74">
        <v>41489</v>
      </c>
    </row>
    <row r="2219" spans="2:7">
      <c r="B2219" t="s">
        <v>10792</v>
      </c>
      <c r="C2219" t="s">
        <v>10793</v>
      </c>
    </row>
    <row r="2220" spans="2:7">
      <c r="B2220" t="s">
        <v>6803</v>
      </c>
      <c r="C2220">
        <v>3.11</v>
      </c>
      <c r="D2220" s="74">
        <v>41557</v>
      </c>
    </row>
    <row r="2221" spans="2:7">
      <c r="B2221" t="s">
        <v>10794</v>
      </c>
      <c r="C2221" t="s">
        <v>10795</v>
      </c>
      <c r="D2221" t="s">
        <v>62</v>
      </c>
      <c r="E2221" s="75">
        <v>45698.36</v>
      </c>
      <c r="F2221" s="74">
        <v>41554</v>
      </c>
    </row>
    <row r="2222" spans="2:7">
      <c r="B2222" t="s">
        <v>10796</v>
      </c>
      <c r="C2222" t="s">
        <v>10797</v>
      </c>
      <c r="D2222" t="s">
        <v>6858</v>
      </c>
      <c r="E2222" s="75">
        <v>3821.72</v>
      </c>
      <c r="F2222" s="74">
        <v>41554</v>
      </c>
    </row>
    <row r="2223" spans="2:7">
      <c r="B2223" t="s">
        <v>10798</v>
      </c>
      <c r="C2223" t="s">
        <v>10799</v>
      </c>
      <c r="D2223" t="s">
        <v>6803</v>
      </c>
      <c r="E2223">
        <v>11.1</v>
      </c>
      <c r="F2223" s="74">
        <v>41487</v>
      </c>
    </row>
    <row r="2224" spans="2:7">
      <c r="B2224" t="s">
        <v>10800</v>
      </c>
      <c r="C2224" t="s">
        <v>10801</v>
      </c>
      <c r="D2224" t="s">
        <v>6867</v>
      </c>
      <c r="E2224">
        <v>33.94</v>
      </c>
      <c r="F2224" s="74">
        <v>41522</v>
      </c>
      <c r="G2224" t="s">
        <v>6849</v>
      </c>
    </row>
    <row r="2225" spans="2:6">
      <c r="B2225" t="s">
        <v>10802</v>
      </c>
      <c r="C2225" t="s">
        <v>10803</v>
      </c>
      <c r="D2225" t="s">
        <v>62</v>
      </c>
      <c r="E2225">
        <v>21</v>
      </c>
      <c r="F2225" s="74">
        <v>39763</v>
      </c>
    </row>
    <row r="2226" spans="2:6">
      <c r="B2226" t="s">
        <v>10804</v>
      </c>
      <c r="C2226" t="s">
        <v>10805</v>
      </c>
      <c r="D2226" t="s">
        <v>7388</v>
      </c>
      <c r="E2226">
        <v>95</v>
      </c>
      <c r="F2226" s="74">
        <v>41526</v>
      </c>
    </row>
    <row r="2227" spans="2:6">
      <c r="B2227" t="s">
        <v>10806</v>
      </c>
      <c r="C2227" t="s">
        <v>10807</v>
      </c>
      <c r="D2227" t="s">
        <v>7388</v>
      </c>
      <c r="E2227">
        <v>29.5</v>
      </c>
      <c r="F2227" s="74">
        <v>41527</v>
      </c>
    </row>
    <row r="2228" spans="2:6">
      <c r="B2228" t="s">
        <v>10808</v>
      </c>
      <c r="C2228" t="s">
        <v>10809</v>
      </c>
      <c r="D2228" t="s">
        <v>6803</v>
      </c>
      <c r="E2228" s="75">
        <v>1610</v>
      </c>
      <c r="F2228" s="74">
        <v>41545</v>
      </c>
    </row>
    <row r="2229" spans="2:6">
      <c r="B2229" t="s">
        <v>10810</v>
      </c>
      <c r="C2229" t="s">
        <v>10811</v>
      </c>
      <c r="D2229" t="s">
        <v>6803</v>
      </c>
      <c r="E2229" s="75">
        <v>1189.5899999999999</v>
      </c>
      <c r="F2229" s="74">
        <v>41545</v>
      </c>
    </row>
    <row r="2230" spans="2:6">
      <c r="B2230" t="s">
        <v>10812</v>
      </c>
      <c r="C2230" t="s">
        <v>10813</v>
      </c>
      <c r="D2230" t="s">
        <v>62</v>
      </c>
      <c r="E2230">
        <v>641</v>
      </c>
      <c r="F2230" s="74">
        <v>41520</v>
      </c>
    </row>
    <row r="2231" spans="2:6">
      <c r="B2231" t="s">
        <v>10814</v>
      </c>
      <c r="C2231" t="s">
        <v>10815</v>
      </c>
      <c r="D2231" t="s">
        <v>6858</v>
      </c>
      <c r="E2231" s="75">
        <v>2500</v>
      </c>
      <c r="F2231" s="74">
        <v>41522</v>
      </c>
    </row>
    <row r="2232" spans="2:6">
      <c r="B2232" t="s">
        <v>10816</v>
      </c>
      <c r="C2232" t="s">
        <v>10817</v>
      </c>
      <c r="D2232" t="s">
        <v>2</v>
      </c>
      <c r="E2232">
        <v>280</v>
      </c>
      <c r="F2232" s="74">
        <v>41547</v>
      </c>
    </row>
    <row r="2233" spans="2:6">
      <c r="B2233" t="s">
        <v>10818</v>
      </c>
      <c r="C2233" t="s">
        <v>10819</v>
      </c>
      <c r="D2233" t="s">
        <v>2</v>
      </c>
      <c r="E2233">
        <v>230</v>
      </c>
      <c r="F2233" s="74">
        <v>41547</v>
      </c>
    </row>
    <row r="2234" spans="2:6">
      <c r="B2234" t="s">
        <v>10820</v>
      </c>
      <c r="C2234" t="s">
        <v>10821</v>
      </c>
      <c r="D2234" t="s">
        <v>62</v>
      </c>
      <c r="E2234" s="75">
        <v>91486.13</v>
      </c>
      <c r="F2234" s="74">
        <v>41554</v>
      </c>
    </row>
    <row r="2235" spans="2:6">
      <c r="B2235" t="s">
        <v>10822</v>
      </c>
      <c r="C2235" s="76" t="s">
        <v>10823</v>
      </c>
      <c r="D2235" t="s">
        <v>6858</v>
      </c>
      <c r="E2235" s="75">
        <v>343504.8</v>
      </c>
      <c r="F2235" s="74">
        <v>41554</v>
      </c>
    </row>
    <row r="2236" spans="2:6">
      <c r="B2236" t="s">
        <v>10824</v>
      </c>
      <c r="C2236" s="76" t="s">
        <v>10825</v>
      </c>
    </row>
    <row r="2237" spans="2:6">
      <c r="B2237" t="s">
        <v>6858</v>
      </c>
      <c r="C2237" s="75">
        <v>329967.27</v>
      </c>
      <c r="D2237" s="74">
        <v>41552</v>
      </c>
    </row>
    <row r="2238" spans="2:6">
      <c r="B2238" t="s">
        <v>10826</v>
      </c>
      <c r="C2238" t="s">
        <v>10827</v>
      </c>
      <c r="D2238" t="s">
        <v>6858</v>
      </c>
      <c r="E2238" s="75">
        <v>38740.54</v>
      </c>
      <c r="F2238" s="74">
        <v>41554</v>
      </c>
    </row>
    <row r="2239" spans="2:6">
      <c r="B2239" t="s">
        <v>10828</v>
      </c>
      <c r="C2239" t="s">
        <v>10829</v>
      </c>
      <c r="D2239" t="s">
        <v>62</v>
      </c>
      <c r="E2239">
        <v>246.68</v>
      </c>
      <c r="F2239" s="74">
        <v>39827</v>
      </c>
    </row>
    <row r="2240" spans="2:6">
      <c r="B2240" t="s">
        <v>10830</v>
      </c>
      <c r="C2240" t="s">
        <v>10831</v>
      </c>
      <c r="D2240" t="s">
        <v>62</v>
      </c>
      <c r="E2240">
        <v>193.06</v>
      </c>
      <c r="F2240" s="74">
        <v>39827</v>
      </c>
    </row>
    <row r="2241" spans="2:6">
      <c r="B2241" t="s">
        <v>10832</v>
      </c>
      <c r="C2241" t="s">
        <v>10833</v>
      </c>
      <c r="D2241" t="s">
        <v>62</v>
      </c>
      <c r="E2241">
        <v>268.13</v>
      </c>
      <c r="F2241" s="74">
        <v>39827</v>
      </c>
    </row>
    <row r="2242" spans="2:6">
      <c r="B2242" t="s">
        <v>10834</v>
      </c>
      <c r="C2242" t="s">
        <v>10835</v>
      </c>
      <c r="D2242" t="s">
        <v>62</v>
      </c>
      <c r="E2242">
        <v>343.21</v>
      </c>
      <c r="F2242" s="74">
        <v>39827</v>
      </c>
    </row>
    <row r="2243" spans="2:6">
      <c r="B2243" t="s">
        <v>10836</v>
      </c>
      <c r="C2243" t="s">
        <v>10837</v>
      </c>
      <c r="D2243" t="s">
        <v>62</v>
      </c>
      <c r="E2243">
        <v>375.39</v>
      </c>
      <c r="F2243" s="74">
        <v>39827</v>
      </c>
    </row>
    <row r="2244" spans="2:6">
      <c r="B2244" t="s">
        <v>10838</v>
      </c>
      <c r="C2244" t="s">
        <v>10839</v>
      </c>
      <c r="D2244" t="s">
        <v>62</v>
      </c>
      <c r="E2244">
        <v>85.8</v>
      </c>
      <c r="F2244" s="74">
        <v>39827</v>
      </c>
    </row>
    <row r="2245" spans="2:6">
      <c r="B2245" t="s">
        <v>10840</v>
      </c>
      <c r="C2245" t="s">
        <v>10841</v>
      </c>
      <c r="D2245" t="s">
        <v>62</v>
      </c>
      <c r="E2245">
        <v>407.56</v>
      </c>
      <c r="F2245" s="74">
        <v>39827</v>
      </c>
    </row>
    <row r="2246" spans="2:6">
      <c r="B2246" t="s">
        <v>10842</v>
      </c>
      <c r="C2246" t="s">
        <v>10843</v>
      </c>
      <c r="D2246" t="s">
        <v>62</v>
      </c>
      <c r="E2246" s="75">
        <v>1550.63</v>
      </c>
      <c r="F2246" s="74">
        <v>39827</v>
      </c>
    </row>
    <row r="2247" spans="2:6">
      <c r="B2247" t="s">
        <v>10844</v>
      </c>
      <c r="C2247" t="s">
        <v>10845</v>
      </c>
      <c r="D2247" t="s">
        <v>62</v>
      </c>
      <c r="E2247" s="75">
        <v>1630.25</v>
      </c>
      <c r="F2247" s="74">
        <v>39827</v>
      </c>
    </row>
    <row r="2248" spans="2:6">
      <c r="B2248" t="s">
        <v>10846</v>
      </c>
      <c r="C2248" t="s">
        <v>10847</v>
      </c>
      <c r="D2248" t="s">
        <v>62</v>
      </c>
      <c r="E2248" s="75">
        <v>181575</v>
      </c>
      <c r="F2248" s="74">
        <v>41555</v>
      </c>
    </row>
    <row r="2249" spans="2:6">
      <c r="B2249" t="s">
        <v>10848</v>
      </c>
      <c r="C2249" t="s">
        <v>10849</v>
      </c>
      <c r="D2249" t="s">
        <v>2</v>
      </c>
      <c r="E2249">
        <v>144.79</v>
      </c>
      <c r="F2249" s="74">
        <v>39827</v>
      </c>
    </row>
    <row r="2250" spans="2:6">
      <c r="B2250" t="s">
        <v>10850</v>
      </c>
      <c r="C2250" s="76" t="s">
        <v>10851</v>
      </c>
      <c r="D2250" t="s">
        <v>6858</v>
      </c>
      <c r="E2250" s="75">
        <v>171895.5</v>
      </c>
      <c r="F2250" s="74">
        <v>41554</v>
      </c>
    </row>
    <row r="2251" spans="2:6">
      <c r="B2251" t="s">
        <v>10852</v>
      </c>
      <c r="C2251" t="s">
        <v>10853</v>
      </c>
    </row>
    <row r="2252" spans="2:6">
      <c r="B2252" t="s">
        <v>6858</v>
      </c>
      <c r="C2252" s="75">
        <v>219978.18</v>
      </c>
      <c r="D2252" s="74">
        <v>41552</v>
      </c>
    </row>
    <row r="2253" spans="2:6">
      <c r="B2253" t="s">
        <v>10854</v>
      </c>
      <c r="C2253" s="76" t="s">
        <v>10855</v>
      </c>
      <c r="D2253" t="s">
        <v>62</v>
      </c>
      <c r="E2253" s="75">
        <v>5881.41</v>
      </c>
      <c r="F2253" s="74">
        <v>41554</v>
      </c>
    </row>
    <row r="2254" spans="2:6">
      <c r="B2254" t="s">
        <v>10856</v>
      </c>
      <c r="C2254" s="76" t="s">
        <v>10857</v>
      </c>
      <c r="D2254" t="s">
        <v>62</v>
      </c>
      <c r="E2254" s="75">
        <v>4144.5</v>
      </c>
      <c r="F2254" s="74">
        <v>41554</v>
      </c>
    </row>
    <row r="2255" spans="2:6">
      <c r="B2255" t="s">
        <v>10858</v>
      </c>
      <c r="C2255" s="76" t="s">
        <v>10859</v>
      </c>
      <c r="D2255" t="s">
        <v>62</v>
      </c>
      <c r="E2255">
        <v>382.19</v>
      </c>
      <c r="F2255" s="74">
        <v>41554</v>
      </c>
    </row>
    <row r="2256" spans="2:6">
      <c r="B2256" t="s">
        <v>10860</v>
      </c>
      <c r="C2256" s="76" t="s">
        <v>10861</v>
      </c>
      <c r="D2256" t="s">
        <v>62</v>
      </c>
      <c r="E2256" s="75">
        <v>1270.08</v>
      </c>
      <c r="F2256" s="74">
        <v>41554</v>
      </c>
    </row>
    <row r="2257" spans="2:6">
      <c r="B2257" t="s">
        <v>10862</v>
      </c>
      <c r="C2257" s="76" t="s">
        <v>10863</v>
      </c>
      <c r="D2257" t="s">
        <v>62</v>
      </c>
      <c r="E2257" s="75">
        <v>1204.8800000000001</v>
      </c>
      <c r="F2257" s="74">
        <v>41554</v>
      </c>
    </row>
    <row r="2258" spans="2:6">
      <c r="B2258" t="s">
        <v>10864</v>
      </c>
      <c r="C2258" s="76" t="s">
        <v>10865</v>
      </c>
      <c r="D2258" t="s">
        <v>62</v>
      </c>
      <c r="E2258">
        <v>594</v>
      </c>
      <c r="F2258" s="74">
        <v>41554</v>
      </c>
    </row>
    <row r="2259" spans="2:6">
      <c r="B2259" t="s">
        <v>10866</v>
      </c>
      <c r="C2259" t="s">
        <v>10867</v>
      </c>
      <c r="D2259" t="s">
        <v>62</v>
      </c>
      <c r="E2259">
        <v>58.59</v>
      </c>
      <c r="F2259" s="74">
        <v>41554</v>
      </c>
    </row>
    <row r="2260" spans="2:6">
      <c r="B2260" t="s">
        <v>10868</v>
      </c>
      <c r="C2260" s="76" t="s">
        <v>10869</v>
      </c>
      <c r="D2260" t="s">
        <v>62</v>
      </c>
      <c r="E2260" s="75">
        <v>25385.54</v>
      </c>
      <c r="F2260" s="74">
        <v>41554</v>
      </c>
    </row>
    <row r="2261" spans="2:6">
      <c r="B2261" t="s">
        <v>10870</v>
      </c>
      <c r="C2261" s="76" t="s">
        <v>10871</v>
      </c>
      <c r="D2261" t="s">
        <v>62</v>
      </c>
      <c r="E2261" s="75">
        <v>14810.85</v>
      </c>
      <c r="F2261" s="74">
        <v>41554</v>
      </c>
    </row>
    <row r="2262" spans="2:6">
      <c r="B2262" t="s">
        <v>10872</v>
      </c>
      <c r="C2262" s="76" t="s">
        <v>10873</v>
      </c>
      <c r="D2262" t="s">
        <v>62</v>
      </c>
      <c r="E2262" s="75">
        <v>11246.72</v>
      </c>
      <c r="F2262" s="74">
        <v>41554</v>
      </c>
    </row>
    <row r="2263" spans="2:6">
      <c r="B2263" t="s">
        <v>10874</v>
      </c>
      <c r="C2263" s="76" t="s">
        <v>10875</v>
      </c>
      <c r="D2263" t="s">
        <v>62</v>
      </c>
      <c r="E2263" s="75">
        <v>31290.17</v>
      </c>
      <c r="F2263" s="74">
        <v>41554</v>
      </c>
    </row>
    <row r="2264" spans="2:6">
      <c r="B2264" t="s">
        <v>10876</v>
      </c>
      <c r="C2264" s="76" t="s">
        <v>10877</v>
      </c>
      <c r="D2264" t="s">
        <v>62</v>
      </c>
      <c r="E2264" s="75">
        <v>6004.8</v>
      </c>
      <c r="F2264" s="74">
        <v>41554</v>
      </c>
    </row>
    <row r="2265" spans="2:6">
      <c r="B2265" t="s">
        <v>10878</v>
      </c>
      <c r="C2265" s="76" t="s">
        <v>10879</v>
      </c>
      <c r="D2265" t="s">
        <v>62</v>
      </c>
      <c r="E2265" s="75">
        <v>3821.85</v>
      </c>
      <c r="F2265" s="74">
        <v>41554</v>
      </c>
    </row>
    <row r="2266" spans="2:6">
      <c r="B2266" t="s">
        <v>10880</v>
      </c>
      <c r="C2266" s="76" t="s">
        <v>10881</v>
      </c>
      <c r="D2266" t="s">
        <v>62</v>
      </c>
      <c r="E2266" s="75">
        <v>2104.25</v>
      </c>
      <c r="F2266" s="74">
        <v>41554</v>
      </c>
    </row>
    <row r="2267" spans="2:6">
      <c r="B2267" t="s">
        <v>10882</v>
      </c>
      <c r="C2267" s="76" t="s">
        <v>10883</v>
      </c>
      <c r="D2267" t="s">
        <v>62</v>
      </c>
      <c r="E2267" s="75">
        <v>2379.65</v>
      </c>
      <c r="F2267" s="74">
        <v>41554</v>
      </c>
    </row>
    <row r="2268" spans="2:6">
      <c r="B2268" t="s">
        <v>10884</v>
      </c>
      <c r="C2268" s="76" t="s">
        <v>10885</v>
      </c>
      <c r="D2268" t="s">
        <v>62</v>
      </c>
      <c r="E2268" s="75">
        <v>3823.07</v>
      </c>
      <c r="F2268" s="74">
        <v>41554</v>
      </c>
    </row>
    <row r="2269" spans="2:6">
      <c r="B2269" t="s">
        <v>10886</v>
      </c>
      <c r="C2269" t="s">
        <v>10887</v>
      </c>
    </row>
    <row r="2270" spans="2:6">
      <c r="B2270" t="s">
        <v>62</v>
      </c>
      <c r="C2270">
        <v>108.54</v>
      </c>
      <c r="D2270" s="74">
        <v>41554</v>
      </c>
    </row>
    <row r="2271" spans="2:6">
      <c r="B2271" t="s">
        <v>10888</v>
      </c>
      <c r="C2271" s="76" t="s">
        <v>10889</v>
      </c>
      <c r="D2271" t="s">
        <v>62</v>
      </c>
      <c r="E2271" s="75">
        <v>1160.46</v>
      </c>
      <c r="F2271" s="74">
        <v>41554</v>
      </c>
    </row>
    <row r="2272" spans="2:6">
      <c r="B2272" t="s">
        <v>10890</v>
      </c>
      <c r="C2272" s="76" t="s">
        <v>10891</v>
      </c>
      <c r="D2272" t="s">
        <v>62</v>
      </c>
      <c r="E2272" s="75">
        <v>21628.62</v>
      </c>
      <c r="F2272" s="74">
        <v>41554</v>
      </c>
    </row>
    <row r="2273" spans="2:7">
      <c r="B2273" t="s">
        <v>10892</v>
      </c>
      <c r="C2273" s="76" t="s">
        <v>10893</v>
      </c>
      <c r="D2273" t="s">
        <v>62</v>
      </c>
      <c r="E2273" s="75">
        <v>1803.74</v>
      </c>
      <c r="F2273" s="74">
        <v>41554</v>
      </c>
    </row>
    <row r="2274" spans="2:7">
      <c r="B2274" t="s">
        <v>10894</v>
      </c>
      <c r="C2274" s="76" t="s">
        <v>10895</v>
      </c>
      <c r="D2274" t="s">
        <v>62</v>
      </c>
      <c r="E2274" s="75">
        <v>2026.76</v>
      </c>
      <c r="F2274" s="74">
        <v>41554</v>
      </c>
    </row>
    <row r="2275" spans="2:7">
      <c r="B2275" t="s">
        <v>10896</v>
      </c>
      <c r="C2275" t="s">
        <v>10897</v>
      </c>
      <c r="D2275" t="s">
        <v>6803</v>
      </c>
      <c r="E2275">
        <v>4.9000000000000004</v>
      </c>
      <c r="F2275" s="74">
        <v>41557</v>
      </c>
    </row>
    <row r="2276" spans="2:7">
      <c r="B2276" t="s">
        <v>10898</v>
      </c>
      <c r="C2276" t="s">
        <v>10899</v>
      </c>
      <c r="D2276" t="s">
        <v>62</v>
      </c>
      <c r="E2276">
        <v>14.5</v>
      </c>
      <c r="F2276" s="74">
        <v>41516</v>
      </c>
    </row>
    <row r="2277" spans="2:7">
      <c r="B2277" t="s">
        <v>10900</v>
      </c>
      <c r="C2277" t="s">
        <v>10901</v>
      </c>
      <c r="D2277" t="s">
        <v>6845</v>
      </c>
      <c r="E2277" t="s">
        <v>10902</v>
      </c>
      <c r="F2277" s="74">
        <v>41557</v>
      </c>
    </row>
    <row r="2278" spans="2:7">
      <c r="B2278" t="s">
        <v>10903</v>
      </c>
      <c r="C2278" t="s">
        <v>10904</v>
      </c>
      <c r="D2278" t="s">
        <v>62</v>
      </c>
      <c r="E2278" s="75">
        <v>229995.72</v>
      </c>
      <c r="F2278" s="74">
        <v>41554</v>
      </c>
    </row>
    <row r="2279" spans="2:7">
      <c r="B2279" t="s">
        <v>10905</v>
      </c>
      <c r="C2279" t="s">
        <v>10906</v>
      </c>
      <c r="D2279" t="s">
        <v>6858</v>
      </c>
      <c r="E2279" s="75">
        <v>22604.81</v>
      </c>
      <c r="F2279" s="74">
        <v>41552</v>
      </c>
    </row>
    <row r="2280" spans="2:7">
      <c r="B2280" t="s">
        <v>10907</v>
      </c>
      <c r="C2280" s="76" t="s">
        <v>10908</v>
      </c>
      <c r="D2280" t="s">
        <v>6858</v>
      </c>
      <c r="E2280" s="75">
        <v>830479.5</v>
      </c>
      <c r="F2280" s="74">
        <v>41554</v>
      </c>
    </row>
    <row r="2281" spans="2:7">
      <c r="B2281" t="s">
        <v>10909</v>
      </c>
      <c r="C2281" t="s">
        <v>10910</v>
      </c>
      <c r="D2281" t="s">
        <v>15</v>
      </c>
      <c r="E2281">
        <v>5.15</v>
      </c>
      <c r="F2281" s="74">
        <v>38442</v>
      </c>
    </row>
    <row r="2282" spans="2:7">
      <c r="B2282" t="s">
        <v>10911</v>
      </c>
      <c r="C2282" t="s">
        <v>10912</v>
      </c>
      <c r="D2282" t="s">
        <v>62</v>
      </c>
      <c r="E2282">
        <v>124.2</v>
      </c>
      <c r="F2282" s="74">
        <v>39763</v>
      </c>
    </row>
    <row r="2283" spans="2:7">
      <c r="B2283" t="s">
        <v>10913</v>
      </c>
      <c r="C2283" t="s">
        <v>10914</v>
      </c>
      <c r="D2283" t="s">
        <v>20</v>
      </c>
      <c r="E2283">
        <v>45</v>
      </c>
      <c r="F2283" s="74">
        <v>41526</v>
      </c>
    </row>
    <row r="2284" spans="2:7">
      <c r="B2284" t="s">
        <v>10915</v>
      </c>
      <c r="C2284" t="s">
        <v>10916</v>
      </c>
      <c r="D2284" t="s">
        <v>20</v>
      </c>
      <c r="E2284">
        <v>33.58</v>
      </c>
      <c r="F2284" s="74">
        <v>41514</v>
      </c>
      <c r="G2284" t="s">
        <v>79</v>
      </c>
    </row>
    <row r="2285" spans="2:7">
      <c r="B2285" t="s">
        <v>10917</v>
      </c>
      <c r="C2285" t="s">
        <v>10918</v>
      </c>
      <c r="D2285" t="s">
        <v>20</v>
      </c>
      <c r="E2285">
        <v>13.55</v>
      </c>
      <c r="F2285" s="74">
        <v>41556</v>
      </c>
    </row>
    <row r="2286" spans="2:7">
      <c r="B2286" t="s">
        <v>10919</v>
      </c>
      <c r="C2286" t="s">
        <v>10920</v>
      </c>
      <c r="D2286" t="s">
        <v>20</v>
      </c>
      <c r="E2286" s="75">
        <v>2800</v>
      </c>
      <c r="F2286" s="74">
        <v>41554</v>
      </c>
    </row>
    <row r="2287" spans="2:7">
      <c r="B2287" t="s">
        <v>10921</v>
      </c>
      <c r="C2287" t="s">
        <v>10922</v>
      </c>
      <c r="D2287" t="s">
        <v>20</v>
      </c>
      <c r="E2287">
        <v>13.12</v>
      </c>
      <c r="F2287" s="74">
        <v>41411</v>
      </c>
    </row>
    <row r="2288" spans="2:7">
      <c r="B2288" t="s">
        <v>10923</v>
      </c>
      <c r="C2288" t="s">
        <v>10924</v>
      </c>
      <c r="D2288" t="s">
        <v>20</v>
      </c>
      <c r="E2288">
        <v>13.12</v>
      </c>
      <c r="F2288" s="74">
        <v>41554</v>
      </c>
    </row>
    <row r="2289" spans="2:7">
      <c r="B2289" t="s">
        <v>10925</v>
      </c>
      <c r="C2289" t="s">
        <v>10926</v>
      </c>
      <c r="D2289" t="s">
        <v>20</v>
      </c>
      <c r="E2289">
        <v>135.19999999999999</v>
      </c>
      <c r="F2289" s="74">
        <v>41480</v>
      </c>
    </row>
    <row r="2290" spans="2:7">
      <c r="B2290" t="s">
        <v>10927</v>
      </c>
      <c r="C2290" t="s">
        <v>10928</v>
      </c>
      <c r="D2290" t="s">
        <v>20</v>
      </c>
      <c r="E2290">
        <v>33.58</v>
      </c>
      <c r="F2290" s="74">
        <v>41552</v>
      </c>
    </row>
    <row r="2291" spans="2:7">
      <c r="B2291" t="s">
        <v>10929</v>
      </c>
      <c r="C2291" t="s">
        <v>10930</v>
      </c>
      <c r="D2291" t="s">
        <v>20</v>
      </c>
      <c r="E2291">
        <v>29.8</v>
      </c>
      <c r="F2291" s="74">
        <v>41476</v>
      </c>
      <c r="G2291" t="s">
        <v>79</v>
      </c>
    </row>
    <row r="2292" spans="2:7">
      <c r="B2292" t="s">
        <v>10931</v>
      </c>
      <c r="C2292" t="s">
        <v>10932</v>
      </c>
      <c r="D2292" t="s">
        <v>62</v>
      </c>
      <c r="E2292" s="75">
        <v>1500</v>
      </c>
      <c r="F2292" s="74">
        <v>39776</v>
      </c>
    </row>
    <row r="2293" spans="2:7">
      <c r="B2293" t="s">
        <v>10933</v>
      </c>
      <c r="C2293" t="s">
        <v>10934</v>
      </c>
      <c r="D2293" t="s">
        <v>7100</v>
      </c>
      <c r="E2293">
        <v>12.5</v>
      </c>
      <c r="F2293" s="74">
        <v>41106</v>
      </c>
      <c r="G2293" t="s">
        <v>10323</v>
      </c>
    </row>
    <row r="2294" spans="2:7">
      <c r="B2294" t="s">
        <v>10935</v>
      </c>
      <c r="C2294" t="s">
        <v>10936</v>
      </c>
      <c r="D2294" t="s">
        <v>6867</v>
      </c>
      <c r="E2294">
        <v>45.36</v>
      </c>
      <c r="F2294" s="74">
        <v>41476</v>
      </c>
    </row>
    <row r="2295" spans="2:7">
      <c r="B2295" t="s">
        <v>10937</v>
      </c>
      <c r="C2295" t="s">
        <v>10938</v>
      </c>
      <c r="D2295" t="s">
        <v>6803</v>
      </c>
      <c r="E2295">
        <v>456</v>
      </c>
      <c r="F2295" s="74">
        <v>41545</v>
      </c>
    </row>
    <row r="2296" spans="2:7">
      <c r="B2296" t="s">
        <v>10939</v>
      </c>
      <c r="C2296" t="s">
        <v>10940</v>
      </c>
      <c r="D2296" t="s">
        <v>6858</v>
      </c>
      <c r="E2296" s="75">
        <v>99000</v>
      </c>
      <c r="F2296" s="74">
        <v>41544</v>
      </c>
    </row>
    <row r="2297" spans="2:7">
      <c r="B2297" t="s">
        <v>10941</v>
      </c>
      <c r="C2297" t="s">
        <v>10942</v>
      </c>
      <c r="D2297" t="s">
        <v>62</v>
      </c>
      <c r="E2297" s="75">
        <v>8758.0300000000007</v>
      </c>
      <c r="F2297" s="74">
        <v>39827</v>
      </c>
    </row>
    <row r="2298" spans="2:7">
      <c r="B2298" t="s">
        <v>10943</v>
      </c>
      <c r="C2298" t="s">
        <v>10944</v>
      </c>
      <c r="D2298" t="s">
        <v>6858</v>
      </c>
      <c r="E2298" s="75">
        <v>7239</v>
      </c>
      <c r="F2298" s="74">
        <v>41550</v>
      </c>
    </row>
    <row r="2299" spans="2:7">
      <c r="B2299" t="s">
        <v>10945</v>
      </c>
      <c r="C2299" t="s">
        <v>10946</v>
      </c>
      <c r="D2299" t="s">
        <v>62</v>
      </c>
      <c r="E2299">
        <v>45</v>
      </c>
      <c r="F2299" s="74">
        <v>39869</v>
      </c>
    </row>
    <row r="2300" spans="2:7">
      <c r="B2300" t="s">
        <v>10947</v>
      </c>
      <c r="C2300" t="s">
        <v>10948</v>
      </c>
      <c r="D2300" t="s">
        <v>62</v>
      </c>
      <c r="E2300">
        <v>60</v>
      </c>
      <c r="F2300" s="74">
        <v>39869</v>
      </c>
    </row>
    <row r="2301" spans="2:7">
      <c r="B2301" t="s">
        <v>10949</v>
      </c>
      <c r="C2301" t="s">
        <v>10950</v>
      </c>
      <c r="D2301" t="s">
        <v>62</v>
      </c>
      <c r="E2301">
        <v>90</v>
      </c>
      <c r="F2301" s="74">
        <v>39869</v>
      </c>
    </row>
    <row r="2302" spans="2:7">
      <c r="B2302" t="s">
        <v>10951</v>
      </c>
      <c r="C2302" t="s">
        <v>10952</v>
      </c>
      <c r="D2302" t="s">
        <v>62</v>
      </c>
      <c r="E2302">
        <v>120</v>
      </c>
      <c r="F2302" s="74">
        <v>39869</v>
      </c>
    </row>
    <row r="2303" spans="2:7">
      <c r="B2303" t="s">
        <v>10953</v>
      </c>
      <c r="C2303" t="s">
        <v>10954</v>
      </c>
      <c r="D2303" t="s">
        <v>6858</v>
      </c>
      <c r="E2303">
        <v>421.26</v>
      </c>
      <c r="F2303" s="74">
        <v>41528</v>
      </c>
    </row>
    <row r="2304" spans="2:7">
      <c r="B2304" t="s">
        <v>10955</v>
      </c>
      <c r="C2304" t="s">
        <v>10956</v>
      </c>
      <c r="D2304" t="s">
        <v>62</v>
      </c>
      <c r="E2304">
        <v>150</v>
      </c>
      <c r="F2304" s="74">
        <v>39759</v>
      </c>
    </row>
    <row r="2305" spans="1:6">
      <c r="B2305" t="s">
        <v>10957</v>
      </c>
      <c r="C2305" t="s">
        <v>10958</v>
      </c>
      <c r="D2305" t="s">
        <v>62</v>
      </c>
      <c r="E2305" s="75">
        <v>1825.2</v>
      </c>
      <c r="F2305" s="74">
        <v>41544</v>
      </c>
    </row>
    <row r="2306" spans="1:6">
      <c r="B2306" t="s">
        <v>10959</v>
      </c>
      <c r="C2306" t="s">
        <v>10960</v>
      </c>
      <c r="D2306" t="s">
        <v>62</v>
      </c>
      <c r="E2306" s="75">
        <v>1498.5</v>
      </c>
      <c r="F2306" s="74">
        <v>41554</v>
      </c>
    </row>
    <row r="2307" spans="1:6">
      <c r="B2307" t="s">
        <v>10961</v>
      </c>
      <c r="C2307" t="s">
        <v>10962</v>
      </c>
      <c r="D2307" t="s">
        <v>62</v>
      </c>
      <c r="E2307">
        <v>700</v>
      </c>
      <c r="F2307" s="74">
        <v>39776</v>
      </c>
    </row>
    <row r="2308" spans="1:6">
      <c r="B2308" t="s">
        <v>10963</v>
      </c>
      <c r="C2308" t="s">
        <v>10964</v>
      </c>
      <c r="D2308" t="s">
        <v>62</v>
      </c>
      <c r="E2308">
        <v>132</v>
      </c>
      <c r="F2308" s="74">
        <v>39776</v>
      </c>
    </row>
    <row r="2309" spans="1:6">
      <c r="B2309" t="s">
        <v>10965</v>
      </c>
      <c r="C2309" t="s">
        <v>10966</v>
      </c>
      <c r="D2309" t="s">
        <v>62</v>
      </c>
      <c r="E2309">
        <v>852.26</v>
      </c>
      <c r="F2309" s="74">
        <v>41554</v>
      </c>
    </row>
    <row r="2310" spans="1:6">
      <c r="B2310" t="s">
        <v>10967</v>
      </c>
      <c r="C2310" t="s">
        <v>10968</v>
      </c>
      <c r="D2310" t="s">
        <v>62</v>
      </c>
      <c r="E2310">
        <v>350</v>
      </c>
      <c r="F2310" s="74">
        <v>39776</v>
      </c>
    </row>
    <row r="2311" spans="1:6">
      <c r="B2311" t="s">
        <v>10969</v>
      </c>
      <c r="C2311" t="s">
        <v>10970</v>
      </c>
      <c r="D2311" t="s">
        <v>6867</v>
      </c>
      <c r="E2311">
        <v>17.059999999999999</v>
      </c>
      <c r="F2311" s="74">
        <v>39325</v>
      </c>
    </row>
    <row r="2312" spans="1:6">
      <c r="B2312" t="s">
        <v>10971</v>
      </c>
      <c r="C2312" t="s">
        <v>10972</v>
      </c>
      <c r="D2312" t="s">
        <v>62</v>
      </c>
      <c r="E2312" s="75">
        <v>67540</v>
      </c>
      <c r="F2312" s="74">
        <v>41550</v>
      </c>
    </row>
    <row r="2313" spans="1:6">
      <c r="B2313" t="s">
        <v>10973</v>
      </c>
      <c r="C2313" t="s">
        <v>10974</v>
      </c>
    </row>
    <row r="2314" spans="1:6">
      <c r="A2314" t="s">
        <v>10975</v>
      </c>
      <c r="B2314" t="s">
        <v>6845</v>
      </c>
      <c r="C2314" s="75">
        <v>740560.32</v>
      </c>
      <c r="D2314" s="74">
        <v>41555</v>
      </c>
    </row>
    <row r="2315" spans="1:6">
      <c r="B2315" t="s">
        <v>10976</v>
      </c>
      <c r="C2315" s="76" t="s">
        <v>10977</v>
      </c>
      <c r="D2315" t="s">
        <v>6803</v>
      </c>
      <c r="E2315" s="75">
        <v>526195.71</v>
      </c>
      <c r="F2315" s="74">
        <v>41557</v>
      </c>
    </row>
    <row r="2316" spans="1:6">
      <c r="B2316" t="s">
        <v>10978</v>
      </c>
      <c r="C2316" s="76" t="s">
        <v>10979</v>
      </c>
      <c r="D2316" t="s">
        <v>6858</v>
      </c>
      <c r="E2316" s="75">
        <v>88492.5</v>
      </c>
      <c r="F2316" s="74">
        <v>41554</v>
      </c>
    </row>
    <row r="2317" spans="1:6">
      <c r="B2317" t="s">
        <v>10980</v>
      </c>
      <c r="C2317" s="76" t="s">
        <v>10981</v>
      </c>
      <c r="D2317" t="s">
        <v>62</v>
      </c>
      <c r="E2317" s="75">
        <v>162621</v>
      </c>
      <c r="F2317" s="74">
        <v>41554</v>
      </c>
    </row>
    <row r="2318" spans="1:6">
      <c r="B2318" t="s">
        <v>10982</v>
      </c>
      <c r="C2318" s="76" t="s">
        <v>10983</v>
      </c>
      <c r="D2318" t="s">
        <v>6858</v>
      </c>
      <c r="E2318" s="75">
        <v>83841.210000000006</v>
      </c>
      <c r="F2318" s="74">
        <v>41554</v>
      </c>
    </row>
    <row r="2319" spans="1:6">
      <c r="B2319" t="s">
        <v>10984</v>
      </c>
      <c r="C2319" t="s">
        <v>6159</v>
      </c>
    </row>
    <row r="2320" spans="1:6">
      <c r="B2320" t="s">
        <v>6858</v>
      </c>
      <c r="C2320" s="75">
        <v>10756.8</v>
      </c>
      <c r="D2320" s="74">
        <v>41552</v>
      </c>
    </row>
    <row r="2321" spans="2:7">
      <c r="B2321" t="s">
        <v>10985</v>
      </c>
      <c r="C2321" t="s">
        <v>10986</v>
      </c>
      <c r="D2321" t="s">
        <v>6867</v>
      </c>
      <c r="E2321">
        <v>143.19</v>
      </c>
      <c r="F2321" s="74">
        <v>41476</v>
      </c>
    </row>
    <row r="2322" spans="2:7">
      <c r="B2322" t="s">
        <v>10987</v>
      </c>
      <c r="C2322" t="s">
        <v>10988</v>
      </c>
      <c r="D2322" t="s">
        <v>6867</v>
      </c>
      <c r="E2322">
        <v>154.5</v>
      </c>
      <c r="F2322" s="74">
        <v>41523</v>
      </c>
    </row>
    <row r="2323" spans="2:7">
      <c r="B2323" t="s">
        <v>10989</v>
      </c>
      <c r="C2323" t="s">
        <v>10990</v>
      </c>
      <c r="D2323" t="s">
        <v>153</v>
      </c>
      <c r="E2323" s="75">
        <v>110922.42</v>
      </c>
      <c r="F2323" s="74">
        <v>41545</v>
      </c>
    </row>
    <row r="2324" spans="2:7">
      <c r="B2324" t="s">
        <v>10991</v>
      </c>
      <c r="C2324" t="s">
        <v>10992</v>
      </c>
      <c r="D2324" t="s">
        <v>153</v>
      </c>
      <c r="E2324" s="75">
        <v>1239.1400000000001</v>
      </c>
      <c r="F2324" s="74">
        <v>41545</v>
      </c>
    </row>
    <row r="2325" spans="2:7">
      <c r="B2325" t="s">
        <v>10993</v>
      </c>
      <c r="C2325" t="s">
        <v>10994</v>
      </c>
      <c r="D2325" t="s">
        <v>153</v>
      </c>
      <c r="E2325" s="75">
        <v>12035.32</v>
      </c>
      <c r="F2325" s="74">
        <v>41545</v>
      </c>
    </row>
    <row r="2326" spans="2:7">
      <c r="B2326" t="s">
        <v>10995</v>
      </c>
      <c r="C2326" t="s">
        <v>10996</v>
      </c>
    </row>
    <row r="2327" spans="2:7">
      <c r="B2327" t="s">
        <v>62</v>
      </c>
      <c r="C2327" s="75">
        <v>334800</v>
      </c>
      <c r="D2327" s="74">
        <v>41555</v>
      </c>
    </row>
    <row r="2328" spans="2:7">
      <c r="B2328" t="s">
        <v>10997</v>
      </c>
      <c r="C2328" t="s">
        <v>10998</v>
      </c>
      <c r="D2328" t="s">
        <v>2</v>
      </c>
      <c r="E2328">
        <v>25.87</v>
      </c>
      <c r="F2328" s="74">
        <v>41523</v>
      </c>
      <c r="G2328" t="s">
        <v>6914</v>
      </c>
    </row>
    <row r="2329" spans="2:7">
      <c r="B2329" t="s">
        <v>10999</v>
      </c>
      <c r="C2329" t="s">
        <v>11000</v>
      </c>
      <c r="D2329" t="s">
        <v>2</v>
      </c>
      <c r="E2329">
        <v>35.06</v>
      </c>
      <c r="F2329" s="74">
        <v>41528</v>
      </c>
    </row>
    <row r="2330" spans="2:7">
      <c r="B2330" t="s">
        <v>11001</v>
      </c>
      <c r="C2330" t="s">
        <v>11002</v>
      </c>
      <c r="D2330" t="s">
        <v>9536</v>
      </c>
      <c r="E2330" s="75">
        <v>1800</v>
      </c>
      <c r="F2330" s="74">
        <v>41527</v>
      </c>
    </row>
    <row r="2331" spans="2:7">
      <c r="B2331" t="s">
        <v>11003</v>
      </c>
      <c r="C2331" t="s">
        <v>11004</v>
      </c>
      <c r="D2331" t="s">
        <v>6858</v>
      </c>
      <c r="E2331" s="75">
        <v>25386</v>
      </c>
      <c r="F2331" s="74">
        <v>41523</v>
      </c>
    </row>
    <row r="2332" spans="2:7">
      <c r="B2332" t="s">
        <v>11005</v>
      </c>
      <c r="C2332" s="76" t="s">
        <v>11006</v>
      </c>
      <c r="D2332" t="s">
        <v>6858</v>
      </c>
      <c r="E2332" s="75">
        <v>40500</v>
      </c>
      <c r="F2332" s="74">
        <v>41544</v>
      </c>
    </row>
    <row r="2333" spans="2:7">
      <c r="B2333" t="s">
        <v>11007</v>
      </c>
      <c r="C2333" t="s">
        <v>11008</v>
      </c>
      <c r="D2333" t="s">
        <v>6858</v>
      </c>
      <c r="E2333" s="75">
        <v>55040</v>
      </c>
      <c r="F2333" s="74">
        <v>41523</v>
      </c>
    </row>
    <row r="2334" spans="2:7">
      <c r="B2334" t="s">
        <v>11009</v>
      </c>
      <c r="C2334" t="s">
        <v>11010</v>
      </c>
      <c r="D2334" t="s">
        <v>6858</v>
      </c>
      <c r="E2334" s="75">
        <v>30670</v>
      </c>
      <c r="F2334" s="74">
        <v>41523</v>
      </c>
    </row>
    <row r="2335" spans="2:7">
      <c r="B2335" t="s">
        <v>11011</v>
      </c>
      <c r="C2335" t="s">
        <v>11012</v>
      </c>
      <c r="D2335" t="s">
        <v>6858</v>
      </c>
      <c r="E2335" s="75">
        <v>122661</v>
      </c>
      <c r="F2335" s="74">
        <v>41549</v>
      </c>
    </row>
    <row r="2336" spans="2:7">
      <c r="B2336" t="s">
        <v>11013</v>
      </c>
      <c r="C2336" t="s">
        <v>11014</v>
      </c>
      <c r="D2336" t="s">
        <v>6858</v>
      </c>
      <c r="E2336" s="75">
        <v>187258.5</v>
      </c>
      <c r="F2336" s="74">
        <v>41549</v>
      </c>
    </row>
    <row r="2337" spans="1:7">
      <c r="B2337" t="s">
        <v>11015</v>
      </c>
      <c r="C2337" s="76" t="s">
        <v>11016</v>
      </c>
      <c r="D2337" t="s">
        <v>6858</v>
      </c>
      <c r="E2337" s="75">
        <v>31984</v>
      </c>
      <c r="F2337" s="74">
        <v>41551</v>
      </c>
    </row>
    <row r="2338" spans="1:7">
      <c r="B2338" t="s">
        <v>11017</v>
      </c>
      <c r="C2338" t="s">
        <v>11018</v>
      </c>
      <c r="D2338" t="s">
        <v>8813</v>
      </c>
      <c r="E2338">
        <v>10.5</v>
      </c>
      <c r="F2338" s="74">
        <v>41522</v>
      </c>
      <c r="G2338" t="s">
        <v>11019</v>
      </c>
    </row>
    <row r="2339" spans="1:7">
      <c r="B2339" t="s">
        <v>11020</v>
      </c>
      <c r="C2339" t="s">
        <v>11021</v>
      </c>
      <c r="D2339" t="s">
        <v>62</v>
      </c>
      <c r="E2339" s="75">
        <v>28867</v>
      </c>
      <c r="F2339" s="74">
        <v>41549</v>
      </c>
    </row>
    <row r="2340" spans="1:7">
      <c r="B2340" t="s">
        <v>11022</v>
      </c>
      <c r="C2340" t="s">
        <v>11023</v>
      </c>
    </row>
    <row r="2341" spans="1:7">
      <c r="A2341" t="s">
        <v>11024</v>
      </c>
    </row>
    <row r="2342" spans="1:7">
      <c r="A2342" t="s">
        <v>11025</v>
      </c>
    </row>
    <row r="2343" spans="1:7">
      <c r="A2343" t="s">
        <v>11026</v>
      </c>
      <c r="B2343" t="s">
        <v>62</v>
      </c>
      <c r="C2343" s="75">
        <v>31929</v>
      </c>
      <c r="D2343" s="74">
        <v>41551</v>
      </c>
    </row>
    <row r="2344" spans="1:7">
      <c r="B2344" t="s">
        <v>11027</v>
      </c>
      <c r="C2344" s="76" t="s">
        <v>11028</v>
      </c>
      <c r="D2344" t="s">
        <v>6803</v>
      </c>
      <c r="E2344" s="75">
        <v>53325</v>
      </c>
      <c r="F2344" s="74">
        <v>41523</v>
      </c>
    </row>
    <row r="2345" spans="1:7">
      <c r="B2345" t="s">
        <v>11029</v>
      </c>
      <c r="C2345" s="76" t="s">
        <v>11030</v>
      </c>
      <c r="D2345" t="s">
        <v>6803</v>
      </c>
      <c r="E2345" s="75">
        <v>57604.5</v>
      </c>
      <c r="F2345" s="74">
        <v>41523</v>
      </c>
    </row>
    <row r="2346" spans="1:7">
      <c r="B2346" t="s">
        <v>11031</v>
      </c>
      <c r="C2346" t="s">
        <v>11032</v>
      </c>
      <c r="D2346" t="s">
        <v>6803</v>
      </c>
      <c r="E2346" s="75">
        <v>5157</v>
      </c>
      <c r="F2346" s="74">
        <v>41523</v>
      </c>
    </row>
    <row r="2347" spans="1:7">
      <c r="B2347" t="s">
        <v>11033</v>
      </c>
      <c r="C2347" s="76" t="s">
        <v>11034</v>
      </c>
      <c r="D2347" t="s">
        <v>6803</v>
      </c>
      <c r="E2347" s="75">
        <v>63990</v>
      </c>
      <c r="F2347" s="74">
        <v>41228</v>
      </c>
    </row>
    <row r="2348" spans="1:7">
      <c r="B2348" t="s">
        <v>11035</v>
      </c>
      <c r="C2348" t="s">
        <v>11036</v>
      </c>
      <c r="D2348" t="s">
        <v>6803</v>
      </c>
      <c r="E2348">
        <v>838.49</v>
      </c>
      <c r="F2348" s="74">
        <v>41555</v>
      </c>
    </row>
    <row r="2349" spans="1:7">
      <c r="B2349" t="s">
        <v>11037</v>
      </c>
      <c r="C2349" t="s">
        <v>11038</v>
      </c>
      <c r="D2349" t="s">
        <v>6803</v>
      </c>
      <c r="E2349" s="75">
        <v>8864.3700000000008</v>
      </c>
      <c r="F2349" s="74">
        <v>41555</v>
      </c>
    </row>
    <row r="2350" spans="1:7">
      <c r="B2350" t="s">
        <v>11039</v>
      </c>
      <c r="C2350" t="s">
        <v>11040</v>
      </c>
      <c r="D2350" t="s">
        <v>6803</v>
      </c>
      <c r="E2350" s="75">
        <v>3315.47</v>
      </c>
      <c r="F2350" s="74">
        <v>41555</v>
      </c>
    </row>
    <row r="2351" spans="1:7">
      <c r="B2351" t="s">
        <v>11041</v>
      </c>
      <c r="C2351" t="s">
        <v>11042</v>
      </c>
      <c r="D2351" t="s">
        <v>6803</v>
      </c>
      <c r="E2351" s="75">
        <v>3182.22</v>
      </c>
      <c r="F2351" s="74">
        <v>41555</v>
      </c>
    </row>
    <row r="2352" spans="1:7">
      <c r="B2352" t="s">
        <v>11043</v>
      </c>
      <c r="C2352" t="s">
        <v>11044</v>
      </c>
      <c r="D2352" t="s">
        <v>6803</v>
      </c>
      <c r="E2352" s="75">
        <v>4901.72</v>
      </c>
      <c r="F2352" s="74">
        <v>41555</v>
      </c>
    </row>
    <row r="2353" spans="2:6">
      <c r="B2353" t="s">
        <v>11045</v>
      </c>
      <c r="C2353" t="s">
        <v>11046</v>
      </c>
      <c r="D2353" t="s">
        <v>6803</v>
      </c>
      <c r="E2353" s="75">
        <v>3315.47</v>
      </c>
      <c r="F2353" s="74">
        <v>41555</v>
      </c>
    </row>
    <row r="2354" spans="2:6">
      <c r="B2354" t="s">
        <v>11047</v>
      </c>
      <c r="C2354" t="s">
        <v>11048</v>
      </c>
      <c r="D2354" t="s">
        <v>6803</v>
      </c>
      <c r="E2354" s="75">
        <v>4901.72</v>
      </c>
      <c r="F2354" s="74">
        <v>41555</v>
      </c>
    </row>
    <row r="2355" spans="2:6">
      <c r="B2355" t="s">
        <v>11049</v>
      </c>
      <c r="C2355" t="s">
        <v>11050</v>
      </c>
      <c r="D2355" t="s">
        <v>6803</v>
      </c>
      <c r="E2355" s="75">
        <v>5154.3</v>
      </c>
      <c r="F2355" s="74">
        <v>41555</v>
      </c>
    </row>
    <row r="2356" spans="2:6">
      <c r="B2356" t="s">
        <v>11051</v>
      </c>
      <c r="C2356" t="s">
        <v>11052</v>
      </c>
      <c r="D2356" t="s">
        <v>6803</v>
      </c>
      <c r="E2356" s="75">
        <v>4964.8999999999996</v>
      </c>
      <c r="F2356" s="74">
        <v>41555</v>
      </c>
    </row>
    <row r="2357" spans="2:6">
      <c r="B2357" t="s">
        <v>11053</v>
      </c>
      <c r="C2357" t="s">
        <v>11054</v>
      </c>
      <c r="D2357" t="s">
        <v>6803</v>
      </c>
      <c r="E2357" s="75">
        <v>4901.72</v>
      </c>
      <c r="F2357" s="74">
        <v>41555</v>
      </c>
    </row>
    <row r="2358" spans="2:6">
      <c r="B2358" t="s">
        <v>11055</v>
      </c>
      <c r="C2358" t="s">
        <v>11056</v>
      </c>
      <c r="D2358" t="s">
        <v>6803</v>
      </c>
      <c r="E2358" s="75">
        <v>4901.72</v>
      </c>
      <c r="F2358" s="74">
        <v>41555</v>
      </c>
    </row>
    <row r="2359" spans="2:6">
      <c r="B2359" t="s">
        <v>11057</v>
      </c>
      <c r="C2359" t="s">
        <v>11058</v>
      </c>
      <c r="D2359" t="s">
        <v>6803</v>
      </c>
      <c r="E2359" s="75">
        <v>4901.72</v>
      </c>
      <c r="F2359" s="74">
        <v>41555</v>
      </c>
    </row>
    <row r="2360" spans="2:6">
      <c r="B2360" t="s">
        <v>11059</v>
      </c>
      <c r="C2360" t="s">
        <v>11060</v>
      </c>
      <c r="D2360" t="s">
        <v>6803</v>
      </c>
      <c r="E2360" s="75">
        <v>4901.72</v>
      </c>
      <c r="F2360" s="74">
        <v>41555</v>
      </c>
    </row>
    <row r="2361" spans="2:6">
      <c r="B2361" t="s">
        <v>11061</v>
      </c>
      <c r="C2361" t="s">
        <v>11062</v>
      </c>
      <c r="D2361" t="s">
        <v>6803</v>
      </c>
      <c r="E2361" s="75">
        <v>4901.72</v>
      </c>
      <c r="F2361" s="74">
        <v>41555</v>
      </c>
    </row>
    <row r="2362" spans="2:6">
      <c r="B2362" t="s">
        <v>11063</v>
      </c>
      <c r="C2362" t="s">
        <v>11064</v>
      </c>
      <c r="D2362" t="s">
        <v>6803</v>
      </c>
      <c r="E2362" s="75">
        <v>4901.72</v>
      </c>
      <c r="F2362" s="74">
        <v>41555</v>
      </c>
    </row>
    <row r="2363" spans="2:6">
      <c r="B2363" t="s">
        <v>11065</v>
      </c>
      <c r="C2363" t="s">
        <v>11066</v>
      </c>
      <c r="D2363" t="s">
        <v>6803</v>
      </c>
      <c r="E2363" s="75">
        <v>5091.12</v>
      </c>
      <c r="F2363" s="74">
        <v>41555</v>
      </c>
    </row>
    <row r="2364" spans="2:6">
      <c r="B2364" t="s">
        <v>11067</v>
      </c>
      <c r="C2364" t="s">
        <v>11068</v>
      </c>
      <c r="D2364" t="s">
        <v>6803</v>
      </c>
      <c r="E2364" s="75">
        <v>4901.72</v>
      </c>
      <c r="F2364" s="74">
        <v>41555</v>
      </c>
    </row>
    <row r="2365" spans="2:6">
      <c r="B2365" t="s">
        <v>11069</v>
      </c>
      <c r="C2365" t="s">
        <v>11070</v>
      </c>
      <c r="D2365" t="s">
        <v>6803</v>
      </c>
      <c r="E2365" s="75">
        <v>4838.54</v>
      </c>
      <c r="F2365" s="74">
        <v>41555</v>
      </c>
    </row>
    <row r="2366" spans="2:6">
      <c r="B2366" t="s">
        <v>11071</v>
      </c>
      <c r="C2366" t="s">
        <v>11072</v>
      </c>
      <c r="D2366" t="s">
        <v>6803</v>
      </c>
      <c r="E2366" s="75">
        <v>4775.3599999999997</v>
      </c>
      <c r="F2366" s="74">
        <v>41555</v>
      </c>
    </row>
    <row r="2367" spans="2:6">
      <c r="B2367" t="s">
        <v>11073</v>
      </c>
      <c r="C2367" t="s">
        <v>11074</v>
      </c>
      <c r="D2367" t="s">
        <v>6803</v>
      </c>
      <c r="E2367" s="75">
        <v>5482.89</v>
      </c>
      <c r="F2367" s="74">
        <v>41555</v>
      </c>
    </row>
    <row r="2368" spans="2:6">
      <c r="B2368" t="s">
        <v>11075</v>
      </c>
      <c r="C2368" t="s">
        <v>11076</v>
      </c>
      <c r="D2368" t="s">
        <v>6803</v>
      </c>
      <c r="E2368" s="75">
        <v>9015.98</v>
      </c>
      <c r="F2368" s="74">
        <v>41555</v>
      </c>
    </row>
    <row r="2369" spans="2:6">
      <c r="B2369" t="s">
        <v>11077</v>
      </c>
      <c r="C2369" t="s">
        <v>11078</v>
      </c>
      <c r="D2369" t="s">
        <v>6803</v>
      </c>
      <c r="E2369" s="75">
        <v>3327.48</v>
      </c>
      <c r="F2369" s="74">
        <v>41555</v>
      </c>
    </row>
    <row r="2370" spans="2:6">
      <c r="B2370" t="s">
        <v>11079</v>
      </c>
      <c r="C2370" t="s">
        <v>11080</v>
      </c>
      <c r="D2370" t="s">
        <v>6803</v>
      </c>
      <c r="E2370" s="75">
        <v>3327.48</v>
      </c>
      <c r="F2370" s="74">
        <v>41555</v>
      </c>
    </row>
    <row r="2371" spans="2:6">
      <c r="B2371" t="s">
        <v>11081</v>
      </c>
      <c r="C2371" t="s">
        <v>11082</v>
      </c>
      <c r="D2371" t="s">
        <v>6803</v>
      </c>
      <c r="E2371" s="75">
        <v>8889.6200000000008</v>
      </c>
      <c r="F2371" s="74">
        <v>41555</v>
      </c>
    </row>
    <row r="2372" spans="2:6">
      <c r="B2372" t="s">
        <v>11083</v>
      </c>
      <c r="C2372" t="s">
        <v>11084</v>
      </c>
      <c r="D2372" t="s">
        <v>6803</v>
      </c>
      <c r="E2372" s="75">
        <v>9041.2199999999993</v>
      </c>
      <c r="F2372" s="74">
        <v>41555</v>
      </c>
    </row>
    <row r="2373" spans="2:6">
      <c r="B2373" t="s">
        <v>11085</v>
      </c>
      <c r="C2373" t="s">
        <v>11086</v>
      </c>
      <c r="D2373" t="s">
        <v>6803</v>
      </c>
      <c r="E2373" s="75">
        <v>5234.49</v>
      </c>
      <c r="F2373" s="74">
        <v>41555</v>
      </c>
    </row>
    <row r="2374" spans="2:6">
      <c r="B2374" t="s">
        <v>11087</v>
      </c>
      <c r="C2374" t="s">
        <v>11088</v>
      </c>
      <c r="D2374" t="s">
        <v>6803</v>
      </c>
      <c r="E2374" s="75">
        <v>5487.08</v>
      </c>
      <c r="F2374" s="74">
        <v>41555</v>
      </c>
    </row>
    <row r="2375" spans="2:6">
      <c r="B2375" t="s">
        <v>11089</v>
      </c>
      <c r="C2375" t="s">
        <v>11090</v>
      </c>
      <c r="D2375" t="s">
        <v>6803</v>
      </c>
      <c r="E2375" s="75">
        <v>5411.34</v>
      </c>
      <c r="F2375" s="74">
        <v>41555</v>
      </c>
    </row>
    <row r="2376" spans="2:6">
      <c r="B2376" t="s">
        <v>11091</v>
      </c>
      <c r="C2376" t="s">
        <v>11092</v>
      </c>
      <c r="D2376" t="s">
        <v>6803</v>
      </c>
      <c r="E2376" s="75">
        <v>9079.15</v>
      </c>
      <c r="F2376" s="74">
        <v>41555</v>
      </c>
    </row>
    <row r="2377" spans="2:6">
      <c r="B2377" t="s">
        <v>11093</v>
      </c>
      <c r="C2377" t="s">
        <v>11094</v>
      </c>
      <c r="D2377" t="s">
        <v>6803</v>
      </c>
      <c r="E2377" s="75">
        <v>8889.6200000000008</v>
      </c>
      <c r="F2377" s="74">
        <v>41555</v>
      </c>
    </row>
    <row r="2378" spans="2:6">
      <c r="B2378" t="s">
        <v>11095</v>
      </c>
      <c r="C2378" t="s">
        <v>11096</v>
      </c>
      <c r="D2378" t="s">
        <v>6803</v>
      </c>
      <c r="E2378" s="75">
        <v>9247.5</v>
      </c>
      <c r="F2378" s="74">
        <v>41555</v>
      </c>
    </row>
    <row r="2379" spans="2:6">
      <c r="B2379" t="s">
        <v>11097</v>
      </c>
      <c r="C2379" t="s">
        <v>11098</v>
      </c>
      <c r="D2379" t="s">
        <v>6803</v>
      </c>
      <c r="E2379" s="75">
        <v>5487.08</v>
      </c>
      <c r="F2379" s="74">
        <v>41555</v>
      </c>
    </row>
    <row r="2380" spans="2:6">
      <c r="B2380" t="s">
        <v>11099</v>
      </c>
      <c r="C2380" t="s">
        <v>11100</v>
      </c>
      <c r="D2380" t="s">
        <v>6803</v>
      </c>
      <c r="E2380" s="75">
        <v>5108</v>
      </c>
      <c r="F2380" s="74">
        <v>41555</v>
      </c>
    </row>
    <row r="2381" spans="2:6">
      <c r="B2381" t="s">
        <v>11101</v>
      </c>
      <c r="C2381" t="s">
        <v>11102</v>
      </c>
      <c r="D2381" t="s">
        <v>6803</v>
      </c>
      <c r="E2381" s="75">
        <v>51279.61</v>
      </c>
      <c r="F2381" s="74">
        <v>41555</v>
      </c>
    </row>
    <row r="2382" spans="2:6">
      <c r="B2382" t="s">
        <v>11103</v>
      </c>
      <c r="C2382" t="s">
        <v>11104</v>
      </c>
      <c r="D2382" t="s">
        <v>6803</v>
      </c>
      <c r="E2382" s="75">
        <v>48708.14</v>
      </c>
      <c r="F2382" s="74">
        <v>41555</v>
      </c>
    </row>
    <row r="2383" spans="2:6">
      <c r="B2383" t="s">
        <v>11105</v>
      </c>
      <c r="C2383" t="s">
        <v>11106</v>
      </c>
      <c r="D2383" t="s">
        <v>6803</v>
      </c>
      <c r="E2383" s="75">
        <v>5297.54</v>
      </c>
      <c r="F2383" s="74">
        <v>41555</v>
      </c>
    </row>
    <row r="2384" spans="2:6">
      <c r="B2384" t="s">
        <v>11107</v>
      </c>
      <c r="C2384" t="s">
        <v>11108</v>
      </c>
      <c r="D2384" t="s">
        <v>6803</v>
      </c>
      <c r="E2384" s="75">
        <v>5549.85</v>
      </c>
      <c r="F2384" s="74">
        <v>41555</v>
      </c>
    </row>
    <row r="2385" spans="2:6">
      <c r="B2385" t="s">
        <v>11109</v>
      </c>
      <c r="C2385" t="s">
        <v>11110</v>
      </c>
      <c r="D2385" t="s">
        <v>6803</v>
      </c>
      <c r="E2385" s="75">
        <v>5487.08</v>
      </c>
      <c r="F2385" s="74">
        <v>41555</v>
      </c>
    </row>
    <row r="2386" spans="2:6">
      <c r="B2386" t="s">
        <v>11111</v>
      </c>
      <c r="C2386" t="s">
        <v>11112</v>
      </c>
      <c r="D2386" t="s">
        <v>6803</v>
      </c>
      <c r="E2386" s="75">
        <v>5360.72</v>
      </c>
      <c r="F2386" s="74">
        <v>41555</v>
      </c>
    </row>
    <row r="2387" spans="2:6">
      <c r="B2387" t="s">
        <v>11113</v>
      </c>
      <c r="C2387" t="s">
        <v>11114</v>
      </c>
      <c r="D2387" t="s">
        <v>6803</v>
      </c>
      <c r="E2387" s="75">
        <v>6695.6</v>
      </c>
      <c r="F2387" s="74">
        <v>41555</v>
      </c>
    </row>
    <row r="2388" spans="2:6">
      <c r="B2388" t="s">
        <v>11115</v>
      </c>
      <c r="C2388" t="s">
        <v>11116</v>
      </c>
      <c r="D2388" t="s">
        <v>6803</v>
      </c>
      <c r="E2388" s="75">
        <v>6569.24</v>
      </c>
      <c r="F2388" s="74">
        <v>41555</v>
      </c>
    </row>
    <row r="2389" spans="2:6">
      <c r="B2389" t="s">
        <v>11117</v>
      </c>
      <c r="C2389" t="s">
        <v>11118</v>
      </c>
      <c r="D2389" t="s">
        <v>6803</v>
      </c>
      <c r="E2389" s="75">
        <v>6569.24</v>
      </c>
      <c r="F2389" s="74">
        <v>41555</v>
      </c>
    </row>
    <row r="2390" spans="2:6">
      <c r="B2390" t="s">
        <v>11119</v>
      </c>
      <c r="C2390" t="s">
        <v>11120</v>
      </c>
      <c r="D2390" t="s">
        <v>6803</v>
      </c>
      <c r="E2390" s="75">
        <v>6695.6</v>
      </c>
      <c r="F2390" s="74">
        <v>41555</v>
      </c>
    </row>
    <row r="2391" spans="2:6">
      <c r="B2391" t="s">
        <v>11121</v>
      </c>
      <c r="C2391" t="s">
        <v>11122</v>
      </c>
      <c r="D2391" t="s">
        <v>6803</v>
      </c>
      <c r="E2391" s="75">
        <v>6632.42</v>
      </c>
      <c r="F2391" s="74">
        <v>41555</v>
      </c>
    </row>
    <row r="2392" spans="2:6">
      <c r="B2392" t="s">
        <v>11123</v>
      </c>
      <c r="C2392" t="s">
        <v>11124</v>
      </c>
      <c r="D2392" t="s">
        <v>6803</v>
      </c>
      <c r="E2392" s="75">
        <v>10296.049999999999</v>
      </c>
      <c r="F2392" s="74">
        <v>41555</v>
      </c>
    </row>
    <row r="2393" spans="2:6">
      <c r="B2393" t="s">
        <v>11125</v>
      </c>
      <c r="C2393" t="s">
        <v>11126</v>
      </c>
      <c r="D2393" t="s">
        <v>6803</v>
      </c>
      <c r="E2393" s="75">
        <v>6443.01</v>
      </c>
      <c r="F2393" s="74">
        <v>41555</v>
      </c>
    </row>
    <row r="2394" spans="2:6">
      <c r="B2394" t="s">
        <v>11127</v>
      </c>
      <c r="C2394" t="s">
        <v>11128</v>
      </c>
      <c r="D2394" t="s">
        <v>6803</v>
      </c>
      <c r="E2394" s="75">
        <v>10283.49</v>
      </c>
      <c r="F2394" s="74">
        <v>41555</v>
      </c>
    </row>
    <row r="2395" spans="2:6">
      <c r="B2395" t="s">
        <v>11129</v>
      </c>
      <c r="C2395" t="s">
        <v>11130</v>
      </c>
      <c r="D2395" t="s">
        <v>6803</v>
      </c>
      <c r="E2395" s="75">
        <v>10287.68</v>
      </c>
      <c r="F2395" s="74">
        <v>41555</v>
      </c>
    </row>
    <row r="2396" spans="2:6">
      <c r="B2396" t="s">
        <v>11131</v>
      </c>
      <c r="C2396" t="s">
        <v>11132</v>
      </c>
      <c r="D2396" t="s">
        <v>6803</v>
      </c>
      <c r="E2396" s="75">
        <v>6443.01</v>
      </c>
      <c r="F2396" s="74">
        <v>41555</v>
      </c>
    </row>
    <row r="2397" spans="2:6">
      <c r="B2397" t="s">
        <v>11133</v>
      </c>
      <c r="C2397" t="s">
        <v>11134</v>
      </c>
      <c r="D2397" t="s">
        <v>6803</v>
      </c>
      <c r="E2397" s="75">
        <v>50610.82</v>
      </c>
      <c r="F2397" s="74">
        <v>41555</v>
      </c>
    </row>
    <row r="2398" spans="2:6">
      <c r="B2398" t="s">
        <v>11135</v>
      </c>
      <c r="C2398" t="s">
        <v>11136</v>
      </c>
      <c r="D2398" t="s">
        <v>6803</v>
      </c>
      <c r="E2398" s="75">
        <v>55608.79</v>
      </c>
      <c r="F2398" s="74">
        <v>41555</v>
      </c>
    </row>
    <row r="2399" spans="2:6">
      <c r="B2399" t="s">
        <v>11137</v>
      </c>
      <c r="C2399" t="s">
        <v>11138</v>
      </c>
      <c r="D2399" t="s">
        <v>6803</v>
      </c>
      <c r="E2399" s="75">
        <v>51896.57</v>
      </c>
      <c r="F2399" s="74">
        <v>41555</v>
      </c>
    </row>
    <row r="2400" spans="2:6">
      <c r="B2400" t="s">
        <v>11139</v>
      </c>
      <c r="C2400" t="s">
        <v>11140</v>
      </c>
      <c r="D2400" t="s">
        <v>6803</v>
      </c>
      <c r="E2400" s="75">
        <v>9289.76</v>
      </c>
      <c r="F2400" s="74">
        <v>41555</v>
      </c>
    </row>
    <row r="2401" spans="2:6">
      <c r="B2401" t="s">
        <v>11141</v>
      </c>
      <c r="C2401" t="s">
        <v>11142</v>
      </c>
      <c r="D2401" t="s">
        <v>6803</v>
      </c>
      <c r="E2401" s="75">
        <v>7004.48</v>
      </c>
      <c r="F2401" s="74">
        <v>41555</v>
      </c>
    </row>
    <row r="2402" spans="2:6">
      <c r="B2402" t="s">
        <v>11143</v>
      </c>
      <c r="C2402" t="s">
        <v>11144</v>
      </c>
      <c r="D2402" t="s">
        <v>6803</v>
      </c>
      <c r="E2402" s="75">
        <v>61306.47</v>
      </c>
      <c r="F2402" s="74">
        <v>41555</v>
      </c>
    </row>
    <row r="2403" spans="2:6">
      <c r="B2403" t="s">
        <v>11145</v>
      </c>
      <c r="C2403" t="s">
        <v>11146</v>
      </c>
      <c r="D2403" t="s">
        <v>6803</v>
      </c>
      <c r="E2403" s="75">
        <v>6438.69</v>
      </c>
      <c r="F2403" s="74">
        <v>41555</v>
      </c>
    </row>
    <row r="2404" spans="2:6">
      <c r="B2404" t="s">
        <v>11147</v>
      </c>
      <c r="C2404" t="s">
        <v>11148</v>
      </c>
      <c r="D2404" t="s">
        <v>6803</v>
      </c>
      <c r="E2404" s="75">
        <v>6438.69</v>
      </c>
      <c r="F2404" s="74">
        <v>41555</v>
      </c>
    </row>
    <row r="2405" spans="2:6">
      <c r="B2405" t="s">
        <v>11149</v>
      </c>
      <c r="C2405" t="s">
        <v>11150</v>
      </c>
      <c r="D2405" t="s">
        <v>6803</v>
      </c>
      <c r="E2405" s="75">
        <v>7271.1</v>
      </c>
      <c r="F2405" s="74">
        <v>41555</v>
      </c>
    </row>
    <row r="2406" spans="2:6">
      <c r="B2406" t="s">
        <v>11151</v>
      </c>
      <c r="C2406" t="s">
        <v>11152</v>
      </c>
      <c r="D2406" t="s">
        <v>6803</v>
      </c>
      <c r="E2406" s="75">
        <v>7893.32</v>
      </c>
      <c r="F2406" s="74">
        <v>41555</v>
      </c>
    </row>
    <row r="2407" spans="2:6">
      <c r="B2407" t="s">
        <v>11153</v>
      </c>
      <c r="C2407" t="s">
        <v>11154</v>
      </c>
      <c r="D2407" t="s">
        <v>6803</v>
      </c>
      <c r="E2407" s="75">
        <v>7048.89</v>
      </c>
      <c r="F2407" s="74">
        <v>41555</v>
      </c>
    </row>
    <row r="2408" spans="2:6">
      <c r="B2408" t="s">
        <v>11155</v>
      </c>
      <c r="C2408" t="s">
        <v>11156</v>
      </c>
      <c r="D2408" t="s">
        <v>6803</v>
      </c>
      <c r="E2408" s="75">
        <v>6565.19</v>
      </c>
      <c r="F2408" s="74">
        <v>41555</v>
      </c>
    </row>
    <row r="2409" spans="2:6">
      <c r="B2409" t="s">
        <v>11157</v>
      </c>
      <c r="C2409" t="s">
        <v>11158</v>
      </c>
      <c r="D2409" t="s">
        <v>6803</v>
      </c>
      <c r="E2409" s="75">
        <v>6502.01</v>
      </c>
      <c r="F2409" s="74">
        <v>41555</v>
      </c>
    </row>
    <row r="2410" spans="2:6">
      <c r="B2410" t="s">
        <v>11159</v>
      </c>
      <c r="C2410" t="s">
        <v>11160</v>
      </c>
      <c r="D2410" t="s">
        <v>6803</v>
      </c>
      <c r="E2410" s="75">
        <v>6565.19</v>
      </c>
      <c r="F2410" s="74">
        <v>41555</v>
      </c>
    </row>
    <row r="2411" spans="2:6">
      <c r="B2411" t="s">
        <v>11161</v>
      </c>
      <c r="C2411" t="s">
        <v>11162</v>
      </c>
      <c r="D2411" t="s">
        <v>6803</v>
      </c>
      <c r="E2411" s="75">
        <v>7048.89</v>
      </c>
      <c r="F2411" s="74">
        <v>41555</v>
      </c>
    </row>
    <row r="2412" spans="2:6">
      <c r="B2412" t="s">
        <v>11163</v>
      </c>
      <c r="C2412" t="s">
        <v>11164</v>
      </c>
      <c r="D2412" t="s">
        <v>6803</v>
      </c>
      <c r="E2412" s="75">
        <v>6135.48</v>
      </c>
      <c r="F2412" s="74">
        <v>41555</v>
      </c>
    </row>
    <row r="2413" spans="2:6">
      <c r="B2413" t="s">
        <v>11165</v>
      </c>
      <c r="C2413" t="s">
        <v>11166</v>
      </c>
      <c r="D2413" t="s">
        <v>6803</v>
      </c>
      <c r="E2413" s="75">
        <v>11542.5</v>
      </c>
      <c r="F2413" s="74">
        <v>41555</v>
      </c>
    </row>
    <row r="2414" spans="2:6">
      <c r="B2414" t="s">
        <v>11167</v>
      </c>
      <c r="C2414" t="s">
        <v>11168</v>
      </c>
      <c r="D2414" t="s">
        <v>6803</v>
      </c>
      <c r="E2414" s="75">
        <v>11542.5</v>
      </c>
      <c r="F2414" s="74">
        <v>41555</v>
      </c>
    </row>
    <row r="2415" spans="2:6">
      <c r="B2415" t="s">
        <v>11169</v>
      </c>
      <c r="C2415" t="s">
        <v>11170</v>
      </c>
      <c r="D2415" t="s">
        <v>6803</v>
      </c>
      <c r="E2415" s="75">
        <v>8432.64</v>
      </c>
      <c r="F2415" s="74">
        <v>41555</v>
      </c>
    </row>
    <row r="2416" spans="2:6">
      <c r="B2416" t="s">
        <v>11171</v>
      </c>
      <c r="C2416" t="s">
        <v>11172</v>
      </c>
      <c r="D2416" t="s">
        <v>6803</v>
      </c>
      <c r="E2416" s="75">
        <v>8211.65</v>
      </c>
      <c r="F2416" s="74">
        <v>41555</v>
      </c>
    </row>
    <row r="2417" spans="2:6">
      <c r="B2417" t="s">
        <v>11173</v>
      </c>
      <c r="C2417" t="s">
        <v>11174</v>
      </c>
      <c r="D2417" t="s">
        <v>6803</v>
      </c>
      <c r="E2417" s="75">
        <v>8401.19</v>
      </c>
      <c r="F2417" s="74">
        <v>41555</v>
      </c>
    </row>
    <row r="2418" spans="2:6">
      <c r="B2418" t="s">
        <v>11175</v>
      </c>
      <c r="C2418" t="s">
        <v>11176</v>
      </c>
      <c r="D2418" t="s">
        <v>6803</v>
      </c>
      <c r="E2418" s="75">
        <v>8022.11</v>
      </c>
      <c r="F2418" s="74">
        <v>41555</v>
      </c>
    </row>
    <row r="2419" spans="2:6">
      <c r="B2419" t="s">
        <v>11177</v>
      </c>
      <c r="C2419" t="s">
        <v>11178</v>
      </c>
      <c r="D2419" t="s">
        <v>6803</v>
      </c>
      <c r="E2419" s="75">
        <v>7549.74</v>
      </c>
      <c r="F2419" s="74">
        <v>41555</v>
      </c>
    </row>
    <row r="2420" spans="2:6">
      <c r="B2420" t="s">
        <v>11179</v>
      </c>
      <c r="C2420" t="s">
        <v>11180</v>
      </c>
      <c r="D2420" t="s">
        <v>6803</v>
      </c>
      <c r="E2420" s="75">
        <v>7878.47</v>
      </c>
      <c r="F2420" s="74">
        <v>41555</v>
      </c>
    </row>
    <row r="2421" spans="2:6">
      <c r="B2421" t="s">
        <v>11181</v>
      </c>
      <c r="C2421" t="s">
        <v>11182</v>
      </c>
      <c r="D2421" t="s">
        <v>6803</v>
      </c>
      <c r="E2421" s="75">
        <v>7540.83</v>
      </c>
      <c r="F2421" s="74">
        <v>41555</v>
      </c>
    </row>
    <row r="2422" spans="2:6">
      <c r="B2422" t="s">
        <v>11183</v>
      </c>
      <c r="C2422" t="s">
        <v>11184</v>
      </c>
      <c r="D2422" t="s">
        <v>6803</v>
      </c>
      <c r="E2422" s="75">
        <v>7763.04</v>
      </c>
      <c r="F2422" s="74">
        <v>41555</v>
      </c>
    </row>
    <row r="2423" spans="2:6">
      <c r="B2423" t="s">
        <v>11185</v>
      </c>
      <c r="C2423" t="s">
        <v>11186</v>
      </c>
      <c r="D2423" t="s">
        <v>6803</v>
      </c>
      <c r="E2423" s="75">
        <v>7585.25</v>
      </c>
      <c r="F2423" s="74">
        <v>41555</v>
      </c>
    </row>
    <row r="2424" spans="2:6">
      <c r="B2424" t="s">
        <v>11187</v>
      </c>
      <c r="C2424" t="s">
        <v>11188</v>
      </c>
      <c r="D2424" t="s">
        <v>6803</v>
      </c>
      <c r="E2424" s="75">
        <v>10338.299999999999</v>
      </c>
      <c r="F2424" s="74">
        <v>41555</v>
      </c>
    </row>
    <row r="2425" spans="2:6">
      <c r="B2425" t="s">
        <v>11189</v>
      </c>
      <c r="C2425" t="s">
        <v>11190</v>
      </c>
      <c r="D2425" t="s">
        <v>6803</v>
      </c>
      <c r="E2425" s="75">
        <v>10182.51</v>
      </c>
      <c r="F2425" s="74">
        <v>41555</v>
      </c>
    </row>
    <row r="2426" spans="2:6">
      <c r="B2426" t="s">
        <v>11191</v>
      </c>
      <c r="C2426" t="s">
        <v>11192</v>
      </c>
      <c r="D2426" t="s">
        <v>6803</v>
      </c>
      <c r="E2426" s="75">
        <v>7727.54</v>
      </c>
      <c r="F2426" s="74">
        <v>41555</v>
      </c>
    </row>
    <row r="2427" spans="2:6">
      <c r="B2427" t="s">
        <v>11193</v>
      </c>
      <c r="C2427" t="s">
        <v>11194</v>
      </c>
      <c r="D2427" t="s">
        <v>6803</v>
      </c>
      <c r="E2427" s="75">
        <v>10423.76</v>
      </c>
      <c r="F2427" s="74">
        <v>41555</v>
      </c>
    </row>
    <row r="2428" spans="2:6">
      <c r="B2428" t="s">
        <v>11195</v>
      </c>
      <c r="C2428" t="s">
        <v>11196</v>
      </c>
      <c r="D2428" t="s">
        <v>6803</v>
      </c>
      <c r="E2428" s="75">
        <v>7896.29</v>
      </c>
      <c r="F2428" s="74">
        <v>41555</v>
      </c>
    </row>
    <row r="2429" spans="2:6">
      <c r="B2429" t="s">
        <v>11197</v>
      </c>
      <c r="C2429" t="s">
        <v>11198</v>
      </c>
      <c r="D2429" t="s">
        <v>6803</v>
      </c>
      <c r="E2429" s="75">
        <v>7496.28</v>
      </c>
      <c r="F2429" s="74">
        <v>41555</v>
      </c>
    </row>
    <row r="2430" spans="2:6">
      <c r="B2430" t="s">
        <v>11199</v>
      </c>
      <c r="C2430" t="s">
        <v>11200</v>
      </c>
      <c r="D2430" t="s">
        <v>6803</v>
      </c>
      <c r="E2430" s="75">
        <v>7763.04</v>
      </c>
      <c r="F2430" s="74">
        <v>41555</v>
      </c>
    </row>
    <row r="2431" spans="2:6">
      <c r="B2431" t="s">
        <v>11201</v>
      </c>
      <c r="C2431" t="s">
        <v>11202</v>
      </c>
      <c r="D2431" t="s">
        <v>6803</v>
      </c>
      <c r="E2431" s="75">
        <v>7540.83</v>
      </c>
      <c r="F2431" s="74">
        <v>41555</v>
      </c>
    </row>
    <row r="2432" spans="2:6">
      <c r="B2432" t="s">
        <v>11203</v>
      </c>
      <c r="C2432" t="s">
        <v>11204</v>
      </c>
      <c r="D2432" t="s">
        <v>6803</v>
      </c>
      <c r="E2432" s="75">
        <v>7451.87</v>
      </c>
      <c r="F2432" s="74">
        <v>41555</v>
      </c>
    </row>
    <row r="2433" spans="2:6">
      <c r="B2433" t="s">
        <v>11205</v>
      </c>
      <c r="C2433" t="s">
        <v>11206</v>
      </c>
      <c r="D2433" t="s">
        <v>6803</v>
      </c>
      <c r="E2433" s="75">
        <v>7496.28</v>
      </c>
      <c r="F2433" s="74">
        <v>41555</v>
      </c>
    </row>
    <row r="2434" spans="2:6">
      <c r="B2434" t="s">
        <v>11207</v>
      </c>
      <c r="C2434" t="s">
        <v>11208</v>
      </c>
      <c r="D2434" t="s">
        <v>6803</v>
      </c>
      <c r="E2434" s="75">
        <v>7451.87</v>
      </c>
      <c r="F2434" s="74">
        <v>41555</v>
      </c>
    </row>
    <row r="2435" spans="2:6">
      <c r="B2435" t="s">
        <v>11209</v>
      </c>
      <c r="C2435" t="s">
        <v>11210</v>
      </c>
      <c r="D2435" t="s">
        <v>6803</v>
      </c>
      <c r="E2435" s="75">
        <v>13626.63</v>
      </c>
      <c r="F2435" s="74">
        <v>41555</v>
      </c>
    </row>
    <row r="2436" spans="2:6">
      <c r="B2436" t="s">
        <v>11211</v>
      </c>
      <c r="C2436" t="s">
        <v>11212</v>
      </c>
      <c r="D2436" t="s">
        <v>6803</v>
      </c>
      <c r="E2436" s="75">
        <v>8453.43</v>
      </c>
      <c r="F2436" s="74">
        <v>41555</v>
      </c>
    </row>
    <row r="2437" spans="2:6">
      <c r="B2437" t="s">
        <v>11213</v>
      </c>
      <c r="C2437" t="s">
        <v>11214</v>
      </c>
      <c r="D2437" t="s">
        <v>6803</v>
      </c>
      <c r="E2437" s="75">
        <v>7887.38</v>
      </c>
      <c r="F2437" s="74">
        <v>41555</v>
      </c>
    </row>
    <row r="2438" spans="2:6">
      <c r="B2438" t="s">
        <v>11215</v>
      </c>
      <c r="C2438" t="s">
        <v>11216</v>
      </c>
      <c r="D2438" t="s">
        <v>6803</v>
      </c>
      <c r="E2438" s="75">
        <v>8148.2</v>
      </c>
      <c r="F2438" s="74">
        <v>41555</v>
      </c>
    </row>
    <row r="2439" spans="2:6">
      <c r="B2439" t="s">
        <v>11217</v>
      </c>
      <c r="C2439" t="s">
        <v>11218</v>
      </c>
      <c r="D2439" t="s">
        <v>6803</v>
      </c>
      <c r="E2439" s="75">
        <v>7496.28</v>
      </c>
      <c r="F2439" s="74">
        <v>41555</v>
      </c>
    </row>
    <row r="2440" spans="2:6">
      <c r="B2440" t="s">
        <v>11219</v>
      </c>
      <c r="C2440" t="s">
        <v>11220</v>
      </c>
      <c r="D2440" t="s">
        <v>6803</v>
      </c>
      <c r="E2440" s="75">
        <v>7911.14</v>
      </c>
      <c r="F2440" s="74">
        <v>41555</v>
      </c>
    </row>
    <row r="2441" spans="2:6">
      <c r="B2441" t="s">
        <v>11221</v>
      </c>
      <c r="C2441" t="s">
        <v>11222</v>
      </c>
      <c r="D2441" t="s">
        <v>6803</v>
      </c>
      <c r="E2441" s="75">
        <v>7949.75</v>
      </c>
      <c r="F2441" s="74">
        <v>41555</v>
      </c>
    </row>
    <row r="2442" spans="2:6">
      <c r="B2442" t="s">
        <v>11223</v>
      </c>
      <c r="C2442" t="s">
        <v>11224</v>
      </c>
      <c r="D2442" t="s">
        <v>6803</v>
      </c>
      <c r="E2442" s="75">
        <v>7691.9</v>
      </c>
      <c r="F2442" s="74">
        <v>41555</v>
      </c>
    </row>
    <row r="2443" spans="2:6">
      <c r="B2443" t="s">
        <v>11225</v>
      </c>
      <c r="C2443" t="s">
        <v>11226</v>
      </c>
      <c r="D2443" t="s">
        <v>6803</v>
      </c>
      <c r="E2443" s="75">
        <v>7949.75</v>
      </c>
      <c r="F2443" s="74">
        <v>41555</v>
      </c>
    </row>
    <row r="2444" spans="2:6">
      <c r="B2444" t="s">
        <v>11227</v>
      </c>
      <c r="C2444" t="s">
        <v>11228</v>
      </c>
      <c r="D2444" t="s">
        <v>6803</v>
      </c>
      <c r="E2444" s="75">
        <v>8216.3700000000008</v>
      </c>
      <c r="F2444" s="74">
        <v>41555</v>
      </c>
    </row>
    <row r="2445" spans="2:6">
      <c r="B2445" t="s">
        <v>11229</v>
      </c>
      <c r="C2445" t="s">
        <v>11230</v>
      </c>
      <c r="D2445" t="s">
        <v>6803</v>
      </c>
      <c r="E2445" s="75">
        <v>9057.83</v>
      </c>
      <c r="F2445" s="74">
        <v>41555</v>
      </c>
    </row>
    <row r="2446" spans="2:6">
      <c r="B2446" t="s">
        <v>11231</v>
      </c>
      <c r="C2446" t="s">
        <v>11232</v>
      </c>
      <c r="D2446" t="s">
        <v>6803</v>
      </c>
      <c r="E2446" s="75">
        <v>9102.24</v>
      </c>
      <c r="F2446" s="74">
        <v>41555</v>
      </c>
    </row>
    <row r="2447" spans="2:6">
      <c r="B2447" t="s">
        <v>11233</v>
      </c>
      <c r="C2447" t="s">
        <v>11234</v>
      </c>
      <c r="D2447" t="s">
        <v>6803</v>
      </c>
      <c r="E2447" s="75">
        <v>2349</v>
      </c>
      <c r="F2447" s="74">
        <v>41523</v>
      </c>
    </row>
    <row r="2448" spans="2:6">
      <c r="B2448" t="s">
        <v>11235</v>
      </c>
      <c r="C2448" t="s">
        <v>11236</v>
      </c>
      <c r="D2448" t="s">
        <v>6803</v>
      </c>
      <c r="E2448" s="75">
        <v>714620.61</v>
      </c>
      <c r="F2448" s="74">
        <v>41555</v>
      </c>
    </row>
    <row r="2449" spans="2:6">
      <c r="B2449" t="s">
        <v>11237</v>
      </c>
      <c r="C2449" t="s">
        <v>11238</v>
      </c>
      <c r="D2449" t="s">
        <v>6803</v>
      </c>
      <c r="E2449" s="75">
        <v>409526.28</v>
      </c>
      <c r="F2449" s="74">
        <v>41555</v>
      </c>
    </row>
    <row r="2450" spans="2:6">
      <c r="B2450" t="s">
        <v>11239</v>
      </c>
      <c r="C2450" t="s">
        <v>11240</v>
      </c>
      <c r="D2450" t="s">
        <v>6803</v>
      </c>
      <c r="E2450" s="75">
        <v>381540.24</v>
      </c>
      <c r="F2450" s="74">
        <v>41555</v>
      </c>
    </row>
    <row r="2451" spans="2:6">
      <c r="B2451" t="s">
        <v>11241</v>
      </c>
      <c r="C2451" t="s">
        <v>11242</v>
      </c>
      <c r="D2451" t="s">
        <v>62</v>
      </c>
      <c r="E2451" s="75">
        <v>94000</v>
      </c>
      <c r="F2451" s="74">
        <v>41526</v>
      </c>
    </row>
    <row r="2452" spans="2:6">
      <c r="B2452" t="s">
        <v>11243</v>
      </c>
      <c r="C2452" t="s">
        <v>11244</v>
      </c>
      <c r="D2452" t="s">
        <v>62</v>
      </c>
      <c r="E2452" s="75">
        <v>34613.89</v>
      </c>
      <c r="F2452" s="74">
        <v>41551</v>
      </c>
    </row>
    <row r="2453" spans="2:6">
      <c r="B2453" t="s">
        <v>11245</v>
      </c>
      <c r="C2453" t="s">
        <v>11246</v>
      </c>
      <c r="D2453" t="s">
        <v>62</v>
      </c>
      <c r="E2453" s="75">
        <v>17930</v>
      </c>
      <c r="F2453" s="74">
        <v>41544</v>
      </c>
    </row>
    <row r="2454" spans="2:6">
      <c r="B2454" t="s">
        <v>11247</v>
      </c>
      <c r="C2454" t="s">
        <v>11248</v>
      </c>
      <c r="D2454" t="s">
        <v>62</v>
      </c>
      <c r="E2454" s="75">
        <v>30260.66</v>
      </c>
      <c r="F2454" s="74">
        <v>41543</v>
      </c>
    </row>
    <row r="2455" spans="2:6">
      <c r="B2455" t="s">
        <v>11249</v>
      </c>
      <c r="C2455" t="s">
        <v>11250</v>
      </c>
      <c r="D2455" t="s">
        <v>62</v>
      </c>
      <c r="E2455" s="75">
        <v>9787.5</v>
      </c>
      <c r="F2455" s="74">
        <v>41522</v>
      </c>
    </row>
    <row r="2456" spans="2:6">
      <c r="B2456" t="s">
        <v>11251</v>
      </c>
      <c r="C2456" t="s">
        <v>11252</v>
      </c>
      <c r="D2456" t="s">
        <v>62</v>
      </c>
      <c r="E2456">
        <v>7.56</v>
      </c>
      <c r="F2456" s="74">
        <v>41136</v>
      </c>
    </row>
    <row r="2457" spans="2:6">
      <c r="B2457" t="s">
        <v>11253</v>
      </c>
      <c r="C2457" t="s">
        <v>11254</v>
      </c>
      <c r="D2457" t="s">
        <v>62</v>
      </c>
      <c r="E2457">
        <v>1.62</v>
      </c>
      <c r="F2457" s="74">
        <v>41516</v>
      </c>
    </row>
    <row r="2458" spans="2:6">
      <c r="B2458" t="s">
        <v>11255</v>
      </c>
      <c r="C2458" t="s">
        <v>11256</v>
      </c>
      <c r="D2458" t="s">
        <v>62</v>
      </c>
      <c r="E2458">
        <v>3.02</v>
      </c>
      <c r="F2458" s="74">
        <v>41516</v>
      </c>
    </row>
    <row r="2459" spans="2:6">
      <c r="B2459" t="s">
        <v>11257</v>
      </c>
      <c r="C2459" t="s">
        <v>11258</v>
      </c>
      <c r="D2459" t="s">
        <v>62</v>
      </c>
      <c r="E2459">
        <v>3.02</v>
      </c>
      <c r="F2459" s="74">
        <v>41516</v>
      </c>
    </row>
    <row r="2460" spans="2:6">
      <c r="B2460" t="s">
        <v>11259</v>
      </c>
      <c r="C2460" t="s">
        <v>11260</v>
      </c>
      <c r="D2460" t="s">
        <v>62</v>
      </c>
      <c r="E2460">
        <v>5.23</v>
      </c>
      <c r="F2460" s="74">
        <v>41516</v>
      </c>
    </row>
    <row r="2461" spans="2:6">
      <c r="B2461" t="s">
        <v>11261</v>
      </c>
      <c r="C2461" t="s">
        <v>11262</v>
      </c>
      <c r="D2461" t="s">
        <v>62</v>
      </c>
      <c r="E2461">
        <v>8.59</v>
      </c>
      <c r="F2461" s="74">
        <v>41516</v>
      </c>
    </row>
    <row r="2462" spans="2:6">
      <c r="B2462" t="s">
        <v>11263</v>
      </c>
      <c r="C2462" t="s">
        <v>11264</v>
      </c>
      <c r="D2462" t="s">
        <v>62</v>
      </c>
      <c r="E2462">
        <v>3.89</v>
      </c>
      <c r="F2462" s="74">
        <v>39702</v>
      </c>
    </row>
    <row r="2463" spans="2:6">
      <c r="B2463" t="s">
        <v>11265</v>
      </c>
      <c r="C2463" t="s">
        <v>11266</v>
      </c>
      <c r="D2463" t="s">
        <v>62</v>
      </c>
      <c r="E2463">
        <v>3.62</v>
      </c>
      <c r="F2463" s="74">
        <v>39702</v>
      </c>
    </row>
    <row r="2464" spans="2:6">
      <c r="B2464" t="s">
        <v>11267</v>
      </c>
      <c r="C2464" t="s">
        <v>11268</v>
      </c>
      <c r="D2464" t="s">
        <v>62</v>
      </c>
      <c r="E2464">
        <v>128.1</v>
      </c>
      <c r="F2464" s="74">
        <v>39702</v>
      </c>
    </row>
    <row r="2465" spans="2:6">
      <c r="B2465" t="s">
        <v>11269</v>
      </c>
      <c r="C2465" t="s">
        <v>11270</v>
      </c>
      <c r="D2465" t="s">
        <v>62</v>
      </c>
      <c r="E2465">
        <v>5.65</v>
      </c>
      <c r="F2465" s="74">
        <v>38855</v>
      </c>
    </row>
    <row r="2466" spans="2:6">
      <c r="B2466" t="s">
        <v>11271</v>
      </c>
      <c r="C2466" t="s">
        <v>11272</v>
      </c>
      <c r="D2466" t="s">
        <v>62</v>
      </c>
      <c r="E2466">
        <v>4.8099999999999996</v>
      </c>
      <c r="F2466" s="74">
        <v>41516</v>
      </c>
    </row>
    <row r="2467" spans="2:6">
      <c r="B2467" t="s">
        <v>11273</v>
      </c>
      <c r="C2467" t="s">
        <v>11274</v>
      </c>
      <c r="D2467" t="s">
        <v>6858</v>
      </c>
      <c r="E2467" s="75">
        <v>20605</v>
      </c>
      <c r="F2467" s="74">
        <v>41550</v>
      </c>
    </row>
    <row r="2468" spans="2:6">
      <c r="B2468" t="s">
        <v>11275</v>
      </c>
      <c r="C2468" t="s">
        <v>11276</v>
      </c>
      <c r="D2468" t="s">
        <v>6803</v>
      </c>
      <c r="E2468">
        <v>0.3</v>
      </c>
      <c r="F2468" s="74">
        <v>38940</v>
      </c>
    </row>
    <row r="2469" spans="2:6">
      <c r="B2469" t="s">
        <v>11277</v>
      </c>
      <c r="C2469" t="s">
        <v>11278</v>
      </c>
      <c r="D2469" t="s">
        <v>62</v>
      </c>
      <c r="E2469">
        <v>0.06</v>
      </c>
      <c r="F2469" s="74">
        <v>39827</v>
      </c>
    </row>
    <row r="2470" spans="2:6">
      <c r="B2470" t="s">
        <v>11279</v>
      </c>
      <c r="C2470" t="s">
        <v>11280</v>
      </c>
      <c r="D2470" t="s">
        <v>62</v>
      </c>
      <c r="E2470">
        <v>0.39</v>
      </c>
      <c r="F2470" s="74">
        <v>39057</v>
      </c>
    </row>
    <row r="2471" spans="2:6">
      <c r="B2471" t="s">
        <v>11281</v>
      </c>
      <c r="C2471" t="s">
        <v>11282</v>
      </c>
      <c r="D2471" t="s">
        <v>6803</v>
      </c>
      <c r="E2471">
        <v>0.95</v>
      </c>
      <c r="F2471" s="74">
        <v>41233</v>
      </c>
    </row>
    <row r="2472" spans="2:6">
      <c r="B2472" t="s">
        <v>11283</v>
      </c>
      <c r="C2472" t="s">
        <v>11284</v>
      </c>
      <c r="D2472" t="s">
        <v>10326</v>
      </c>
      <c r="E2472">
        <v>4.67</v>
      </c>
      <c r="F2472" s="74">
        <v>39157</v>
      </c>
    </row>
    <row r="2473" spans="2:6">
      <c r="B2473" t="s">
        <v>11285</v>
      </c>
      <c r="C2473" t="s">
        <v>11286</v>
      </c>
      <c r="D2473" t="s">
        <v>62</v>
      </c>
      <c r="E2473" s="75">
        <v>1375.88</v>
      </c>
      <c r="F2473" s="74">
        <v>41142</v>
      </c>
    </row>
    <row r="2474" spans="2:6">
      <c r="B2474" t="s">
        <v>11287</v>
      </c>
      <c r="C2474" t="s">
        <v>11288</v>
      </c>
      <c r="D2474" t="s">
        <v>6858</v>
      </c>
      <c r="E2474">
        <v>63.18</v>
      </c>
      <c r="F2474" s="74">
        <v>41554</v>
      </c>
    </row>
    <row r="2475" spans="2:6">
      <c r="B2475" t="s">
        <v>11289</v>
      </c>
      <c r="C2475" t="s">
        <v>11290</v>
      </c>
      <c r="D2475" t="s">
        <v>62</v>
      </c>
      <c r="E2475">
        <v>79.95</v>
      </c>
      <c r="F2475" s="74">
        <v>39702</v>
      </c>
    </row>
    <row r="2476" spans="2:6">
      <c r="B2476" t="s">
        <v>11291</v>
      </c>
      <c r="C2476" t="s">
        <v>11292</v>
      </c>
      <c r="D2476" t="s">
        <v>62</v>
      </c>
      <c r="E2476">
        <v>439.6</v>
      </c>
      <c r="F2476" s="74">
        <v>39702</v>
      </c>
    </row>
    <row r="2477" spans="2:6">
      <c r="B2477" t="s">
        <v>11293</v>
      </c>
      <c r="C2477" t="s">
        <v>11294</v>
      </c>
      <c r="D2477" t="s">
        <v>62</v>
      </c>
      <c r="E2477">
        <v>22.62</v>
      </c>
      <c r="F2477" s="74">
        <v>39702</v>
      </c>
    </row>
    <row r="2478" spans="2:6">
      <c r="B2478" t="s">
        <v>11295</v>
      </c>
      <c r="C2478" t="s">
        <v>11296</v>
      </c>
      <c r="D2478" t="s">
        <v>62</v>
      </c>
      <c r="E2478">
        <v>31.69</v>
      </c>
      <c r="F2478" s="74">
        <v>39702</v>
      </c>
    </row>
    <row r="2479" spans="2:6">
      <c r="B2479" t="s">
        <v>11297</v>
      </c>
      <c r="C2479" t="s">
        <v>11298</v>
      </c>
      <c r="D2479" t="s">
        <v>6845</v>
      </c>
      <c r="E2479">
        <v>48.41</v>
      </c>
      <c r="F2479" s="74">
        <v>39702</v>
      </c>
    </row>
    <row r="2480" spans="2:6">
      <c r="B2480" t="s">
        <v>11299</v>
      </c>
      <c r="C2480" t="s">
        <v>11300</v>
      </c>
      <c r="D2480" t="s">
        <v>62</v>
      </c>
      <c r="E2480">
        <v>63.25</v>
      </c>
      <c r="F2480" s="74">
        <v>39702</v>
      </c>
    </row>
    <row r="2481" spans="2:6">
      <c r="B2481" t="s">
        <v>11301</v>
      </c>
      <c r="C2481" t="s">
        <v>11302</v>
      </c>
      <c r="D2481" t="s">
        <v>62</v>
      </c>
      <c r="E2481">
        <v>79.03</v>
      </c>
      <c r="F2481" s="74">
        <v>39702</v>
      </c>
    </row>
    <row r="2482" spans="2:6">
      <c r="B2482" t="s">
        <v>11303</v>
      </c>
      <c r="C2482" t="s">
        <v>11304</v>
      </c>
      <c r="D2482" t="s">
        <v>62</v>
      </c>
      <c r="E2482">
        <v>16.899999999999999</v>
      </c>
      <c r="F2482" s="74">
        <v>39702</v>
      </c>
    </row>
    <row r="2483" spans="2:6">
      <c r="B2483" t="s">
        <v>11305</v>
      </c>
      <c r="C2483" t="s">
        <v>11306</v>
      </c>
      <c r="D2483" t="s">
        <v>62</v>
      </c>
      <c r="E2483">
        <v>21.36</v>
      </c>
      <c r="F2483" s="74">
        <v>39702</v>
      </c>
    </row>
    <row r="2484" spans="2:6">
      <c r="B2484" t="s">
        <v>11307</v>
      </c>
      <c r="C2484" t="s">
        <v>11308</v>
      </c>
      <c r="D2484" t="s">
        <v>62</v>
      </c>
      <c r="E2484" s="75">
        <v>558258.19999999995</v>
      </c>
      <c r="F2484" s="74">
        <v>41555</v>
      </c>
    </row>
    <row r="2485" spans="2:6">
      <c r="B2485" t="s">
        <v>11309</v>
      </c>
      <c r="C2485" t="s">
        <v>11310</v>
      </c>
      <c r="D2485" t="s">
        <v>62</v>
      </c>
      <c r="E2485">
        <v>307.89</v>
      </c>
      <c r="F2485" s="74">
        <v>41516</v>
      </c>
    </row>
    <row r="2486" spans="2:6">
      <c r="B2486" t="s">
        <v>11311</v>
      </c>
      <c r="C2486" t="s">
        <v>11312</v>
      </c>
      <c r="D2486" t="s">
        <v>62</v>
      </c>
      <c r="E2486">
        <v>407.67</v>
      </c>
      <c r="F2486" s="74">
        <v>41516</v>
      </c>
    </row>
    <row r="2487" spans="2:6">
      <c r="B2487" t="s">
        <v>11313</v>
      </c>
      <c r="C2487" t="s">
        <v>11314</v>
      </c>
      <c r="D2487" t="s">
        <v>62</v>
      </c>
      <c r="E2487">
        <v>338.42</v>
      </c>
      <c r="F2487" s="74">
        <v>41516</v>
      </c>
    </row>
    <row r="2488" spans="2:6">
      <c r="B2488" t="s">
        <v>11315</v>
      </c>
      <c r="C2488" t="s">
        <v>11316</v>
      </c>
      <c r="D2488" t="s">
        <v>6858</v>
      </c>
      <c r="E2488">
        <v>66.81</v>
      </c>
      <c r="F2488" s="74">
        <v>41545</v>
      </c>
    </row>
    <row r="2489" spans="2:6">
      <c r="B2489" t="s">
        <v>11317</v>
      </c>
      <c r="C2489" t="s">
        <v>11318</v>
      </c>
      <c r="D2489" t="s">
        <v>62</v>
      </c>
      <c r="E2489">
        <v>88.06</v>
      </c>
      <c r="F2489" s="74">
        <v>41484</v>
      </c>
    </row>
    <row r="2490" spans="2:6">
      <c r="B2490" t="s">
        <v>11319</v>
      </c>
      <c r="C2490" t="s">
        <v>11320</v>
      </c>
      <c r="D2490" t="s">
        <v>62</v>
      </c>
      <c r="E2490">
        <v>106.29</v>
      </c>
      <c r="F2490" s="74">
        <v>41522</v>
      </c>
    </row>
    <row r="2491" spans="2:6">
      <c r="B2491" t="s">
        <v>11321</v>
      </c>
      <c r="C2491" t="s">
        <v>11322</v>
      </c>
      <c r="D2491" t="s">
        <v>62</v>
      </c>
      <c r="E2491">
        <v>119.55</v>
      </c>
      <c r="F2491" s="74">
        <v>41484</v>
      </c>
    </row>
    <row r="2492" spans="2:6">
      <c r="B2492" t="s">
        <v>11323</v>
      </c>
      <c r="C2492" t="s">
        <v>11324</v>
      </c>
      <c r="D2492" t="s">
        <v>62</v>
      </c>
      <c r="E2492">
        <v>234.83</v>
      </c>
      <c r="F2492" s="74">
        <v>41522</v>
      </c>
    </row>
    <row r="2493" spans="2:6">
      <c r="B2493" t="s">
        <v>11325</v>
      </c>
      <c r="C2493" t="s">
        <v>11326</v>
      </c>
      <c r="D2493" t="s">
        <v>62</v>
      </c>
      <c r="E2493">
        <v>234.83</v>
      </c>
      <c r="F2493" s="74">
        <v>41522</v>
      </c>
    </row>
    <row r="2494" spans="2:6">
      <c r="B2494" t="s">
        <v>11327</v>
      </c>
      <c r="C2494" t="s">
        <v>11328</v>
      </c>
      <c r="D2494" t="s">
        <v>62</v>
      </c>
      <c r="E2494">
        <v>234.83</v>
      </c>
      <c r="F2494" s="74">
        <v>41522</v>
      </c>
    </row>
    <row r="2495" spans="2:6">
      <c r="B2495" t="s">
        <v>11329</v>
      </c>
      <c r="C2495" t="s">
        <v>11330</v>
      </c>
      <c r="D2495" t="s">
        <v>62</v>
      </c>
      <c r="E2495">
        <v>191.74</v>
      </c>
      <c r="F2495" s="74">
        <v>41484</v>
      </c>
    </row>
    <row r="2496" spans="2:6">
      <c r="B2496" t="s">
        <v>11331</v>
      </c>
      <c r="C2496" t="s">
        <v>11332</v>
      </c>
      <c r="D2496" t="s">
        <v>62</v>
      </c>
      <c r="E2496">
        <v>418.7</v>
      </c>
      <c r="F2496" s="74">
        <v>41484</v>
      </c>
    </row>
    <row r="2497" spans="2:6">
      <c r="B2497" t="s">
        <v>11333</v>
      </c>
      <c r="C2497" t="s">
        <v>11334</v>
      </c>
      <c r="D2497" t="s">
        <v>62</v>
      </c>
      <c r="E2497">
        <v>592.96</v>
      </c>
      <c r="F2497" s="74">
        <v>41484</v>
      </c>
    </row>
    <row r="2498" spans="2:6">
      <c r="B2498" t="s">
        <v>11335</v>
      </c>
      <c r="C2498" t="s">
        <v>11336</v>
      </c>
      <c r="D2498" t="s">
        <v>62</v>
      </c>
      <c r="E2498">
        <v>238.82</v>
      </c>
      <c r="F2498" s="74">
        <v>41522</v>
      </c>
    </row>
    <row r="2499" spans="2:6">
      <c r="B2499" t="s">
        <v>11337</v>
      </c>
      <c r="C2499" t="s">
        <v>11338</v>
      </c>
      <c r="D2499" t="s">
        <v>62</v>
      </c>
      <c r="E2499">
        <v>4.43</v>
      </c>
      <c r="F2499" s="74">
        <v>39702</v>
      </c>
    </row>
    <row r="2500" spans="2:6">
      <c r="B2500" t="s">
        <v>11339</v>
      </c>
      <c r="C2500" t="s">
        <v>11340</v>
      </c>
      <c r="D2500" t="s">
        <v>62</v>
      </c>
      <c r="E2500">
        <v>7.11</v>
      </c>
      <c r="F2500" s="74">
        <v>39702</v>
      </c>
    </row>
    <row r="2501" spans="2:6">
      <c r="B2501" t="s">
        <v>11341</v>
      </c>
      <c r="C2501" t="s">
        <v>11342</v>
      </c>
      <c r="D2501" t="s">
        <v>62</v>
      </c>
      <c r="E2501">
        <v>4.78</v>
      </c>
      <c r="F2501" s="74">
        <v>39763</v>
      </c>
    </row>
    <row r="2502" spans="2:6">
      <c r="B2502" t="s">
        <v>11343</v>
      </c>
      <c r="C2502" t="s">
        <v>11344</v>
      </c>
      <c r="D2502" t="s">
        <v>6803</v>
      </c>
      <c r="E2502">
        <v>7</v>
      </c>
      <c r="F2502" s="74">
        <v>41523</v>
      </c>
    </row>
    <row r="2503" spans="2:6">
      <c r="B2503" t="s">
        <v>11345</v>
      </c>
      <c r="C2503" s="76" t="s">
        <v>11346</v>
      </c>
      <c r="D2503" t="s">
        <v>62</v>
      </c>
      <c r="E2503">
        <v>357.48</v>
      </c>
      <c r="F2503" s="74">
        <v>41554</v>
      </c>
    </row>
    <row r="2504" spans="2:6">
      <c r="B2504" t="s">
        <v>11347</v>
      </c>
      <c r="C2504" s="76" t="s">
        <v>11348</v>
      </c>
      <c r="D2504" t="s">
        <v>62</v>
      </c>
      <c r="E2504" s="75">
        <v>1536.98</v>
      </c>
      <c r="F2504" s="74">
        <v>41554</v>
      </c>
    </row>
    <row r="2505" spans="2:6">
      <c r="B2505" t="s">
        <v>11349</v>
      </c>
      <c r="C2505" s="76" t="s">
        <v>11350</v>
      </c>
      <c r="D2505" t="s">
        <v>62</v>
      </c>
      <c r="E2505" s="75">
        <v>3176.42</v>
      </c>
      <c r="F2505" s="74">
        <v>41554</v>
      </c>
    </row>
    <row r="2506" spans="2:6">
      <c r="B2506" t="s">
        <v>11351</v>
      </c>
      <c r="C2506" s="76" t="s">
        <v>11352</v>
      </c>
      <c r="D2506" t="s">
        <v>62</v>
      </c>
      <c r="E2506" s="75">
        <v>3932.69</v>
      </c>
      <c r="F2506" s="74">
        <v>41554</v>
      </c>
    </row>
    <row r="2507" spans="2:6">
      <c r="B2507" t="s">
        <v>11353</v>
      </c>
      <c r="C2507" s="76" t="s">
        <v>11354</v>
      </c>
      <c r="D2507" t="s">
        <v>62</v>
      </c>
      <c r="E2507" s="75">
        <v>5121.09</v>
      </c>
      <c r="F2507" s="74">
        <v>41554</v>
      </c>
    </row>
    <row r="2508" spans="2:6">
      <c r="B2508" t="s">
        <v>11355</v>
      </c>
      <c r="C2508" s="76" t="s">
        <v>11356</v>
      </c>
      <c r="D2508" t="s">
        <v>62</v>
      </c>
      <c r="E2508" s="75">
        <v>8136.86</v>
      </c>
      <c r="F2508" s="74">
        <v>41554</v>
      </c>
    </row>
    <row r="2509" spans="2:6">
      <c r="B2509" t="s">
        <v>11357</v>
      </c>
      <c r="C2509" s="76" t="s">
        <v>11358</v>
      </c>
      <c r="D2509" t="s">
        <v>62</v>
      </c>
      <c r="E2509" s="75">
        <v>1292.22</v>
      </c>
      <c r="F2509" s="74">
        <v>41554</v>
      </c>
    </row>
    <row r="2510" spans="2:6">
      <c r="B2510" t="s">
        <v>11359</v>
      </c>
      <c r="C2510" s="76" t="s">
        <v>11360</v>
      </c>
      <c r="D2510" t="s">
        <v>62</v>
      </c>
      <c r="E2510" s="75">
        <v>161550.32</v>
      </c>
      <c r="F2510" s="74">
        <v>41554</v>
      </c>
    </row>
    <row r="2511" spans="2:6">
      <c r="B2511" t="s">
        <v>11361</v>
      </c>
      <c r="C2511" s="76" t="s">
        <v>11362</v>
      </c>
      <c r="D2511" t="s">
        <v>62</v>
      </c>
      <c r="E2511" s="75">
        <v>77771.61</v>
      </c>
      <c r="F2511" s="74">
        <v>41554</v>
      </c>
    </row>
    <row r="2512" spans="2:6">
      <c r="B2512" t="s">
        <v>11363</v>
      </c>
      <c r="C2512" s="76" t="s">
        <v>11364</v>
      </c>
      <c r="D2512" t="s">
        <v>62</v>
      </c>
      <c r="E2512" s="75">
        <v>179096.54</v>
      </c>
      <c r="F2512" s="74">
        <v>41554</v>
      </c>
    </row>
    <row r="2513" spans="2:7">
      <c r="B2513" t="s">
        <v>11365</v>
      </c>
      <c r="C2513" t="s">
        <v>11366</v>
      </c>
      <c r="D2513" t="s">
        <v>62</v>
      </c>
      <c r="E2513" s="75">
        <v>14067</v>
      </c>
      <c r="F2513" s="74">
        <v>41516</v>
      </c>
    </row>
    <row r="2514" spans="2:7">
      <c r="B2514" t="s">
        <v>11367</v>
      </c>
      <c r="C2514" t="s">
        <v>11368</v>
      </c>
      <c r="D2514" t="s">
        <v>62</v>
      </c>
      <c r="E2514">
        <v>19.47</v>
      </c>
      <c r="F2514" s="74">
        <v>41545</v>
      </c>
    </row>
    <row r="2515" spans="2:7">
      <c r="B2515" t="s">
        <v>11369</v>
      </c>
      <c r="C2515" t="s">
        <v>11370</v>
      </c>
      <c r="D2515" t="s">
        <v>5</v>
      </c>
      <c r="E2515">
        <v>100</v>
      </c>
      <c r="F2515" s="74">
        <v>41527</v>
      </c>
    </row>
    <row r="2516" spans="2:7">
      <c r="B2516" t="s">
        <v>11371</v>
      </c>
      <c r="C2516" t="s">
        <v>6150</v>
      </c>
    </row>
    <row r="2517" spans="2:7">
      <c r="B2517" t="s">
        <v>6858</v>
      </c>
      <c r="C2517" s="75">
        <v>5184</v>
      </c>
      <c r="D2517" s="74">
        <v>41552</v>
      </c>
    </row>
    <row r="2518" spans="2:7">
      <c r="B2518" t="s">
        <v>11372</v>
      </c>
      <c r="C2518" s="76" t="s">
        <v>11373</v>
      </c>
      <c r="D2518" t="s">
        <v>6858</v>
      </c>
      <c r="E2518" s="75">
        <v>296288</v>
      </c>
      <c r="F2518" s="74">
        <v>41551</v>
      </c>
    </row>
    <row r="2519" spans="2:7">
      <c r="B2519" t="s">
        <v>11374</v>
      </c>
      <c r="C2519" t="s">
        <v>11375</v>
      </c>
      <c r="D2519" t="s">
        <v>5</v>
      </c>
      <c r="E2519">
        <v>300</v>
      </c>
      <c r="F2519" s="74">
        <v>41527</v>
      </c>
    </row>
    <row r="2520" spans="2:7">
      <c r="B2520" t="s">
        <v>11376</v>
      </c>
      <c r="C2520" t="s">
        <v>11377</v>
      </c>
      <c r="D2520" t="s">
        <v>6867</v>
      </c>
      <c r="E2520">
        <v>25.74</v>
      </c>
      <c r="F2520" s="74">
        <v>41513</v>
      </c>
    </row>
    <row r="2521" spans="2:7">
      <c r="B2521" t="s">
        <v>11378</v>
      </c>
      <c r="C2521" t="s">
        <v>11379</v>
      </c>
      <c r="D2521" t="s">
        <v>5</v>
      </c>
      <c r="E2521">
        <v>319.61</v>
      </c>
      <c r="F2521" s="74">
        <v>39827</v>
      </c>
    </row>
    <row r="2522" spans="2:7">
      <c r="B2522" t="s">
        <v>11380</v>
      </c>
      <c r="C2522" t="s">
        <v>11381</v>
      </c>
      <c r="D2522" t="s">
        <v>5</v>
      </c>
      <c r="E2522">
        <v>250</v>
      </c>
      <c r="F2522" s="74">
        <v>41476</v>
      </c>
      <c r="G2522" t="s">
        <v>11382</v>
      </c>
    </row>
    <row r="2523" spans="2:7">
      <c r="B2523" t="s">
        <v>11383</v>
      </c>
      <c r="C2523" t="s">
        <v>11384</v>
      </c>
      <c r="D2523" t="s">
        <v>62</v>
      </c>
      <c r="E2523">
        <v>18.579999999999998</v>
      </c>
      <c r="F2523" s="74">
        <v>41537</v>
      </c>
    </row>
    <row r="2524" spans="2:7">
      <c r="B2524" t="s">
        <v>11385</v>
      </c>
      <c r="C2524" t="s">
        <v>11386</v>
      </c>
      <c r="D2524" t="s">
        <v>62</v>
      </c>
      <c r="E2524">
        <v>37.11</v>
      </c>
      <c r="F2524" s="74">
        <v>41511</v>
      </c>
    </row>
    <row r="2525" spans="2:7">
      <c r="B2525" t="s">
        <v>11387</v>
      </c>
      <c r="C2525" t="s">
        <v>11388</v>
      </c>
      <c r="D2525" t="s">
        <v>62</v>
      </c>
      <c r="E2525">
        <v>77.319999999999993</v>
      </c>
      <c r="F2525" s="74">
        <v>41511</v>
      </c>
    </row>
    <row r="2526" spans="2:7">
      <c r="B2526" t="s">
        <v>11389</v>
      </c>
      <c r="C2526" t="s">
        <v>11390</v>
      </c>
      <c r="D2526" t="s">
        <v>62</v>
      </c>
      <c r="E2526">
        <v>85.41</v>
      </c>
      <c r="F2526" s="74">
        <v>41511</v>
      </c>
    </row>
    <row r="2527" spans="2:7">
      <c r="B2527" t="s">
        <v>11391</v>
      </c>
      <c r="C2527" t="s">
        <v>11392</v>
      </c>
      <c r="D2527" t="s">
        <v>62</v>
      </c>
      <c r="E2527">
        <v>126.29</v>
      </c>
      <c r="F2527" s="74">
        <v>41511</v>
      </c>
    </row>
    <row r="2528" spans="2:7">
      <c r="B2528" t="s">
        <v>11393</v>
      </c>
      <c r="C2528" t="s">
        <v>11394</v>
      </c>
    </row>
    <row r="2529" spans="2:7">
      <c r="B2529" t="s">
        <v>6858</v>
      </c>
      <c r="C2529">
        <v>728</v>
      </c>
      <c r="D2529" s="74">
        <v>41521</v>
      </c>
    </row>
    <row r="2530" spans="2:7">
      <c r="B2530" t="s">
        <v>11395</v>
      </c>
      <c r="C2530" t="s">
        <v>11396</v>
      </c>
    </row>
    <row r="2531" spans="2:7">
      <c r="B2531" t="s">
        <v>6858</v>
      </c>
      <c r="C2531">
        <v>728</v>
      </c>
      <c r="D2531" s="74">
        <v>41521</v>
      </c>
    </row>
    <row r="2532" spans="2:7">
      <c r="B2532" t="s">
        <v>11397</v>
      </c>
      <c r="C2532" t="s">
        <v>11398</v>
      </c>
    </row>
    <row r="2533" spans="2:7">
      <c r="B2533" t="s">
        <v>6858</v>
      </c>
      <c r="C2533">
        <v>728</v>
      </c>
      <c r="D2533" s="74">
        <v>41521</v>
      </c>
    </row>
    <row r="2534" spans="2:7">
      <c r="B2534" t="s">
        <v>11399</v>
      </c>
      <c r="C2534" t="s">
        <v>11400</v>
      </c>
    </row>
    <row r="2535" spans="2:7">
      <c r="B2535" t="s">
        <v>6858</v>
      </c>
      <c r="C2535">
        <v>728</v>
      </c>
      <c r="D2535" s="74">
        <v>41521</v>
      </c>
    </row>
    <row r="2536" spans="2:7">
      <c r="B2536" t="s">
        <v>11401</v>
      </c>
      <c r="C2536" t="s">
        <v>11402</v>
      </c>
    </row>
    <row r="2537" spans="2:7">
      <c r="B2537" t="s">
        <v>6858</v>
      </c>
      <c r="C2537">
        <v>728</v>
      </c>
      <c r="D2537" s="74">
        <v>41521</v>
      </c>
    </row>
    <row r="2538" spans="2:7">
      <c r="B2538" t="s">
        <v>11403</v>
      </c>
      <c r="C2538" t="s">
        <v>11404</v>
      </c>
      <c r="D2538" t="s">
        <v>62</v>
      </c>
      <c r="E2538" s="75">
        <v>4328.46</v>
      </c>
      <c r="F2538" s="74">
        <v>39702</v>
      </c>
    </row>
    <row r="2539" spans="2:7">
      <c r="B2539" t="s">
        <v>11405</v>
      </c>
      <c r="C2539" t="s">
        <v>11406</v>
      </c>
      <c r="D2539" t="s">
        <v>2</v>
      </c>
      <c r="E2539">
        <v>16</v>
      </c>
      <c r="F2539" s="74">
        <v>39827</v>
      </c>
    </row>
    <row r="2540" spans="2:7">
      <c r="B2540" t="s">
        <v>11407</v>
      </c>
      <c r="C2540" t="s">
        <v>11408</v>
      </c>
      <c r="D2540" t="s">
        <v>6845</v>
      </c>
      <c r="E2540">
        <v>99</v>
      </c>
      <c r="F2540" s="74">
        <v>41527</v>
      </c>
    </row>
    <row r="2541" spans="2:7">
      <c r="B2541" t="s">
        <v>11409</v>
      </c>
      <c r="C2541" t="s">
        <v>11410</v>
      </c>
      <c r="D2541" t="s">
        <v>62</v>
      </c>
      <c r="E2541">
        <v>21.11</v>
      </c>
      <c r="F2541" s="74">
        <v>39853</v>
      </c>
    </row>
    <row r="2542" spans="2:7">
      <c r="B2542" t="s">
        <v>11411</v>
      </c>
      <c r="C2542" t="s">
        <v>11412</v>
      </c>
      <c r="D2542" t="s">
        <v>62</v>
      </c>
      <c r="E2542">
        <v>5.39</v>
      </c>
      <c r="F2542" s="74">
        <v>39853</v>
      </c>
    </row>
    <row r="2543" spans="2:7">
      <c r="B2543" t="s">
        <v>11413</v>
      </c>
      <c r="C2543" t="s">
        <v>11414</v>
      </c>
      <c r="D2543" t="s">
        <v>62</v>
      </c>
      <c r="E2543">
        <v>0.04</v>
      </c>
      <c r="F2543" s="74">
        <v>41522</v>
      </c>
      <c r="G2543" t="s">
        <v>6914</v>
      </c>
    </row>
    <row r="2544" spans="2:7">
      <c r="B2544" t="s">
        <v>11415</v>
      </c>
      <c r="C2544" t="s">
        <v>11416</v>
      </c>
      <c r="D2544" t="s">
        <v>62</v>
      </c>
      <c r="E2544">
        <v>0.11</v>
      </c>
      <c r="F2544" s="74">
        <v>41523</v>
      </c>
    </row>
    <row r="2545" spans="2:6">
      <c r="B2545" t="s">
        <v>11417</v>
      </c>
      <c r="C2545" t="s">
        <v>11418</v>
      </c>
      <c r="D2545" t="s">
        <v>62</v>
      </c>
      <c r="E2545">
        <v>0.28000000000000003</v>
      </c>
      <c r="F2545" s="74">
        <v>39827</v>
      </c>
    </row>
    <row r="2546" spans="2:6">
      <c r="B2546" t="s">
        <v>11419</v>
      </c>
      <c r="C2546" t="s">
        <v>11420</v>
      </c>
      <c r="D2546" t="s">
        <v>62</v>
      </c>
      <c r="E2546">
        <v>0.06</v>
      </c>
      <c r="F2546" s="74">
        <v>41523</v>
      </c>
    </row>
    <row r="2547" spans="2:6">
      <c r="B2547" t="s">
        <v>11421</v>
      </c>
      <c r="C2547" t="s">
        <v>11422</v>
      </c>
      <c r="D2547" t="s">
        <v>6962</v>
      </c>
      <c r="E2547">
        <v>42.85</v>
      </c>
      <c r="F2547" s="74">
        <v>41522</v>
      </c>
    </row>
    <row r="2548" spans="2:6">
      <c r="B2548" t="s">
        <v>11423</v>
      </c>
      <c r="C2548" t="s">
        <v>11424</v>
      </c>
      <c r="D2548" t="s">
        <v>6803</v>
      </c>
      <c r="E2548">
        <v>30.2</v>
      </c>
      <c r="F2548" s="74">
        <v>41552</v>
      </c>
    </row>
    <row r="2549" spans="2:6">
      <c r="B2549" t="s">
        <v>11425</v>
      </c>
      <c r="C2549" t="s">
        <v>11426</v>
      </c>
      <c r="D2549" t="s">
        <v>62</v>
      </c>
      <c r="E2549">
        <v>0.55000000000000004</v>
      </c>
      <c r="F2549" s="74">
        <v>41443</v>
      </c>
    </row>
    <row r="2550" spans="2:6">
      <c r="B2550" t="s">
        <v>11427</v>
      </c>
      <c r="C2550" t="s">
        <v>11428</v>
      </c>
      <c r="D2550" t="s">
        <v>11429</v>
      </c>
      <c r="E2550" s="75">
        <v>5124</v>
      </c>
      <c r="F2550" s="74">
        <v>41544</v>
      </c>
    </row>
    <row r="2551" spans="2:6">
      <c r="B2551" t="s">
        <v>11430</v>
      </c>
      <c r="C2551" t="s">
        <v>11431</v>
      </c>
      <c r="D2551" t="s">
        <v>11432</v>
      </c>
      <c r="E2551">
        <v>18.100000000000001</v>
      </c>
      <c r="F2551" s="74">
        <v>41411</v>
      </c>
    </row>
    <row r="2552" spans="2:6">
      <c r="B2552" t="s">
        <v>11433</v>
      </c>
      <c r="C2552" t="s">
        <v>11434</v>
      </c>
      <c r="D2552" t="s">
        <v>6803</v>
      </c>
      <c r="E2552">
        <v>1.57</v>
      </c>
      <c r="F2552" s="74">
        <v>41107</v>
      </c>
    </row>
    <row r="2553" spans="2:6">
      <c r="B2553" t="s">
        <v>11435</v>
      </c>
      <c r="C2553" t="s">
        <v>11436</v>
      </c>
      <c r="D2553" t="s">
        <v>6803</v>
      </c>
      <c r="E2553">
        <v>3.02</v>
      </c>
      <c r="F2553" s="74">
        <v>41243</v>
      </c>
    </row>
    <row r="2554" spans="2:6">
      <c r="B2554" t="s">
        <v>11437</v>
      </c>
      <c r="C2554" t="s">
        <v>11438</v>
      </c>
      <c r="D2554" t="s">
        <v>6858</v>
      </c>
      <c r="E2554" s="75">
        <v>76230</v>
      </c>
      <c r="F2554" s="74">
        <v>41550</v>
      </c>
    </row>
    <row r="2555" spans="2:6">
      <c r="B2555" t="s">
        <v>11439</v>
      </c>
      <c r="C2555" t="s">
        <v>11440</v>
      </c>
      <c r="D2555" t="s">
        <v>6858</v>
      </c>
      <c r="E2555" s="75">
        <v>81840</v>
      </c>
      <c r="F2555" s="74">
        <v>41550</v>
      </c>
    </row>
    <row r="2556" spans="2:6">
      <c r="B2556" t="s">
        <v>11441</v>
      </c>
      <c r="C2556" t="s">
        <v>11442</v>
      </c>
      <c r="D2556" t="s">
        <v>15</v>
      </c>
      <c r="E2556" s="75">
        <v>3727</v>
      </c>
      <c r="F2556" s="74">
        <v>41556</v>
      </c>
    </row>
    <row r="2557" spans="2:6">
      <c r="B2557" t="s">
        <v>11443</v>
      </c>
      <c r="C2557" t="s">
        <v>11444</v>
      </c>
      <c r="D2557" t="s">
        <v>62</v>
      </c>
      <c r="E2557">
        <v>325.18</v>
      </c>
      <c r="F2557" s="74">
        <v>39853</v>
      </c>
    </row>
    <row r="2558" spans="2:6">
      <c r="B2558" t="s">
        <v>11445</v>
      </c>
      <c r="C2558" t="s">
        <v>11446</v>
      </c>
      <c r="D2558" t="s">
        <v>6858</v>
      </c>
      <c r="E2558" s="75">
        <v>4272.57</v>
      </c>
      <c r="F2558" s="74">
        <v>41554</v>
      </c>
    </row>
    <row r="2559" spans="2:6">
      <c r="B2559" t="s">
        <v>11447</v>
      </c>
      <c r="C2559" t="s">
        <v>11448</v>
      </c>
      <c r="D2559" t="s">
        <v>6858</v>
      </c>
      <c r="E2559" s="75">
        <v>3226.5</v>
      </c>
      <c r="F2559" s="74">
        <v>41523</v>
      </c>
    </row>
    <row r="2560" spans="2:6">
      <c r="B2560" t="s">
        <v>11449</v>
      </c>
      <c r="C2560" t="s">
        <v>11448</v>
      </c>
      <c r="D2560" t="s">
        <v>6858</v>
      </c>
      <c r="E2560" s="75">
        <v>3226.5</v>
      </c>
      <c r="F2560" s="74">
        <v>41549</v>
      </c>
    </row>
    <row r="2561" spans="2:6">
      <c r="B2561" t="s">
        <v>11450</v>
      </c>
      <c r="C2561" t="s">
        <v>11451</v>
      </c>
      <c r="D2561" t="s">
        <v>62</v>
      </c>
      <c r="E2561">
        <v>18.27</v>
      </c>
      <c r="F2561" s="74">
        <v>39884</v>
      </c>
    </row>
    <row r="2562" spans="2:6">
      <c r="B2562" t="s">
        <v>11452</v>
      </c>
      <c r="C2562" s="76" t="s">
        <v>11453</v>
      </c>
      <c r="D2562" t="s">
        <v>6803</v>
      </c>
      <c r="E2562" s="75">
        <v>476806.5</v>
      </c>
      <c r="F2562" s="74">
        <v>41556</v>
      </c>
    </row>
    <row r="2563" spans="2:6">
      <c r="B2563" t="s">
        <v>11454</v>
      </c>
      <c r="C2563" s="76" t="s">
        <v>11455</v>
      </c>
      <c r="D2563" t="s">
        <v>6803</v>
      </c>
      <c r="E2563" s="75">
        <v>29939.54</v>
      </c>
      <c r="F2563" s="74">
        <v>41528</v>
      </c>
    </row>
    <row r="2564" spans="2:6">
      <c r="B2564" t="s">
        <v>11456</v>
      </c>
      <c r="C2564" s="76" t="s">
        <v>11457</v>
      </c>
      <c r="D2564" t="s">
        <v>6803</v>
      </c>
      <c r="E2564" s="75">
        <v>24658.11</v>
      </c>
      <c r="F2564" s="74">
        <v>41528</v>
      </c>
    </row>
    <row r="2565" spans="2:6">
      <c r="B2565" t="s">
        <v>11458</v>
      </c>
      <c r="C2565" s="76" t="s">
        <v>11459</v>
      </c>
      <c r="D2565" t="s">
        <v>6803</v>
      </c>
      <c r="E2565" s="75">
        <v>15094.09</v>
      </c>
      <c r="F2565" s="74">
        <v>41528</v>
      </c>
    </row>
    <row r="2566" spans="2:6">
      <c r="B2566" t="s">
        <v>11460</v>
      </c>
      <c r="C2566" s="76" t="s">
        <v>11461</v>
      </c>
      <c r="D2566" t="s">
        <v>6803</v>
      </c>
      <c r="E2566" s="75">
        <v>12016.11</v>
      </c>
      <c r="F2566" s="74">
        <v>41528</v>
      </c>
    </row>
    <row r="2567" spans="2:6">
      <c r="B2567" t="s">
        <v>11462</v>
      </c>
      <c r="C2567" s="76" t="s">
        <v>11463</v>
      </c>
      <c r="D2567" t="s">
        <v>6803</v>
      </c>
      <c r="E2567" s="75">
        <v>8464.86</v>
      </c>
      <c r="F2567" s="74">
        <v>41528</v>
      </c>
    </row>
    <row r="2568" spans="2:6">
      <c r="B2568" t="s">
        <v>11464</v>
      </c>
      <c r="C2568" s="76" t="s">
        <v>11465</v>
      </c>
      <c r="D2568" t="s">
        <v>6803</v>
      </c>
      <c r="E2568" s="75">
        <v>537421.5</v>
      </c>
      <c r="F2568" s="74">
        <v>41556</v>
      </c>
    </row>
    <row r="2569" spans="2:6">
      <c r="B2569" t="s">
        <v>11466</v>
      </c>
      <c r="C2569" t="s">
        <v>11467</v>
      </c>
      <c r="D2569" t="s">
        <v>2</v>
      </c>
      <c r="E2569">
        <v>86.02</v>
      </c>
      <c r="F2569" s="74">
        <v>39827</v>
      </c>
    </row>
    <row r="2570" spans="2:6">
      <c r="B2570" t="s">
        <v>11468</v>
      </c>
      <c r="C2570" t="s">
        <v>11469</v>
      </c>
      <c r="D2570" t="s">
        <v>2</v>
      </c>
      <c r="E2570">
        <v>133.02000000000001</v>
      </c>
      <c r="F2570" s="74">
        <v>41527</v>
      </c>
    </row>
    <row r="2571" spans="2:6">
      <c r="B2571" t="s">
        <v>11470</v>
      </c>
      <c r="C2571" s="76" t="s">
        <v>11471</v>
      </c>
      <c r="D2571" t="s">
        <v>6803</v>
      </c>
      <c r="E2571" s="75">
        <v>400680</v>
      </c>
      <c r="F2571" s="74">
        <v>41522</v>
      </c>
    </row>
    <row r="2572" spans="2:6">
      <c r="B2572" t="s">
        <v>11472</v>
      </c>
      <c r="C2572" t="s">
        <v>11473</v>
      </c>
    </row>
    <row r="2573" spans="2:6">
      <c r="B2573" t="s">
        <v>6803</v>
      </c>
      <c r="C2573" s="75">
        <v>146475</v>
      </c>
      <c r="D2573" s="74">
        <v>41522</v>
      </c>
    </row>
    <row r="2574" spans="2:6">
      <c r="B2574" t="s">
        <v>11474</v>
      </c>
      <c r="C2574" t="s">
        <v>11475</v>
      </c>
    </row>
    <row r="2575" spans="2:6">
      <c r="B2575" t="s">
        <v>6803</v>
      </c>
      <c r="C2575" s="75">
        <v>146475</v>
      </c>
      <c r="D2575" s="74">
        <v>41522</v>
      </c>
    </row>
    <row r="2576" spans="2:6">
      <c r="B2576" t="s">
        <v>11476</v>
      </c>
      <c r="C2576" t="s">
        <v>11477</v>
      </c>
      <c r="D2576" t="s">
        <v>7243</v>
      </c>
      <c r="E2576">
        <v>68.989999999999995</v>
      </c>
      <c r="F2576" s="74">
        <v>41521</v>
      </c>
    </row>
    <row r="2577" spans="2:6">
      <c r="B2577" t="s">
        <v>11478</v>
      </c>
      <c r="C2577" t="s">
        <v>11479</v>
      </c>
      <c r="D2577" t="s">
        <v>7243</v>
      </c>
      <c r="E2577">
        <v>124.61</v>
      </c>
      <c r="F2577" s="74">
        <v>41521</v>
      </c>
    </row>
    <row r="2578" spans="2:6">
      <c r="B2578" t="s">
        <v>11480</v>
      </c>
      <c r="C2578" t="s">
        <v>11481</v>
      </c>
      <c r="D2578" t="s">
        <v>7243</v>
      </c>
      <c r="E2578">
        <v>183.06</v>
      </c>
      <c r="F2578" s="74">
        <v>41521</v>
      </c>
    </row>
    <row r="2579" spans="2:6">
      <c r="B2579" t="s">
        <v>11482</v>
      </c>
      <c r="C2579" t="s">
        <v>11483</v>
      </c>
      <c r="D2579" t="s">
        <v>7243</v>
      </c>
      <c r="E2579">
        <v>263.79000000000002</v>
      </c>
      <c r="F2579" s="74">
        <v>41521</v>
      </c>
    </row>
    <row r="2580" spans="2:6">
      <c r="B2580" t="s">
        <v>11484</v>
      </c>
      <c r="C2580" t="s">
        <v>11485</v>
      </c>
      <c r="D2580" t="s">
        <v>7243</v>
      </c>
      <c r="E2580">
        <v>520.42999999999995</v>
      </c>
      <c r="F2580" s="74">
        <v>41521</v>
      </c>
    </row>
    <row r="2581" spans="2:6">
      <c r="B2581" t="s">
        <v>11486</v>
      </c>
      <c r="C2581" t="s">
        <v>11487</v>
      </c>
      <c r="D2581" t="s">
        <v>79</v>
      </c>
      <c r="E2581">
        <v>53.78</v>
      </c>
      <c r="F2581" s="74">
        <v>41521</v>
      </c>
    </row>
    <row r="2582" spans="2:6">
      <c r="B2582" t="s">
        <v>11488</v>
      </c>
      <c r="C2582" t="s">
        <v>11489</v>
      </c>
      <c r="D2582" t="s">
        <v>79</v>
      </c>
      <c r="E2582">
        <v>84.01</v>
      </c>
      <c r="F2582" s="74">
        <v>41521</v>
      </c>
    </row>
    <row r="2583" spans="2:6">
      <c r="B2583" t="s">
        <v>11490</v>
      </c>
      <c r="C2583" t="s">
        <v>9682</v>
      </c>
      <c r="D2583" t="s">
        <v>79</v>
      </c>
      <c r="E2583">
        <v>142.66999999999999</v>
      </c>
      <c r="F2583" s="74">
        <v>41521</v>
      </c>
    </row>
    <row r="2584" spans="2:6">
      <c r="B2584" t="s">
        <v>11491</v>
      </c>
      <c r="C2584" t="s">
        <v>11492</v>
      </c>
      <c r="D2584" t="s">
        <v>79</v>
      </c>
      <c r="E2584">
        <v>181.68</v>
      </c>
      <c r="F2584" s="74">
        <v>41521</v>
      </c>
    </row>
    <row r="2585" spans="2:6">
      <c r="B2585" t="s">
        <v>11493</v>
      </c>
      <c r="C2585" t="s">
        <v>11494</v>
      </c>
      <c r="D2585" t="s">
        <v>79</v>
      </c>
      <c r="E2585">
        <v>236.82</v>
      </c>
      <c r="F2585" s="74">
        <v>41521</v>
      </c>
    </row>
    <row r="2586" spans="2:6">
      <c r="B2586" t="s">
        <v>11495</v>
      </c>
      <c r="C2586" t="s">
        <v>11496</v>
      </c>
      <c r="D2586" t="s">
        <v>79</v>
      </c>
      <c r="E2586">
        <v>378.29</v>
      </c>
      <c r="F2586" s="74">
        <v>41485</v>
      </c>
    </row>
    <row r="2587" spans="2:6">
      <c r="B2587" t="s">
        <v>11497</v>
      </c>
      <c r="C2587" t="s">
        <v>11498</v>
      </c>
      <c r="D2587" t="s">
        <v>79</v>
      </c>
      <c r="E2587">
        <v>709.79</v>
      </c>
      <c r="F2587" s="74">
        <v>41521</v>
      </c>
    </row>
    <row r="2588" spans="2:6">
      <c r="B2588" t="s">
        <v>11499</v>
      </c>
      <c r="C2588" t="s">
        <v>11500</v>
      </c>
      <c r="D2588" t="s">
        <v>7243</v>
      </c>
      <c r="E2588">
        <v>961.7</v>
      </c>
      <c r="F2588" s="74">
        <v>41485</v>
      </c>
    </row>
    <row r="2589" spans="2:6">
      <c r="B2589" t="s">
        <v>11501</v>
      </c>
      <c r="C2589" t="s">
        <v>11502</v>
      </c>
      <c r="D2589" t="s">
        <v>79</v>
      </c>
      <c r="E2589">
        <v>18.66</v>
      </c>
      <c r="F2589" s="74">
        <v>40357</v>
      </c>
    </row>
    <row r="2590" spans="2:6">
      <c r="B2590" t="s">
        <v>11503</v>
      </c>
      <c r="C2590" t="s">
        <v>11504</v>
      </c>
      <c r="D2590" t="s">
        <v>79</v>
      </c>
      <c r="E2590">
        <v>21.63</v>
      </c>
      <c r="F2590" s="74">
        <v>41522</v>
      </c>
    </row>
    <row r="2591" spans="2:6">
      <c r="B2591" t="s">
        <v>11505</v>
      </c>
      <c r="C2591" t="s">
        <v>11506</v>
      </c>
      <c r="D2591" t="s">
        <v>79</v>
      </c>
      <c r="E2591">
        <v>31.96</v>
      </c>
      <c r="F2591" s="74">
        <v>41522</v>
      </c>
    </row>
    <row r="2592" spans="2:6">
      <c r="B2592" t="s">
        <v>11507</v>
      </c>
      <c r="C2592" t="s">
        <v>11508</v>
      </c>
      <c r="D2592" t="s">
        <v>79</v>
      </c>
      <c r="E2592">
        <v>46.86</v>
      </c>
      <c r="F2592" s="74">
        <v>40357</v>
      </c>
    </row>
    <row r="2593" spans="2:6">
      <c r="B2593" t="s">
        <v>11509</v>
      </c>
      <c r="C2593" t="s">
        <v>11510</v>
      </c>
      <c r="D2593" t="s">
        <v>79</v>
      </c>
      <c r="E2593">
        <v>51.83</v>
      </c>
      <c r="F2593" s="74">
        <v>41522</v>
      </c>
    </row>
    <row r="2594" spans="2:6">
      <c r="B2594" t="s">
        <v>11511</v>
      </c>
      <c r="C2594" t="s">
        <v>11512</v>
      </c>
      <c r="D2594" t="s">
        <v>79</v>
      </c>
      <c r="E2594">
        <v>83.36</v>
      </c>
      <c r="F2594" s="74">
        <v>41522</v>
      </c>
    </row>
    <row r="2595" spans="2:6">
      <c r="B2595" t="s">
        <v>11513</v>
      </c>
      <c r="C2595" t="s">
        <v>11514</v>
      </c>
      <c r="D2595" t="s">
        <v>79</v>
      </c>
      <c r="E2595">
        <v>144.01</v>
      </c>
      <c r="F2595" s="74">
        <v>41522</v>
      </c>
    </row>
    <row r="2596" spans="2:6">
      <c r="B2596" t="s">
        <v>11515</v>
      </c>
      <c r="C2596" t="s">
        <v>11516</v>
      </c>
      <c r="D2596" t="s">
        <v>79</v>
      </c>
      <c r="E2596">
        <v>178.09</v>
      </c>
      <c r="F2596" s="74">
        <v>41522</v>
      </c>
    </row>
    <row r="2597" spans="2:6">
      <c r="B2597" t="s">
        <v>11517</v>
      </c>
      <c r="C2597" t="s">
        <v>11518</v>
      </c>
      <c r="D2597" t="s">
        <v>79</v>
      </c>
      <c r="E2597">
        <v>237.04</v>
      </c>
      <c r="F2597" s="74">
        <v>41522</v>
      </c>
    </row>
    <row r="2598" spans="2:6">
      <c r="B2598" t="s">
        <v>11519</v>
      </c>
      <c r="C2598" t="s">
        <v>11520</v>
      </c>
      <c r="D2598" t="s">
        <v>79</v>
      </c>
      <c r="E2598">
        <v>3.79</v>
      </c>
      <c r="F2598" s="74">
        <v>41516</v>
      </c>
    </row>
    <row r="2599" spans="2:6">
      <c r="B2599" t="s">
        <v>11521</v>
      </c>
      <c r="C2599" t="s">
        <v>11522</v>
      </c>
      <c r="D2599" t="s">
        <v>79</v>
      </c>
      <c r="E2599">
        <v>4.76</v>
      </c>
      <c r="F2599" s="74">
        <v>41516</v>
      </c>
    </row>
    <row r="2600" spans="2:6">
      <c r="B2600" t="s">
        <v>11523</v>
      </c>
      <c r="C2600" t="s">
        <v>11524</v>
      </c>
      <c r="D2600" t="s">
        <v>79</v>
      </c>
      <c r="E2600">
        <v>6.04</v>
      </c>
      <c r="F2600" s="74">
        <v>41516</v>
      </c>
    </row>
    <row r="2601" spans="2:6">
      <c r="B2601" t="s">
        <v>11525</v>
      </c>
      <c r="C2601" t="s">
        <v>11526</v>
      </c>
      <c r="D2601" t="s">
        <v>79</v>
      </c>
      <c r="E2601">
        <v>7.94</v>
      </c>
      <c r="F2601" s="74">
        <v>41516</v>
      </c>
    </row>
    <row r="2602" spans="2:6">
      <c r="B2602" t="s">
        <v>11527</v>
      </c>
      <c r="C2602" t="s">
        <v>11528</v>
      </c>
      <c r="D2602" t="s">
        <v>79</v>
      </c>
      <c r="E2602">
        <v>10.95</v>
      </c>
      <c r="F2602" s="74">
        <v>41516</v>
      </c>
    </row>
    <row r="2603" spans="2:6">
      <c r="B2603" t="s">
        <v>11529</v>
      </c>
      <c r="C2603" t="s">
        <v>11530</v>
      </c>
      <c r="D2603" t="s">
        <v>79</v>
      </c>
      <c r="E2603">
        <v>16.07</v>
      </c>
      <c r="F2603" s="74">
        <v>41516</v>
      </c>
    </row>
    <row r="2604" spans="2:6">
      <c r="B2604" t="s">
        <v>11531</v>
      </c>
      <c r="C2604" t="s">
        <v>11532</v>
      </c>
      <c r="D2604" t="s">
        <v>79</v>
      </c>
      <c r="E2604">
        <v>28.17</v>
      </c>
      <c r="F2604" s="74">
        <v>41516</v>
      </c>
    </row>
    <row r="2605" spans="2:6">
      <c r="B2605" t="s">
        <v>11533</v>
      </c>
      <c r="C2605" t="s">
        <v>11534</v>
      </c>
      <c r="D2605" t="s">
        <v>79</v>
      </c>
      <c r="E2605">
        <v>39.479999999999997</v>
      </c>
      <c r="F2605" s="74">
        <v>41516</v>
      </c>
    </row>
    <row r="2606" spans="2:6">
      <c r="B2606" t="s">
        <v>11535</v>
      </c>
      <c r="C2606" t="s">
        <v>11536</v>
      </c>
      <c r="D2606" t="s">
        <v>79</v>
      </c>
      <c r="E2606">
        <v>18.079999999999998</v>
      </c>
      <c r="F2606" s="74">
        <v>41516</v>
      </c>
    </row>
    <row r="2607" spans="2:6">
      <c r="B2607" t="s">
        <v>11537</v>
      </c>
      <c r="C2607" t="s">
        <v>11538</v>
      </c>
      <c r="D2607" t="s">
        <v>79</v>
      </c>
      <c r="E2607">
        <v>14.99</v>
      </c>
      <c r="F2607" s="74">
        <v>40357</v>
      </c>
    </row>
    <row r="2608" spans="2:6">
      <c r="B2608" t="s">
        <v>11539</v>
      </c>
      <c r="C2608" t="s">
        <v>11540</v>
      </c>
      <c r="D2608" t="s">
        <v>79</v>
      </c>
      <c r="E2608">
        <v>30.75</v>
      </c>
      <c r="F2608" s="74">
        <v>41516</v>
      </c>
    </row>
    <row r="2609" spans="2:7">
      <c r="B2609" t="s">
        <v>11541</v>
      </c>
      <c r="C2609" t="s">
        <v>11542</v>
      </c>
      <c r="D2609" t="s">
        <v>79</v>
      </c>
      <c r="E2609">
        <v>50.33</v>
      </c>
      <c r="F2609" s="74">
        <v>41516</v>
      </c>
    </row>
    <row r="2610" spans="2:7">
      <c r="B2610" t="s">
        <v>11543</v>
      </c>
      <c r="C2610" t="s">
        <v>11544</v>
      </c>
      <c r="D2610" t="s">
        <v>79</v>
      </c>
      <c r="E2610">
        <v>9.34</v>
      </c>
      <c r="F2610" s="74">
        <v>41516</v>
      </c>
    </row>
    <row r="2611" spans="2:7">
      <c r="B2611" t="s">
        <v>11545</v>
      </c>
      <c r="C2611" t="s">
        <v>11546</v>
      </c>
      <c r="D2611" t="s">
        <v>79</v>
      </c>
      <c r="E2611">
        <v>11.25</v>
      </c>
      <c r="F2611" s="74">
        <v>41516</v>
      </c>
    </row>
    <row r="2612" spans="2:7">
      <c r="B2612" t="s">
        <v>11547</v>
      </c>
      <c r="C2612" t="s">
        <v>11548</v>
      </c>
      <c r="D2612" t="s">
        <v>79</v>
      </c>
      <c r="E2612">
        <v>16.079999999999998</v>
      </c>
      <c r="F2612" s="74">
        <v>41516</v>
      </c>
    </row>
    <row r="2613" spans="2:7">
      <c r="B2613" t="s">
        <v>11549</v>
      </c>
      <c r="C2613" t="s">
        <v>11550</v>
      </c>
      <c r="D2613" t="s">
        <v>79</v>
      </c>
      <c r="E2613">
        <v>26.1</v>
      </c>
      <c r="F2613" s="74">
        <v>41516</v>
      </c>
    </row>
    <row r="2614" spans="2:7">
      <c r="B2614" t="s">
        <v>11551</v>
      </c>
      <c r="C2614" t="s">
        <v>11552</v>
      </c>
      <c r="D2614" t="s">
        <v>79</v>
      </c>
      <c r="E2614">
        <v>45.97</v>
      </c>
      <c r="F2614" s="74">
        <v>41516</v>
      </c>
    </row>
    <row r="2615" spans="2:7">
      <c r="B2615" t="s">
        <v>11553</v>
      </c>
      <c r="C2615" t="s">
        <v>11554</v>
      </c>
      <c r="D2615" t="s">
        <v>15</v>
      </c>
      <c r="E2615">
        <v>82.76</v>
      </c>
      <c r="F2615" s="74">
        <v>41516</v>
      </c>
    </row>
    <row r="2616" spans="2:7">
      <c r="B2616" t="s">
        <v>11555</v>
      </c>
      <c r="C2616" t="s">
        <v>11556</v>
      </c>
      <c r="D2616" t="s">
        <v>79</v>
      </c>
      <c r="E2616" s="75">
        <v>1133.5999999999999</v>
      </c>
      <c r="F2616" s="74">
        <v>39827</v>
      </c>
    </row>
    <row r="2617" spans="2:7">
      <c r="B2617" t="s">
        <v>11557</v>
      </c>
      <c r="C2617" t="s">
        <v>11558</v>
      </c>
      <c r="D2617" t="s">
        <v>11559</v>
      </c>
      <c r="E2617">
        <v>58.48</v>
      </c>
      <c r="F2617" s="74">
        <v>41522</v>
      </c>
      <c r="G2617" t="s">
        <v>11560</v>
      </c>
    </row>
    <row r="2618" spans="2:7">
      <c r="B2618" t="s">
        <v>11561</v>
      </c>
      <c r="C2618" t="s">
        <v>11562</v>
      </c>
      <c r="D2618" t="s">
        <v>11559</v>
      </c>
      <c r="E2618">
        <v>64.58</v>
      </c>
      <c r="F2618" s="74">
        <v>41522</v>
      </c>
      <c r="G2618" t="s">
        <v>11560</v>
      </c>
    </row>
    <row r="2619" spans="2:7">
      <c r="B2619" t="s">
        <v>11563</v>
      </c>
      <c r="C2619" t="s">
        <v>11564</v>
      </c>
      <c r="D2619" t="s">
        <v>11559</v>
      </c>
      <c r="E2619">
        <v>152.32</v>
      </c>
      <c r="F2619" s="74">
        <v>41522</v>
      </c>
      <c r="G2619" t="s">
        <v>11560</v>
      </c>
    </row>
    <row r="2620" spans="2:7">
      <c r="B2620" t="s">
        <v>11565</v>
      </c>
      <c r="C2620" t="s">
        <v>11566</v>
      </c>
      <c r="D2620" t="s">
        <v>20</v>
      </c>
      <c r="E2620">
        <v>91.83</v>
      </c>
      <c r="F2620" s="74">
        <v>41481</v>
      </c>
    </row>
    <row r="2621" spans="2:7">
      <c r="B2621" t="s">
        <v>11567</v>
      </c>
      <c r="C2621" t="s">
        <v>11568</v>
      </c>
      <c r="D2621" t="s">
        <v>20</v>
      </c>
      <c r="E2621">
        <v>43.3</v>
      </c>
      <c r="F2621" s="74">
        <v>41305</v>
      </c>
    </row>
    <row r="2622" spans="2:7">
      <c r="B2622" t="s">
        <v>11569</v>
      </c>
      <c r="C2622" t="s">
        <v>11570</v>
      </c>
      <c r="D2622" t="s">
        <v>15</v>
      </c>
      <c r="E2622">
        <v>7.02</v>
      </c>
      <c r="F2622" s="74">
        <v>41136</v>
      </c>
    </row>
    <row r="2623" spans="2:7">
      <c r="B2623" t="s">
        <v>11571</v>
      </c>
      <c r="C2623" t="s">
        <v>11572</v>
      </c>
      <c r="D2623" t="s">
        <v>7243</v>
      </c>
      <c r="E2623">
        <v>285</v>
      </c>
      <c r="F2623" s="74">
        <v>41137</v>
      </c>
    </row>
    <row r="2624" spans="2:7">
      <c r="B2624" t="s">
        <v>11573</v>
      </c>
      <c r="C2624" t="s">
        <v>9768</v>
      </c>
      <c r="D2624" t="s">
        <v>62</v>
      </c>
      <c r="E2624">
        <v>0.15</v>
      </c>
      <c r="F2624" s="74">
        <v>41516</v>
      </c>
    </row>
    <row r="2625" spans="2:6">
      <c r="B2625" t="s">
        <v>11574</v>
      </c>
      <c r="C2625" t="s">
        <v>11575</v>
      </c>
      <c r="D2625" t="s">
        <v>62</v>
      </c>
      <c r="E2625">
        <v>0.32</v>
      </c>
      <c r="F2625" s="74">
        <v>38779</v>
      </c>
    </row>
    <row r="2626" spans="2:6">
      <c r="B2626" t="s">
        <v>11576</v>
      </c>
      <c r="C2626" t="s">
        <v>11577</v>
      </c>
      <c r="D2626" t="s">
        <v>62</v>
      </c>
      <c r="E2626">
        <v>78.3</v>
      </c>
      <c r="F2626" s="74">
        <v>41511</v>
      </c>
    </row>
    <row r="2627" spans="2:6">
      <c r="B2627" t="s">
        <v>11578</v>
      </c>
      <c r="C2627" s="76" t="s">
        <v>11579</v>
      </c>
      <c r="D2627" t="s">
        <v>62</v>
      </c>
      <c r="E2627" s="75">
        <v>4765.5</v>
      </c>
      <c r="F2627" s="74">
        <v>41554</v>
      </c>
    </row>
    <row r="2628" spans="2:6">
      <c r="B2628" t="s">
        <v>11580</v>
      </c>
      <c r="C2628" s="76" t="s">
        <v>11581</v>
      </c>
      <c r="D2628" t="s">
        <v>62</v>
      </c>
      <c r="E2628" s="75">
        <v>5135.8100000000004</v>
      </c>
      <c r="F2628" s="74">
        <v>41554</v>
      </c>
    </row>
    <row r="2629" spans="2:6">
      <c r="B2629" t="s">
        <v>11582</v>
      </c>
      <c r="C2629" s="76" t="s">
        <v>11583</v>
      </c>
      <c r="D2629" t="s">
        <v>62</v>
      </c>
      <c r="E2629" s="75">
        <v>7928.82</v>
      </c>
      <c r="F2629" s="74">
        <v>41554</v>
      </c>
    </row>
    <row r="2630" spans="2:6">
      <c r="B2630" t="s">
        <v>11584</v>
      </c>
      <c r="C2630" s="76" t="s">
        <v>11585</v>
      </c>
      <c r="D2630" t="s">
        <v>62</v>
      </c>
      <c r="E2630" s="75">
        <v>8286.0300000000007</v>
      </c>
      <c r="F2630" s="74">
        <v>41554</v>
      </c>
    </row>
    <row r="2631" spans="2:6">
      <c r="B2631" t="s">
        <v>11586</v>
      </c>
      <c r="C2631" t="s">
        <v>11587</v>
      </c>
      <c r="D2631" t="s">
        <v>62</v>
      </c>
      <c r="E2631" s="75">
        <v>3761.91</v>
      </c>
      <c r="F2631" s="74">
        <v>41551</v>
      </c>
    </row>
    <row r="2632" spans="2:6">
      <c r="B2632" t="s">
        <v>11588</v>
      </c>
      <c r="C2632" t="s">
        <v>11587</v>
      </c>
      <c r="D2632" t="s">
        <v>62</v>
      </c>
      <c r="E2632" s="75">
        <v>5209.25</v>
      </c>
      <c r="F2632" s="74">
        <v>41551</v>
      </c>
    </row>
    <row r="2633" spans="2:6">
      <c r="B2633" t="s">
        <v>11589</v>
      </c>
      <c r="C2633" t="s">
        <v>11590</v>
      </c>
      <c r="D2633" t="s">
        <v>62</v>
      </c>
      <c r="E2633" t="s">
        <v>11591</v>
      </c>
      <c r="F2633" s="74">
        <v>41551</v>
      </c>
    </row>
    <row r="2634" spans="2:6">
      <c r="B2634" t="s">
        <v>11592</v>
      </c>
      <c r="C2634" t="s">
        <v>11593</v>
      </c>
      <c r="D2634" t="s">
        <v>62</v>
      </c>
      <c r="E2634" s="75">
        <v>126439.38</v>
      </c>
      <c r="F2634" s="74">
        <v>41556</v>
      </c>
    </row>
    <row r="2635" spans="2:6">
      <c r="B2635" t="s">
        <v>11594</v>
      </c>
      <c r="C2635" t="s">
        <v>11595</v>
      </c>
      <c r="D2635" t="s">
        <v>62</v>
      </c>
      <c r="E2635" s="75">
        <v>126648.5</v>
      </c>
      <c r="F2635" s="74">
        <v>41556</v>
      </c>
    </row>
    <row r="2636" spans="2:6">
      <c r="B2636" t="s">
        <v>11596</v>
      </c>
      <c r="C2636" t="s">
        <v>11597</v>
      </c>
      <c r="D2636" t="s">
        <v>62</v>
      </c>
      <c r="E2636" s="75">
        <v>116255.11</v>
      </c>
      <c r="F2636" s="74">
        <v>41556</v>
      </c>
    </row>
    <row r="2637" spans="2:6">
      <c r="B2637" t="s">
        <v>11598</v>
      </c>
      <c r="C2637" t="s">
        <v>11599</v>
      </c>
      <c r="D2637" t="s">
        <v>62</v>
      </c>
      <c r="E2637" s="75">
        <v>149882.54</v>
      </c>
      <c r="F2637" s="74">
        <v>41551</v>
      </c>
    </row>
    <row r="2638" spans="2:6">
      <c r="B2638" t="s">
        <v>11600</v>
      </c>
      <c r="C2638" t="s">
        <v>11601</v>
      </c>
      <c r="D2638" t="s">
        <v>62</v>
      </c>
      <c r="E2638" s="75">
        <v>163034.37</v>
      </c>
      <c r="F2638" s="74">
        <v>41551</v>
      </c>
    </row>
    <row r="2639" spans="2:6">
      <c r="B2639" t="s">
        <v>11602</v>
      </c>
      <c r="C2639" t="s">
        <v>11603</v>
      </c>
      <c r="D2639" t="s">
        <v>62</v>
      </c>
      <c r="E2639" s="75">
        <v>114248.88</v>
      </c>
      <c r="F2639" s="74">
        <v>41551</v>
      </c>
    </row>
    <row r="2640" spans="2:6">
      <c r="B2640" t="s">
        <v>11604</v>
      </c>
      <c r="C2640" t="s">
        <v>11605</v>
      </c>
      <c r="D2640" t="s">
        <v>62</v>
      </c>
      <c r="E2640" s="75">
        <v>112790.88</v>
      </c>
      <c r="F2640" s="74">
        <v>41551</v>
      </c>
    </row>
    <row r="2641" spans="2:6">
      <c r="B2641" t="s">
        <v>11606</v>
      </c>
      <c r="C2641" t="s">
        <v>11607</v>
      </c>
      <c r="D2641" t="s">
        <v>62</v>
      </c>
      <c r="E2641" s="75">
        <v>91768.68</v>
      </c>
      <c r="F2641" s="74">
        <v>41551</v>
      </c>
    </row>
    <row r="2642" spans="2:6">
      <c r="B2642" t="s">
        <v>11608</v>
      </c>
      <c r="C2642" t="s">
        <v>11609</v>
      </c>
      <c r="D2642" t="s">
        <v>62</v>
      </c>
      <c r="E2642" s="75">
        <v>123365.57</v>
      </c>
      <c r="F2642" s="74">
        <v>41551</v>
      </c>
    </row>
    <row r="2643" spans="2:6">
      <c r="B2643" t="s">
        <v>11610</v>
      </c>
      <c r="C2643" t="s">
        <v>11611</v>
      </c>
      <c r="D2643" t="s">
        <v>62</v>
      </c>
      <c r="E2643" s="75">
        <v>100608.61</v>
      </c>
      <c r="F2643" s="74">
        <v>41551</v>
      </c>
    </row>
    <row r="2644" spans="2:6">
      <c r="B2644" t="s">
        <v>11612</v>
      </c>
      <c r="C2644" t="s">
        <v>11613</v>
      </c>
      <c r="D2644" t="s">
        <v>62</v>
      </c>
      <c r="E2644" s="75">
        <v>106978.05</v>
      </c>
      <c r="F2644" s="74">
        <v>41551</v>
      </c>
    </row>
    <row r="2645" spans="2:6">
      <c r="B2645" t="s">
        <v>11614</v>
      </c>
      <c r="C2645" t="s">
        <v>11615</v>
      </c>
      <c r="D2645" t="s">
        <v>62</v>
      </c>
      <c r="E2645" s="75">
        <v>98761.41</v>
      </c>
      <c r="F2645" s="74">
        <v>41551</v>
      </c>
    </row>
    <row r="2646" spans="2:6">
      <c r="B2646" t="s">
        <v>11616</v>
      </c>
      <c r="C2646" t="s">
        <v>11617</v>
      </c>
      <c r="D2646" t="s">
        <v>62</v>
      </c>
      <c r="E2646" s="75">
        <v>107712.04</v>
      </c>
      <c r="F2646" s="74">
        <v>41551</v>
      </c>
    </row>
    <row r="2647" spans="2:6">
      <c r="B2647" t="s">
        <v>11618</v>
      </c>
      <c r="C2647" t="s">
        <v>11619</v>
      </c>
      <c r="D2647" t="s">
        <v>62</v>
      </c>
      <c r="E2647" s="75">
        <v>105756.44</v>
      </c>
      <c r="F2647" s="74">
        <v>41551</v>
      </c>
    </row>
    <row r="2648" spans="2:6">
      <c r="B2648" t="s">
        <v>11620</v>
      </c>
      <c r="C2648" t="s">
        <v>11621</v>
      </c>
      <c r="D2648" t="s">
        <v>62</v>
      </c>
      <c r="E2648" s="75">
        <v>90281.11</v>
      </c>
      <c r="F2648" s="74">
        <v>41551</v>
      </c>
    </row>
    <row r="2649" spans="2:6">
      <c r="B2649" t="s">
        <v>11622</v>
      </c>
      <c r="C2649" t="s">
        <v>11623</v>
      </c>
      <c r="D2649" t="s">
        <v>62</v>
      </c>
      <c r="E2649" s="75">
        <v>98761.41</v>
      </c>
      <c r="F2649" s="74">
        <v>41551</v>
      </c>
    </row>
    <row r="2650" spans="2:6">
      <c r="B2650" t="s">
        <v>11624</v>
      </c>
      <c r="C2650" t="s">
        <v>11625</v>
      </c>
      <c r="D2650" t="s">
        <v>62</v>
      </c>
      <c r="E2650" s="75">
        <v>90596.34</v>
      </c>
      <c r="F2650" s="74">
        <v>41551</v>
      </c>
    </row>
    <row r="2651" spans="2:6">
      <c r="B2651" t="s">
        <v>11626</v>
      </c>
      <c r="C2651" t="s">
        <v>11627</v>
      </c>
      <c r="D2651" t="s">
        <v>62</v>
      </c>
      <c r="E2651" s="75">
        <v>128776.5</v>
      </c>
      <c r="F2651" s="74">
        <v>41551</v>
      </c>
    </row>
    <row r="2652" spans="2:6">
      <c r="B2652" t="s">
        <v>11628</v>
      </c>
      <c r="C2652" t="s">
        <v>11629</v>
      </c>
      <c r="D2652" t="s">
        <v>62</v>
      </c>
      <c r="E2652" s="75">
        <v>144616.85999999999</v>
      </c>
      <c r="F2652" s="74">
        <v>41551</v>
      </c>
    </row>
    <row r="2653" spans="2:6">
      <c r="B2653" t="s">
        <v>11630</v>
      </c>
      <c r="C2653" t="s">
        <v>11631</v>
      </c>
      <c r="D2653" t="s">
        <v>62</v>
      </c>
      <c r="E2653" s="75">
        <v>110634.66</v>
      </c>
      <c r="F2653" s="74">
        <v>41551</v>
      </c>
    </row>
    <row r="2654" spans="2:6">
      <c r="B2654" t="s">
        <v>11632</v>
      </c>
      <c r="C2654" t="s">
        <v>11633</v>
      </c>
      <c r="D2654" t="s">
        <v>62</v>
      </c>
      <c r="E2654" s="75">
        <v>162235.85</v>
      </c>
      <c r="F2654" s="74">
        <v>41551</v>
      </c>
    </row>
    <row r="2655" spans="2:6">
      <c r="B2655" t="s">
        <v>11634</v>
      </c>
      <c r="C2655" t="s">
        <v>11635</v>
      </c>
      <c r="D2655" t="s">
        <v>62</v>
      </c>
      <c r="E2655" s="75">
        <v>144804.51</v>
      </c>
      <c r="F2655" s="74">
        <v>41551</v>
      </c>
    </row>
    <row r="2656" spans="2:6">
      <c r="B2656" t="s">
        <v>11636</v>
      </c>
      <c r="C2656" t="s">
        <v>11637</v>
      </c>
      <c r="D2656" t="s">
        <v>62</v>
      </c>
      <c r="E2656" s="75">
        <v>247207.95</v>
      </c>
      <c r="F2656" s="74">
        <v>41551</v>
      </c>
    </row>
    <row r="2657" spans="2:6">
      <c r="B2657" t="s">
        <v>11638</v>
      </c>
      <c r="C2657" t="s">
        <v>11639</v>
      </c>
      <c r="D2657" t="s">
        <v>62</v>
      </c>
      <c r="E2657" s="75">
        <v>106978.05</v>
      </c>
      <c r="F2657" s="74">
        <v>41551</v>
      </c>
    </row>
    <row r="2658" spans="2:6">
      <c r="B2658" t="s">
        <v>11640</v>
      </c>
      <c r="C2658" t="s">
        <v>11641</v>
      </c>
      <c r="D2658" t="s">
        <v>62</v>
      </c>
      <c r="E2658" s="75">
        <v>100608.61</v>
      </c>
      <c r="F2658" s="74">
        <v>41551</v>
      </c>
    </row>
    <row r="2659" spans="2:6">
      <c r="B2659" t="s">
        <v>11642</v>
      </c>
      <c r="C2659" t="s">
        <v>11643</v>
      </c>
      <c r="D2659" t="s">
        <v>62</v>
      </c>
      <c r="E2659" s="75">
        <v>169994.02</v>
      </c>
      <c r="F2659" s="74">
        <v>41551</v>
      </c>
    </row>
    <row r="2660" spans="2:6">
      <c r="B2660" t="s">
        <v>11644</v>
      </c>
      <c r="C2660" t="s">
        <v>11645</v>
      </c>
    </row>
    <row r="2661" spans="2:6">
      <c r="B2661" t="s">
        <v>62</v>
      </c>
      <c r="C2661" s="75">
        <v>181679.63</v>
      </c>
      <c r="D2661" s="74">
        <v>41551</v>
      </c>
    </row>
    <row r="2662" spans="2:6">
      <c r="B2662" t="s">
        <v>11646</v>
      </c>
      <c r="C2662" t="s">
        <v>11647</v>
      </c>
    </row>
    <row r="2663" spans="2:6">
      <c r="B2663" t="s">
        <v>62</v>
      </c>
      <c r="C2663" s="75">
        <v>129373.47</v>
      </c>
      <c r="D2663" s="74">
        <v>41551</v>
      </c>
    </row>
    <row r="2664" spans="2:6">
      <c r="B2664" t="s">
        <v>11648</v>
      </c>
      <c r="C2664" t="s">
        <v>11649</v>
      </c>
      <c r="D2664" t="s">
        <v>62</v>
      </c>
      <c r="E2664" s="75">
        <v>207642.42</v>
      </c>
      <c r="F2664" s="74">
        <v>41551</v>
      </c>
    </row>
    <row r="2665" spans="2:6">
      <c r="B2665" t="s">
        <v>11650</v>
      </c>
      <c r="C2665" t="s">
        <v>11651</v>
      </c>
      <c r="D2665" t="s">
        <v>62</v>
      </c>
      <c r="E2665" s="75">
        <v>163265.35</v>
      </c>
      <c r="F2665" s="74">
        <v>41551</v>
      </c>
    </row>
    <row r="2666" spans="2:6">
      <c r="B2666" t="s">
        <v>11652</v>
      </c>
      <c r="C2666" t="s">
        <v>11653</v>
      </c>
      <c r="D2666" t="s">
        <v>62</v>
      </c>
      <c r="E2666" s="75">
        <v>194358.69</v>
      </c>
      <c r="F2666" s="74">
        <v>41551</v>
      </c>
    </row>
    <row r="2667" spans="2:6">
      <c r="B2667" t="s">
        <v>11654</v>
      </c>
      <c r="C2667" t="s">
        <v>11655</v>
      </c>
      <c r="D2667" t="s">
        <v>62</v>
      </c>
      <c r="E2667" s="75">
        <v>185165.86</v>
      </c>
      <c r="F2667" s="74">
        <v>41551</v>
      </c>
    </row>
    <row r="2668" spans="2:6">
      <c r="B2668" t="s">
        <v>11656</v>
      </c>
      <c r="C2668" t="s">
        <v>11657</v>
      </c>
      <c r="D2668" t="s">
        <v>62</v>
      </c>
      <c r="E2668" s="75">
        <v>112657.23</v>
      </c>
      <c r="F2668" s="74">
        <v>41551</v>
      </c>
    </row>
    <row r="2669" spans="2:6">
      <c r="B2669" t="s">
        <v>11658</v>
      </c>
      <c r="C2669" t="s">
        <v>11659</v>
      </c>
      <c r="D2669" t="s">
        <v>62</v>
      </c>
      <c r="E2669" s="75">
        <v>155798.24</v>
      </c>
      <c r="F2669" s="74">
        <v>41551</v>
      </c>
    </row>
    <row r="2670" spans="2:6">
      <c r="B2670" t="s">
        <v>11660</v>
      </c>
      <c r="C2670" t="s">
        <v>11661</v>
      </c>
      <c r="D2670" t="s">
        <v>62</v>
      </c>
      <c r="E2670" s="75">
        <v>155798.24</v>
      </c>
      <c r="F2670" s="74">
        <v>41551</v>
      </c>
    </row>
    <row r="2671" spans="2:6">
      <c r="B2671" t="s">
        <v>11662</v>
      </c>
      <c r="C2671" t="s">
        <v>11663</v>
      </c>
      <c r="D2671" t="s">
        <v>62</v>
      </c>
      <c r="E2671" s="75">
        <v>108652.86</v>
      </c>
      <c r="F2671" s="74">
        <v>41551</v>
      </c>
    </row>
    <row r="2672" spans="2:6">
      <c r="B2672" t="s">
        <v>11664</v>
      </c>
      <c r="C2672" t="s">
        <v>11665</v>
      </c>
      <c r="D2672" t="s">
        <v>62</v>
      </c>
      <c r="E2672" s="75">
        <v>130908.01</v>
      </c>
      <c r="F2672" s="74">
        <v>41551</v>
      </c>
    </row>
    <row r="2673" spans="2:6">
      <c r="B2673" t="s">
        <v>11666</v>
      </c>
      <c r="C2673" t="s">
        <v>11667</v>
      </c>
      <c r="D2673" t="s">
        <v>62</v>
      </c>
      <c r="E2673" s="75">
        <v>122036.63</v>
      </c>
      <c r="F2673" s="74">
        <v>41551</v>
      </c>
    </row>
    <row r="2674" spans="2:6">
      <c r="B2674" t="s">
        <v>11668</v>
      </c>
      <c r="C2674" t="s">
        <v>11669</v>
      </c>
      <c r="E2674" s="75">
        <v>126636.34</v>
      </c>
      <c r="F2674" s="74">
        <v>41551</v>
      </c>
    </row>
    <row r="2675" spans="2:6">
      <c r="B2675" t="s">
        <v>11670</v>
      </c>
      <c r="C2675" t="s">
        <v>11671</v>
      </c>
      <c r="D2675" t="s">
        <v>62</v>
      </c>
      <c r="E2675" s="75">
        <v>109268.6</v>
      </c>
      <c r="F2675" s="74">
        <v>41551</v>
      </c>
    </row>
    <row r="2676" spans="2:6">
      <c r="B2676" t="s">
        <v>11672</v>
      </c>
      <c r="C2676" t="s">
        <v>11673</v>
      </c>
      <c r="D2676" t="s">
        <v>62</v>
      </c>
      <c r="E2676" s="75">
        <v>98761.41</v>
      </c>
      <c r="F2676" s="74">
        <v>41551</v>
      </c>
    </row>
    <row r="2677" spans="2:6">
      <c r="B2677" t="s">
        <v>11674</v>
      </c>
      <c r="C2677" t="s">
        <v>11675</v>
      </c>
      <c r="D2677" t="s">
        <v>62</v>
      </c>
      <c r="E2677" s="75">
        <v>130136.9</v>
      </c>
      <c r="F2677" s="74">
        <v>41551</v>
      </c>
    </row>
    <row r="2678" spans="2:6">
      <c r="B2678" t="s">
        <v>11676</v>
      </c>
      <c r="C2678" t="s">
        <v>11677</v>
      </c>
      <c r="D2678" t="s">
        <v>62</v>
      </c>
      <c r="E2678" s="75">
        <v>164354</v>
      </c>
      <c r="F2678" s="74">
        <v>41551</v>
      </c>
    </row>
    <row r="2679" spans="2:6">
      <c r="B2679" t="s">
        <v>11678</v>
      </c>
      <c r="C2679" t="s">
        <v>11679</v>
      </c>
    </row>
    <row r="2680" spans="2:6">
      <c r="B2680" t="s">
        <v>62</v>
      </c>
      <c r="C2680" s="75">
        <v>130772.34</v>
      </c>
      <c r="D2680" s="74">
        <v>41551</v>
      </c>
    </row>
    <row r="2681" spans="2:6">
      <c r="B2681" t="s">
        <v>11680</v>
      </c>
      <c r="C2681" t="s">
        <v>11681</v>
      </c>
      <c r="D2681" t="s">
        <v>62</v>
      </c>
      <c r="E2681" s="75">
        <v>91034.69</v>
      </c>
      <c r="F2681" s="74">
        <v>41551</v>
      </c>
    </row>
    <row r="2682" spans="2:6">
      <c r="B2682" t="s">
        <v>11682</v>
      </c>
      <c r="C2682" t="s">
        <v>11683</v>
      </c>
      <c r="D2682" t="s">
        <v>62</v>
      </c>
      <c r="E2682" s="75">
        <v>146424.38</v>
      </c>
      <c r="F2682" s="74">
        <v>41551</v>
      </c>
    </row>
    <row r="2683" spans="2:6">
      <c r="B2683" t="s">
        <v>11684</v>
      </c>
      <c r="C2683" t="s">
        <v>11685</v>
      </c>
    </row>
    <row r="2684" spans="2:6">
      <c r="B2684" t="s">
        <v>62</v>
      </c>
      <c r="C2684" s="75">
        <v>145898.54999999999</v>
      </c>
      <c r="D2684" s="74">
        <v>41551</v>
      </c>
    </row>
    <row r="2685" spans="2:6">
      <c r="B2685" t="s">
        <v>11686</v>
      </c>
      <c r="C2685" t="s">
        <v>11687</v>
      </c>
      <c r="D2685" t="s">
        <v>62</v>
      </c>
      <c r="E2685" s="75">
        <v>124890.12</v>
      </c>
      <c r="F2685" s="74">
        <v>41551</v>
      </c>
    </row>
    <row r="2686" spans="2:6">
      <c r="B2686" t="s">
        <v>11688</v>
      </c>
      <c r="C2686" t="s">
        <v>11689</v>
      </c>
    </row>
    <row r="2688" spans="2:6">
      <c r="B2688" t="s">
        <v>62</v>
      </c>
      <c r="C2688" s="75">
        <v>187311.01</v>
      </c>
      <c r="D2688" s="74">
        <v>41551</v>
      </c>
    </row>
    <row r="2689" spans="2:6">
      <c r="B2689" t="s">
        <v>11690</v>
      </c>
      <c r="C2689" t="s">
        <v>11691</v>
      </c>
      <c r="D2689" t="s">
        <v>62</v>
      </c>
      <c r="E2689" s="75">
        <v>115149.6</v>
      </c>
      <c r="F2689" s="74">
        <v>41551</v>
      </c>
    </row>
    <row r="2690" spans="2:6">
      <c r="B2690" t="s">
        <v>11692</v>
      </c>
      <c r="C2690" t="s">
        <v>11693</v>
      </c>
      <c r="D2690" t="s">
        <v>62</v>
      </c>
      <c r="E2690" s="75">
        <v>106165.35</v>
      </c>
      <c r="F2690" s="74">
        <v>41551</v>
      </c>
    </row>
    <row r="2691" spans="2:6">
      <c r="B2691" t="s">
        <v>11694</v>
      </c>
      <c r="C2691" t="s">
        <v>11695</v>
      </c>
    </row>
    <row r="2692" spans="2:6">
      <c r="B2692" t="s">
        <v>62</v>
      </c>
      <c r="C2692" s="75">
        <v>168179.22</v>
      </c>
      <c r="D2692" s="74">
        <v>41551</v>
      </c>
    </row>
    <row r="2693" spans="2:6">
      <c r="B2693" t="s">
        <v>11696</v>
      </c>
      <c r="C2693" t="s">
        <v>11697</v>
      </c>
      <c r="D2693" t="s">
        <v>62</v>
      </c>
      <c r="E2693" s="75">
        <v>193510.21</v>
      </c>
      <c r="F2693" s="74">
        <v>41551</v>
      </c>
    </row>
    <row r="2694" spans="2:6">
      <c r="B2694" t="s">
        <v>11698</v>
      </c>
      <c r="C2694" t="s">
        <v>11699</v>
      </c>
      <c r="D2694" t="s">
        <v>62</v>
      </c>
      <c r="E2694" s="75">
        <v>111618.41</v>
      </c>
      <c r="F2694" s="74">
        <v>41551</v>
      </c>
    </row>
    <row r="2695" spans="2:6">
      <c r="B2695" t="s">
        <v>11700</v>
      </c>
      <c r="C2695" t="s">
        <v>11701</v>
      </c>
      <c r="D2695" t="s">
        <v>62</v>
      </c>
      <c r="E2695" s="75">
        <v>119232.67</v>
      </c>
      <c r="F2695" s="74">
        <v>41551</v>
      </c>
    </row>
    <row r="2696" spans="2:6">
      <c r="B2696" t="s">
        <v>11702</v>
      </c>
      <c r="C2696" t="s">
        <v>11703</v>
      </c>
      <c r="D2696" t="s">
        <v>62</v>
      </c>
      <c r="E2696" s="75">
        <v>155798.24</v>
      </c>
      <c r="F2696" s="74">
        <v>41551</v>
      </c>
    </row>
    <row r="2697" spans="2:6">
      <c r="B2697" t="s">
        <v>11704</v>
      </c>
      <c r="C2697" t="s">
        <v>11705</v>
      </c>
    </row>
    <row r="2698" spans="2:6">
      <c r="B2698" t="s">
        <v>62</v>
      </c>
      <c r="C2698" s="75">
        <v>165443.04</v>
      </c>
      <c r="D2698" s="74">
        <v>41551</v>
      </c>
    </row>
    <row r="2699" spans="2:6">
      <c r="B2699" t="s">
        <v>11706</v>
      </c>
      <c r="C2699" t="s">
        <v>11707</v>
      </c>
      <c r="D2699" t="s">
        <v>62</v>
      </c>
      <c r="E2699" s="75">
        <v>167198.99</v>
      </c>
      <c r="F2699" s="74">
        <v>41551</v>
      </c>
    </row>
    <row r="2700" spans="2:6">
      <c r="B2700" t="s">
        <v>11708</v>
      </c>
      <c r="C2700" t="s">
        <v>11709</v>
      </c>
      <c r="D2700" t="s">
        <v>62</v>
      </c>
      <c r="E2700" s="75">
        <v>215398.04</v>
      </c>
      <c r="F2700" s="74">
        <v>41551</v>
      </c>
    </row>
    <row r="2701" spans="2:6">
      <c r="B2701" t="s">
        <v>11710</v>
      </c>
      <c r="C2701" t="s">
        <v>11711</v>
      </c>
      <c r="D2701" t="s">
        <v>62</v>
      </c>
      <c r="E2701" s="75">
        <v>242182.17</v>
      </c>
      <c r="F2701" s="74">
        <v>41551</v>
      </c>
    </row>
    <row r="2702" spans="2:6">
      <c r="B2702" t="s">
        <v>11712</v>
      </c>
      <c r="C2702" t="s">
        <v>11713</v>
      </c>
    </row>
    <row r="2703" spans="2:6">
      <c r="B2703" t="s">
        <v>62</v>
      </c>
      <c r="C2703" s="75">
        <v>122174.59</v>
      </c>
      <c r="D2703" s="74">
        <v>41551</v>
      </c>
    </row>
    <row r="2704" spans="2:6">
      <c r="B2704" t="s">
        <v>11714</v>
      </c>
      <c r="C2704" t="s">
        <v>11715</v>
      </c>
      <c r="D2704" t="s">
        <v>62</v>
      </c>
      <c r="E2704" s="75">
        <v>107628.35</v>
      </c>
      <c r="F2704" s="74">
        <v>41551</v>
      </c>
    </row>
    <row r="2705" spans="2:6">
      <c r="B2705" t="s">
        <v>11716</v>
      </c>
      <c r="C2705" t="s">
        <v>11717</v>
      </c>
    </row>
    <row r="2706" spans="2:6">
      <c r="B2706" t="s">
        <v>62</v>
      </c>
      <c r="C2706" s="75">
        <v>99401.71</v>
      </c>
      <c r="D2706" s="74">
        <v>41551</v>
      </c>
    </row>
    <row r="2707" spans="2:6">
      <c r="B2707" t="s">
        <v>11718</v>
      </c>
      <c r="C2707" t="s">
        <v>11719</v>
      </c>
      <c r="D2707" t="s">
        <v>11559</v>
      </c>
      <c r="E2707">
        <v>132.13</v>
      </c>
      <c r="F2707" s="74">
        <v>40357</v>
      </c>
    </row>
    <row r="2708" spans="2:6">
      <c r="B2708" t="s">
        <v>11720</v>
      </c>
      <c r="C2708" t="s">
        <v>11721</v>
      </c>
      <c r="D2708" t="s">
        <v>62</v>
      </c>
      <c r="E2708" s="75">
        <v>39468.6</v>
      </c>
      <c r="F2708" s="74">
        <v>41551</v>
      </c>
    </row>
    <row r="2709" spans="2:6">
      <c r="B2709" t="s">
        <v>11722</v>
      </c>
      <c r="C2709" t="s">
        <v>11723</v>
      </c>
      <c r="D2709" t="s">
        <v>62</v>
      </c>
      <c r="E2709" s="75">
        <v>14444.87</v>
      </c>
      <c r="F2709" s="74">
        <v>41551</v>
      </c>
    </row>
    <row r="2710" spans="2:6">
      <c r="B2710" t="s">
        <v>11724</v>
      </c>
      <c r="C2710" t="s">
        <v>11725</v>
      </c>
      <c r="D2710" t="s">
        <v>6803</v>
      </c>
      <c r="E2710">
        <v>359.9</v>
      </c>
      <c r="F2710" s="74">
        <v>41545</v>
      </c>
    </row>
    <row r="2711" spans="2:6">
      <c r="B2711" t="s">
        <v>11726</v>
      </c>
      <c r="C2711" t="s">
        <v>11727</v>
      </c>
      <c r="D2711" t="s">
        <v>62</v>
      </c>
      <c r="E2711">
        <v>43.34</v>
      </c>
      <c r="F2711" s="74">
        <v>41522</v>
      </c>
    </row>
    <row r="2712" spans="2:6">
      <c r="B2712" t="s">
        <v>11728</v>
      </c>
      <c r="C2712" t="s">
        <v>11729</v>
      </c>
      <c r="D2712" t="s">
        <v>62</v>
      </c>
      <c r="E2712">
        <v>18.09</v>
      </c>
      <c r="F2712" s="74">
        <v>41522</v>
      </c>
    </row>
    <row r="2713" spans="2:6">
      <c r="B2713" t="s">
        <v>11730</v>
      </c>
      <c r="C2713" s="76" t="s">
        <v>11731</v>
      </c>
      <c r="D2713" t="s">
        <v>6803</v>
      </c>
      <c r="E2713" s="75">
        <v>179602.65</v>
      </c>
      <c r="F2713" s="74">
        <v>41557</v>
      </c>
    </row>
    <row r="2714" spans="2:6">
      <c r="B2714" t="s">
        <v>11732</v>
      </c>
      <c r="C2714" s="76" t="s">
        <v>11733</v>
      </c>
      <c r="D2714" t="s">
        <v>6803</v>
      </c>
      <c r="E2714" s="75">
        <v>366375.28</v>
      </c>
      <c r="F2714" s="74">
        <v>41557</v>
      </c>
    </row>
    <row r="2715" spans="2:6">
      <c r="B2715" t="s">
        <v>11734</v>
      </c>
      <c r="C2715" s="76" t="s">
        <v>11735</v>
      </c>
      <c r="D2715" t="s">
        <v>6845</v>
      </c>
      <c r="E2715" s="75">
        <v>385398.27</v>
      </c>
      <c r="F2715" s="74">
        <v>41557</v>
      </c>
    </row>
    <row r="2716" spans="2:6">
      <c r="B2716" t="s">
        <v>11736</v>
      </c>
      <c r="C2716" t="s">
        <v>11737</v>
      </c>
      <c r="D2716" t="s">
        <v>6803</v>
      </c>
      <c r="E2716" s="75">
        <v>642600</v>
      </c>
      <c r="F2716" s="74">
        <v>41557</v>
      </c>
    </row>
    <row r="2717" spans="2:6">
      <c r="B2717" t="s">
        <v>11738</v>
      </c>
      <c r="C2717" s="76" t="s">
        <v>11739</v>
      </c>
      <c r="D2717" t="s">
        <v>15</v>
      </c>
      <c r="E2717">
        <v>18.63</v>
      </c>
      <c r="F2717" s="74">
        <v>41554</v>
      </c>
    </row>
    <row r="2718" spans="2:6">
      <c r="B2718" t="s">
        <v>11740</v>
      </c>
      <c r="C2718" t="s">
        <v>11740</v>
      </c>
      <c r="D2718" t="s">
        <v>6858</v>
      </c>
      <c r="E2718">
        <v>243</v>
      </c>
      <c r="F2718" s="74">
        <v>41521</v>
      </c>
    </row>
    <row r="2719" spans="2:6">
      <c r="B2719" t="s">
        <v>11741</v>
      </c>
      <c r="C2719" t="s">
        <v>11742</v>
      </c>
      <c r="D2719" t="s">
        <v>62</v>
      </c>
      <c r="E2719">
        <v>405.22</v>
      </c>
      <c r="F2719" s="74">
        <v>41485</v>
      </c>
    </row>
    <row r="2720" spans="2:6">
      <c r="B2720" t="s">
        <v>11743</v>
      </c>
      <c r="C2720" t="s">
        <v>11744</v>
      </c>
      <c r="D2720" t="s">
        <v>62</v>
      </c>
      <c r="E2720">
        <v>652</v>
      </c>
      <c r="F2720" s="74">
        <v>41485</v>
      </c>
    </row>
    <row r="2721" spans="2:6">
      <c r="B2721" t="s">
        <v>11745</v>
      </c>
      <c r="C2721" t="s">
        <v>11746</v>
      </c>
      <c r="D2721" t="s">
        <v>62</v>
      </c>
      <c r="E2721" s="75">
        <v>1013.38</v>
      </c>
      <c r="F2721" s="74">
        <v>41521</v>
      </c>
    </row>
    <row r="2722" spans="2:6">
      <c r="B2722" t="s">
        <v>11747</v>
      </c>
      <c r="C2722" t="s">
        <v>11748</v>
      </c>
      <c r="D2722" t="s">
        <v>62</v>
      </c>
      <c r="E2722" s="75">
        <v>1461.66</v>
      </c>
      <c r="F2722" s="74">
        <v>39766</v>
      </c>
    </row>
    <row r="2723" spans="2:6">
      <c r="B2723" t="s">
        <v>11749</v>
      </c>
      <c r="C2723" t="s">
        <v>11750</v>
      </c>
      <c r="D2723" t="s">
        <v>62</v>
      </c>
      <c r="E2723">
        <v>456.89</v>
      </c>
      <c r="F2723" s="74">
        <v>39766</v>
      </c>
    </row>
    <row r="2724" spans="2:6">
      <c r="B2724" t="s">
        <v>11751</v>
      </c>
      <c r="C2724" t="s">
        <v>11752</v>
      </c>
      <c r="D2724" t="s">
        <v>62</v>
      </c>
      <c r="E2724" s="75">
        <v>1961.25</v>
      </c>
      <c r="F2724" s="74">
        <v>39766</v>
      </c>
    </row>
    <row r="2725" spans="2:6">
      <c r="B2725" t="s">
        <v>11753</v>
      </c>
      <c r="C2725" t="s">
        <v>11754</v>
      </c>
      <c r="D2725" t="s">
        <v>62</v>
      </c>
      <c r="E2725">
        <v>595</v>
      </c>
      <c r="F2725" s="74">
        <v>41551</v>
      </c>
    </row>
    <row r="2726" spans="2:6">
      <c r="B2726" t="s">
        <v>11755</v>
      </c>
      <c r="C2726" t="s">
        <v>11756</v>
      </c>
      <c r="D2726" t="s">
        <v>6858</v>
      </c>
      <c r="E2726">
        <v>761.68</v>
      </c>
      <c r="F2726" s="74">
        <v>41528</v>
      </c>
    </row>
    <row r="2727" spans="2:6">
      <c r="B2727" t="s">
        <v>11757</v>
      </c>
      <c r="C2727" t="s">
        <v>11758</v>
      </c>
      <c r="D2727" t="s">
        <v>62</v>
      </c>
      <c r="E2727" s="75">
        <v>1562.9</v>
      </c>
      <c r="F2727" s="74">
        <v>41485</v>
      </c>
    </row>
    <row r="2728" spans="2:6">
      <c r="B2728" t="s">
        <v>11759</v>
      </c>
      <c r="C2728" t="s">
        <v>11760</v>
      </c>
      <c r="D2728" t="s">
        <v>6858</v>
      </c>
      <c r="E2728">
        <v>250</v>
      </c>
      <c r="F2728" s="74">
        <v>41522</v>
      </c>
    </row>
    <row r="2729" spans="2:6">
      <c r="B2729" t="s">
        <v>11761</v>
      </c>
      <c r="C2729" t="s">
        <v>11762</v>
      </c>
      <c r="D2729" t="s">
        <v>6858</v>
      </c>
      <c r="E2729" s="75">
        <v>3700</v>
      </c>
      <c r="F2729" s="74">
        <v>41526</v>
      </c>
    </row>
    <row r="2730" spans="2:6">
      <c r="B2730" t="s">
        <v>11763</v>
      </c>
      <c r="C2730" t="s">
        <v>11764</v>
      </c>
      <c r="D2730" t="s">
        <v>62</v>
      </c>
      <c r="E2730">
        <v>178.23</v>
      </c>
      <c r="F2730" s="74">
        <v>39763</v>
      </c>
    </row>
    <row r="2731" spans="2:6">
      <c r="B2731" t="s">
        <v>11765</v>
      </c>
      <c r="C2731" t="s">
        <v>11766</v>
      </c>
      <c r="D2731" t="s">
        <v>6858</v>
      </c>
      <c r="E2731" s="75">
        <v>4800</v>
      </c>
      <c r="F2731" s="74">
        <v>41526</v>
      </c>
    </row>
    <row r="2732" spans="2:6">
      <c r="B2732" t="s">
        <v>11767</v>
      </c>
      <c r="C2732" s="76" t="s">
        <v>11768</v>
      </c>
      <c r="D2732" t="s">
        <v>6858</v>
      </c>
      <c r="E2732">
        <v>250</v>
      </c>
      <c r="F2732" s="74">
        <v>41522</v>
      </c>
    </row>
    <row r="2733" spans="2:6">
      <c r="B2733" t="s">
        <v>11769</v>
      </c>
      <c r="C2733" t="s">
        <v>11770</v>
      </c>
      <c r="D2733" t="s">
        <v>62</v>
      </c>
      <c r="E2733">
        <v>82.37</v>
      </c>
      <c r="F2733" s="74">
        <v>39765</v>
      </c>
    </row>
    <row r="2734" spans="2:6">
      <c r="B2734" t="s">
        <v>11771</v>
      </c>
      <c r="C2734" t="s">
        <v>11772</v>
      </c>
      <c r="D2734" t="s">
        <v>62</v>
      </c>
      <c r="E2734">
        <v>196.3</v>
      </c>
      <c r="F2734" s="74">
        <v>39766</v>
      </c>
    </row>
    <row r="2735" spans="2:6">
      <c r="B2735" t="s">
        <v>11773</v>
      </c>
      <c r="C2735" t="s">
        <v>11774</v>
      </c>
      <c r="D2735" t="s">
        <v>62</v>
      </c>
      <c r="E2735">
        <v>286.31</v>
      </c>
      <c r="F2735" s="74">
        <v>39766</v>
      </c>
    </row>
    <row r="2736" spans="2:6">
      <c r="B2736" t="s">
        <v>11775</v>
      </c>
      <c r="C2736" t="s">
        <v>11776</v>
      </c>
      <c r="D2736" t="s">
        <v>6858</v>
      </c>
      <c r="E2736" s="75">
        <v>9500</v>
      </c>
      <c r="F2736" s="74">
        <v>41526</v>
      </c>
    </row>
    <row r="2737" spans="2:6">
      <c r="B2737" t="s">
        <v>11777</v>
      </c>
      <c r="C2737" t="s">
        <v>11778</v>
      </c>
      <c r="D2737" t="s">
        <v>62</v>
      </c>
      <c r="E2737">
        <v>265.3</v>
      </c>
      <c r="F2737" s="74">
        <v>39765</v>
      </c>
    </row>
    <row r="2738" spans="2:6">
      <c r="B2738" t="s">
        <v>11779</v>
      </c>
      <c r="C2738" t="s">
        <v>11780</v>
      </c>
      <c r="D2738" t="s">
        <v>6858</v>
      </c>
      <c r="E2738">
        <v>264.18</v>
      </c>
      <c r="F2738" s="74">
        <v>41545</v>
      </c>
    </row>
    <row r="2739" spans="2:6">
      <c r="B2739" t="s">
        <v>11781</v>
      </c>
      <c r="C2739" t="s">
        <v>11782</v>
      </c>
      <c r="D2739" t="s">
        <v>6858</v>
      </c>
      <c r="E2739" s="75">
        <v>1699.44</v>
      </c>
      <c r="F2739" s="74">
        <v>41554</v>
      </c>
    </row>
    <row r="2740" spans="2:6">
      <c r="B2740" t="s">
        <v>11783</v>
      </c>
      <c r="C2740" t="s">
        <v>11784</v>
      </c>
      <c r="D2740" t="s">
        <v>62</v>
      </c>
      <c r="E2740" s="75">
        <v>2936.13</v>
      </c>
      <c r="F2740" s="74">
        <v>41543</v>
      </c>
    </row>
    <row r="2741" spans="2:6">
      <c r="B2741" t="s">
        <v>11785</v>
      </c>
      <c r="C2741" t="s">
        <v>11786</v>
      </c>
      <c r="D2741" t="s">
        <v>6858</v>
      </c>
      <c r="E2741" s="75">
        <v>3800</v>
      </c>
      <c r="F2741" s="74">
        <v>41526</v>
      </c>
    </row>
    <row r="2742" spans="2:6">
      <c r="B2742" t="s">
        <v>11787</v>
      </c>
      <c r="C2742" t="s">
        <v>11788</v>
      </c>
      <c r="D2742" t="s">
        <v>62</v>
      </c>
      <c r="E2742" s="75">
        <v>2260.83</v>
      </c>
      <c r="F2742" s="74">
        <v>41521</v>
      </c>
    </row>
    <row r="2743" spans="2:6">
      <c r="B2743" t="s">
        <v>11789</v>
      </c>
      <c r="C2743" t="s">
        <v>11790</v>
      </c>
      <c r="D2743" t="s">
        <v>6858</v>
      </c>
      <c r="E2743" s="75">
        <v>2509.79</v>
      </c>
      <c r="F2743" s="74">
        <v>41521</v>
      </c>
    </row>
    <row r="2744" spans="2:6">
      <c r="B2744" t="s">
        <v>11791</v>
      </c>
      <c r="C2744" s="76" t="s">
        <v>11792</v>
      </c>
      <c r="D2744" t="s">
        <v>6858</v>
      </c>
      <c r="E2744">
        <v>850</v>
      </c>
      <c r="F2744" s="74">
        <v>41522</v>
      </c>
    </row>
    <row r="2745" spans="2:6">
      <c r="B2745" t="s">
        <v>11793</v>
      </c>
      <c r="C2745" t="s">
        <v>11794</v>
      </c>
      <c r="D2745" t="s">
        <v>62</v>
      </c>
      <c r="E2745">
        <v>239.47</v>
      </c>
      <c r="F2745" s="74">
        <v>39854</v>
      </c>
    </row>
    <row r="2746" spans="2:6">
      <c r="B2746" t="s">
        <v>11795</v>
      </c>
      <c r="C2746" t="s">
        <v>11796</v>
      </c>
      <c r="D2746" t="s">
        <v>6858</v>
      </c>
      <c r="E2746">
        <v>579.85</v>
      </c>
      <c r="F2746" s="74">
        <v>41545</v>
      </c>
    </row>
    <row r="2747" spans="2:6">
      <c r="B2747" t="s">
        <v>11797</v>
      </c>
      <c r="C2747" t="s">
        <v>11798</v>
      </c>
      <c r="D2747" t="s">
        <v>62</v>
      </c>
      <c r="E2747" s="75">
        <v>17766</v>
      </c>
      <c r="F2747" s="74">
        <v>41554</v>
      </c>
    </row>
    <row r="2748" spans="2:6">
      <c r="B2748" t="s">
        <v>11799</v>
      </c>
      <c r="C2748" t="s">
        <v>11800</v>
      </c>
      <c r="D2748" t="s">
        <v>62</v>
      </c>
      <c r="E2748" s="75">
        <v>17766</v>
      </c>
      <c r="F2748" s="74">
        <v>41554</v>
      </c>
    </row>
    <row r="2749" spans="2:6">
      <c r="B2749" t="s">
        <v>11801</v>
      </c>
      <c r="C2749" t="s">
        <v>11802</v>
      </c>
      <c r="D2749" t="s">
        <v>6858</v>
      </c>
      <c r="E2749" s="75">
        <v>5600</v>
      </c>
      <c r="F2749" s="74">
        <v>41522</v>
      </c>
    </row>
    <row r="2750" spans="2:6">
      <c r="B2750" t="s">
        <v>11803</v>
      </c>
      <c r="C2750" t="s">
        <v>11804</v>
      </c>
      <c r="D2750" t="s">
        <v>62</v>
      </c>
      <c r="E2750">
        <v>865</v>
      </c>
      <c r="F2750" s="74">
        <v>39759</v>
      </c>
    </row>
    <row r="2751" spans="2:6">
      <c r="B2751" t="s">
        <v>11805</v>
      </c>
      <c r="C2751" t="s">
        <v>11806</v>
      </c>
      <c r="D2751" t="s">
        <v>62</v>
      </c>
      <c r="E2751">
        <v>307.31</v>
      </c>
      <c r="F2751" s="74">
        <v>39057</v>
      </c>
    </row>
    <row r="2752" spans="2:6">
      <c r="B2752" t="s">
        <v>11807</v>
      </c>
      <c r="C2752" t="s">
        <v>5120</v>
      </c>
      <c r="D2752" t="s">
        <v>62</v>
      </c>
      <c r="E2752" s="75">
        <v>6453</v>
      </c>
      <c r="F2752" s="74">
        <v>39759</v>
      </c>
    </row>
    <row r="2753" spans="2:7">
      <c r="B2753" t="s">
        <v>11808</v>
      </c>
      <c r="C2753" t="s">
        <v>11809</v>
      </c>
      <c r="D2753" t="s">
        <v>62</v>
      </c>
      <c r="E2753">
        <v>341.17</v>
      </c>
      <c r="F2753" s="74">
        <v>41485</v>
      </c>
    </row>
    <row r="2754" spans="2:7">
      <c r="B2754" t="s">
        <v>11810</v>
      </c>
      <c r="C2754" t="s">
        <v>11811</v>
      </c>
      <c r="D2754" t="s">
        <v>6845</v>
      </c>
      <c r="E2754">
        <v>482.08</v>
      </c>
      <c r="F2754" s="74">
        <v>41521</v>
      </c>
    </row>
    <row r="2755" spans="2:7">
      <c r="B2755" t="s">
        <v>11812</v>
      </c>
      <c r="C2755" t="s">
        <v>11813</v>
      </c>
      <c r="D2755" t="s">
        <v>20</v>
      </c>
      <c r="E2755">
        <v>8.9</v>
      </c>
      <c r="F2755" s="74">
        <v>41523</v>
      </c>
    </row>
    <row r="2756" spans="2:7">
      <c r="B2756" t="s">
        <v>11814</v>
      </c>
      <c r="C2756" t="s">
        <v>11815</v>
      </c>
      <c r="D2756" t="s">
        <v>20</v>
      </c>
      <c r="E2756">
        <v>8.9</v>
      </c>
      <c r="F2756" s="74">
        <v>41523</v>
      </c>
    </row>
    <row r="2757" spans="2:7">
      <c r="B2757" t="s">
        <v>11816</v>
      </c>
      <c r="C2757" t="s">
        <v>11817</v>
      </c>
      <c r="D2757" t="s">
        <v>20</v>
      </c>
      <c r="E2757">
        <v>8.9</v>
      </c>
      <c r="F2757" s="74">
        <v>41523</v>
      </c>
    </row>
    <row r="2758" spans="2:7">
      <c r="B2758" t="s">
        <v>11818</v>
      </c>
      <c r="C2758" t="s">
        <v>11819</v>
      </c>
      <c r="D2758" t="s">
        <v>7100</v>
      </c>
      <c r="E2758">
        <v>8.9</v>
      </c>
      <c r="F2758" s="74">
        <v>41555</v>
      </c>
    </row>
    <row r="2759" spans="2:7">
      <c r="B2759" t="s">
        <v>11820</v>
      </c>
      <c r="C2759" t="s">
        <v>11821</v>
      </c>
      <c r="D2759" t="s">
        <v>20</v>
      </c>
      <c r="E2759">
        <v>8.9</v>
      </c>
      <c r="F2759" s="74">
        <v>41523</v>
      </c>
    </row>
    <row r="2760" spans="2:7">
      <c r="B2760" t="s">
        <v>11822</v>
      </c>
      <c r="C2760" t="s">
        <v>11823</v>
      </c>
      <c r="D2760" t="s">
        <v>20</v>
      </c>
      <c r="E2760">
        <v>8.9</v>
      </c>
      <c r="F2760" s="74">
        <v>41523</v>
      </c>
    </row>
    <row r="2761" spans="2:7">
      <c r="B2761" t="s">
        <v>11824</v>
      </c>
      <c r="C2761" t="s">
        <v>11825</v>
      </c>
      <c r="D2761" t="s">
        <v>20</v>
      </c>
      <c r="E2761">
        <v>8.9</v>
      </c>
      <c r="F2761" s="74">
        <v>41523</v>
      </c>
    </row>
    <row r="2762" spans="2:7">
      <c r="B2762" t="s">
        <v>11826</v>
      </c>
      <c r="C2762" t="s">
        <v>11827</v>
      </c>
      <c r="D2762" t="s">
        <v>62</v>
      </c>
      <c r="E2762">
        <v>235.8</v>
      </c>
      <c r="F2762" s="74">
        <v>41136</v>
      </c>
    </row>
    <row r="2763" spans="2:7">
      <c r="B2763" t="s">
        <v>11828</v>
      </c>
      <c r="C2763" t="s">
        <v>11829</v>
      </c>
      <c r="D2763" t="s">
        <v>62</v>
      </c>
      <c r="E2763">
        <v>17.59</v>
      </c>
      <c r="F2763" s="74">
        <v>39884</v>
      </c>
    </row>
    <row r="2764" spans="2:7">
      <c r="B2764" t="s">
        <v>11830</v>
      </c>
      <c r="C2764" t="s">
        <v>9850</v>
      </c>
      <c r="D2764" t="s">
        <v>62</v>
      </c>
      <c r="E2764">
        <v>37.08</v>
      </c>
      <c r="F2764" s="74">
        <v>41516</v>
      </c>
    </row>
    <row r="2765" spans="2:7">
      <c r="B2765" t="s">
        <v>11831</v>
      </c>
      <c r="C2765" t="s">
        <v>11832</v>
      </c>
      <c r="D2765" t="s">
        <v>6858</v>
      </c>
      <c r="E2765">
        <v>16.3</v>
      </c>
      <c r="F2765" s="74">
        <v>41495</v>
      </c>
      <c r="G2765" t="s">
        <v>3617</v>
      </c>
    </row>
    <row r="2766" spans="2:7">
      <c r="B2766" t="s">
        <v>11833</v>
      </c>
      <c r="C2766" t="s">
        <v>11834</v>
      </c>
      <c r="D2766" t="s">
        <v>62</v>
      </c>
      <c r="E2766" s="75">
        <v>7155.27</v>
      </c>
      <c r="F2766" s="74">
        <v>41556</v>
      </c>
    </row>
    <row r="2767" spans="2:7">
      <c r="B2767" t="s">
        <v>11835</v>
      </c>
      <c r="C2767" t="s">
        <v>11836</v>
      </c>
      <c r="D2767" t="s">
        <v>62</v>
      </c>
      <c r="E2767" s="75">
        <v>7857.68</v>
      </c>
      <c r="F2767" s="74">
        <v>41556</v>
      </c>
    </row>
    <row r="2768" spans="2:7">
      <c r="B2768" t="s">
        <v>11837</v>
      </c>
      <c r="C2768" t="s">
        <v>11838</v>
      </c>
      <c r="D2768" t="s">
        <v>62</v>
      </c>
      <c r="E2768" s="75">
        <v>6989.63</v>
      </c>
      <c r="F2768" s="74">
        <v>41556</v>
      </c>
    </row>
    <row r="2769" spans="2:6">
      <c r="B2769" t="s">
        <v>11839</v>
      </c>
      <c r="C2769" t="s">
        <v>11840</v>
      </c>
      <c r="D2769" t="s">
        <v>62</v>
      </c>
      <c r="E2769" s="75">
        <v>7155.27</v>
      </c>
      <c r="F2769" s="74">
        <v>41556</v>
      </c>
    </row>
    <row r="2770" spans="2:6">
      <c r="B2770" t="s">
        <v>11841</v>
      </c>
      <c r="C2770" t="s">
        <v>11842</v>
      </c>
      <c r="D2770" t="s">
        <v>62</v>
      </c>
      <c r="E2770" s="75">
        <v>11632.28</v>
      </c>
      <c r="F2770" s="74">
        <v>41556</v>
      </c>
    </row>
    <row r="2771" spans="2:6">
      <c r="B2771" t="s">
        <v>11843</v>
      </c>
      <c r="C2771" t="s">
        <v>11844</v>
      </c>
      <c r="D2771" t="s">
        <v>62</v>
      </c>
      <c r="E2771" s="75">
        <v>14636.03</v>
      </c>
      <c r="F2771" s="74">
        <v>41556</v>
      </c>
    </row>
    <row r="2772" spans="2:6">
      <c r="B2772" t="s">
        <v>11845</v>
      </c>
      <c r="C2772" t="s">
        <v>11846</v>
      </c>
      <c r="D2772" t="s">
        <v>62</v>
      </c>
      <c r="E2772" s="75">
        <v>8320.19</v>
      </c>
      <c r="F2772" s="74">
        <v>41556</v>
      </c>
    </row>
    <row r="2773" spans="2:6">
      <c r="B2773" t="s">
        <v>11847</v>
      </c>
      <c r="C2773" t="s">
        <v>11848</v>
      </c>
      <c r="D2773" t="s">
        <v>62</v>
      </c>
      <c r="E2773" s="75">
        <v>6509.97</v>
      </c>
      <c r="F2773" s="74">
        <v>41556</v>
      </c>
    </row>
    <row r="2774" spans="2:6">
      <c r="B2774" t="s">
        <v>11849</v>
      </c>
      <c r="C2774" t="s">
        <v>11850</v>
      </c>
      <c r="D2774" t="s">
        <v>62</v>
      </c>
      <c r="E2774" s="75">
        <v>11381.04</v>
      </c>
      <c r="F2774" s="74">
        <v>41556</v>
      </c>
    </row>
    <row r="2775" spans="2:6">
      <c r="B2775" t="s">
        <v>11851</v>
      </c>
      <c r="C2775" t="s">
        <v>11852</v>
      </c>
      <c r="D2775" t="s">
        <v>62</v>
      </c>
      <c r="E2775" s="75">
        <v>11632.28</v>
      </c>
      <c r="F2775" s="74">
        <v>41556</v>
      </c>
    </row>
    <row r="2776" spans="2:6">
      <c r="B2776" t="s">
        <v>11853</v>
      </c>
      <c r="C2776" t="s">
        <v>11854</v>
      </c>
      <c r="D2776" t="s">
        <v>62</v>
      </c>
      <c r="E2776" s="75">
        <v>7155.27</v>
      </c>
      <c r="F2776" s="74">
        <v>41556</v>
      </c>
    </row>
    <row r="2777" spans="2:6">
      <c r="B2777" t="s">
        <v>11855</v>
      </c>
      <c r="C2777" t="s">
        <v>11856</v>
      </c>
      <c r="D2777" t="s">
        <v>62</v>
      </c>
      <c r="E2777" s="75">
        <v>7155.27</v>
      </c>
      <c r="F2777" s="74">
        <v>41556</v>
      </c>
    </row>
    <row r="2778" spans="2:6">
      <c r="B2778" t="s">
        <v>11857</v>
      </c>
      <c r="C2778" t="s">
        <v>11858</v>
      </c>
      <c r="D2778" t="s">
        <v>62</v>
      </c>
      <c r="E2778" s="75">
        <v>5819.04</v>
      </c>
      <c r="F2778" s="74">
        <v>41556</v>
      </c>
    </row>
    <row r="2779" spans="2:6">
      <c r="B2779" t="s">
        <v>11859</v>
      </c>
      <c r="C2779" t="s">
        <v>11860</v>
      </c>
      <c r="D2779" t="s">
        <v>62</v>
      </c>
      <c r="E2779" s="75">
        <v>12774.38</v>
      </c>
      <c r="F2779" s="74">
        <v>41556</v>
      </c>
    </row>
    <row r="2780" spans="2:6">
      <c r="B2780" t="s">
        <v>11861</v>
      </c>
      <c r="C2780" t="s">
        <v>11862</v>
      </c>
      <c r="D2780" t="s">
        <v>62</v>
      </c>
      <c r="E2780" s="75">
        <v>7155.27</v>
      </c>
      <c r="F2780" s="74">
        <v>41556</v>
      </c>
    </row>
    <row r="2781" spans="2:6">
      <c r="B2781" t="s">
        <v>11863</v>
      </c>
      <c r="C2781" t="s">
        <v>11864</v>
      </c>
      <c r="D2781" t="s">
        <v>62</v>
      </c>
      <c r="E2781" s="75">
        <v>8046.14</v>
      </c>
      <c r="F2781" s="74">
        <v>41556</v>
      </c>
    </row>
    <row r="2782" spans="2:6">
      <c r="B2782" t="s">
        <v>11865</v>
      </c>
      <c r="C2782" t="s">
        <v>11866</v>
      </c>
      <c r="D2782" t="s">
        <v>62</v>
      </c>
      <c r="E2782" s="75">
        <v>8046.14</v>
      </c>
      <c r="F2782" s="74">
        <v>41556</v>
      </c>
    </row>
    <row r="2783" spans="2:6">
      <c r="B2783" t="s">
        <v>11867</v>
      </c>
      <c r="C2783" t="s">
        <v>11868</v>
      </c>
      <c r="D2783" t="s">
        <v>62</v>
      </c>
      <c r="E2783" s="75">
        <v>6509.97</v>
      </c>
      <c r="F2783" s="74">
        <v>41556</v>
      </c>
    </row>
    <row r="2784" spans="2:6">
      <c r="B2784" t="s">
        <v>11869</v>
      </c>
      <c r="C2784" t="s">
        <v>11870</v>
      </c>
      <c r="D2784" t="s">
        <v>62</v>
      </c>
      <c r="E2784" s="75">
        <v>6989.63</v>
      </c>
      <c r="F2784" s="74">
        <v>41556</v>
      </c>
    </row>
    <row r="2785" spans="2:6">
      <c r="B2785" t="s">
        <v>11871</v>
      </c>
      <c r="C2785" t="s">
        <v>11872</v>
      </c>
      <c r="D2785" t="s">
        <v>62</v>
      </c>
      <c r="E2785" s="75">
        <v>7155.27</v>
      </c>
      <c r="F2785" s="74">
        <v>41556</v>
      </c>
    </row>
    <row r="2786" spans="2:6">
      <c r="B2786" t="s">
        <v>11873</v>
      </c>
      <c r="C2786" t="s">
        <v>11874</v>
      </c>
      <c r="D2786" t="s">
        <v>62</v>
      </c>
      <c r="E2786" s="75">
        <v>6509.97</v>
      </c>
      <c r="F2786" s="74">
        <v>41556</v>
      </c>
    </row>
    <row r="2787" spans="2:6">
      <c r="B2787" t="s">
        <v>11875</v>
      </c>
      <c r="C2787" t="s">
        <v>11876</v>
      </c>
      <c r="D2787" t="s">
        <v>62</v>
      </c>
      <c r="E2787" s="75">
        <v>15886.67</v>
      </c>
      <c r="F2787" s="74">
        <v>41556</v>
      </c>
    </row>
    <row r="2788" spans="2:6">
      <c r="B2788" t="s">
        <v>11877</v>
      </c>
      <c r="C2788" t="s">
        <v>11878</v>
      </c>
      <c r="D2788" t="s">
        <v>62</v>
      </c>
      <c r="E2788" s="75">
        <v>7155.27</v>
      </c>
      <c r="F2788" s="74">
        <v>41556</v>
      </c>
    </row>
    <row r="2789" spans="2:6">
      <c r="B2789" t="s">
        <v>11879</v>
      </c>
      <c r="C2789" t="s">
        <v>11880</v>
      </c>
      <c r="D2789" t="s">
        <v>62</v>
      </c>
      <c r="E2789" s="75">
        <v>10969.83</v>
      </c>
      <c r="F2789" s="74">
        <v>41556</v>
      </c>
    </row>
    <row r="2790" spans="2:6">
      <c r="B2790" t="s">
        <v>11881</v>
      </c>
      <c r="C2790" t="s">
        <v>11882</v>
      </c>
      <c r="D2790" t="s">
        <v>62</v>
      </c>
      <c r="E2790" s="75">
        <v>7155.27</v>
      </c>
      <c r="F2790" s="74">
        <v>41556</v>
      </c>
    </row>
    <row r="2791" spans="2:6">
      <c r="B2791" t="s">
        <v>11883</v>
      </c>
      <c r="C2791" t="s">
        <v>11884</v>
      </c>
      <c r="D2791" t="s">
        <v>62</v>
      </c>
      <c r="E2791" s="75">
        <v>9610.7900000000009</v>
      </c>
      <c r="F2791" s="74">
        <v>41556</v>
      </c>
    </row>
    <row r="2792" spans="2:6">
      <c r="B2792" t="s">
        <v>11885</v>
      </c>
      <c r="C2792" t="s">
        <v>11886</v>
      </c>
      <c r="D2792" t="s">
        <v>62</v>
      </c>
      <c r="E2792" s="75">
        <v>7155.27</v>
      </c>
      <c r="F2792" s="74">
        <v>41556</v>
      </c>
    </row>
    <row r="2793" spans="2:6">
      <c r="B2793" t="s">
        <v>11887</v>
      </c>
      <c r="C2793" t="s">
        <v>11888</v>
      </c>
      <c r="D2793" t="s">
        <v>62</v>
      </c>
      <c r="E2793" s="75">
        <v>7155.27</v>
      </c>
      <c r="F2793" s="74">
        <v>41556</v>
      </c>
    </row>
    <row r="2794" spans="2:6">
      <c r="B2794" t="s">
        <v>11889</v>
      </c>
      <c r="C2794" t="s">
        <v>11890</v>
      </c>
      <c r="D2794" t="s">
        <v>62</v>
      </c>
      <c r="E2794" s="75">
        <v>13065.57</v>
      </c>
      <c r="F2794" s="74">
        <v>41556</v>
      </c>
    </row>
    <row r="2795" spans="2:6">
      <c r="B2795" t="s">
        <v>11891</v>
      </c>
      <c r="C2795" t="s">
        <v>11892</v>
      </c>
      <c r="D2795" t="s">
        <v>62</v>
      </c>
      <c r="E2795" s="75">
        <v>6989.63</v>
      </c>
      <c r="F2795" s="74">
        <v>41556</v>
      </c>
    </row>
    <row r="2796" spans="2:6">
      <c r="B2796" t="s">
        <v>11893</v>
      </c>
      <c r="C2796" t="s">
        <v>11894</v>
      </c>
      <c r="D2796" t="s">
        <v>62</v>
      </c>
      <c r="E2796" s="75">
        <v>8046.14</v>
      </c>
      <c r="F2796" s="74">
        <v>41556</v>
      </c>
    </row>
    <row r="2797" spans="2:6">
      <c r="B2797" t="s">
        <v>11895</v>
      </c>
      <c r="C2797" t="s">
        <v>11896</v>
      </c>
      <c r="D2797" t="s">
        <v>62</v>
      </c>
      <c r="E2797" s="75">
        <v>14293.4</v>
      </c>
      <c r="F2797" s="74">
        <v>41556</v>
      </c>
    </row>
    <row r="2798" spans="2:6">
      <c r="B2798" t="s">
        <v>11897</v>
      </c>
      <c r="C2798" t="s">
        <v>11898</v>
      </c>
      <c r="D2798" t="s">
        <v>62</v>
      </c>
      <c r="E2798" s="75">
        <v>11335.41</v>
      </c>
      <c r="F2798" s="74">
        <v>41556</v>
      </c>
    </row>
    <row r="2799" spans="2:6">
      <c r="B2799" t="s">
        <v>11899</v>
      </c>
      <c r="C2799" t="s">
        <v>11900</v>
      </c>
      <c r="D2799" t="s">
        <v>62</v>
      </c>
      <c r="E2799" s="75">
        <v>7155.27</v>
      </c>
      <c r="F2799" s="74">
        <v>41556</v>
      </c>
    </row>
    <row r="2800" spans="2:6">
      <c r="B2800" t="s">
        <v>11901</v>
      </c>
      <c r="C2800" t="s">
        <v>11902</v>
      </c>
      <c r="D2800" t="s">
        <v>62</v>
      </c>
      <c r="E2800" s="75">
        <v>7857.68</v>
      </c>
      <c r="F2800" s="74">
        <v>41556</v>
      </c>
    </row>
    <row r="2801" spans="2:6">
      <c r="B2801" t="s">
        <v>11903</v>
      </c>
      <c r="C2801" t="s">
        <v>11904</v>
      </c>
      <c r="D2801" t="s">
        <v>62</v>
      </c>
      <c r="E2801" s="75">
        <v>7652.07</v>
      </c>
      <c r="F2801" s="74">
        <v>41556</v>
      </c>
    </row>
    <row r="2802" spans="2:6">
      <c r="B2802" t="s">
        <v>11905</v>
      </c>
      <c r="C2802" t="s">
        <v>11906</v>
      </c>
      <c r="D2802" t="s">
        <v>62</v>
      </c>
      <c r="E2802" s="75">
        <v>8046.14</v>
      </c>
      <c r="F2802" s="74">
        <v>41556</v>
      </c>
    </row>
    <row r="2803" spans="2:6">
      <c r="B2803" t="s">
        <v>11907</v>
      </c>
      <c r="C2803" t="s">
        <v>11908</v>
      </c>
      <c r="D2803" t="s">
        <v>62</v>
      </c>
      <c r="E2803" s="75">
        <v>13728.02</v>
      </c>
      <c r="F2803" s="74">
        <v>41556</v>
      </c>
    </row>
    <row r="2804" spans="2:6">
      <c r="B2804" t="s">
        <v>11909</v>
      </c>
      <c r="C2804" t="s">
        <v>11910</v>
      </c>
      <c r="D2804" t="s">
        <v>62</v>
      </c>
      <c r="E2804" s="75">
        <v>8046.14</v>
      </c>
      <c r="F2804" s="74">
        <v>41556</v>
      </c>
    </row>
    <row r="2805" spans="2:6">
      <c r="B2805" t="s">
        <v>11911</v>
      </c>
      <c r="C2805" t="s">
        <v>11912</v>
      </c>
      <c r="D2805" t="s">
        <v>62</v>
      </c>
      <c r="E2805" s="75">
        <v>7155.27</v>
      </c>
      <c r="F2805" s="74">
        <v>41556</v>
      </c>
    </row>
    <row r="2806" spans="2:6">
      <c r="B2806" t="s">
        <v>11913</v>
      </c>
      <c r="C2806" t="s">
        <v>11914</v>
      </c>
      <c r="D2806" t="s">
        <v>62</v>
      </c>
      <c r="E2806" s="75">
        <v>10461.69</v>
      </c>
      <c r="F2806" s="74">
        <v>41556</v>
      </c>
    </row>
    <row r="2807" spans="2:6">
      <c r="B2807" t="s">
        <v>11915</v>
      </c>
      <c r="C2807" t="s">
        <v>11916</v>
      </c>
      <c r="D2807" t="s">
        <v>62</v>
      </c>
      <c r="E2807" s="75">
        <v>5442.12</v>
      </c>
      <c r="F2807" s="74">
        <v>41556</v>
      </c>
    </row>
    <row r="2808" spans="2:6">
      <c r="B2808" t="s">
        <v>11917</v>
      </c>
      <c r="C2808" t="s">
        <v>11918</v>
      </c>
      <c r="D2808" t="s">
        <v>62</v>
      </c>
      <c r="E2808" s="75">
        <v>10969.83</v>
      </c>
      <c r="F2808" s="74">
        <v>41556</v>
      </c>
    </row>
    <row r="2809" spans="2:6">
      <c r="B2809" t="s">
        <v>11919</v>
      </c>
      <c r="C2809" t="s">
        <v>11920</v>
      </c>
      <c r="D2809" t="s">
        <v>62</v>
      </c>
      <c r="E2809" s="75">
        <v>7155.27</v>
      </c>
      <c r="F2809" s="74">
        <v>41556</v>
      </c>
    </row>
    <row r="2810" spans="2:6">
      <c r="B2810" t="s">
        <v>11921</v>
      </c>
      <c r="C2810" t="s">
        <v>11922</v>
      </c>
      <c r="D2810" t="s">
        <v>62</v>
      </c>
      <c r="E2810" s="75">
        <v>8046.14</v>
      </c>
      <c r="F2810" s="74">
        <v>41556</v>
      </c>
    </row>
    <row r="2811" spans="2:6">
      <c r="B2811" t="s">
        <v>11923</v>
      </c>
      <c r="C2811" t="s">
        <v>11924</v>
      </c>
      <c r="D2811" t="s">
        <v>62</v>
      </c>
      <c r="E2811" s="75">
        <v>9576.5</v>
      </c>
      <c r="F2811" s="74">
        <v>41556</v>
      </c>
    </row>
    <row r="2812" spans="2:6">
      <c r="B2812" t="s">
        <v>11925</v>
      </c>
      <c r="C2812" t="s">
        <v>11926</v>
      </c>
      <c r="D2812" t="s">
        <v>62</v>
      </c>
      <c r="E2812" s="75">
        <v>13453.97</v>
      </c>
      <c r="F2812" s="74">
        <v>41556</v>
      </c>
    </row>
    <row r="2813" spans="2:6">
      <c r="B2813" t="s">
        <v>11927</v>
      </c>
      <c r="C2813" t="s">
        <v>11928</v>
      </c>
      <c r="D2813" t="s">
        <v>62</v>
      </c>
      <c r="E2813" s="75">
        <v>8046.14</v>
      </c>
      <c r="F2813" s="74">
        <v>41556</v>
      </c>
    </row>
    <row r="2814" spans="2:6">
      <c r="B2814" t="s">
        <v>11929</v>
      </c>
      <c r="C2814" t="s">
        <v>11930</v>
      </c>
      <c r="D2814" t="s">
        <v>62</v>
      </c>
      <c r="E2814" s="75">
        <v>7155.27</v>
      </c>
      <c r="F2814" s="74">
        <v>41556</v>
      </c>
    </row>
    <row r="2815" spans="2:6">
      <c r="B2815" t="s">
        <v>11931</v>
      </c>
      <c r="C2815" t="s">
        <v>11932</v>
      </c>
      <c r="D2815" t="s">
        <v>62</v>
      </c>
      <c r="E2815" s="75">
        <v>7023.92</v>
      </c>
      <c r="F2815" s="74">
        <v>41556</v>
      </c>
    </row>
    <row r="2816" spans="2:6">
      <c r="B2816" t="s">
        <v>11933</v>
      </c>
      <c r="C2816" t="s">
        <v>11934</v>
      </c>
      <c r="D2816" t="s">
        <v>62</v>
      </c>
      <c r="E2816" s="75">
        <v>9576.5</v>
      </c>
      <c r="F2816" s="74">
        <v>41556</v>
      </c>
    </row>
    <row r="2817" spans="2:6">
      <c r="B2817" t="s">
        <v>11935</v>
      </c>
      <c r="C2817" t="s">
        <v>11936</v>
      </c>
      <c r="D2817" t="s">
        <v>62</v>
      </c>
      <c r="E2817" s="75">
        <v>15309.81</v>
      </c>
      <c r="F2817" s="74">
        <v>41556</v>
      </c>
    </row>
    <row r="2818" spans="2:6">
      <c r="B2818" t="s">
        <v>11937</v>
      </c>
      <c r="C2818" t="s">
        <v>11938</v>
      </c>
      <c r="D2818" t="s">
        <v>62</v>
      </c>
      <c r="E2818" s="75">
        <v>7155.27</v>
      </c>
      <c r="F2818" s="74">
        <v>41556</v>
      </c>
    </row>
    <row r="2819" spans="2:6">
      <c r="B2819" t="s">
        <v>11939</v>
      </c>
      <c r="C2819" t="s">
        <v>11940</v>
      </c>
      <c r="D2819" t="s">
        <v>62</v>
      </c>
      <c r="E2819" s="75">
        <v>15229.89</v>
      </c>
      <c r="F2819" s="74">
        <v>41556</v>
      </c>
    </row>
    <row r="2820" spans="2:6">
      <c r="B2820" t="s">
        <v>11941</v>
      </c>
      <c r="C2820" t="s">
        <v>11942</v>
      </c>
      <c r="D2820" t="s">
        <v>62</v>
      </c>
      <c r="E2820" s="75">
        <v>15309.81</v>
      </c>
      <c r="F2820" s="74">
        <v>41556</v>
      </c>
    </row>
    <row r="2821" spans="2:6">
      <c r="B2821" t="s">
        <v>11943</v>
      </c>
      <c r="C2821" t="s">
        <v>11944</v>
      </c>
      <c r="D2821" t="s">
        <v>62</v>
      </c>
      <c r="E2821" s="75">
        <v>7857.68</v>
      </c>
      <c r="F2821" s="74">
        <v>41556</v>
      </c>
    </row>
    <row r="2822" spans="2:6">
      <c r="B2822" t="s">
        <v>11945</v>
      </c>
      <c r="C2822" t="s">
        <v>11946</v>
      </c>
      <c r="D2822" t="s">
        <v>62</v>
      </c>
      <c r="E2822" s="75">
        <v>15229.89</v>
      </c>
      <c r="F2822" s="74">
        <v>41556</v>
      </c>
    </row>
    <row r="2823" spans="2:6">
      <c r="B2823" t="s">
        <v>11947</v>
      </c>
      <c r="C2823" t="s">
        <v>11948</v>
      </c>
      <c r="D2823" t="s">
        <v>62</v>
      </c>
      <c r="E2823" s="75">
        <v>11381.04</v>
      </c>
      <c r="F2823" s="74">
        <v>41556</v>
      </c>
    </row>
    <row r="2824" spans="2:6">
      <c r="B2824" t="s">
        <v>11949</v>
      </c>
      <c r="C2824" t="s">
        <v>11950</v>
      </c>
      <c r="D2824" t="s">
        <v>62</v>
      </c>
      <c r="E2824" s="75">
        <v>15309.81</v>
      </c>
      <c r="F2824" s="74">
        <v>41556</v>
      </c>
    </row>
    <row r="2825" spans="2:6">
      <c r="B2825" t="s">
        <v>11951</v>
      </c>
      <c r="C2825" t="s">
        <v>11952</v>
      </c>
      <c r="D2825" t="s">
        <v>62</v>
      </c>
      <c r="E2825" s="75">
        <v>7857.68</v>
      </c>
      <c r="F2825" s="74">
        <v>41556</v>
      </c>
    </row>
    <row r="2826" spans="2:6">
      <c r="B2826" t="s">
        <v>11953</v>
      </c>
      <c r="C2826" t="s">
        <v>11954</v>
      </c>
      <c r="D2826" t="s">
        <v>62</v>
      </c>
      <c r="E2826" s="75">
        <v>13453.97</v>
      </c>
      <c r="F2826" s="74">
        <v>41556</v>
      </c>
    </row>
    <row r="2827" spans="2:6">
      <c r="B2827" t="s">
        <v>11955</v>
      </c>
      <c r="C2827" t="s">
        <v>11956</v>
      </c>
      <c r="D2827" t="s">
        <v>62</v>
      </c>
      <c r="E2827" s="75">
        <v>7857.68</v>
      </c>
      <c r="F2827" s="74">
        <v>41556</v>
      </c>
    </row>
    <row r="2828" spans="2:6">
      <c r="B2828" t="s">
        <v>11957</v>
      </c>
      <c r="C2828" t="s">
        <v>11958</v>
      </c>
      <c r="D2828" t="s">
        <v>62</v>
      </c>
      <c r="E2828" s="75">
        <v>7155.27</v>
      </c>
      <c r="F2828" s="74">
        <v>41556</v>
      </c>
    </row>
    <row r="2829" spans="2:6">
      <c r="B2829" t="s">
        <v>11959</v>
      </c>
      <c r="C2829" t="s">
        <v>11960</v>
      </c>
      <c r="D2829" t="s">
        <v>62</v>
      </c>
      <c r="E2829" s="75">
        <v>23812.79</v>
      </c>
      <c r="F2829" s="74">
        <v>41556</v>
      </c>
    </row>
    <row r="2830" spans="2:6">
      <c r="B2830" t="s">
        <v>11961</v>
      </c>
      <c r="C2830" t="s">
        <v>11962</v>
      </c>
      <c r="D2830" t="s">
        <v>62</v>
      </c>
      <c r="E2830" s="75">
        <v>7155.27</v>
      </c>
      <c r="F2830" s="74">
        <v>41556</v>
      </c>
    </row>
    <row r="2831" spans="2:6">
      <c r="B2831" t="s">
        <v>11963</v>
      </c>
      <c r="C2831" t="s">
        <v>11964</v>
      </c>
      <c r="D2831" t="s">
        <v>62</v>
      </c>
      <c r="E2831" s="75">
        <v>15309.81</v>
      </c>
      <c r="F2831" s="74">
        <v>41556</v>
      </c>
    </row>
    <row r="2832" spans="2:6">
      <c r="B2832" t="s">
        <v>11965</v>
      </c>
      <c r="C2832" t="s">
        <v>11966</v>
      </c>
      <c r="D2832" t="s">
        <v>62</v>
      </c>
      <c r="E2832" s="75">
        <v>7155.27</v>
      </c>
      <c r="F2832" s="74">
        <v>41556</v>
      </c>
    </row>
    <row r="2833" spans="2:6">
      <c r="B2833" t="s">
        <v>11967</v>
      </c>
      <c r="C2833" t="s">
        <v>11968</v>
      </c>
      <c r="D2833" t="s">
        <v>62</v>
      </c>
      <c r="E2833" s="75">
        <v>17085.87</v>
      </c>
      <c r="F2833" s="74">
        <v>41556</v>
      </c>
    </row>
    <row r="2834" spans="2:6">
      <c r="B2834" t="s">
        <v>11969</v>
      </c>
      <c r="C2834" t="s">
        <v>11970</v>
      </c>
      <c r="D2834" t="s">
        <v>62</v>
      </c>
      <c r="E2834" s="75">
        <v>8525.7900000000009</v>
      </c>
      <c r="F2834" s="74">
        <v>41556</v>
      </c>
    </row>
    <row r="2835" spans="2:6">
      <c r="B2835" t="s">
        <v>11971</v>
      </c>
      <c r="C2835" t="s">
        <v>11972</v>
      </c>
      <c r="D2835" t="s">
        <v>62</v>
      </c>
      <c r="E2835" s="75">
        <v>15309.81</v>
      </c>
      <c r="F2835" s="74">
        <v>41556</v>
      </c>
    </row>
    <row r="2836" spans="2:6">
      <c r="B2836" t="s">
        <v>11973</v>
      </c>
      <c r="C2836" t="s">
        <v>11974</v>
      </c>
      <c r="D2836" t="s">
        <v>62</v>
      </c>
      <c r="E2836" s="75">
        <v>13728.02</v>
      </c>
      <c r="F2836" s="74">
        <v>41556</v>
      </c>
    </row>
    <row r="2837" spans="2:6">
      <c r="B2837" t="s">
        <v>11975</v>
      </c>
      <c r="C2837" t="s">
        <v>11976</v>
      </c>
      <c r="D2837" t="s">
        <v>62</v>
      </c>
      <c r="E2837" s="75">
        <v>6509.97</v>
      </c>
      <c r="F2837" s="74">
        <v>41556</v>
      </c>
    </row>
    <row r="2838" spans="2:6">
      <c r="B2838" t="s">
        <v>11977</v>
      </c>
      <c r="C2838" t="s">
        <v>11978</v>
      </c>
      <c r="D2838" t="s">
        <v>62</v>
      </c>
      <c r="E2838" s="75">
        <v>9816.39</v>
      </c>
      <c r="F2838" s="74">
        <v>41556</v>
      </c>
    </row>
    <row r="2839" spans="2:6">
      <c r="B2839" t="s">
        <v>11979</v>
      </c>
      <c r="C2839" t="s">
        <v>11980</v>
      </c>
      <c r="D2839" t="s">
        <v>62</v>
      </c>
      <c r="E2839" s="75">
        <v>8560.08</v>
      </c>
      <c r="F2839" s="74">
        <v>41556</v>
      </c>
    </row>
    <row r="2840" spans="2:6">
      <c r="B2840" t="s">
        <v>11981</v>
      </c>
      <c r="C2840" t="s">
        <v>11982</v>
      </c>
      <c r="D2840" t="s">
        <v>62</v>
      </c>
      <c r="E2840" s="75">
        <v>7897.64</v>
      </c>
      <c r="F2840" s="74">
        <v>41556</v>
      </c>
    </row>
    <row r="2841" spans="2:6">
      <c r="B2841" t="s">
        <v>11983</v>
      </c>
      <c r="C2841" t="s">
        <v>11984</v>
      </c>
      <c r="D2841" t="s">
        <v>62</v>
      </c>
      <c r="E2841" s="75">
        <v>10758.55</v>
      </c>
      <c r="F2841" s="74">
        <v>41556</v>
      </c>
    </row>
    <row r="2842" spans="2:6">
      <c r="B2842" t="s">
        <v>11985</v>
      </c>
      <c r="C2842" t="s">
        <v>11986</v>
      </c>
      <c r="D2842" t="s">
        <v>62</v>
      </c>
      <c r="E2842" s="75">
        <v>13728.02</v>
      </c>
      <c r="F2842" s="74">
        <v>41556</v>
      </c>
    </row>
    <row r="2843" spans="2:6">
      <c r="B2843" t="s">
        <v>11987</v>
      </c>
      <c r="C2843" t="s">
        <v>11988</v>
      </c>
      <c r="D2843" t="s">
        <v>62</v>
      </c>
      <c r="E2843" s="75">
        <v>7857.68</v>
      </c>
      <c r="F2843" s="74">
        <v>41556</v>
      </c>
    </row>
    <row r="2844" spans="2:6">
      <c r="B2844" t="s">
        <v>11989</v>
      </c>
      <c r="C2844" t="s">
        <v>11990</v>
      </c>
      <c r="D2844" t="s">
        <v>62</v>
      </c>
      <c r="E2844" s="75">
        <v>7857.68</v>
      </c>
      <c r="F2844" s="74">
        <v>41556</v>
      </c>
    </row>
    <row r="2845" spans="2:6">
      <c r="B2845" t="s">
        <v>11991</v>
      </c>
      <c r="C2845" t="s">
        <v>11992</v>
      </c>
      <c r="D2845" t="s">
        <v>62</v>
      </c>
      <c r="E2845" s="75">
        <v>34645.589999999997</v>
      </c>
      <c r="F2845" s="74">
        <v>41556</v>
      </c>
    </row>
    <row r="2846" spans="2:6">
      <c r="B2846" t="s">
        <v>11993</v>
      </c>
      <c r="C2846" t="s">
        <v>11994</v>
      </c>
      <c r="D2846" t="s">
        <v>62</v>
      </c>
      <c r="E2846" s="75">
        <v>12134.88</v>
      </c>
      <c r="F2846" s="74">
        <v>41556</v>
      </c>
    </row>
    <row r="2847" spans="2:6">
      <c r="B2847" t="s">
        <v>11995</v>
      </c>
      <c r="C2847" t="s">
        <v>11996</v>
      </c>
      <c r="D2847" t="s">
        <v>62</v>
      </c>
      <c r="E2847" s="75">
        <v>7652.07</v>
      </c>
      <c r="F2847" s="74">
        <v>41556</v>
      </c>
    </row>
    <row r="2848" spans="2:6">
      <c r="B2848" t="s">
        <v>11997</v>
      </c>
      <c r="C2848" t="s">
        <v>11998</v>
      </c>
      <c r="D2848" t="s">
        <v>62</v>
      </c>
      <c r="E2848" s="75">
        <v>7652.07</v>
      </c>
      <c r="F2848" s="74">
        <v>41556</v>
      </c>
    </row>
    <row r="2849" spans="2:6">
      <c r="B2849" t="s">
        <v>11999</v>
      </c>
      <c r="C2849" t="s">
        <v>12000</v>
      </c>
      <c r="D2849" t="s">
        <v>62</v>
      </c>
      <c r="E2849" s="75">
        <v>13453.97</v>
      </c>
      <c r="F2849" s="74">
        <v>41556</v>
      </c>
    </row>
    <row r="2850" spans="2:6">
      <c r="B2850" t="s">
        <v>12001</v>
      </c>
      <c r="C2850" t="s">
        <v>12002</v>
      </c>
      <c r="D2850" t="s">
        <v>62</v>
      </c>
      <c r="E2850" s="75">
        <v>10969.83</v>
      </c>
      <c r="F2850" s="74">
        <v>41556</v>
      </c>
    </row>
    <row r="2851" spans="2:6">
      <c r="B2851" t="s">
        <v>12003</v>
      </c>
      <c r="C2851" t="s">
        <v>12004</v>
      </c>
      <c r="D2851" t="s">
        <v>62</v>
      </c>
      <c r="E2851" s="75">
        <v>3800</v>
      </c>
      <c r="F2851" s="74">
        <v>41544</v>
      </c>
    </row>
    <row r="2852" spans="2:6">
      <c r="B2852" t="s">
        <v>12005</v>
      </c>
      <c r="C2852" t="s">
        <v>12006</v>
      </c>
      <c r="D2852" t="s">
        <v>62</v>
      </c>
      <c r="E2852" s="75">
        <v>37746.410000000003</v>
      </c>
      <c r="F2852" s="74">
        <v>41556</v>
      </c>
    </row>
    <row r="2853" spans="2:6">
      <c r="B2853" t="s">
        <v>12007</v>
      </c>
      <c r="C2853" t="s">
        <v>12008</v>
      </c>
      <c r="D2853" t="s">
        <v>62</v>
      </c>
      <c r="E2853" s="75">
        <v>53216.19</v>
      </c>
      <c r="F2853" s="74">
        <v>41556</v>
      </c>
    </row>
    <row r="2854" spans="2:6">
      <c r="B2854" t="s">
        <v>12009</v>
      </c>
      <c r="C2854" t="s">
        <v>12010</v>
      </c>
      <c r="D2854" t="s">
        <v>62</v>
      </c>
      <c r="E2854" s="75">
        <v>51091.83</v>
      </c>
      <c r="F2854" s="74">
        <v>41556</v>
      </c>
    </row>
    <row r="2855" spans="2:6">
      <c r="B2855" t="s">
        <v>12011</v>
      </c>
      <c r="C2855" s="76" t="s">
        <v>12012</v>
      </c>
      <c r="D2855" t="s">
        <v>62</v>
      </c>
      <c r="E2855" s="75">
        <v>19885.5</v>
      </c>
      <c r="F2855" s="74">
        <v>41554</v>
      </c>
    </row>
    <row r="2856" spans="2:6">
      <c r="B2856" t="s">
        <v>12013</v>
      </c>
      <c r="C2856" t="s">
        <v>12014</v>
      </c>
      <c r="D2856" t="s">
        <v>6858</v>
      </c>
      <c r="E2856" s="75">
        <v>1585</v>
      </c>
      <c r="F2856" s="74">
        <v>41527</v>
      </c>
    </row>
    <row r="2857" spans="2:6">
      <c r="B2857" t="s">
        <v>12015</v>
      </c>
      <c r="C2857" t="s">
        <v>12016</v>
      </c>
      <c r="D2857" t="s">
        <v>62</v>
      </c>
      <c r="E2857">
        <v>238.82</v>
      </c>
      <c r="F2857" s="74">
        <v>41522</v>
      </c>
    </row>
    <row r="2858" spans="2:6">
      <c r="B2858" t="s">
        <v>12017</v>
      </c>
      <c r="C2858" t="s">
        <v>12018</v>
      </c>
      <c r="D2858" t="s">
        <v>62</v>
      </c>
      <c r="E2858">
        <v>421.3</v>
      </c>
      <c r="F2858" s="74">
        <v>41516</v>
      </c>
    </row>
    <row r="2859" spans="2:6">
      <c r="B2859" t="s">
        <v>12019</v>
      </c>
      <c r="C2859" t="s">
        <v>12020</v>
      </c>
      <c r="D2859" t="s">
        <v>62</v>
      </c>
      <c r="E2859">
        <v>52.32</v>
      </c>
      <c r="F2859" s="74">
        <v>41516</v>
      </c>
    </row>
    <row r="2860" spans="2:6">
      <c r="B2860" t="s">
        <v>12021</v>
      </c>
      <c r="C2860" t="s">
        <v>12022</v>
      </c>
      <c r="D2860" t="s">
        <v>62</v>
      </c>
      <c r="E2860">
        <v>43.48</v>
      </c>
      <c r="F2860" s="74">
        <v>41516</v>
      </c>
    </row>
    <row r="2861" spans="2:6">
      <c r="B2861" t="s">
        <v>12023</v>
      </c>
      <c r="C2861" t="s">
        <v>12024</v>
      </c>
      <c r="D2861" t="s">
        <v>62</v>
      </c>
      <c r="E2861">
        <v>62.78</v>
      </c>
      <c r="F2861" s="74">
        <v>41516</v>
      </c>
    </row>
    <row r="2862" spans="2:6">
      <c r="B2862" t="s">
        <v>12025</v>
      </c>
      <c r="C2862" t="s">
        <v>12026</v>
      </c>
      <c r="D2862" t="s">
        <v>62</v>
      </c>
      <c r="E2862">
        <v>123.32</v>
      </c>
      <c r="F2862" s="74">
        <v>41516</v>
      </c>
    </row>
    <row r="2863" spans="2:6">
      <c r="B2863" t="s">
        <v>12027</v>
      </c>
      <c r="C2863" t="s">
        <v>12028</v>
      </c>
      <c r="D2863" t="s">
        <v>62</v>
      </c>
      <c r="E2863">
        <v>71.099999999999994</v>
      </c>
      <c r="F2863" s="74">
        <v>41516</v>
      </c>
    </row>
    <row r="2864" spans="2:6">
      <c r="B2864" t="s">
        <v>12029</v>
      </c>
      <c r="C2864" t="s">
        <v>12030</v>
      </c>
      <c r="D2864" t="s">
        <v>62</v>
      </c>
      <c r="E2864">
        <v>165.84</v>
      </c>
      <c r="F2864" s="74">
        <v>41516</v>
      </c>
    </row>
    <row r="2865" spans="2:6">
      <c r="B2865" t="s">
        <v>12031</v>
      </c>
      <c r="C2865" t="s">
        <v>12032</v>
      </c>
      <c r="D2865" t="s">
        <v>62</v>
      </c>
      <c r="E2865">
        <v>145.32</v>
      </c>
      <c r="F2865" s="74">
        <v>41516</v>
      </c>
    </row>
    <row r="2866" spans="2:6">
      <c r="B2866" t="s">
        <v>12033</v>
      </c>
      <c r="C2866" t="s">
        <v>12034</v>
      </c>
      <c r="D2866" t="s">
        <v>62</v>
      </c>
      <c r="E2866">
        <v>85.32</v>
      </c>
      <c r="F2866" s="74">
        <v>41516</v>
      </c>
    </row>
    <row r="2867" spans="2:6">
      <c r="B2867" t="s">
        <v>12035</v>
      </c>
      <c r="C2867" t="s">
        <v>12036</v>
      </c>
      <c r="D2867" t="s">
        <v>62</v>
      </c>
      <c r="E2867">
        <v>33.450000000000003</v>
      </c>
      <c r="F2867" s="74">
        <v>41516</v>
      </c>
    </row>
    <row r="2868" spans="2:6">
      <c r="B2868" t="s">
        <v>12037</v>
      </c>
      <c r="C2868" t="s">
        <v>12038</v>
      </c>
      <c r="D2868" t="s">
        <v>15</v>
      </c>
      <c r="E2868">
        <v>95</v>
      </c>
      <c r="F2868" s="74">
        <v>41555</v>
      </c>
    </row>
    <row r="2869" spans="2:6">
      <c r="B2869" t="s">
        <v>12039</v>
      </c>
      <c r="C2869" t="s">
        <v>12040</v>
      </c>
      <c r="D2869" t="s">
        <v>79</v>
      </c>
      <c r="E2869">
        <v>90</v>
      </c>
      <c r="F2869" s="74">
        <v>41556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PV-CD</vt:lpstr>
      <vt:lpstr>CDD-CD</vt:lpstr>
      <vt:lpstr>Hoja1</vt:lpstr>
      <vt:lpstr>'CDD-CD'!Área_de_impresión</vt:lpstr>
      <vt:lpstr>'PV-CD'!Área_de_impresión</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YAENS</dc:creator>
  <cp:lastModifiedBy>MANUEL</cp:lastModifiedBy>
  <cp:lastPrinted>2014-07-19T17:01:01Z</cp:lastPrinted>
  <dcterms:created xsi:type="dcterms:W3CDTF">2014-01-22T17:33:12Z</dcterms:created>
  <dcterms:modified xsi:type="dcterms:W3CDTF">2015-02-07T00:06:55Z</dcterms:modified>
</cp:coreProperties>
</file>