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225"/>
  <workbookPr autoCompressPictures="0"/>
  <bookViews>
    <workbookView xWindow="0" yWindow="0" windowWidth="25600" windowHeight="14400"/>
  </bookViews>
  <sheets>
    <sheet name="PV-CD" sheetId="1" r:id="rId1"/>
  </sheets>
  <externalReferences>
    <externalReference r:id="rId2"/>
  </externalReferences>
  <definedNames>
    <definedName name="_xlnm.Print_Area" localSheetId="0">'PV-CD'!$A$1:$G$209</definedName>
    <definedName name="EDIFICIO">'[1]RECLAMOS 1'!$B$13:$B$307</definedName>
    <definedName name="ESTADO_1">[1]!Tabla22[ESTADO 1]</definedName>
    <definedName name="ESTADO_2">[1]!Tabla222[ESTADO 1]</definedName>
    <definedName name="IMPORTE">'[1]RECLAMOS 1'!$N$13:$N$307</definedName>
    <definedName name="RECLAMO">'[1]RECLAMOS 1'!$A$13:$A$307</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 i="1" l="1"/>
  <c r="F14" i="1"/>
  <c r="F15" i="1"/>
  <c r="F16" i="1"/>
  <c r="F17" i="1"/>
  <c r="F18" i="1"/>
  <c r="F19" i="1"/>
  <c r="F20" i="1"/>
  <c r="F12" i="1"/>
  <c r="F23" i="1"/>
  <c r="F24" i="1"/>
  <c r="F25" i="1"/>
  <c r="F26" i="1"/>
  <c r="F27" i="1"/>
  <c r="F28" i="1"/>
  <c r="F29" i="1"/>
  <c r="F30" i="1"/>
  <c r="F31" i="1"/>
  <c r="F32" i="1"/>
  <c r="F33" i="1"/>
  <c r="F22" i="1"/>
  <c r="F35" i="1"/>
  <c r="F36" i="1"/>
  <c r="F37" i="1"/>
  <c r="F38" i="1"/>
  <c r="F39" i="1"/>
  <c r="F40" i="1"/>
  <c r="F41" i="1"/>
  <c r="F42" i="1"/>
  <c r="F34" i="1"/>
  <c r="F44" i="1"/>
  <c r="F45" i="1"/>
  <c r="F46" i="1"/>
  <c r="F47" i="1"/>
  <c r="F48" i="1"/>
  <c r="F49" i="1"/>
  <c r="F43" i="1"/>
  <c r="F21" i="1"/>
  <c r="F52" i="1"/>
  <c r="F53" i="1"/>
  <c r="F54" i="1"/>
  <c r="F55" i="1"/>
  <c r="F56" i="1"/>
  <c r="F57" i="1"/>
  <c r="F58" i="1"/>
  <c r="F59" i="1"/>
  <c r="F60" i="1"/>
  <c r="F61" i="1"/>
  <c r="F62" i="1"/>
  <c r="F63" i="1"/>
  <c r="F64" i="1"/>
  <c r="F65" i="1"/>
  <c r="F66" i="1"/>
  <c r="F67" i="1"/>
  <c r="F68" i="1"/>
  <c r="F69" i="1"/>
  <c r="F70" i="1"/>
  <c r="F71" i="1"/>
  <c r="F51" i="1"/>
  <c r="F73" i="1"/>
  <c r="F74" i="1"/>
  <c r="F75" i="1"/>
  <c r="F76" i="1"/>
  <c r="F77" i="1"/>
  <c r="F78" i="1"/>
  <c r="F79" i="1"/>
  <c r="F72" i="1"/>
  <c r="F5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80" i="1"/>
  <c r="F110" i="1"/>
  <c r="F111" i="1"/>
  <c r="F112" i="1"/>
  <c r="F113" i="1"/>
  <c r="F114" i="1"/>
  <c r="F115" i="1"/>
  <c r="F116" i="1"/>
  <c r="F117" i="1"/>
  <c r="F118" i="1"/>
  <c r="F119" i="1"/>
  <c r="F120" i="1"/>
  <c r="F121" i="1"/>
  <c r="F109" i="1"/>
  <c r="F123" i="1"/>
  <c r="F124" i="1"/>
  <c r="F125" i="1"/>
  <c r="F126" i="1"/>
  <c r="F122" i="1"/>
  <c r="F128" i="1"/>
  <c r="F129" i="1"/>
  <c r="F130" i="1"/>
  <c r="F131" i="1"/>
  <c r="F132" i="1"/>
  <c r="F133" i="1"/>
  <c r="F134" i="1"/>
  <c r="F135" i="1"/>
  <c r="F136" i="1"/>
  <c r="F137" i="1"/>
  <c r="F138" i="1"/>
  <c r="F139" i="1"/>
  <c r="F140" i="1"/>
  <c r="F141" i="1"/>
  <c r="F142" i="1"/>
  <c r="F143" i="1"/>
  <c r="F127" i="1"/>
  <c r="F145" i="1"/>
  <c r="F146" i="1"/>
  <c r="F147" i="1"/>
  <c r="F148" i="1"/>
  <c r="F149" i="1"/>
  <c r="F150" i="1"/>
  <c r="F144" i="1"/>
  <c r="F152" i="1"/>
  <c r="F153" i="1"/>
  <c r="F154" i="1"/>
  <c r="F151" i="1"/>
  <c r="F156" i="1"/>
  <c r="F155" i="1"/>
  <c r="F158" i="1"/>
  <c r="F159" i="1"/>
  <c r="F160" i="1"/>
  <c r="F157" i="1"/>
  <c r="F162" i="1"/>
  <c r="F163" i="1"/>
  <c r="F164" i="1"/>
  <c r="F165" i="1"/>
  <c r="F166" i="1"/>
  <c r="F167" i="1"/>
  <c r="F168" i="1"/>
  <c r="F169" i="1"/>
  <c r="F161" i="1"/>
  <c r="F171" i="1"/>
  <c r="F172" i="1"/>
  <c r="F173" i="1"/>
  <c r="F174" i="1"/>
  <c r="F170" i="1"/>
  <c r="F176" i="1"/>
  <c r="F177" i="1"/>
  <c r="F178" i="1"/>
  <c r="F179" i="1"/>
  <c r="F180" i="1"/>
  <c r="F181" i="1"/>
  <c r="F182" i="1"/>
  <c r="F183" i="1"/>
  <c r="F184" i="1"/>
  <c r="F185" i="1"/>
  <c r="F186" i="1"/>
  <c r="F187" i="1"/>
  <c r="F188" i="1"/>
  <c r="F189" i="1"/>
  <c r="F190" i="1"/>
  <c r="F191" i="1"/>
  <c r="F192" i="1"/>
  <c r="F193" i="1"/>
  <c r="F194" i="1"/>
  <c r="F195" i="1"/>
  <c r="F196" i="1"/>
  <c r="F197" i="1"/>
  <c r="F175" i="1"/>
  <c r="F108" i="1"/>
  <c r="F199" i="1"/>
  <c r="F200" i="1"/>
  <c r="F201" i="1"/>
  <c r="F202" i="1"/>
  <c r="F203" i="1"/>
  <c r="F204" i="1"/>
  <c r="F205" i="1"/>
  <c r="F206" i="1"/>
  <c r="F207" i="1"/>
  <c r="F208" i="1"/>
  <c r="F209" i="1"/>
  <c r="F198" i="1"/>
  <c r="F11" i="1"/>
  <c r="F10" i="1"/>
</calcChain>
</file>

<file path=xl/sharedStrings.xml><?xml version="1.0" encoding="utf-8"?>
<sst xmlns="http://schemas.openxmlformats.org/spreadsheetml/2006/main" count="592" uniqueCount="390">
  <si>
    <t>UBICACIÓN:</t>
  </si>
  <si>
    <t>NO. OBRA</t>
  </si>
  <si>
    <t>P. V.</t>
  </si>
  <si>
    <t>CLAVE</t>
  </si>
  <si>
    <t>DESCRIPCIÓN</t>
  </si>
  <si>
    <t>UNIDAD</t>
  </si>
  <si>
    <t>CANTIDAD</t>
  </si>
  <si>
    <t>P. U.</t>
  </si>
  <si>
    <t>IMPORTE</t>
  </si>
  <si>
    <t xml:space="preserve">CANTIDAD </t>
  </si>
  <si>
    <t>A.-</t>
  </si>
  <si>
    <t>H.G.Z., 165 CAMAS SUSTENTABLE, VILLA DE ALVAREZ, COLIMA</t>
  </si>
  <si>
    <t/>
  </si>
  <si>
    <t>OBRA CIVIL</t>
  </si>
  <si>
    <t>PRELIMINARES Y TERRACERÍAS</t>
  </si>
  <si>
    <t>OPE-50000</t>
  </si>
  <si>
    <t>DESMONTE DE TERRENO, INCLUYE: TALA DE ARBUSTO, RETIRO DE MALEZA, HIERBA, ZACATE O CUALQUIER OTRA CLASE DE RESIDUOS VEGETALES, ACARREO LIBRE A PIE DE CAMION HASTA EL LUGAR DE TIRO, EQUIPO, HERRAMIENTA Y MANO DE OBRA, ROZA Y LIMPIEZA,( VER ESPECIFICACIONES GENERALES DE CONSTRUCCION /2 C /4 E ) P.U.O.TA MAQUINARIA EN TERRENO DESÉRTICO</t>
  </si>
  <si>
    <t>M2</t>
  </si>
  <si>
    <t>OPE-01000</t>
  </si>
  <si>
    <t>TRAZO Y NIVELACIÓN DE ÁREA EDIFICABLE, INCLUYE: MATERIALES, FLETE, DESPERDICIO, ACARREO HASTA EL LUGAR DE SU UTILIZACIÓN, LOCALIZACIÓN GENERAL, ALINEACIÓN, NIVELES, CONSTRUCCIÓN DE BANCOS DE NIVEL, MOJONERAS, LIMPIEZA Y RETIRO DE SOBRANTES FUERA DE OBRA, EQUIPO DE PRECISIÓN PARA LA NIVELACION HERRAMIENTA Y MANO DE OBRA, (VER ESPECIFICACIONES GENERALES DE CONSTRUCCIÓN ISSSTE / 2 A ) P.U.O.T TRAZO Y NIVELACIÓN DE ÁREA EDIFICABLE (PLANTAS SUBSECUENTES), INCLUYE: MATERIALES, FLETE, DESPERDICIO, ACARREO HASTA EL LUGAR DE SU UTILIZACIÓN, LOCALIZACIÓN GENERAL, ALINEACIÓN, NIVELES, LIMPIEZA Y RETIRO DE SOBRANTES FUERA DE OBRA, EQUIPO.</t>
  </si>
  <si>
    <t>OPE-01005</t>
  </si>
  <si>
    <t>EXCAVACIÓN POR MEDIOS MECÁNICO EN MATERIAL TIPO II CON PRESENCIA DE AGUA, SIN RECUPERACIÓN DE MATERIAL, EN CUALQUIER ANCHO Y PROFUNDIDAD, MATERIAL MEDIDO EN BANCO. INCLUYE: MOVIMIENTOS VERTICALES Y HORIZONTALES, AFINE DE LOS TALUDES Y EL FONDO DE LA EXCAVACIÓN, MANO DE OBRA, HERRAMIENTA Y EQUIPO, ASI COMO TODO LO NECESARIO PARA SU CORRECTA Y TOTAL EJECUCIÓN. (P.U.O.T.)</t>
  </si>
  <si>
    <t>M3</t>
  </si>
  <si>
    <t>OPE-01015</t>
  </si>
  <si>
    <t>RELLENO CON MATERIAL DE BANCO EN CEPA O ZANJA COMPACTADO AL 95% DE SU P.V.S.M. EN CAPAS DE 20CM, A CUALQUIER PROFUNDIDAD. INCLUYE: TRASPALEOS, INCORPORACIÓN DE AGUA, TENDIDO, COMPACTADO, MATERIALES, MANO DE OBRA, EQUIPO, HERRAMIENTA Y TODO LO NECESARIO PARA SU CORRECTA Y TOTAL EJECUCIÓN (P.U.O.T.)</t>
  </si>
  <si>
    <t>OPE-58055</t>
  </si>
  <si>
    <t>CONFORMACION Y COMPACTACION DEL FONDO DE LA EXCAVACION (CEPAS), AL 95% DE LA PRUEBA PROCTOR, INCLUYE; MANO DE OBRA, HERRAMIENTA, EQUIPO Y TODO LO NECESARIO PARA SU CORRECTA EJECUCION.</t>
  </si>
  <si>
    <t>M2.</t>
  </si>
  <si>
    <t>OPE-01016</t>
  </si>
  <si>
    <t>ACARREO EN CAMIÓN DE MATERIAL PRODUCTO DE LA EXCAVACIÓN FUERA DE LA OBRA 1ER KM. MATERIAL MEDIDO EN BANCO, INCLUYE: CARGA A MAQUINA, MANO DE OBRA, EQUIPO, HERRAMIENTA, LIMPIEZA DURANTE LA OBRA HASTA SU ENTREGA Y TODO LO NECESARIO PARA SU CORRECTA Y TOTAL EJECUCIÓN. (P.U.O.T.)</t>
  </si>
  <si>
    <t>OPE-01021</t>
  </si>
  <si>
    <t>ACARREO EN CAMIÓN DE MATERIAL PRODUCTO DE LA EXCAVACIÓN FUERA DE LA OBRA KM. SUBSECUENTE MATERIAL MEDIDO EN BANCO, INCLUYE: CARGA A MAQUINA, MANO DE OBRA, EQUIPO, HERRAMIENTA Y TODO LO NECESARIO PARA SU CORRECTA Y TOTAL EJECUCIÓN. (P.U.O.T.)</t>
  </si>
  <si>
    <t>M3-KM</t>
  </si>
  <si>
    <t>OPE-01022</t>
  </si>
  <si>
    <t>CONSTRUCCION DE PLATAFORMA (EDIFICACION Y PLATAFORMAS) POR MEDIOS MECANICOS, MEDIDO EN EL SITIO DE SU COLOCACION, CON MATERIAL INERTE TRAIDO DE BANCO DE GRAVA-ARENA LIMOSA CON TAMAÑO MAXIMO DE AGREGADO DE 2" A FINOS, AUTORIZADO POR LA SUPERVISION DE OBRA. INCLUYE: SUMINISTRO DE MATERIALES, FLETES, MEZCLADO DE LOS MATERIALES, AGREGADO DE AGUA HASTA OBTENER SU HUMEDAD OPTIMA, DESPERDICIOS, TENDIDO DEL MATERIAL, COMPACTACION EN CAPAS DE 20 CMS. AL 90% DE SU P. V. S. M. DE LA PRUEBA PROCTOR STANDARD, ACARREO LIBRE, HERRAMIENTA, EQUIPO, MANO DE OBRA, OPERACION, COMBUSTIBLES Y LUBRICANTES.</t>
  </si>
  <si>
    <t>CIMENTACIÓN Y ESTRUCTURA</t>
  </si>
  <si>
    <t>1.2.1</t>
  </si>
  <si>
    <t>PILAS</t>
  </si>
  <si>
    <t>OC-PIL-001</t>
  </si>
  <si>
    <t>PERFORACIÓN POR MEDIOS MECÁNICOS PARA PILAS DE 60 CM DE DIÁMETRO EN MATERIAL TIPO II CON GRAVAS AISLADAS QUE NO PRESENTE ROCA CON EMPOTRE EN ESTRATO CON BOLEOS AISLADOS MÁXIMO DE 1.00 M SIN ADEME.</t>
  </si>
  <si>
    <t>ML</t>
  </si>
  <si>
    <t>OC-PIL-003</t>
  </si>
  <si>
    <t>PERFORACIÓN POR MEDIOS MECÁNICOS PARA PILAS DE 80 CM DE DIÁMETRO EN MATERIAL TIPO II CON GRAVAS AISLADAS QUE NO PRESENTE ROCA CON EMPOTRE EN ESTRATO CON BOLEOS AISLADOS MÁXIMO DE 1.00 M SIN ADEME.</t>
  </si>
  <si>
    <t>OC-PIL-005</t>
  </si>
  <si>
    <t>PERFORACIÓN POR MEDIOS MECÁNICOS PARA PILAS DE 100 CM DE DIÁMETRO EN MATERIAL TIPO II CON GRAVAS AISLADAS QUE NO PRESENTE ROCA CON EMPOTRE EN ESTRATO CON BOLEOS AISLADOS MÁXIMO DE 1.00 M SIN ADEME.</t>
  </si>
  <si>
    <t>OC-PIL-006</t>
  </si>
  <si>
    <t>PERFORACIÓN POR MEDIOS MECÁNICOS PARA PILAS DE 120 CM DE DIÁMETRO EN MATERIAL TIPO II CON GRAVAS AISLADAS QUE NO PRESENTE ROCA CON EMPOTRE EN ESTRATO CON BOLEOS AISLADOS MÁXIMO DE 1.00 M SIN ADEME.</t>
  </si>
  <si>
    <t>OC-PIL-0102</t>
  </si>
  <si>
    <t>SUMINISTRO, HABILITADO Y ARMADO DE ACERO DE REFUERZO FY=4200 KG/CM² DEL #4 PARA PILAS DE CIMENTACIÓN A CUALQUIER NIVEL, ALTURA Y/O PROFUNDIDAD, INCLUYE: CORTES, DESPERDICIOS, DESCALIBRE, CARGA Y ACARREOS DENTRO Y FUERA DE LA OBRA, ELEVACIONES, RETIRO DE MATERIAL SOBRANTE PRODUCTO DE LOS TRABAJOS, MATERIALES, MANO DE OBRA, EQUIPO, HERRAMIENTA, LIMPIEZA DURANTE LA OBRA HASTA SU ENTREGA Y TODO LO NECESARIO PARA SU CORRECTA Y TOTAL EJECUCIÓN. (P.U.O.T.)</t>
  </si>
  <si>
    <t>KG</t>
  </si>
  <si>
    <t>OC-PIL-0103</t>
  </si>
  <si>
    <t>SUMINISTRO, HABILITADO Y ARMADO DE ACERO DE REFUERZO FY=4200 KG/CM² DEL #6 PARA PILAS DE CIMENTACIÓN A CUALQUIER NIVEL, ALTURA Y/O PROFUNDIDAD, INCLUYE: CORTES, DESPERDICIOS, DESCALIBRE, CARGA Y ACARREOS DENTRO Y FUERA DE LA OBRA, ELEVACIONES, RETIRO DE MATERIAL SOBRANTE PRODUCTO DE LOS TRABAJOS, MATERIALES, MANO DE OBRA, EQUIPO, HERRAMIENTA, LIMPIEZA DURANTE LA OBRA HASTA SU ENTREGA Y TODO LO NECESARIO PARA SU CORRECTA Y TOTAL EJECUCIÓN. (P.U.O.T.)</t>
  </si>
  <si>
    <t>OC-PIL-0104</t>
  </si>
  <si>
    <t>SUMINISTRO, HABILITADO Y ARMADO DE ACERO DE REFUERZO FY=4200 KG/CM² DEL #8 PARA PILAS DE CIMENTACIÓN A CUALQUIER NIVEL, ALTURA Y/O PROFUNDIDAD, INCLUYE: CORTES, DESPERDICIOS, DESCALIBRE, CARGA Y ACARREOS DENTRO Y FUERA DE LA OBRA, ELEVACIONES, RETIRO DE MATERIAL SOBRANTE PRODUCTO DE LOS TRABAJOS, MATERIALES, MANO DE OBRA, EQUIPO, HERRAMIENTA, LIMPIEZA DURANTE LA OBRA HASTA SU ENTREGA Y TODO LO NECESARIO PARA SU CORRECTA Y TOTAL EJECUCIÓN. (P.U.O.T.)</t>
  </si>
  <si>
    <t>OC-PIL-0201</t>
  </si>
  <si>
    <t>SUMINISTRO Y COLOCACIÓN DE CONCRETO PREMEZCLADO F¨C =250 KG/CM2 CLASE I (ESTRUCTURAL), PARA PILAS DE CIMENTACIÓN COLOCADO A CUALQUIER NIVEL, ALTURA Y/O PROFUNDIDAD, AGREGADO MAXIMO 3/4", REVENIMIENTO 18 CM., INCLUYE: MATERIALES, MANO DE OBRA, EQUIPO, HERRAMIENTA, LIMPIEZA DURANTE TODA LA OBRA Y TODO LO NECESARIO PARA SU CORRECTA Y TOTAL EJECUCIÓN.(P.U.O.T.)</t>
  </si>
  <si>
    <t>OC-PIL-0301</t>
  </si>
  <si>
    <t>DESCABECE DE PILA PARA UNIÓN DE PILA Y DADO, INCLUYE: MATERIALES, MANO DE OBRA, EQUIPO, HERRAMIENTA, LIMPIEZA DURANTE LA OBRA HASTA SU ENTREGA Y TODO LO NECESARIO PARA SU CORRECTA Y TOTAL EJECUCIÓN. (P.U.O.T.)</t>
  </si>
  <si>
    <t>1.2.2</t>
  </si>
  <si>
    <t>CIMENTACIÓN</t>
  </si>
  <si>
    <t>OPE-02000</t>
  </si>
  <si>
    <t>PLANTILLA DE CONCRETO F´C= 100 KG/CM2., DE 5 CM DE ESPESOR, CON AGREGADO MAX 19MM. HECHO EN OBRA R.N. INCLUYE: CONSOLIDACION DE FONDO DE CEPAS, CON PISON A MANO, MATERIALES, MANO DE OBRA, DESPERDICIO, FRONTERAS, ACARREOS, HASTA EL LUGAR DE SU UTILIZACION, NIVELACION, COLADO, PRUEBAS, APISONADO, CURADO, LIMPIEZA Y RETIRO DE SOBRANTES FUERA DE LA OBRA, HERRAMIENTA Y EQUIPO.</t>
  </si>
  <si>
    <t>OPE-02005</t>
  </si>
  <si>
    <t>CIMBRA Y DESCIMBRA EN CIMENTACIÓN DE CONTRATRABES, DADOS Y LOSAS INCLUYE: MATERIALES,CLAVO, ALAMBRE RECOCIDO, FLETE A OBRA, DESPERDICIOS, CIMBRA, DESCIMBRA, ACARREOS HASTA EL LUGAR DE SU UTILIZACIÓN, MANO DE OBRA, HERRAMIENTA Y EQUIPO P.U.O.T.</t>
  </si>
  <si>
    <t>OPE-02046</t>
  </si>
  <si>
    <t>CONCRETO ESTRUCTURAL, CLASE I (CON PESO FRESCO DE 2.2 TON/M3), INCLUYE: CARGO DIRECTO POR EL COSTO DE LOS MATERIALES, HERRAMIENTA Y MANO DE OBRA QUE INTERVENGAN, FLETE A OBRA, DESPERDICIO, ACARREO HASTA EL LUGAR DE SU UTILIZACIÓN, VERTIDO, ELEVACIÓN, LIMPIEZA Y RETIRO DE SOBRANTES FUERA DE LA OBRA, ENTREGA DE PRUEBAS DE LABORATORIO (NMX-C-156-1997-ONNCCE, NMX-155-ONNCCE-2004, NMX-C-083-ONNCCE-2002) EQUIPO DE SEGURIDAD, INSTALACIONES ESPECÍFICAS, DEPRECIACIÓN Y DEMÁS CARGOS DERIVADOS DEL USO DE EQUIPO Y HERRAMIENTA, EN CUALQUIER NIVEL. EN CIMENTACIÓN, ZAPATAS, CONTRATRABES, TRABES DE LIGA Y DADOS F´C= 250 KG/CM2. AGREGADO MÁXIMO DE 19 MM.</t>
  </si>
  <si>
    <t>OPE-03105</t>
  </si>
  <si>
    <t>PISO O FIRME DE CONCRETO F´C= 150 KG/CM2, ARMADO CON UNA PARRILLA CON ACERO DEL # 3 (3/8") A CADA 25 CM EN AMBOS SENTIDOS, INCLUYE: CARGO DIRECTO POR EL COSTO DE LOS MATERIALES Y MANO DE OBRA QUE INTERVENGAN, FLETE A OBRA, DESPERDICIO, ACARREO HASTA EL LUGAR DE SU UTILIZACIÓN, TRAZO Y RECTIFICACIÓN DE NIVELES, MAESTREADO, CIMBRA EN FRONTERAS, TRASLAPES, GANCHOS, ALAMBRE RECOCIDO EN SU CASO, HABILITADO, RETIRO, CORTES, ARMADO, AMARRES, ELABORACIÓN DE CONCRETO, COLADO, VIBRADO, CURADO, PRUEBAS, LIMPIEZA Y RETIRO DE SOBRANTES FUERA DE OBRA, EQUIPO DE SEGURIDAD, INSTALACIONES ESPECÍFICAS, DEPRECIACIÓN Y DEMÁS CARGOS DERIVADOS DEL USO DE HERRAMIENTA Y EQUIPO EN CUALQUIER NIVEL.</t>
  </si>
  <si>
    <t>OPE-02015</t>
  </si>
  <si>
    <t>ACERO DE REFUERZO Nº 3 EN CIMENTACIÓN (LOSA, ZAPATA, CONTRATRABE, DADO, TRABE DE LIGA O MURO DE CONTENCIÓN), INCLUYE; MATERIALES, SILLETAS, TRASLAPES, GANCHOS, ALAMBRE RECOCIDO DEL NO. 18, FLETE A OBRA, DESPERDICIO, ACARREOS HASTA EL LUGAR DE SU UTILIZACIÓN, CORTES, HABILITADOS, ARMADO, AMARRES, PRUEBAS, LIMPIEZA Y RETIRO DE SOBRANTES FUERA DE OBRA, EQUIPO, HERRAMIENTA Y MANO DE OBRA. NO. 3 (9.5 MM) FY= 4200 KG/CM2</t>
  </si>
  <si>
    <t>TON</t>
  </si>
  <si>
    <t>OPE-58345</t>
  </si>
  <si>
    <t>ACERO DE REFUERZO Nº 4 EN CIMENTACIÓN (LOSA, ZAPATA, CONTRATRABE, DADO, TRABE DE LIGA O MURO DE CONTENCIÓN), INCLUYE; MATERIALES, SILLETAS, TRASLAPES, GANCHOS, ALAMBRE RECOCIDO DEL NO. 18, FLETE A OBRA, DESPERDICIO, ACARREOS HASTA EL LUGAR DE SU UTILIZACIÓN, CORTES, HABILITADOS, ARMADO, AMARRES, PRUEBAS, LIMPIEZA Y RETIRO DE SOBRANTES FUERA DE OBRA, EQUIPO, HERRAMIENTA Y MANO DE OBRA. NO. 4 (12.7 MM) FY= 4200 KG/CM2</t>
  </si>
  <si>
    <t>OPE-58346</t>
  </si>
  <si>
    <t>ACERO DE REFUERZO Nº 5 EN CIMENTACIÓN (LOSA, ZAPATA, CONTRATRABE, DADO, TRABE DE LIGA O MURO DE CONTENCIÓN), INCLUYE; MATERIALES, SILLETAS, TRASLAPES, GANCHOS, ALAMBRE RECOCIDO DEL NO. 18, FLETE A OBRA, DESPERDICIO, ACARREOS HASTA EL LUGAR DE SU UTILIZACIÓN, CORTES, HABILITADOS, ARMADO, AMARRES, PRUEBAS, LIMPIEZA Y RETIRO DE SOBRANTES FUERA DE OBRA, EQUIPO, HERRAMIENTA Y MANO DE OBRA. NO. 5 (15.9 MM) FY= 4200 KG/CM2</t>
  </si>
  <si>
    <t>OPE-58357</t>
  </si>
  <si>
    <t>ACERO DE REFUERZO Nº 6 AL N° 12 EN CIMENTACIÓN (LOSA, ZAPATA, CONTRATRABE, DADO, TRABE DE LIGA O MURO DE CONTENCIÓN), INCLUYE; MATERIALES, SILLETAS, TRASLAPES, GANCHOS, ALAMBRE RECOCIDO DEL NO. 18, FLETE A OBRA, DESPERDICIO, ACARREOS HASTA EL LUGAR DE SU UTILIZACIÓN, CORTES, HABILITADOS, ARMADO, AMARRES, PRUEBAS, LIMPIEZA Y RETIRO DE SOBRANTES FUERA DE OBRA, EQUIPO, HERRAMIENTA Y MANO DE OBRA. NO. 6 (15.9 MM) AL NO. 12 (38.1 MM), FY= 4200 KG/CM2</t>
  </si>
  <si>
    <t>1.2.4</t>
  </si>
  <si>
    <t>ESTRUCTURA DE CONCRETO</t>
  </si>
  <si>
    <t>OPE-58225</t>
  </si>
  <si>
    <t>ACERO DE REFUERZO DEL # 3 ( 3/8'' ) EN ESTRUCTURA , INCLUYE; MATERIALES, SILLETAS, TRASLAPES, GANCHOS, ALAMBRE RECOCIDO DEL NO. 18, FLETE A OBRA, DESPERDICIO, ACARREOS HASTA EL LUGAR DE SU UTILIZACION, CORTES, HABILITADOS, ARMADO, AMARRES, PRUEBAS, LIMPIEZA Y RETIRO DE SOBRANTES FUERA DE OBRA, EQUIPO, HERRAMIENTA Y MANO DE OBRA.NO. 3 (9.5 MM) FY=4200 KG/CM2</t>
  </si>
  <si>
    <t>OPE-58235</t>
  </si>
  <si>
    <t>CONCRETO PREMEZCLADO CLASE 1 ESTRUCTURAL, RESISTENCIA NORMAL, F'C = 250 KG/CM2 EN LOSAS MACIZAS CON AGREGADO MAXIMO DE 19MM. INCLUYE: BOMBEO, SUMINISTRO, COLOCACION, VIBRADO, COMPACTADO, MATERIALES, ADITIVOS FLUIDIZANTES,DESPERDICIOS,HERRAMIENTA,MANO DE OBRA Y TODO LO NECESARIO PARA SU CORRECTA EJECUCION DE ACUERDO A LAS ESPECIFICACIONES DE PROYECTO Y NORMAS DE CONSTRUCCION VIGENTES.</t>
  </si>
  <si>
    <t>M3.</t>
  </si>
  <si>
    <t>HALIN-0120</t>
  </si>
  <si>
    <t>CIMBRA Y DESCIMBRA EN LOSAS Y TRABES, ACABADO COMÚN, INCLUYE; CARGO DIRECTO POR EL COSTO DE LOS MATERIALES QUE INTERVENGAN, FLETE A OBRA, DESPERDICIO, ACARREO HASTA EL LUGAR DE SU UTILIZACIÓN, CLAVO, ALAMBRE RECOCIDO N° 16, CHAFLÁN, SEPARADORES, DESMOLDANTE, HABILITADO, COLOCACIÓN, LIMPIEZA Y RETIRO DE SOBRANTES FUERA DE OBRA, EQUIPO DE SEGURIDAD, INSTALACIONES ESPECÍFICAS, DEPRECIACIÓN Y DEMÁS DERIVADOS DEL USO DE HERRAMIENTA Y EQUIPO, EN CUALQUIER NIVEL.</t>
  </si>
  <si>
    <t>ESTRUCTURAS DE ACERO</t>
  </si>
  <si>
    <t>ESTRUCTURA DE ACERO</t>
  </si>
  <si>
    <t>OC-MET-019</t>
  </si>
  <si>
    <t>ANCLA DE ACERO A 4140 FY = 7301 KG/CM2 (COLD ROLLED) DE 1/2" DE DIÁMETRO Y UNA LONGITUD DE 104 CM, CON ROSCA DE 15 CM, SEGÚN DISEÑO EN PLANOS, INCLUYE: HABILITADO, DOS TUERCAS HEXAGONALES DE ALTA RESISTENCIA, DOS ARANDELAS PLANAS, PLANTILLA DE PLACA DE 5/16", PLACA DE 3/4" DE 6 X 6 CM SOLDADA EN EXTREMO INFERIOR, FLETES, ACARREOS HASTA EL LUGAR DE LA OBRA, MATERIALES, MANO DE OBRA, HERRAMIENTA Y EQUIPO NECESARIO.</t>
  </si>
  <si>
    <t>PIEZA</t>
  </si>
  <si>
    <t>OC-MET-001</t>
  </si>
  <si>
    <t>ANCLA DE ACERO A 4140 FY = 7301 KG/CM2 (COLD ROLLED) DE 3/4" DE DIÁMETRO Y UNA LONGITUD DE 104 CM, CON ROSCA DE 15 CM, SEGÚN DISEÑO EN PLANOS. INCLUYE: HABILITADO, DOS TUERCAS EXAGONALES DE ALTA RESISTENCIA, DOS ARANDELAS PLANAS, PLANTILLA DE PLACA 5/16", PLACA DE 3/4" DE 6 X 6 CM, SOLDADA EN EXTREMO INFERIOR, FLETES, ACARREOS HASTA EL LUGAR DE LA OBRA, MATERIALES, MANO DE OBRA, HERRAMIENTA Y EQUIPO NECESARIO</t>
  </si>
  <si>
    <t>OC-MET-002</t>
  </si>
  <si>
    <t>ANCLA DE ACRO A 4140 FY = 7301 KG/CM2 (COLD ROLLED) DE 1" DE DIÁMETRO Y UNA LONGITUD DE 105 CM, CON ROSCA DE15 CM, SEGÚN DISEÑO EN PLANOS. INCLUYE: HABILITADO, DOS TUERCAS EXAGONALES DE ALTA RESISTENCIA, DOS ARANDELAS PLANAS, PLANTILLA DE PLACA 5/16", PLACA DE 3/4" DE 6 X 6 CM, SOLDADA EN EXTREMO INFERIOR, FLETES, ACARREOS HASTA EL LUGAR DE LA OBRA, MATERIALES, MANO DE OBRA, HERRAMIENTA Y EQUIPO NECESARIO</t>
  </si>
  <si>
    <t>OC-MET-003</t>
  </si>
  <si>
    <t>ANCLA DE ACERO A 4140 FY = 7301 KG/CM2 (COLD ROLLED) DE 1 1/4" DE DIÁMETRO Y UNA LONGITUD DE107 CM, CON ROSCA DE 15 CM, SEGÚN DISEÑO EN PLANOS. INCLUYE: HABILITADO, DOS TUERCAS EXAGONALES DE ALTA RESISTENCIA, DOS ARANDELAS PLANAS, PLANTILLA DE PLACA 5/16", PLACA DE 3/4" DE 6 X 6 CM, SOLDADA EN EXTREMO INFERIOR, FLETES, ACARREOS HASTA EL LUGAR DE LA OBRA, MATERIALES, MANO DE OBRA, HERRAMIENTA Y EQUIPO NECESARIO</t>
  </si>
  <si>
    <t>OC-MET-004</t>
  </si>
  <si>
    <t>ANCLA DE ACERO A 4140 FY = 7301 KG/CM2 (COLD ROLLED) DE 1 1/2" DE DIÁMETRO Y UNA LONGITUD DE 108 CM, CON ROSCA DE 15 CM, SEGÚN DISEÑO EN PLANOS. INCLUYE: HABILITADO, DOS TUERCAS EXAGONALES DE ALTA RESISTENCIA, DOS ARANDELAS PLANAS, PLANTILLA DE PLACA 5/16", PLACA DE 3/4" DE 6 X 6 CM, SOLDADA EN EXTREMO INFERIOR, FLETES, ACARREOS HASTA EL LUGAR DE LA OBRA, MATERIALES, MANO DE OBRA, HERRAMIENTA Y EQUIPO NECESARIO</t>
  </si>
  <si>
    <t>OC-MET-005</t>
  </si>
  <si>
    <t>PLACA BASE DE ACERO A-50, SEGÚN DISEÑO EN PLANO, INCLUYE: CORTES, DESPERDICIOS, SOLDADURA, REBABEO, PULIDO, SUMINISTRO Y APLICACIÓN DE UNA MANO DE PRIMARIO ANTICORROSIVO SYLPYL, APLICADO CON PISTOLA DE AIRE, MATERIAL, MANO DE OBRA, HERRAMIENTA Y EQUIPO NECESARIO</t>
  </si>
  <si>
    <t>OC-MET-006</t>
  </si>
  <si>
    <t>COLUMNAS FORJADAS A BASE DE PLACA DE ACERO A-50, SEGÚN DISEÑO EN PLANOS. INCLUYE: ATIESADORES DE PLACA DE 1/2", CORTES, DESPERDICIOS, SOLDADURA, REBABEO, PULIDO, SUMINISTRO Y APLICACIÓN DE UNA MANO DE PRIMARIO ANTICORROSIVO, MARCA SYLPYL, APLICADO CON PISTOLA DE AIRE, FLETES, ACARREOS HASTA EL LUGAR DE LA OBRA, MANIOBRAS DE IZAJE Y MONTAJE A CUALQUIR ALTURA, ALINEACIÓN, NIVELACIÓN, MATERIALES, MANO DE OBRA, HERRAMIENTA Y EQUIPO NECESARIO.</t>
  </si>
  <si>
    <t>OC-MET-007</t>
  </si>
  <si>
    <t>COLUMNAS FORJADAS A BASE DE PERFILES "HSS" DE ACERO A-50, SEGÚN DISEÑO EN PLANOS. INCLUYE: ATIESADORES DE PLACA DE 1/2", CORTES, DESPERDICIOS, SOLDADURA, REBABEO, PULIDO, SUMINISTRO Y APLICACIÓN DE UNA MANO DE PRIMARIO ANTICORROSIVO, MARCA SYLPYL, APLICADO CON PISTOLA DE AIRE, FLETES, ACARREOS HASTA EL LUGAR DE LA OBRA, MANIOBRAS DE IZAJE Y MONTAJE A CUALQUIR ALTURA, ALINEACIÓN, NIVELACIÓN, MATERIALES, MANO DE OBRA, HERRAMIENTA Y EQUIPO NECESARIO.</t>
  </si>
  <si>
    <t>OC-MET-008</t>
  </si>
  <si>
    <t>TRABES Y VIGAS FORJADAS, A BASE DE PERFILES IPR DE ACERO A-50, SEGÚN DISEÑO EN PLANOS, INCLUYE: ATIESADORES DE PLACA DE 1/2", CORTES, DESPERDICIOS, SOLDADURA, REBABEO, PULIDO, SUMINISTRO Y APLICACIÓN DE UNA MANO DE PRIMARIO ANTICORROSIVO, MARCA SYLPYL, APLICADO CON PISTOLA DE AIRE, FLETES, ACARREOS HASTA EL LUGAR DE LA OBRA, MANIOBRAS DE IZAJE Y MONTAJE A CUALQUIR ALTURA, ALINEACIÓN, NIVELACIÓN, MATERIALES, MANO DE OBRA, HERRAMIENTA Y EQUIPO NECESARIO.</t>
  </si>
  <si>
    <t>OC-MET-009</t>
  </si>
  <si>
    <t>TRABES Y VIGAS FORJADAS A BASE DE PLACA DE ACERO A-50, SEGÚN DISEÑO EN PLANOS, INCLUYE: ATIESADORES DE PLACA DE 1/2", CORTES, DESPERDICIOS, SOLDADURA, REBABEO, PULIDO, SUMINISTRO Y APLICACIÓN DE UNA MANO DE PRIMARIO ANTICORROSIVO, MARCA SYLPYL, APLICADO CON PISTOLA DE AIRE, FLETES, ACARREOS HASTA EL LUGAR DE LA OBRA, MANIOBRAS DE IZAJE Y MONTAJE A CUALQUIR ALTURA, ALINEACIÓN, NIVELACIÓN, MATERIALES, MANO DE OBRA, HERRAMIENTA Y EQUIPO NECESARIO.</t>
  </si>
  <si>
    <t>OC-MET-010</t>
  </si>
  <si>
    <t>PERNO NELSON DE 3/4" Ø X 3 3/16" DE LARGO, INCLUYE: FLETES, ACARREOS HASTA EL LUGAR DE LA OBRA, MANIOBRAS A CUALQUIER ALTURA, HERRAMIENTA, MANO DE OBRA Y EQUIPO NECESARIO.</t>
  </si>
  <si>
    <t>OC-MET-011</t>
  </si>
  <si>
    <t>MATERIALES MISCELANEOS PARA CONEXIÓNES DE MOMENTO, CORTANTE, ATIESADORES, CARTABONES, CLIPS, ETC., A BASE DE PLACA DE ACERO A-50, EN DIFERENTES ESPESORES, SEGÚN DISEÑO EN PLANOS, INCLUYE: CORTES, DESPERDICIOS, BARRENADO, SOLDADURA, REBABEO, PULIDO, DETALLADO, SUMINISTRO Y APLICACIÓN DE PRIMARIO ANTICORROSIVO MARCA SYLPYL, FLETES, ACARREOS HASTA EL LUGAR DE LA OBRA, MANIOBRAS DE IZAJE Y MONTAJE A CUALQUIER ALTURA, MATERIALES, MANO DE OBRA, HERRAMIENTA Y EQUIPO NECESARIO.</t>
  </si>
  <si>
    <t>OC-MET-012</t>
  </si>
  <si>
    <t>MATERIALES PARA CONEXIÓN DE TUBOS DE BASTIDOR A TRABE METÁLICA, A BASE DE PLACA DE ACERO A-50, SEGÚN DISEÑO EN PLANOS,, INCLUYE: CORTES, DESPERDICIOS, BARRENADO, SOLDADURA, REBABEO, PULIDO, DETALLADO, SUMINISTRO Y APLICACIÓN DE PRIMARIO ANTICORROSIVO, MARCA SYLPYL, FLETES, ACARREOS HASTA EL LUGAR DE LA OBRA, MANIOBRAS DE IZAJE Y MONTAJE A CUALQUIER ALTURA, MATERIALES, MANO DE OBRA, HERRAMIENTA Y EQUIPO NECESARIO.</t>
  </si>
  <si>
    <t>OC-MET-013</t>
  </si>
  <si>
    <t>TORNILLO TIPO A-490 TENSIÓN CONTROLADA CON TUERCA Y ROLDANA, SEGÚN DISEÑO, INCLUYE FLETES, ACARREOS HASTA EL LUGAR DE LA OBRA, MANIOBRAS A CUALQUIER ALTURA, HERRAMIENTA, MANO DE OBRA Y EQUIPO NECESARIO.</t>
  </si>
  <si>
    <t>OC-MET-014</t>
  </si>
  <si>
    <t>REMATE DE LOSA, A BASE DE APS DE 4" X 5/16", ATIESADORES Y CARTABONES DE PLACA DE 1/4", SEGÚN DISEÑO EN PLANOS, INCLUYE: CORTES, DESPERDICIOS, SOLDADURA, REBABEO, PULIDO, DETALLADO, SUMINISTRO Y APLICACIÓN DE PRIMARIO ANTICORROSIVO, MARCA SYLPYL, FLETES, ACARREOS, ACARREOS HASTA EL LUGAR DE LA OBRA, MANIOBRAS DE IZAJE Y MONTAJE A CUALQUIER ALTURA, MATERIALES, MANO DE OBRA, HERRAMIENTA Y EQUIPO NECESARIO.</t>
  </si>
  <si>
    <t>OC-MET-015</t>
  </si>
  <si>
    <t>PINTURA INTUMESCENTE SYLPYL 3900, CON TIEMPO DE RETARDO DE 3 HORAS, 800 MICRAS SOBRE ESTRUCTURA METÁLICA, INCLUYE: LIMPIEZA Y PREPARACIÓN DE LA SUPERFICIE, RETIRO DE ÓXIDOS, POLVOS Y GRASAS, PROTECCIÓN DE LAS ÁREAS ADYACENTES, ACARREOS DENTRO DE LA OBRA, ELEVACIONES A CUALQUIER ALTURA, MATERIALES MISCELANEOS PARA SU CORRECTA APLICACIÓN.</t>
  </si>
  <si>
    <t>OC-MET-016</t>
  </si>
  <si>
    <t>LARGUEROS EN FACHADA, A BASE DE APS DE 2" X 5/16", SEGÚN DISEÑO EN PLANOS, INCLUYE: CORTES, DESPERDICIOS, SOLDADURA, REBABEO, PULIDO, DETALLADO, SUMINISTRO Y APLICACIÓN DE PRIMARIO ANTICORROSIVO MARCA SYLPYL, FLETES, ACARREOS HASTA EL LUGAR DE LA OBRA, MANIOBRAS DE IZAJE Y MONTAJE A CUALQUIER ALTURA, MATERIALES, MANO DE OBRA, HERRAMIENTA Y EQUIPO NECESARIO.</t>
  </si>
  <si>
    <t>OC-MET-017</t>
  </si>
  <si>
    <t>LARGUEROS A BASE DE PTR DE DIFERENTES SECCIONES, SEGÚN DISEÑO EN PLANOS, INCLUYE: CORTES, DESPERDICIOS, SOLDADURA, REBABEO, PULIDO, DETALLADO, SUMINISTRO Y APLICACIÓN DE PRIMARIO ANTICORROSIVO MARCA MARCA SYLPYL, FLETES, ACARREOS HASTA EL LUGAR DE LA OBRA, MANIOBRAS DE IZAJE Y MONTAJE A CUALQUIER ALTURA, MATERIALES, MANO DE OBRA, HERRAMIENTA Y EQUIPO NECESARIO.</t>
  </si>
  <si>
    <t>OC-MET-018</t>
  </si>
  <si>
    <t>HORIZONTALES EN FACHADA, A BASE DE VARILLA DE 3/8", SEGÚN DISEÑO EN PLANOS, INCLUYE; CORTES, DESPERDICIOS, SOLDADURA, REBABEO, PULIDO, DETALLADO, SUMINISTRO Y APLICACIÓN DE PRIMARIO ANTICORROSIVO, MARCA SYLPYL, FLETES, ACARREOS HASTA EL LUGAR DE LA OBRA, MANIOBRAS DE IZAJE Y MONTAJE A CUALQUIER ALTURA, MATERIALES, MANO DE OBRA, HERRAMIENTA Y EQUIPO NECESARIO.</t>
  </si>
  <si>
    <t>OC-MET-020</t>
  </si>
  <si>
    <t>DIAGONALES FORJADOS A BASE DE PERFILES "HSS" DE ACERO A-50, SEGÚN DISEÑO EN PLANOS, INCLUYE: ATIESADORES DE PLACA DE 1/2", CORTES, DESPERDICIOS, SOLDADURA, REBABEO, PULIDO, SUMINISTRO Y APLICACIÓN DE UNA MANO DE PRIMARIO ANTICORROSIVO, MARCA SYLPYL, APLICADO CON PISTOLA DE AIRE, FLETES, ACARREOS HASTA EL LUGAR DE LA OBRA, MANIOBRAS DE IZAJE Y MONTAJE A CUALQUIER ALTURA, ALINEACIÓN, NIVELACIÓN, MATERIALES, MANO DE OBRA, HERRAMIENTA Y EQUIPO NECESARIO.</t>
  </si>
  <si>
    <t>HELIPUERTO</t>
  </si>
  <si>
    <t>HALIN-8631</t>
  </si>
  <si>
    <t>ESTRUCTURA DE ACERO A-36, FABRICACIÓN Y MONTAJE HASTA 25 M DE ALTURA</t>
  </si>
  <si>
    <t>HALIN-8435</t>
  </si>
  <si>
    <t>CONECTORES DE ANGULO EN LOSACERO PAEA ANCLAJE DE LOSA CONCRETO PARA ANCLAJE DE</t>
  </si>
  <si>
    <t>PZA</t>
  </si>
  <si>
    <t>HALIN-8440</t>
  </si>
  <si>
    <t>LAMINA LOSACERO CAL. 22</t>
  </si>
  <si>
    <t>HALIN-8445</t>
  </si>
  <si>
    <t>LOSA DE CONCRETO 250 DE 10 CM. DE ESPESOR SOBRE LOSACERO, INCLUYE MALLA ELECTROSOLDADA 6-6/6-6</t>
  </si>
  <si>
    <t>HALIN-8460</t>
  </si>
  <si>
    <t>PINTURA DE ESMALTE ANTICORROSIVO EN ESTRUCTURA METALICA</t>
  </si>
  <si>
    <t>HALIN-8465</t>
  </si>
  <si>
    <t>RAMPA DE ACCESO A PLATAFORMA DE 2.20 M DE ANCHO FABRICADA CON LOSACERO, CONCRETO F'C=200 ACABADO ESTRIADO</t>
  </si>
  <si>
    <t>HALIN-8470</t>
  </si>
  <si>
    <t>PINTURA DE SEÑALIZACION EN PLATAFORMA</t>
  </si>
  <si>
    <t>ALBAÑILERÍA</t>
  </si>
  <si>
    <t>OPE-05000</t>
  </si>
  <si>
    <t>CADENA DE 15 X 20 CM DE SECCIÓN CON CIMBRA EN LAS CARAS, ARMADO CON 4 VARILLAS DEL NO. 3 FY= 4200 KG. /CM2. , Y ESTRIBOS DEL NO.2 A CADA 20 CM.DE CONCRETO F´C=200 KG/CM2 CON AGREGADO MÁXIMO DE 20 MM. INCLUYE: MATERIALES, FLETES A OBRA, ACARREOS, ANDAMIOS, TRAZO, NIVELACIÓN, PLOMEO, ARMADO, GANCHOS, TRASLAPES, CORTES, AMARRES, ANCLAJES A FIRME, DESPERDICIO, COLOCACIÓN, CIMBRADO, ELABORACIÓN DEL CONCRETO, COLADO, VIBRADO, CURADO, PRUEBAS, DESCIMBRADO, LIMPIEZA Y RETIRO DE SOBRANTE FUERA DE OBRA, HERRAMIENTA, EQUIPO Y MANO DE OBRA. (VER ESPECIFICACIONES GENERALES DE CONSTRUCCIÓN, 9. G ) P.U.O.T</t>
  </si>
  <si>
    <t>OPE-05005.</t>
  </si>
  <si>
    <t>CASTILLO K-1 DE 12 X 15 CM DE CONCRETO F'C=200 KG/CM2 TMA 19 MM., INCLUYE: CARGO DIRECTO POR EL COSTO DE LOS MATERIALES QUE INTERVENGAN, FLETE A OBRA, DESPERDICIO, ACARREOS, HABILITADO DEL ACERO DE REFUERZO, CIMBRA Y DESCIMBRA, ELABORACIÓN DEL CONCRETO, PICADO, COLADO, CURADO, PRUEBAS, LIMPIEZA DE SOBRANTES FUERA DE OBRA. DE 12 X 15 CM. DE SECCIÓN, ARMADO CON 4 VRS DEL ° 3 A.R. Y ESTRIBOS DEL N° 2 A CADA 20 CM., CON CIMBRA COMÚN.</t>
  </si>
  <si>
    <t>OPE-05010</t>
  </si>
  <si>
    <t>CASTILLO K-2 DE 12 X 30 CM. DE SECCIÓN CON CIMBRA EN LAS CARAS, ARMADO CON 6VARILLAS DEL NO. 3 FY= 4200 KG. /CM2. , Y ESTRIBOS DEL NO.2 A CADA 20 CM.CADENAS Y CASTILLOS. CADENA O CASTILLO DE CONCRETO F´C=200 KG/CM2 CON AGREGADO MÁXIMO DE 20 MM. INCLUYE: MATERIALES, FLETES A OBRA, ACARREOS, ANDAMIOS, TRAZO, NIVELACIÓN, PLOMEO, ARMADO, GANCHOS, TRASLAPES, CORTES, AMARRES, ANCLAJES A FIRME, DESPERDICIO, COLOCACIÓN, CIMBRADO, ELABORACIÓN DEL CONCRETO, COLADO, VIBRADO, CURADO, PRUEBAS, DESCIMBRADO, LIMPIEZA Y RETIRO DE SOBRANTE FUERA DE OBRA, HERRAMIENTA, EQUIPO Y MANO DE OBRA. (VER ESPECIFICACIONES GENERALES DE CONSTRUCCIÓN, 9. G ) P.U.O.T</t>
  </si>
  <si>
    <t>OPE-05015.</t>
  </si>
  <si>
    <t>ANCLAJE SUPERIOR DE CASTILLOS A BASE DE DOS ANGULOS DE 3" X 1/4" X 15 CMS Y TAQUETEADAS A LA ESTRUCTURA DE CONCRETO Y SOLDAR LAS VARILLAS DEL NO. 3 LIMPIEZA Y RETIRO DE SOBRANTE FUERA DE OBRA, HERRAMIENTA, EQUIPO Y MANO DE OBRA. (VER ESPECIFICACIONES GENERALES DE CONSTRUCCIÓN, 9. G ) P.U.O.T</t>
  </si>
  <si>
    <t>OPE-05020</t>
  </si>
  <si>
    <t>ANCLAJE INFERIOR DE CASTILLOS K-1 A BASE PROLONGACIÓN DE LAS VARILLAS PRINCIPALES EN 40 DIAM. ( 4 DEL NO. 3), LIMPIEZA Y RETIRO DE SOBRANTES FUERA DE OBRA, HERRAMIENTA, EQUIPO Y MANO DE OBRA. (VER ESPECIFICACIONES GENERALES DE CONSTRUCCIÓN, 9. G ) P.U.O.T</t>
  </si>
  <si>
    <t>OPE-05025.</t>
  </si>
  <si>
    <t>ANCLAJE INFERIOR DE CASTILLOS K-2 A BASE PROLONGACIÓN DE LAS VARILLAS PRINCIPALES EN 40 DIAM. ( 6 DEL NO. 3), LIMPIEZA Y RETIRO DE SOBRANTES FUERA DE OBRA, HERRAMIENTA, EQUIPO Y MANO DE OBRA. (VER ESPECIFICACIONES GENERALES DE CONSTRUCCIÓN, 9. G ) P.U.O.T</t>
  </si>
  <si>
    <t>OPE-05030</t>
  </si>
  <si>
    <t>PREPARACIÓN DE SUPERFICIE DE CONCRETO PARA RECIBIR APLANADO O REPELLADO A BASE DE PICADO DE LA SUPERFICIE Y COLOCACIÓN DE METAL DESPLEGADO, INCLUYE: MATERIALES, MANO DE OBRA Y RETIRO DE SOBRANTE FUERA DE LA OBRA HERRAMIENTA, EQUIPO Y MANO DE OBRA.</t>
  </si>
  <si>
    <t>OPE-05035</t>
  </si>
  <si>
    <t>MURO DE TABIQUE DE BARRO ROJO RECOCIDO, ASENTADO CON MORTERO CEMENTO-ARENA PROP: 1:5 INCLUYE: MATERIALES, PRUEBAS, FLETE A OBRA, ANDAMIOS A CUALQUIER ALTURA, DESPERDICIOS, ACARREO HASTA EL LUGAR DE SU UTILIZACIÓN, HUMEDECIDO, TRAZO, NIVELADO, PLOMEADO, AJUSTE, FABRICACIÓN DEL MORTERO, MOCHETAS, ENRASE, RESANE,LIMPIEZA Y RETIRO DE SOBRANTE FUERA DE OBRA,HERRAMIENTA, EQUIPO Y MANO DE OBRA, LAS PIEZAS DE TABIQUE DEBERÁN PROPORCIONAR UNA RESISTENCIA A COMPRESIÓN DE F*P= 45 KG/CM2 Y EL MORTERO UNA RESISTENCIA A COMPRESION DE 100 KG/CM2</t>
  </si>
  <si>
    <t>OPE-05045</t>
  </si>
  <si>
    <t>NIVELACIÓN PISO PARA RECIBIR ACABADOS DE 5 CM. DE ESPESOR, CON CONCRETO F'C=100 KG/CM2. CON AGREGADO MÁXIMO DE 38 MM.</t>
  </si>
  <si>
    <t>OPE-05050</t>
  </si>
  <si>
    <t>CHAROLA DE BAÑO, INCLUYE RELLENO DE TEZONTLE E IMPERMEABILIZACIÓN EN FRÍO</t>
  </si>
  <si>
    <t>OPE-05055</t>
  </si>
  <si>
    <t>SARDINEL DE CONCRETO F'C=200 KG/CM2. DE 10 X 10 CM , TMA 19 MM., INCLUYE: HABILITADO DEL ACERO DE REFUERZO, CIMBRA Y DESCIMBRA, ELABORACIÓN DEL CONCRETO, COLADO, CURADO, PRUEBAS, LIMPIEZA DE SOBRANTES FUERA DE OBRA. ARMADO CON 4 VRS DEL N° 3 A.R. Y ESTRIBOS DEL N° 2 A CADA 20 CM., CON CIMBRA COMÚN.</t>
  </si>
  <si>
    <t>M</t>
  </si>
  <si>
    <t>OPE-05060.</t>
  </si>
  <si>
    <t>APLANADO EN MURO CON MORTERO CEMENTO-ARENA 1:5, DE 2 CM DE ESPESOR PROMEDIO, INCLUYE: MATERIALES, MANO DE OBRA, ACARREO HASTA EL LUGAR DE UTILIZACIÓN, PICADO DE LAS ÁREAS DE CONCRETO, ELABORACIÓN DE MORTERO, MAESTRADO, PERFILADO, REMATES, EMBOQUILLADO, LIMPIEZA Y RETIRO DE SOBRANTES FUERA DE OBRA.</t>
  </si>
  <si>
    <t>OPE-05065</t>
  </si>
  <si>
    <t>JUNTAS DE DILATACIÓN A CADA 6 M DE DISTANCIA EN AMBOS SENTIDOS</t>
  </si>
  <si>
    <t>OPE-05070</t>
  </si>
  <si>
    <t>MESETA A BASE DE DUROCK PARA RECIBIR CUBIERTA DE MÁRMOL. INCLUYE: FLETE A OBRA, DESPERDICIO, ACARREO, EQUIPO Y MANO DE OBRA.</t>
  </si>
  <si>
    <t>OPE-05075</t>
  </si>
  <si>
    <t>FORJADO DE ESCALON A BASE DE CONCRETO F´C=150 KG/M2, DE 0.20 X 0.35 X 1.20 M. DE LONGITUD, INCLUYE; LOS MATERIALES, MANO DE OBRA, ACARREOS, ELEVACIONES, DESPERDICIOS Y LA HERRAMIENTA NECESARIA PARA SU EJECUCIÓN.</t>
  </si>
  <si>
    <t>OPE-05080.</t>
  </si>
  <si>
    <t>PRETIL A BASE DE TABIQUE DE BARRO ROJO RECOCIDO, ASENTADO CON MORTERO CEMENTO - ARENA 1:5, INCLUYE; APLANADO EN SUS DOS CARAS, CON MORTERO CEM ARE 1; 5, REFUERZO CON CASTILLO @ 2.40 M, DE 15 X 15 CM, ARMADO CON 4VRS #3 Y E # 2 @ 20 CM, REMATE CON CADENA DE 15 X 15 CM ARMADA CON 4 VRS. # 3 Y ESTRIBOS # 2 @ 20 CM, CARGO DIRECTO POR EL COSTO DE LOS MATERIALES Y MANO DE OBRA QUE INTERVENGAN, FLETE A OBRA, DESPERDICIO, ACARREO HASTA EL LUGAR DE SU UTILIZACIÓN, LIMPIEZA Y RETIRO DE SOBRANTES FUERA DE OBRA.CONCEPTO</t>
  </si>
  <si>
    <t>OPE-05085</t>
  </si>
  <si>
    <t>RELLENO DE TEZONTLE, INCLUYE: MATERIALES, ACARREOS, ELEVACIONES A CUALQUIER NIVEL, MANO DE OBRA Y HERRAMIENTA NECESARIA PARA SU EJECUCIÓN.</t>
  </si>
  <si>
    <t>OPE-05090</t>
  </si>
  <si>
    <t>ENTORTADO EN AZOTEA A BASE DE MORTERO CEMENTO - CAL - ARENA EN PROP. 1:2.6 DE 6 CM, DE ESPESOR, SELLADO CON LECHADA DE CEMENTO, EN CUALQUIER NIVEL, INCLUYE: MAESTRADO, PISONADO, ACARREOS, MATERIALES, DESPERDICIOS, EQUIPO, HERRAMIENTA Y MANO DE OBRA.</t>
  </si>
  <si>
    <t>OPE-05095</t>
  </si>
  <si>
    <t>CHAFLAN DE MORTERO CEMENTO ARENA 1:1.5:6 DE 10 CM POR CATETO.</t>
  </si>
  <si>
    <t>OPE-05100</t>
  </si>
  <si>
    <t>IMPERMEABILIZACIÓN SISTEMA ACRÍLICO AKRITON O EQUIVALENTE, GARANTÍA 12 AÑOS, INCLUYE: APLICACIÓN DE SELLADOR ACRÍLICO, REFUERZO EN PUNTOS CRÍTICOS, APLICAR CAPA DE IMPERMEABILIZANTE A DOCE AÑOS BLANCO Y MALLA DE REFUERZO REVOFLEX, APLICACIÓN DE CAPAS DE IMPERMEABILIZANTE ACRÍLICO BLANCO Y/O ROJO, CON MALLA DE REFUERZO, RENDIMIENTO MÍNIMO DE 2 LT POR TRES CAPAS</t>
  </si>
  <si>
    <t>OPE-05105</t>
  </si>
  <si>
    <t>SISTEMA TOP GARDEN DE IMPERMEABILIZACIÓN MARCA COMEX. INCLUYE: PREPARACIÓN DE LA SUPERFICIE , SELLO DE GRIETAS Y FISURAS, APLICACIÓN DE PRIMARIO, SELLO PERIMETRAL, LIMPIEZA, MATERIALES, HERRAMIENTA, MANO DE OBRA, ACARREOS, ELEVACIONES, FLETES Y DESPERDICIOS.</t>
  </si>
  <si>
    <t>OPE-05110</t>
  </si>
  <si>
    <t>LOSA DE CONCRETO F´C=250 KG/CM2 DE 12 CM DE ESPESOR CON VAR. Nº 3 @ 20 CM</t>
  </si>
  <si>
    <t>OPE-05170</t>
  </si>
  <si>
    <t>APARENTADO DE ESCALERAS, ACABADO RAYADO EN NARIZ DE HUELLAS</t>
  </si>
  <si>
    <t>OPE-05175</t>
  </si>
  <si>
    <t>PINTURA DE PISO CON HOJUELA EN ESCALERAS QUE CONSISTE EN LIMPIEZA DE PISO EN SECO, CAPA DE ANCLAJE; SISTEMA DE HOJUELA CON PINTURA URETANO, UNA CAPA DE HOJUELA DE PINTURA ACRILICA TRITURADA Y UNA CAPA DE SELLADOR TRANSPARENTE BASE SOLVENTE, INCLUYE; LOS MATERIALES, MANO DE OBRA, HERRAMIENTA Y EQUIPO NECESARIO PARA SU EJECUCIÓN.</t>
  </si>
  <si>
    <t>OPE-05180</t>
  </si>
  <si>
    <t>ZOCLO CON HOJUELA EN ESCALERAS QUE CONSISTE EN LIMPIEZA DE PISO EN SECO, CAPA DE ANCLAJE; SISTEMA DE HOJUELA CON PINTURA URETANO, UNA CAPA DE HOJUELA DE PINTURA ACRILICA TRITURADA Y UNA CAPA DE SELLADOR TRANSPARENTE BASE SOLVENTE, INCLUYE; LOS MATERIALES, MANO DE OBRA, HERRAMIENTA Y EQUIPO NECESARIO PARA SU EJECUCIÓN.</t>
  </si>
  <si>
    <t>OPE-05185</t>
  </si>
  <si>
    <t>PINTURA VINÍLICA, COLOR BLANCO SEMIMATE BAJO LOSA O RAMPA DE ESCALERAS, INCLUYE; CARGO DIRECTO POR EL COSTO DE LOS MATERIALES QUE INTERVENGAN, FLETE A OBRA, DESPERDICIO, ACARREO HASTA EL LUGAR DE SU UTILIZACIÓN, RETAPADO, PLASTECIDO Y APLICACIÓN DE 2 CAPAS COMO MÍNIMO, LIMPIEZA Y RETIRO DE SOBRANTES FUERA DE OBRA, EQUIPO DE SEGURIDAD, INSTALACIONES ESPECÍFICAS, DEPRECIACIÓN Y DEMÁS DERIVADOS DEL USO DE HERRAMIENTA Y EQUIPO, EN CUALQUIER NIVEL.</t>
  </si>
  <si>
    <t>ACABADOS</t>
  </si>
  <si>
    <t>PISOS</t>
  </si>
  <si>
    <t>OPE-06140</t>
  </si>
  <si>
    <t>ACABADOS PULIDO EN FIRME O PISO INCLUYE: MATERIALES, FLETE A OBRA, DESPERDICIO; ACARREO HASTA EL LUGAR DE SU UTILIZACIÓN, FABRICACIÓN, COLADO Y CURADO EN SU CASO,LIMPIEZA Y RETIRO DE SOBRANTE FUERA DE LA OBRA, HERRAMIENTA, EQUIPO Y MANO DE OBRA. (VER ESPECIFICACIONES GENERALES DE CONSTRUCCIÓN, 9.H.) P.U.O.T INTEGRAL AL COLADO PULIDO FINO CON LLANA METÁLICA.</t>
  </si>
  <si>
    <t>OPE-06110</t>
  </si>
  <si>
    <t>PISO MODULAR FALSO MARCA BESCO O SIMILAR</t>
  </si>
  <si>
    <t>ACACOL005</t>
  </si>
  <si>
    <t>PISO TIPO P1 A BASE DE LOSETA CERAMICA TIPO SPA COLOR WHITE MATTE DE 31.5 X 60 CM MARCA INTERCERAMIC, ASENTADO SOBRE PEGAZULEJO COLOCACION A DOS HILOS ,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</si>
  <si>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ACACOL010</t>
  </si>
  <si>
    <t>PISO TIPO P2 A BASE DE LOSETA CERAMICA TIPO PULIDO Y BRILLADO COLOR GRIS OQ85 DE 15 X 15 CM MARCA DALTILE, ASENTADO SOBRE PEGAZULEJO COLOCACION A DOS HILOS ,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</si>
  <si>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ACACOL015</t>
  </si>
  <si>
    <t>PISO TIPO P3 Y P4 A BASE DE MARMOL PIEZAS DE 60 X 120 X 2.5 CM COLOR TRAVERTINO FIORITO ASENTDO CON MORTERO,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</si>
  <si>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ACACOL020</t>
  </si>
  <si>
    <t>PISO TIPO P4 A BASE DE MARMOL PIEZAS DE 60 X 120 X 2.5 CM COLOR TRAVERTINO FIORITO ASENTDO CON MORTERO,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</si>
  <si>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ACACOL025</t>
  </si>
  <si>
    <t>PISO TIPO P6 A BASE DE PISO VINILICO TIPO LINEA SOLID COLORS ACABADO LISO COLOR 60 SOLID WHITE DE 30.5 X 30.5 CM X 3.10 MM MARCA VYNILASA, FABRICADO CON PVC Y POLIURETANO EN TODO SU ESPESOR, ASENTADO CON ADHESIVO BASE LATEX., INCLUYE: CARGO DIRECTO POR EL COSTO DE LOS MATERIALES Y MANO DE OBRA QUE INTERVENGAN, FLETE A OBRA, DESPERDICIO, ACARREO HASTA EL LUGAR DE SU UTILIZACIÓN, TRAZO, PREPARACIÓN DE LA SUPERFICIE, MAESTREADO, ELABORACIÓN DE MORTERO EN OBRA EN SU CASO, CORTES, REMATES A 45°, LIMPIEZA Y RETIRO DE SOBRANTES FUERA DE OBRA, EQUIPO DE SEGURIDAD, INSTALACIONES ESPECÍFICAS, DEPRECIACIÓN Y DEMÁS CARGOS DERIVADOS DEL USO DE HERRAMIENTA Y EQUIPO, EN CUALQUIER NIVEL.</t>
  </si>
  <si>
    <t>ACACOL030</t>
  </si>
  <si>
    <t>PISO TIPO P7 A BASE DE PISO VINILICO EN ROLLO TIPO FINESSE EC CONDUCTIVO COLOR BRIECH WOOD 5360 MARCA POLYFLOR, FABRICADO CON PVC Y POLIURETANO EN TODO SU ESPESOR, ASENTADO CON ADHESIVO BASE LATEX., INCLUYE: CARGO DIRECTO POR EL COSTO DE LOS MATERIALES Y MANO DE OBRA QUE INTERVENGAN, FLETE A OBRA, DESPERDICIO, ACARREO HASTA EL LUGAR DE SU UTILIZACIÓN, TRAZO, PREPARACIÓN DE LA SUPERFICIE, MAESTREADO, ELABORACIÓN DE MORTERO EN OBRA EN SU CASO, CORTES, REMATES A 45°, LIMPIEZA Y RETIRO DE SOBRANTES FUERA DE OBRA, EQUIPO DE SEGURIDAD, INSTALACIONES ESPECÍFICAS, DEPRECIACIÓN Y DEMÁS CARGOS DERIVADOS DEL USO DE HERRAMIENTA Y EQUIPO, EN CUALQUIER NIVEL.</t>
  </si>
  <si>
    <t>ACACOL035</t>
  </si>
  <si>
    <t>PISO TIPO P10 A BASE DE PISO VINILICO EN ROLLO TIPO FINESSE SD DISIPATIVO COLOR DAYBREAK 5220 MARCA POLYFLOR, FABRICADO CON PVC Y POLIURETANO EN TODO SU ESPESOR, ASENTADO CON ADHESIVO BASE LATEX., INCLUYE: CARGO DIRECTO POR EL COSTO DE LOS MATERIALES Y MANO DE OBRA QUE INTERVENGAN, FLETE A OBRA, DESPERDICIO, ACARREO HASTA EL LUGAR DE SU UTILIZACIÓN, TRAZO, PREPARACIÓN DE LA SUPERFICIE, MAESTREADO, ELABORACIÓN DE MORTERO EN OBRA EN SU CASO, CORTES, REMATES A 45°, LIMPIEZA Y RETIRO DE SOBRANTES FUERA DE OBRA, EQUIPO DE SEGURIDAD, INSTALACIONES ESPECÍFICAS, DEPRECIACIÓN Y DEMÁS CARGOS DERIVADOS DEL USO DE HERRAMIENTA Y EQUIPO, EN CUALQUIER NIVEL.</t>
  </si>
  <si>
    <t>ACACOL040</t>
  </si>
  <si>
    <t>CUBIERTAS DE MARMOL TRAVERTINO FIORITO DIFERENTES MEDIDAS CON UN ANCHO DE 60 CMS Y 2 CMS DE ESPESOR</t>
  </si>
  <si>
    <t>ACACOL045</t>
  </si>
  <si>
    <t>PISO TIPO P19 A BASE RECINTO COLOR GRIS DE LA REGION TIPO CEPILLADO ASENTDO CON MORTERO,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</si>
  <si>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ACACOL050</t>
  </si>
  <si>
    <t>PISO TIPO P22 A PIEDRA BRAZA RAJUELA ASENTDO CON MORTERO,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</si>
  <si>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ZOCLOS</t>
  </si>
  <si>
    <t>ACACOL060</t>
  </si>
  <si>
    <t>SUMINISTRO Y COLOCACIÓN DE ZOCLO TIPO Z1Y Z7 A BASE DE MARMOL PIEZAS DE 7.5 X 1 CM COLOR TRAVERTINO FIORITO, ASENTADO CON MORTERO., INCLUYE: CARGO DIRECTO POR EL COSTO DE LOS MATERIALES Y MANO DE OBRA QUE INTERVENGAN, FLETE A OBRA, DESPERDICIO, ACARREO HASTA EL LUGAR DE SU UTILIZACIÓN, TRAZO, PREPARACIÓN DE LA SUPERFICIE, MAESTREADO, ELABORACIÓN DE MORTERO EN OBRA EN SU CASO, CORTES, REMATES A 45°, LIMPIEZA Y RETIRO DE SOBRANTES FUERA DE OBRA, EQUIPO DE SEGURIDAD, INSTALACIONES ESPECÍFICAS, DEPRECIACIÓN Y DEMÁS CARGOS DERIVADOS DEL USO DE HERRAMIENTA Y EQUIPO, EN CUALQUIER NIVEL.</t>
  </si>
  <si>
    <t>ACACOL065</t>
  </si>
  <si>
    <t>SUMINISTRO Y COLOCACIÓN DE ZOCLO TIPO Z4 A BASE DE ZOCLO VINILICO DE 10 CM DE ALTURA TIPO FINESSE SD DISIPATIVO COLOR DAYBREAL 5220 MARCA POLYFLOR ASENTADO CON ADHESIVO DE CONTACTO., INCLUYE: CARGO DIRECTO POR EL COSTO DE LOS MATERIALES Y MANO DE OBRA QUE INTERVENGAN, FLETE A OBRA, DESPERDICIO, ACARREO HASTA EL LUGAR DE SU UTILIZACIÓN, TRAZO, PREPARACIÓN DE LA SUPERFICIE, MAESTREADO, ELABORACIÓN DE MORTERO EN OBRA EN SU CASO, CORTES, REMATES A 45°, LIMPIEZA Y RETIRO DE SOBRANTES FUERA DE OBRA, EQUIPO DE SEGURIDAD, INSTALACIONES ESPECÍFICAS, DEPRECIACIÓN Y DEMÁS CARGOS DERIVADOS DEL USO DE HERRAMIENTA Y EQUIPO, EN CUALQUIER NIVEL.</t>
  </si>
  <si>
    <t>ACACOL070</t>
  </si>
  <si>
    <t>SUMINISTRO Y COLOCACIÓN DE ZOCLO TIPO Z6 Y Z8 RODAPIE DE MARMOL PIEZAS DE 60 X 120 X 2.5 CM COLOR TRAVERTINO FIORITO ASENTDO CON MORTERO,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</si>
  <si>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ACACOL075</t>
  </si>
  <si>
    <t>SUMINISTRO Y COLOCACIÓN DE ZOCLO TIPO Z15 A BASE DE LOSETA CERAMICA TIPO SPA COLOR WHITE MATTE DE 31.5 X 90 CM MARCA INTERCERAMIC, ASENTADO CON MORTERO, JUNTAS A HUESO., INCLUYE: CARGO DIRECTO POR EL COSTO DE LOS MATERIALES Y MANO DE OBRA QUE INTERVENGAN, FLETE A OBRA, DESPERDICIO, ACARREO HASTA EL LUGAR DE SU UTILIZACIÓN, TRAZO, PREPARACIÓN DE LA SUPERFICIE, MAESTREADO, ELABORACIÓN DE MORTERO EN OBRA EN SU CASO, CORTES, REMATES A 45°, LIMPIEZA Y RETIRO DE SOBRANTES FUERA DE OBRA, EQUIPO DE SEGURIDAD, INSTALACIONES ESPECÍFICAS, DEPRECIACIÓN Y DEMÁS CARGOS DERIVADOS DEL USO DE HERRAMIENTA Y EQUIPO, EN CUALQUIER NIVEL.</t>
  </si>
  <si>
    <t>MUROS</t>
  </si>
  <si>
    <t>OPE-06169</t>
  </si>
  <si>
    <t>LAMBRIN DE MADERA EN MURO TIPO R-9 A BASE DE MADERA DE ENCINO DE 120 X 40 X 0.13 CM COLOR NATURAL ACABADO RICER TINA AL ALCOHOL COLOR BLANCO BALSA 19-88, COLOR PINO VERDE 19-72 Y COLOR LIMON CLARO 19-70 MARCA COMEX SOBRE BASTIDOR DE MADER DE PINO DE 1RA DE 4" X 2" CON TORNILLOS PARA MADERA DE 1 1/2" DE LONGITUS, ENTRECALLES DE 13 MM ACABADO CON BARNIZ NATURAL. SEGUN DETALLE EN PLANOS DE ALZADOS INTERIORES.,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</si>
  <si>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OPE-06035</t>
  </si>
  <si>
    <t>AISLANTE ACUSTICO DE 3" E MUROS DE TABLAROCA</t>
  </si>
  <si>
    <t>ACACOL080</t>
  </si>
  <si>
    <t>MURO DE TABLAROCA NORMAL. INCLUYE: LAMINA GALVANIZADA TORNILLOS AUTORROSCABLES,PERFACINTA, CEMENTO REDIMIX, FLETE,DESPERDICIO, ACARREO HASTA EL LUGAR DE SU UTILIZACIÓN, TRAZO, ARMADO DE BASTIDOR CON CANAL SUPERIOR O INFERIOR Y POSTES A CADA 60CM, TAQUETEADO PERIMETRAL, ATORNILLADO DE PLACAS A CADA 30 CM, NIVELACIÓN PLOMEOS,CORTES, CALZAS, AJUSTES, SELLADO,EMPLASTECIDO, EMBOQUILLADO, REFUERZO DE HUECOS PARA INSTALACIONES, ANDA MIOS, LIMPIEZA Y RETIRO DE SOBRANTE FUERA DE OBRA,CAJILLOS, CUÑAS, JUNTAS, HERRAMIENTA Y MANO DE OBRA. P.U.O.T DE 0.10 M. DE ESPESOR CON PLACAS DE 13MM. EN DOS CARAS, FIJADO EN LAPARTE SUPERIOR CON LA PROLONGACIÓN DE LOSPOSTES EN FORMA ALTERNADA Y CANAL ADICIONAL.</t>
  </si>
  <si>
    <t>ACACOL085</t>
  </si>
  <si>
    <t>MURO DE TABLAROCA RH. INCLUYE:BASTIDOR DE LAMINA GALVANIZADA TORNILLOS AUTORROSCABLES, PERFACINTA, CEMENTO REDIMIX, FLETE, DESPERDICIO, ACARREO HASTA EL LUGAR DE SU UTILIZACIÓN, TRAZO, ARMADO DE BASTIDOR CON CANAL SUPERIOR O INFERIOR Y POSTES A CADA 60 CM, TAQUETEADO PERIMETRAL, ATORNILLADO DE PLACAS A CADA30 CM, NIVELACIÓN PLOMEOS, CORTES, CALZAS,AJUSTES, SELLADO, EMPLASTECIDO, EMBOQUILLADO, REFUERZO DE HUECOS PARA INSTALACIONES, ANDA MIOS, LIMPIEZA Y RETIRO DE SOBRANTE FUERA DE OBRA, CAJILLOS,CUÑAS, JUNTAS, HERRAMIENTA Y MANO DE OBRA.P.U.O.T DE 0.10 M. DE ESPESOR CON PLACAS DE13 MM. EN DOS CARAS, FIJADO EN LA PARTE SUPERIOR CON LA PROLONGACIÓN DE LOS POSTES EN FORMA ALTERNADA Y CANAL ADICIONAL.</t>
  </si>
  <si>
    <t>ACACOL090</t>
  </si>
  <si>
    <t>MURO DE DUROCK SOBRE ESTRUCTURA GALVANIZADA A BASE DE SOPORTES Y CANALETAS AMARRE., INCLUYE: CARGO DIRECTO POR EL COSTO DE LOS MATERIALES Y MANO DE OBRA QUE INTERVENGAN, FLETE A OBRA, DESPERDICIO, ACARREO HASTA EL LUGAR DE SU UTILIZACIÓN, TRAZO, PREPARACIÓN DE LA SUPERFICIE, MAESTREADO, LIMPIEZA Y RETIRO DE SOBRANTES FUERA DE OBRA, EQUIPO DE SEGURIDAD, INSTALACIONES ESPECÍFICAS, DEPRECIACIÓN Y DEMÁS CARGOS DERIVADOS DEL USO DE HERRAMIENTA Y EQUIPO, EN CUALQUIER NIVEL.</t>
  </si>
  <si>
    <t>ACACOL095</t>
  </si>
  <si>
    <t>MURO TIPO R3 Y R13 A BASE DE LOSETA CERAMICA TIPO SPA COLOR WHITE MATTE DE 31.5 X 60 CM MARCA INTERCERAMIC, ASENTADO SOBRE PEGAZULEJO COLOCACION A DOS HILOS ,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</si>
  <si>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ACACOL100</t>
  </si>
  <si>
    <t>MURO TIPO R14, R15, R16, R17, R18 A BASE DE MARMOL PIEZAS DE 60 X 120 X 2.5 CM COLOR TRAVERTINO FIORITO ASENTDO CON MORTERO,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</si>
  <si>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ACACOL105</t>
  </si>
  <si>
    <t>MURO R46 A BASE DE LOSETA CERAMICA TIPO VITRESTONE DESIGNER COLORS COLOR BLANCO DC 15 DE 30 X 30 CM MARCA DALTILE, ASENTADO SOBRE PEGAZULEJO COLOCACION A DOS HILOS ,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</si>
  <si>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ACACOL110</t>
  </si>
  <si>
    <t>MOSAICO VENECIANO TIPO AKUA VARIO COLORES DE 2 X 2 CM MARCA KOLORINES ASENTADO SOBRE PEGA AZULEJO.,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</si>
  <si>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ACACOL115</t>
  </si>
  <si>
    <t>PASTA COLOR CHISA GLASS MICRO REF.8750W MARCA CHISA RECUBRIMIENTOS CON CAPA FINAL DE POLIURETANO SEMIMATE APLICADA CON ASPERSOR CON CAPA PLASTICA.,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</si>
  <si>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ACACOL120</t>
  </si>
  <si>
    <t>MURO TIPO P7 A BASE DE PISO VINILICO EN ROLLO POLYCLAD WALL CLADDING COLOR GLACIER PC4 POLYFLOR MARCA POLYFLOR, FABRICADO CON PVC Y POLIURETANO EN TODO SU ESPESOR, ASENTADO CON ADHESIVO BASE LATEX., INCLUYE: CARGO DIRECTO POR EL COSTO DE LOS MATERIALES Y MANO DE OBRA QUE INTERVENGAN, FLETE A OBRA, DESPERDICIO, ACARREO HASTA EL LUGAR DE SU UTILIZACIÓN, TRAZO, PREPARACIÓN DE LA SUPERFICIE, MAESTREADO, ELABORACIÓN DE MORTERO EN OBRA EN SU CASO, CORTES, REMATES A 45°, LIMPIEZA Y RETIRO DE SOBRANTES FUERA DE OBRA, EQUIPO DE SEGURIDAD, INSTALACIONES ESPECÍFICAS, DEPRECIACIÓN Y DEMÁS CARGOS DERIVADOS DEL USO DE HERRAMIENTA Y EQUIPO, EN CUALQUIER NIVEL.</t>
  </si>
  <si>
    <t>ACACOL125</t>
  </si>
  <si>
    <t>ACCESORIOS DE MARMOL</t>
  </si>
  <si>
    <t>ACACOL130</t>
  </si>
  <si>
    <t>PINTURA VINÍLICA, COLOR BLANCO SEMI-MATE, INCLUYE; CARGO DIRECTO POR EL COSTO DE LOS MATERIALES QUE INTERVENGAN, FLETE A OBRA, DESPERDICIO, ACARREO HASTA EL LUGAR DE SU UTILIZACIÓN, RETAPADO, PLASTECIDO Y APLICACIÓN DE 2 CAPAS COMO MÍNIMO, LIMPIEZA Y RETIRO DE SOBRANTES FUERA DE OBRA, EQUIPO DE SEGURIDAD, INSTALACIONES ESPECÍFICAS, DEPRECIACIÓN Y DEMÁS DERIVADOS DEL USO DE HERRAMIENTA Y EQUIPO, EN CUALQUIER NIVEL.</t>
  </si>
  <si>
    <t>ACACOL135</t>
  </si>
  <si>
    <t>PINTURA DE ESMALTE COLOR BLANCO SEMI-MATE. INCLUYE: MATERIALES, M DE OBRA</t>
  </si>
  <si>
    <t>OPE-06178</t>
  </si>
  <si>
    <t>SUMINISTRO Y COLOCACIÓN DE QUIROFANOS PREFABRICADOS MARCA SEISA</t>
  </si>
  <si>
    <t>ACACOL180</t>
  </si>
  <si>
    <t>MURO DE PIEDRA DE MANPOSTERIA DE LA REGION DE 30 CM DE ESPESOR</t>
  </si>
  <si>
    <t>PLAFONES</t>
  </si>
  <si>
    <t>ACACOL145</t>
  </si>
  <si>
    <t>FALSO PLAFON DE TABLAROCA, INCLUYE: MATERIALES, ESTRUCTURA GALVANIZADA A BASE DE COLGANTES DE ALAMBRE DEL NO.12, CANALETA DE 38 MM. CALIBRE 20, CANAL LISTON CALIBRE 20 , ALAMBRE DEL NO. 18, TORNILLOS AUTORROSCABLES, REBORDE, PERFACINTA, CEMENTO REDIMIX, FLETE, DESPERDICIO, ACARREO HASTA EL LUGAR DE SU UTILIZACIÓN, TRAZO, COLGANTEO A CADA 0.90 M. EN AMBOS SENTIDOS ARMADO Y AMARRADO DE BASTIDOR A CADA 0.90 Y 0.60 M. EN UNO Y OTRO SENTIDO, ATORNILLADO DE PLACAS A CADA 0.30 M, CORTES, NIVELACIÓN, SELLADO, EMPLASTECIDO, EMBOQUILLADO, ÁNGULO PERIMETRAL DE ALUMINIO ANODIZADO NATURAL DE 1", LIMPIEZA Y RETIRO DE SOBRANTE FUERA DE OBRA; HERRAMIENTA, EQUIPO Y MANO DE OBRA. P.U.O.TPLACA DE 13 MM DE ESPESOR</t>
  </si>
  <si>
    <t>ACACOL150</t>
  </si>
  <si>
    <t>FALSO PLAFON DE DUROCK, INCLUYE: MATERIALES, ESTRUCTURA GALVANIZADA A BASE DE COLGANTES DE ALAMBRE DEL NO.12, CANALETA DE 38 MM. CALIBRE 20, CANAL LISTON CALIBRE 20 , ALAMBRE DEL NO. 18, TORNILLOS AUTORROSCABLES, REBORDE, PERFACINTA, CEMENTO REDIMIX, FLETE, DESPERDICIO, ACARREO HASTA EL LUGAR DE SU UTILIZACIÓN, TRAZO, COLGANTEO A CADA 0.90 M. EN AMBOS SENTIDOS ARMADO Y AMARRADO DE BASTIDOR A CADA 0.90 Y 0.60 M. EN UNO Y OTRO SENTIDO, ATORNILLADO DE PLACAS A CADA 0.30 M, CORTES, NIVELACIÓN, SELLADO, EMPLASTECIDO, EMBOQUILLADO, ÁNGULO PERIMETRAL DE ALUMINIO ANODIZADO NATURAL DE 1", LIMPIEZA Y RETIRO DE SOBRANTE FUERA DE OBRA; HERRAMIENTA, EQUIPO Y MANO DE OBRA. P.U.O.TPLACA DE 13 MM DE ESPESOR</t>
  </si>
  <si>
    <t>ACACOL155</t>
  </si>
  <si>
    <t>SUMINISTRO Y COLOCACION DE CAJILLOS HASTA 70 CM DE ALTURA A BASE DE TABLAROCA SOBRE ESTRUCTURA GALVANIZADA A BASE DE SOPORTES Y CANALETAS., INCLUYE: CARGO DIRECTO POR EL COSTO DE LOS MATERIALES Y MANO DE OBRA QUE INTERVENGAN, FLETE A OBRA, DESPERDICIO, ACARREO HASTA EL LUGAR DE SU UTILIZACIÓN, TRAZO, PREPARACIÓN DE LA SUPERFICIE, MAESTREADO, LIMPIEZA Y RETIRO DE SOBRANTES FUERA DE OBRA, EQUIPO DE SEGURIDAD, INSTALACIONES ESPECÍFICAS, DEPRECIACIÓN Y DEMÁS CARGOS DERIVADOS DEL USO DE HERRAMIENTA Y EQUIPO, EN CUALQUIER NIVEL.</t>
  </si>
  <si>
    <t>ACACOL160</t>
  </si>
  <si>
    <t>ABRIR HUECO EN FALSO PLAFON DE 61 X 61 CM TABLAROCA. INCLUYE: MATERIALES, FLETE, REFUERZOS GALVANIZADOS A BASE DE ALAMBRE DEL NO.10, CANALETA DE 38 MM. CAL. 20 PERIMETRAL, ALAMBRE DEL NO.18, REBORDE, TORNILLOS AUTORROSCABLES, PERFACINTA, CEMENTO REDIMIX, FLETE A OBRA, DESPERDICIO, ACARREO HASTA EL LUGAR DE SU UTILIZACIÓN, TRAZO, CORTES, COLGANTEO, ARMADO, AMARRADO, ATORNILLADO A PLACA A CADA0.30 M, NIVELACIÓN, SELLADO, EMPLASTECIDO, EMBOQILLADO, LIMPIEZA Y RETIRO DE SOBRANTE FUERA DE OBRA, MANO</t>
  </si>
  <si>
    <t>ACACOL165</t>
  </si>
  <si>
    <t>ACACOL170</t>
  </si>
  <si>
    <t>FACHADA</t>
  </si>
  <si>
    <t>ACACOL140</t>
  </si>
  <si>
    <t>FACHADAS; SUMINISTRO Y COLOCACION DE CELOSIA DE BARRO PREFABRICADA, DE 19 X 19 CM X 0.08 CM INCLUYE: CARGO DIRECTO POR EL COSTO DE LOS MATERIALES Y MANO DE OBRA QUE INTERVENGAN, FLETE A OBRA, DESPERDICIO, ACARREO HASTA EL LUGAR DE SU UTILIZACIÓN, TRAZO, PREPARACIÓN DE LA SUPERFICIE, MAESTREADO, LIMPIEZA Y RETIRO DE SOBRANTES FUERA DE OBRA, EQUIPO DE SEGURIDAD, INSTALACIONES ESPECÍFICAS, DEPRECIACIÓN Y DEMÁS CARGOS DERIVADOS DEL USO DE HERRAMIENTA Y EQUIPO, EN CUALQUIER NIVEL.</t>
  </si>
  <si>
    <t>OPE-06250.</t>
  </si>
  <si>
    <t>OPE-06240.</t>
  </si>
  <si>
    <t>PINTURAS</t>
  </si>
  <si>
    <t>ACACOL175</t>
  </si>
  <si>
    <t>PINTURA EPOXICA. INCLUYE: MATERIALES, FLETE, DESPERDICIO, ACARREO HASTA EL LUGAR DE SU UTILIZACIÓN, LIMPIEZA DE LA SUPERFICIE, APLICACIÓN DE PINTURA ANTICORROSIVA DOS MANOS, PLASTECIDO Y LIJADO EN SU CASO, SELLADO, APLICACIÓN DE DOS CAPAS DE ESMALTE COMO MÍNIMO, PROTECCIÓN DE SUPERFICIES ADYACENTES, ANDAMIOS, LIMPIEZA Y RETIRO DE SOBRANTE FUERA DE OBRA, EQUIPO, Y MANO DE OBRA P.U.O.TEN TRABES DE BARDA CON PINTURAMARCA COMEX. - 100 O EQUIVALENTE EN CALIDAD YPRECIO</t>
  </si>
  <si>
    <t>CORTINAS</t>
  </si>
  <si>
    <t>OPE-06335</t>
  </si>
  <si>
    <t>CORTINA ANTIBACTERIAL MARCA STAPH CHECK Y MALLA EN LA PARTE SUPERIOR, CON GANCHOS Y RIEL MARCA CLICK-EZE GRUPO NEXUS COLOR AZUL, INCLUYE MATERIAL, MANO DE OBRA, NIVELACIÓN COLOCACIÓN, HERRAMIENTA Y EQUIPO.</t>
  </si>
  <si>
    <t>OPE-06340</t>
  </si>
  <si>
    <t>LÁMINA DE PLOMO, EN PUERTA DE TAMBOR ADHERIDA CON PEGAMENTO 5000, INCLUYE: ENDEREZADO DE LAS LAMINAS, PEGADO A LAS PUERTA DE MADERA Y FIJACIÓN DEL PANEL.</t>
  </si>
  <si>
    <t>OPE-06345</t>
  </si>
  <si>
    <t>PROTECCIÓN CONTRA CAMILLA DE 8" DE LÁMINA VINIL ACRÍLICA EXTRUIDA RESISTENTE A IMPACTOS</t>
  </si>
  <si>
    <t>LIMPIEZA</t>
  </si>
  <si>
    <t>OPE-06270</t>
  </si>
  <si>
    <t>LIMPIEZA GENERAL PARA ENTREGA DE OBRA INCLUYE: MATERIALES, FLETE, DESPERDICIO, ACARREO HASTA EL LUGAR DE SU UTILIZACIÓN, LIMPIEZA Y RETIRO DE SOBRANTE FUERA DE OBRA, HERRAMIENTA, EQUIPO Y MANO DE OBRA. P.U.O.T. EN ÁREA EDIFICABLE.</t>
  </si>
  <si>
    <t>OPE-06275</t>
  </si>
  <si>
    <t>LIMPIEZA FINA PARA ENTREGA DE OBRA INCLUYE: MATERIALES, FLETE, DESPERDICIO, ACARREO HASTA EL LUGAR DE SU UTILIZACIÓN, LIMPIEZA Y RETIRO DE SOBRANTE FUERA DE OBRA, HERRAMIENTA, EQUIPO Y MANO DE OBRA. P.U.O.T.EN ÁREA EDIFICABLE.</t>
  </si>
  <si>
    <t>OPE-06280</t>
  </si>
  <si>
    <t>LIMPIEZA DE PISOS CERÁMICOS INCLUYE: MATERIALES, FLETE, DESPERDICIO, ACARREO HASTA EL LUGAR DE SU UTILIZACIÓN, LIMPIEZA Y RETIRO DE SOBRANTE FUERA DE OBRA, HERRAMIENTA, EQUIPO Y MANO DE OBRA. P.U.O.T. EN ÁREA EDIFICABLE.</t>
  </si>
  <si>
    <t>OPE-06285</t>
  </si>
  <si>
    <t>LIMPIEZA DE ZOCLO CERÁMICO INCLUYE: MATERIALES, FLETE, DESPERDICIO, ACARREO HASTA EL LUGAR DE SU UTILIZACIÓN, LIMPIEZA Y RETIRO DE SOBRANTE FUERA DE OBRA, HERRAMIENTA, EQUIPO Y MANO DE OBRA. P.U.O.T.EN ÁREA EDIFICABLE.</t>
  </si>
  <si>
    <t>OPE-06290</t>
  </si>
  <si>
    <t>LIMPIEZA DE VIDRIOS Y CRISTALES INCLUYE: MATERIALES, AGUA, DETERGENTE O JABÓN O SOLUCIÓN LIMPIADORA, FLETE, DESPERDICIO, ACARREO HASTA EL LUGAR DE SU UTILIZACIÓN, LIMPIEZA Y RETIRO DE SOBRANTE FUERA DE OBRA, EQUIPO, HERRAMIENTA Y MANO DE OBRA. P.U.O.T. (VER ESPECIFICACIONES GENERALES DE CONSTRUCCIÓN, 21.A, LIMPIEZAS DE VIDRIOS). DE VIDRIO</t>
  </si>
  <si>
    <t>OPE-06295</t>
  </si>
  <si>
    <t>LIMPIEZA DE MUEBLES DE BAÑO INCLUYE: MATERIALES, FLETE, DESPERDICIO, ACARREO HASTA EL LUGAR DE SU UTILIZACIÓN LIMPIEZA Y RETIRO DE SOBRANTE FUERA DE OBRA HERRAMIENTA, EQUIPO Y MANO DE OBRA. P.U.O.T. (VER ESPECIFICACIONES GENERALES DE CONSTRUCCIÓN, 21.E, LIMPIEZA DE MUEBLES DE BAÑO).CON AGUA Y JABÓN O DETERGENTE.</t>
  </si>
  <si>
    <t>OPE-06300</t>
  </si>
  <si>
    <t>LIMPIEZA DE ACCESORIOS DE BAÑO INCLUYE: MATERIALES, FLETE, DESPERDICIO, ACARREO HASTA EL LUGAR DE SU UTILIZACIÓN LIMPIEZA Y RETIRO DE SOBRANTE FUERA DE OBRA HERRAMIENTA, EQUIPO Y MANO DE OBRA. P.U.O.T. (VER ESPECIFICACIONES GENERALES DE CONSTRUCCIÓN, 21.E, LIMPIEZA DE MUEBLES DE BAÑO).CON AGUA Y JABÓN O DETERGENTE.</t>
  </si>
  <si>
    <t>OPE-06305</t>
  </si>
  <si>
    <t>LIMPIEZA DE MUEBLES DE MADERA INCLUYE: MATERIALES, FLETE, DESPERDICIO, ACARREO HASTA EL LUGAR DE SU UTILIZACIÓN LIMPIEZA Y RETIRO DE SOBRANTE FUERA DE OBRA HERRAMIENTA, EQUIPO Y MANO DE OBRA. P.U.O.T. (VER ESPECIFICACIONES GENERALES DE CONSTRUCCIÓN, 21.E, LIMPIEZA DE MUEBLES DE BAÑO).CON AGUA Y JABÓN O DETERGENTE.</t>
  </si>
  <si>
    <t>OPE-06130</t>
  </si>
  <si>
    <t>ACABADO ESTAMPADO SOBRE FIRME DE CONCRETO INTEGRAL AL COLADO</t>
  </si>
  <si>
    <t>OPE-06135</t>
  </si>
  <si>
    <t>ACABADO ESTRIADO SOBRE FIRME DE CONCRETO INTEGRAL AL COLADO</t>
  </si>
  <si>
    <t>OPE-06260</t>
  </si>
  <si>
    <t>RECUBRIMIENTO DE MESETAS PARA LAVABOS SIN ESPECIFICACIÓN, INCLUYE ZOCLO, FALDÓN Y HUECOS PARA RECIBIR OVALINES ASÍ COMO:MATERIAL Y MANO DE OBRA, FLETE, DESPERDICIO,ACARREO HASTA EL LUGAR DE SU UTILIZACIÓN,TRAZO, NIVELACIÓN, COLOCACIÓN, FIJACIÓN, LIMPIEZA Y RETIRO DE SOBRANTE FUERA DE OBRA, HERRAMIENTA Y EQUIPO. P.U.O.T</t>
  </si>
  <si>
    <t>OPE-06265</t>
  </si>
  <si>
    <t>RECUBRIMIENTO DE MESETAS PARA LAVABOS SIN ESPECIFICACIÓN, INCLUYE ZOCLO, FALDON Y HUECOS PARA RECIBIR OVALINES ASÍ COMO: MATERIAL Y MANO DE OBRA, FLETE, DESPERDICIO,ACARREO HASTA EL LUGAR DE SU UTILIZACIÓN, TRAZO, NIVELACIÓN, COLOCACIÓN, FIJACIÓN, LIMPIEZA Y RETIRO DE SOBRANTE FUERA DE OBRA, HERRAMIENTA Y EQUIPO. P.U.O.T</t>
  </si>
  <si>
    <t>SEÑALIZACION</t>
  </si>
  <si>
    <t>SEÑAGS010</t>
  </si>
  <si>
    <t>EMBLEMAS DE UNIDAD "A", SOBRE FACHADA PRINCIPAL (CLAVE EU.1, VER CRITERIOS DE PROYECTO DE ARQUITECTURA PARA IMAGEN INSTITUCIONAL), A BASE DE PLACA MOLDEADA DE ALUMINIO FUNDIDO, EN ACABADO RAYADO FINO MATE, EN FRENTE Y CANTOS, Y PAREDES DE 4 A 5 MM. DE GRUESO. CON LOGOSÍMBOLO INSTITUCIONAL EN ALTORRELIEVE ESMALTADO, EN COLOR ESPECIFICADO INCLUYE: CARGO DIRECTO POR EL COSTO DE LOS MATERIALES Y MANO DE OBRA QUE INTERVENGAN, FLETE A OBRA, ACARREO HASTA EL LUGAR DE SU UTILIZACIÓN, TRAZO, ALINEACIÓN, ELEVACIÓN, TALADROS, TAQUETES Y TORNILLOS, LIMPIEZA Y RETIRO DE SOBRANTES FUERA DE OBRA, EQUIPO DE SEGURIDAD, INSTALACIONES ESPECÍFICAS, DEPRECIACIÓN Y DEMÁS DERIVADOS DEL USO DE HERRAMIENTA Y EQUIPO EN CUALQUIER NIVEL. DE 3.12 X (0.10 + 0.03) X 3.60 M. (CLAVE EU.1.4).</t>
  </si>
  <si>
    <t>PZA.</t>
  </si>
  <si>
    <t>SEÑAGS030</t>
  </si>
  <si>
    <t>PLACAS CONMEMORATIVAS, EN VESTÍBULO PRINCIPAL (CLAVE PC, VER CRITERIOS DE PROYECTO DE ARQUITECTURA PARA IMAGEN INSTITUCIONAL), A BASE DE PLACA MOLDEADA DE ALUMINIO FUNDIDO, EN ACABADO PULIDO, EN FRENTE Y CANTOS, Y PAREDES DE 4 A 5 MM. DE GRUESO. CON LOGOSÍMBOLO INSTITUCIONAL Y LETREROS EN BAJORRELIEVE ESMALTADO, EN COLORES Y TIPOGRAFÍAS ESPECIFICADOS. INCLUYE: CARGO DIRECTO POR EL COSTO DE LOS MATERIALES Y MANO DE OBRA QUE INTERVENGAN., FLETE A OBRA, ACARREO HASTA EL LUGAR DE SU UTILIZACIÓN, TRAZO, ALINEACIÓN, LIMPIEZA Y RETIRO DE SOBRANTES FUERA DE OBRA, EQUIPO DE SEGURIDAD, INSTALACIONES ESPECÍFICAS, DEPRECIACIÓN Y DEMÁS DERIVADOS DEL USO DE HERRAMIENTA Y EQUIPO EN CUALQUIER NIVEL. PLACAS DE INAUGURACIÓN DE RÉGIMEN ORDINARIO, DE INAUGURACIÓN PRESIDENCIAL Y DE HOMENAJE, DE 1.00 X 0.06 X 1.00 M. (CLAVES PC.1, PC.2 Y PC.3, RESPECTIVAMENTE).</t>
  </si>
  <si>
    <t>SEÑAGS020</t>
  </si>
  <si>
    <t>SUMINISTRO, COLOCACIÓN Y FIJACIÓN DE DESIGNACIONES DE UNIDAD, SOBRE FACHADA PRINCIPAL EN COMPOSICIÓN CON ALGUNO DE LOS EMBLEMAS DE LA UNIDAD (CLAVE EU.3, VER CRITERIOS DE PROYECTO DE ARQUITECTURA PARA IMAGEN INSTITUCIONAL), A BASE DE PLACAS MOLDEADAS DE ALUMINIO FUNDIDO, EN ACABADO RAYADO FINO MATE, EN FRENTES Y CANTOS, Y PAREDES DE 4 A 5 MMS. DE GRUESO; LETRAS ESMALTADAS EN COLOR Y TOPOGRAFÍA ESPECIFICADOS. INCLUYE: CARGO DIRECTO POR EL COSTO DE LOS MATERIALES Y MANO DE OBRA QUE INTERVENGAN, FLETE A OBRA, ACARREO HASTA EL LUGAR DE SU UTILIZACIÓN, TRAZO, ALINEACIÓN, ELEVACIÓN, TALADROS, TAQUETES Y TORNILLOS, LIMPIEZA Y RETIRO DE SOBRANTES FUERA DE OBRA, EQUIPO DE SEGURIDAD, INSTALACIONES ESPECÍFICAS, DEPRECIACIÓN Y DEMÁS DERIVADOS DEL USO DE HERRAMIENTA Y EQUIPO EN CUALQUIER NIVEL. DE MEDIDA VARIABLE X 0.05 X 0.60 M. (CLAVE EU.3.4)</t>
  </si>
  <si>
    <t>OPE-10000</t>
  </si>
  <si>
    <t>SEÑALES DE 15 X 20 CM, PARA PROTECCIÓN CIVIL DE PVC DE 6 MM ACABADO EN PINTURA MATE Y APLICACIONES EN CORTE DE VINIL ADHESIVO Y FOTOLUMINISCENTE.</t>
  </si>
  <si>
    <t>OPE-10005</t>
  </si>
  <si>
    <t>SEÑALES DE 20 X 10 CM, PARA PROTECCIÓN CIVIL DE PVC DE 6 MM ACABADO EN PINTURA MATE Y APLICACIONES EN CORTE DE VINIL ADHESIVO Y FOTOLUMINISCENTE.</t>
  </si>
  <si>
    <t>OPE-10010</t>
  </si>
  <si>
    <t>SEÑALES DE 30 X 15 CM, PARA PROTECCIÓN CIVIL DE PVC DE 6 MM ACABADO EN PINTURA MATE Y APLICACIONES EN CORTE DE VINIL ADHESIVO Y FOTOLUMINISCENTE.</t>
  </si>
  <si>
    <t>OPE-10015</t>
  </si>
  <si>
    <t>SEÑALES DE 45 X 15 CM, PARA PROTECCIÓN CIVIL DE PVC DE 6 MM ACABADO EN PINTURA MATE Y APLICACIONES EN CORTE DE VINIL ADHESIVO Y FOTOLUMINISCENTE.</t>
  </si>
  <si>
    <t>OPE-10020</t>
  </si>
  <si>
    <t>SEÑALES DE 20 X 25 CM, PARA PROTECCIÓN CIVIL DE PVC DE 6 MM ACABADO EN PINTURA MATE Y APLICACIONES EN CORTE DE VINIL ADHESIVO Y FOTOLUMINISCENTE.</t>
  </si>
  <si>
    <t>OPE-10025</t>
  </si>
  <si>
    <t>SEÑALES DE 43 X 28 CM, PARA PROTECCIÓN CIVIL DE PVC DE 6 MM ACABADO EN PINTURA MATE Y APLICACIONES EN CORTE DE VINIL ADHESIVO Y FOTOLUMINISCENTE.</t>
  </si>
  <si>
    <t>OPE-10030</t>
  </si>
  <si>
    <t>SEÑALES DE 43 X 8 CM, PARA PROTECCIÓN CIVIL DE PVC DE 6 MM ACABADO EN PINTURA MATE Y APLICACIONES EN CORTE DE VINIL ADHESIVO Y FOTOLUMINISCENTE.</t>
  </si>
  <si>
    <t>OPE-04005</t>
  </si>
  <si>
    <t>LETREROS LUMINOSOS</t>
  </si>
  <si>
    <t>OPE-61000</t>
  </si>
  <si>
    <t>ELABORACIÓN DE DIBUJO DE SÍMBOLO UNIVERSAL PARA SEÑALIZAR E IDENTIFICAR LAS ÁREAS RESERVADAS PARA PERSONAS CON DISCAPACIDAD DE 1.80M X 1.80M, A BASE DE PINTURA DE ESPECIAL AMARILLO TRANSITO ( REFLEJANTE ), MCA. COMEX, SHERWIN WILLIAMS O EQUIVALENTE EN CALIDAD Y COSTO. INCLUYE: MATERIALES FLETES, DESPERDICIOS, PROTECCIÓN DE LAS ÁREAS ADYACENTES CON TELAS DE POLIETILENO, ACARREOS HASTA EL LUGAR DE SU UTILIZACIÓN, LIMPIEZA DE LA SUPERFICIE, APLICACIÓN DE DOS CAPAS COMO MÍNIMO, RETIRO DE SOBRANTES FUERA DE OBRA, P.U.O.T.</t>
  </si>
  <si>
    <t>OPE-61010</t>
  </si>
  <si>
    <t>SEÑALIZACIÓN DE LINEAS DE RODAMIENTO PARA SEPARAR FLUJO (SEÑALIZACION EN PISO) LINEA 15 CMS DE ANCHO Y 2.50 MT DE LARGO, A BASE DE PINTURA DE ESMALTE, MCA. COMEX, SHERWIN WILLIAMS O EQUIVALENTE EN CALIDAD Y COSTO. INCLUYE: MATERIALES FLETES, DESPERDICIOS, PROTECCIÓN DE LAS ÁREAS ADYACENTES CON TELAS DE POLIETILENO, ACARREOS HASTA EL LUGAR DE SU UTILIZACIÓN, LIMPIEZA DE LA SUPERFICIE, PLASTECIDO, LIJADO EN SU CASO, SELLADO, APLICACIÓN DE DOS CAPAS COMO MÍNIMO, RETIRO DE SOBRANTES FUERA DE OBRA. ( O DE ACUERDO A PROYECTO )</t>
  </si>
  <si>
    <t>OPE-61015</t>
  </si>
  <si>
    <t>SEÑALIZACIÓN DE LINEAS DE RODAMIENTO PARA SEPARAR FLUJO (SEÑALIZACION EN PISO) LINEA 10 CMS DE ANCHO A BASE DE PINTURA DE ESMALTE, MCA. COMEX,SHERWIN WILLIAMS O EQUIVALENTE EN CALIDAD YCOSTO. INCLUYE: MATERIALES FLETES, DESPERDICIOS,PROTECCIÓN DE LAS ÁREAS ADYACENTES CON TELADE POLIETILENO, ACARREOS HASTA EL LUGAR DE SU UTILIZACIÓN, LIMPIEZA DE LA SUPERFICIE, PLASTECIDO, LIJADO EN SU CASO, SELLADO, APLICACIÓN DE DOS CAPAS COMO MÍNIMO, RETIRO DE SOBRANTES FUERA DE OBRA. ( O DE ACUERDO A PROYECTO )</t>
  </si>
  <si>
    <t>OPE-61020</t>
  </si>
  <si>
    <t>SEÑALIZACIÓN LINEAS DE 10 CM PARA DELIMITAR CAJONES DE ESTACIONAMIENTO, A BASE DE PINTURA DE ESMALTE, MCA. COMEX, SHERWIN WILLIAMS O EQUIVALENTE EN CALIDAD Y COSTO. INCLUYE: MATERIALES FLETES, DESPERDICIOS, PROTECCIÓNDE LAS ÁREAS ADYACENTES CON TELAS DE POLIETILENO, ACARREOS HASTA EL LUGAR DE SU UTILIZACIÓN, LIMPIEZA DE LA SUPERFICIE, PLASTECIDO, LIJADO EN SU CASO, SELLADO, APLICACIÓN DE DOS CAPAS COMO MÍNIMO, RETIRO DE SOBRANTES FUERA DE OBRA. ( O DE ACUERDO A PROYECTO )</t>
  </si>
  <si>
    <t>OPE-61025</t>
  </si>
  <si>
    <t>SEÑALIZACIÓN, PARA VIBRADORES (REDUCTORES DE VELOCIDAD) EN AREAS DE CIRCULACIÓN A BASE DE PINTURA DE ESMALTE, MCA. COMEX, SHERWIN WILLIAMS O EQUIVALENTE EN CALIDAD Y COSTO. INCLUYE: MATERIALES FLETES, DESPERDICIOS, PROTECCIÓNDE LAS ÁREAS ADYACENTES CON TELAS DE POLIETILENO, ACARREOS HASTA EL LUGAR DE SU UTILIZACIÓN, LIMPIEZA DE LA SUPERFICIE, PLASTECIDO, LIJADO EN SU CASO, SELLADO, APLICACIÓN DE DOS CAPAS COMO MÍNIMO, RETIRO DE SOBRANTES FUERA DE OBRA. ( O DE ACUERDO A PROYECTO )</t>
  </si>
  <si>
    <t>OPE-61030</t>
  </si>
  <si>
    <t>SEÑALIZACIÓN DE HELIPUERTO DE 15.3 X 15.3 MTS A BASE DEPINTURA DE ESMALTE, MCA. COMEX, SHERWINWILLIAMS O EQUIVALENTE EN CALIDAD Y COSTO.INCLUYE: MATERIALES FLETES, DESPERDICIOS,PROTECCIÓN DE LAS ÁREAS ADYACENTES CONTELAS DE POLIETILENO, ACARREOS HASTA ELLUGAR DE SU UTILIZACIÓN, LIMPIEZA DE LASUPERFICIE, PLASTECIDO, LIJADO EN SU CASO,SELLADO, APLICACIÓN DE DOS CAPAS COMOMÍNIMO, RETIRO DE SOBRANTES FUERA DE OBRA. ( ODE ACUERDO A PROYECTO )</t>
  </si>
  <si>
    <t>OPE-61035</t>
  </si>
  <si>
    <t>SOPORTE DE 3.00 M DE ANCHO POR 2.40 M DE ALTURA INCLUYE EXTENSIONES EN ESTRUCTURA METÁLICA PARA ANCLAJE AL PISO</t>
  </si>
  <si>
    <t>OPE-61040</t>
  </si>
  <si>
    <t>SEÑAL A PISO DE 60 X 65 CM CON POSTE DE 1.80 M FABRICADO CON ALUCOBOND SILVER Y DE COLOR DE 3 MM CON CANTOS CHAPEADOS Y APLICACIONES DE VINIL ADHESIVO DE COLOR, REGLAMENTARIO Y REFLEJANTE.</t>
  </si>
  <si>
    <t>OPE-61045</t>
  </si>
  <si>
    <t>SEÑAL A PISO DE 40 X 60 CM CON POSTE DE 1.80 M FABRICADO CON ALUCOBOND SILVER Y DE COLOR DE 3 MM CON CANTOS CHAPEADOS Y APLICACIONES DE VINIL ADHESIVO DE COLOR, REGLAMENTARIO Y REFLEJANTE.</t>
  </si>
  <si>
    <t>OPE-61050</t>
  </si>
  <si>
    <t>SEÑALAMIENTO DE 40 CM DE ANCHO EN CARPETA ASFÁLTICA PARA PASO PEATONAL A BASE DE PINTURA AMARILLO TRÁNSITO</t>
  </si>
  <si>
    <t>OPE-61055</t>
  </si>
  <si>
    <t>SÍMBOLO PARA DISCAPACITADOS FABRICADO DE ECOCRETO COLOR BLANCO</t>
  </si>
  <si>
    <t>HERRERIA</t>
  </si>
  <si>
    <t>HERR-02</t>
  </si>
  <si>
    <t>REJA DE ACCESO PRINCIPAL A SERVICIOS Y PERIMETRAL, CON PERFIL DE SECCION POSTE PM-A PTR 3"X3"X3/16", A CADA 2.94 M., SOLERA HORIZONTAL 2"X1/8", 3"X1/4" Y SOLERA VERTICAL 3"X1/8" CON PLACA BASE DE 25X25X3/8" CM., ANCLAS # 5 AHOGADAS EN DADO DE CONCRETO DE 35 X 30 CM. Y CON PLACA PARA REMATE DE POSTE 1/8" DE ESPESOR VER ESPECIFICACIONES EN PLANO E-64.</t>
  </si>
  <si>
    <t>HERR-03</t>
  </si>
  <si>
    <t>BARANDAL DE 0.90 M. DE ALTURA SOLERA DE 2" X 1/4" SEGÚN DISEÑO PARA ESCALERAS DE EMERGENCIA, FIJO A ALFARDA CON SOLDADURA , ACABADO CON PINTURA TIPO ESMALTE ALQUIDALICO S.M.A. DE PINTURAS SHERWIN WILLIAMS CO. O SIMILAR.VER PLANOS ESCALERAS DE EMERGENCIA.A-DE-01,B-DE-01,</t>
  </si>
  <si>
    <t>M.</t>
  </si>
  <si>
    <t>HERR-04</t>
  </si>
  <si>
    <t>BARANDAL DE TUBULAR DE ACERO INOXIDABLE 0.90 M. DE ALTURA PASAMANOS DE REDONDO DE ACERO INOXIDABLE TIPO 304, PULIDO DE 1 1/2" FIJO A SOLERA DE 2" X 1/4" Y BSEGÚN DISEÑO PARA ESCALERAS DE EMERGENCIA, VER PLANO C-DE-01.</t>
  </si>
  <si>
    <t>HERR-05</t>
  </si>
  <si>
    <t>ESCALERA MARINA DE 5.67 M. DE ALTO X 0.80 M. DE ANCHO, DE PTR4 DE 3" X 2" (BLANCO), Y PELDAÑOS A CADA 0.37 M. DE PTR DE 1" X 1" (BLANCO), CON PROTECCION CIRCULAR DE 0.77 DE ANCHO X 1.05 DE LARGO DE SOLERA DE 2" X 1/4" Y PLATAFORMA FINAL DE 0.60 X 0.70 M. DE REJILLA IRVING DE 1" ACABADO PINTURA DE ESMALTE COLOR SIMILAR A MURO ,VER DETALLE DT-95 ESCALER4A MARINA, ESPECIFICACIONES DE CONSTRUCCION Y MATERIALES EN PLANO A-DC-08</t>
  </si>
  <si>
    <t>HERR-06</t>
  </si>
  <si>
    <t>REJILLA TIPO IRVING IS-05 51X5, ACABADO CON PINTURA TIPO ESMALTE ALQUIDALICO SW 6223 STILL WATER DEL CATALOGO DE PINTURAS SHERWIN WILLIAMS CO. O SIMILAR.</t>
  </si>
  <si>
    <t>HERR-07</t>
  </si>
  <si>
    <t>HERRERIA EN CONTRAMARCO DE PUERTAS DE LAMINA NEGRA CALIBRE NO.18, CON HERRAJES.</t>
  </si>
  <si>
    <t>KG.</t>
  </si>
  <si>
    <t>HERR-08</t>
  </si>
  <si>
    <t>ESCALON DE LAMINA ANTIDERRAPANTE DE 30 CM. DE HUELLA, CAL. 10, ROLADA SOBRE MARCO DE ANGULO DE 2" X 1/4" , ACABADO CON PINTURA TIPO ESMALTE ALQUIDALICO S.M.A. DE PINTURAS SHERWIN WILLIAMS CO. O SIMILAR.</t>
  </si>
  <si>
    <t>HERR-09</t>
  </si>
  <si>
    <t>BARANDAL DE RAMPA AZOTEA CON PERFIL DE TUBO DE ACERO DE 2" DE DIAMETRO CON "T" INVERTIDA DE PLACA DE ACERO 1/4" DE ESPESOR, SOLERA METALICA DE 4"X1/4" DE ESPESOR, REDONDO DE ACERO DE 1/2" DE DIAMETRO, PLACA DE 20X15X3/8" INCLUYE ANCLAS DEL # 5 Y # 4 PASADORES DE A. R. HOGADAS EN DALAS DE CONCRETO VER ESPECIFICACIONES Y DETALLE EN PLANO E-18.</t>
  </si>
  <si>
    <t>HERR 10</t>
  </si>
  <si>
    <t>HERRERIA DE CELOSIA DE LAMINA NEGRA CAL. 18 PREDOBLADA TIPO LOUVER, CON UNA MANO DE PRIMER ANTICORROSIVO 100 MCA. COMEX ACABADO CON 2 MANOS DE PINTURA AUTOMOTIVA MATE MCA. COMEX, MARCO DE PERFIL TUBULAR REFORZADO DE 2" X 4" CODIGO BLANCO, 3 MM. DE ESPESOR CON UNA MANO DE PRIMER ANTICORROSIVO 100 MCA.</t>
  </si>
  <si>
    <t>HERR-11</t>
  </si>
  <si>
    <t>SUMINISTRO, FABRICACIÓN Y COLOCACIÓN DE SOPORTES, FIJADOS A LOSA CON TAQUETES EN FORMA DE "V" O "L", CON PERFIL DE SECCIÓN ESTRUCTURAL, SOLERA O ANGULO, PARA CANCELERÍA.</t>
  </si>
  <si>
    <t>HE-EXT-034</t>
  </si>
  <si>
    <t>SOPORTE PARA CANCELERÍA A BASE DE PERFILES MONTEN DE 3" CAL. 14, ÁNGULO Y PLACA, INCLUYE: TRAZO, CORTES, SOLDADURA, PRIMARIO, HERRAMIENTA, EQUIPO, CONSUMIBLES, LIMPIEZA Y RETIRO DE SOBRANTES.</t>
  </si>
  <si>
    <t>HOSPITAL MUESTRA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</si>
</sst>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64" formatCode="#,##0.00_ ;\-#,##0.00\ "/>
  </numFmts>
  <fonts count="8" x14ac:knownFonts="1">
    <font>
      <sz val="8"/>
      <color theme="1"/>
      <name val="Arial"/>
      <family val="2"/>
    </font>
    <font>
      <sz val="11"/>
      <color theme="1"/>
      <name val="Calibri"/>
      <family val="2"/>
      <scheme val="minor"/>
    </font>
    <font>
      <b/>
      <sz val="10"/>
      <color theme="1"/>
      <name val="Arial"/>
      <family val="2"/>
    </font>
    <font>
      <b/>
      <sz val="8"/>
      <color theme="1"/>
      <name val="Arial"/>
      <family val="2"/>
    </font>
    <font>
      <b/>
      <sz val="8"/>
      <color theme="0"/>
      <name val="Arial"/>
      <family val="2"/>
    </font>
    <font>
      <b/>
      <sz val="8"/>
      <name val="Arial"/>
      <family val="2"/>
    </font>
    <font>
      <u/>
      <sz val="8"/>
      <color theme="10"/>
      <name val="Arial"/>
      <family val="2"/>
    </font>
    <font>
      <u/>
      <sz val="8"/>
      <color theme="11"/>
      <name val="Arial"/>
      <family val="2"/>
    </font>
  </fonts>
  <fills count="7">
    <fill>
      <patternFill patternType="none"/>
    </fill>
    <fill>
      <patternFill patternType="gray125"/>
    </fill>
    <fill>
      <patternFill patternType="solid">
        <fgColor theme="9" tint="0.79998168889431442"/>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6" tint="0.79998168889431442"/>
        <bgColor indexed="64"/>
      </patternFill>
    </fill>
  </fills>
  <borders count="4">
    <border>
      <left/>
      <right/>
      <top/>
      <bottom/>
      <diagonal/>
    </border>
    <border>
      <left style="medium">
        <color auto="1"/>
      </left>
      <right style="dotted">
        <color auto="1"/>
      </right>
      <top style="medium">
        <color auto="1"/>
      </top>
      <bottom style="medium">
        <color auto="1"/>
      </bottom>
      <diagonal/>
    </border>
    <border>
      <left style="dotted">
        <color auto="1"/>
      </left>
      <right style="dotted">
        <color auto="1"/>
      </right>
      <top style="medium">
        <color auto="1"/>
      </top>
      <bottom style="medium">
        <color auto="1"/>
      </bottom>
      <diagonal/>
    </border>
    <border>
      <left style="dotted">
        <color auto="1"/>
      </left>
      <right style="medium">
        <color auto="1"/>
      </right>
      <top style="medium">
        <color auto="1"/>
      </top>
      <bottom style="medium">
        <color auto="1"/>
      </bottom>
      <diagonal/>
    </border>
  </borders>
  <cellStyleXfs count="6">
    <xf numFmtId="0" fontId="0" fillId="0" borderId="0"/>
    <xf numFmtId="0" fontId="1"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8">
    <xf numFmtId="0" fontId="0" fillId="0" borderId="0" xfId="0"/>
    <xf numFmtId="0" fontId="0" fillId="0" borderId="0" xfId="0" applyAlignment="1">
      <alignment horizontal="center" vertical="top"/>
    </xf>
    <xf numFmtId="0" fontId="3" fillId="0" borderId="0" xfId="1" applyFont="1" applyAlignment="1">
      <alignment horizontal="left" vertical="center"/>
    </xf>
    <xf numFmtId="0" fontId="0" fillId="0" borderId="0" xfId="0" applyAlignment="1">
      <alignment horizontal="left" vertical="top"/>
    </xf>
    <xf numFmtId="4" fontId="0" fillId="0" borderId="0" xfId="0" applyNumberFormat="1" applyAlignment="1">
      <alignment horizontal="center" vertical="top"/>
    </xf>
    <xf numFmtId="44" fontId="0" fillId="0" borderId="0" xfId="0" applyNumberFormat="1" applyAlignment="1">
      <alignment horizontal="center" vertical="top"/>
    </xf>
    <xf numFmtId="0" fontId="0" fillId="0" borderId="0" xfId="1" applyFont="1" applyAlignment="1">
      <alignment vertical="center"/>
    </xf>
    <xf numFmtId="0" fontId="3" fillId="0" borderId="0" xfId="1" applyFont="1" applyAlignment="1">
      <alignment horizontal="right" vertical="center"/>
    </xf>
    <xf numFmtId="0" fontId="0" fillId="0" borderId="0" xfId="0" applyFill="1" applyAlignment="1">
      <alignment horizontal="left" vertical="top"/>
    </xf>
    <xf numFmtId="0" fontId="4" fillId="0" borderId="0" xfId="1" applyFont="1" applyFill="1" applyAlignment="1">
      <alignment horizontal="center" vertical="center"/>
    </xf>
    <xf numFmtId="0" fontId="0" fillId="0" borderId="0" xfId="0" applyFill="1" applyAlignment="1">
      <alignment horizontal="center" vertical="top"/>
    </xf>
    <xf numFmtId="4" fontId="0" fillId="0" borderId="0" xfId="0" applyNumberFormat="1" applyFill="1" applyAlignment="1">
      <alignment horizontal="center" vertical="top"/>
    </xf>
    <xf numFmtId="44" fontId="0" fillId="0" borderId="0" xfId="0" applyNumberFormat="1" applyFill="1" applyAlignment="1">
      <alignment horizontal="center" vertical="top"/>
    </xf>
    <xf numFmtId="0" fontId="4" fillId="3" borderId="0" xfId="0" applyFont="1" applyFill="1" applyAlignment="1">
      <alignment horizontal="center" vertical="top"/>
    </xf>
    <xf numFmtId="4" fontId="4" fillId="3" borderId="0" xfId="0" applyNumberFormat="1" applyFont="1" applyFill="1" applyAlignment="1">
      <alignment horizontal="center" vertical="top"/>
    </xf>
    <xf numFmtId="44" fontId="4" fillId="3" borderId="0" xfId="0" applyNumberFormat="1" applyFont="1" applyFill="1" applyAlignment="1">
      <alignment horizontal="center" vertical="top"/>
    </xf>
    <xf numFmtId="0" fontId="4" fillId="3" borderId="0" xfId="0" applyFont="1" applyFill="1" applyAlignment="1">
      <alignment horizontal="left" vertical="top"/>
    </xf>
    <xf numFmtId="0" fontId="4" fillId="4" borderId="0" xfId="0" applyFont="1" applyFill="1" applyAlignment="1">
      <alignment horizontal="left" vertical="top"/>
    </xf>
    <xf numFmtId="0" fontId="4" fillId="4" borderId="0" xfId="0" applyFont="1" applyFill="1" applyAlignment="1">
      <alignment horizontal="center" vertical="top"/>
    </xf>
    <xf numFmtId="4" fontId="4" fillId="4" borderId="0" xfId="0" applyNumberFormat="1" applyFont="1" applyFill="1" applyAlignment="1">
      <alignment horizontal="center" vertical="top"/>
    </xf>
    <xf numFmtId="44" fontId="4" fillId="4" borderId="0" xfId="0" applyNumberFormat="1" applyFont="1" applyFill="1" applyAlignment="1">
      <alignment horizontal="center" vertical="top"/>
    </xf>
    <xf numFmtId="164" fontId="4" fillId="4" borderId="0" xfId="0" applyNumberFormat="1" applyFont="1" applyFill="1" applyAlignment="1">
      <alignment horizontal="center" vertical="top"/>
    </xf>
    <xf numFmtId="0" fontId="5" fillId="5" borderId="0" xfId="0" applyFont="1" applyFill="1" applyAlignment="1">
      <alignment horizontal="left" vertical="top"/>
    </xf>
    <xf numFmtId="0" fontId="5" fillId="5" borderId="0" xfId="0" applyFont="1" applyFill="1" applyAlignment="1">
      <alignment horizontal="center" vertical="top"/>
    </xf>
    <xf numFmtId="4" fontId="5" fillId="5" borderId="0" xfId="0" applyNumberFormat="1" applyFont="1" applyFill="1" applyAlignment="1">
      <alignment horizontal="center" vertical="top"/>
    </xf>
    <xf numFmtId="44" fontId="5" fillId="5" borderId="0" xfId="0" applyNumberFormat="1" applyFont="1" applyFill="1" applyAlignment="1">
      <alignment horizontal="center" vertical="top"/>
    </xf>
    <xf numFmtId="164" fontId="5" fillId="5" borderId="0" xfId="0" applyNumberFormat="1" applyFont="1" applyFill="1" applyAlignment="1">
      <alignment horizontal="center" vertical="top"/>
    </xf>
    <xf numFmtId="0" fontId="0" fillId="0" borderId="0" xfId="0" applyNumberFormat="1" applyAlignment="1">
      <alignment horizontal="left" vertical="top"/>
    </xf>
    <xf numFmtId="164" fontId="0" fillId="0" borderId="0" xfId="0" applyNumberFormat="1" applyAlignment="1">
      <alignment horizontal="center" vertical="top"/>
    </xf>
    <xf numFmtId="0" fontId="5" fillId="6" borderId="0" xfId="0" applyFont="1" applyFill="1" applyAlignment="1">
      <alignment horizontal="left" vertical="top"/>
    </xf>
    <xf numFmtId="0" fontId="5" fillId="6" borderId="0" xfId="0" applyFont="1" applyFill="1" applyAlignment="1">
      <alignment horizontal="center" vertical="top"/>
    </xf>
    <xf numFmtId="4" fontId="5" fillId="6" borderId="0" xfId="0" applyNumberFormat="1" applyFont="1" applyFill="1" applyAlignment="1">
      <alignment horizontal="center" vertical="top"/>
    </xf>
    <xf numFmtId="44" fontId="5" fillId="6" borderId="0" xfId="0" applyNumberFormat="1" applyFont="1" applyFill="1" applyAlignment="1">
      <alignment horizontal="center" vertical="top"/>
    </xf>
    <xf numFmtId="164" fontId="5" fillId="6" borderId="0" xfId="0" applyNumberFormat="1" applyFont="1" applyFill="1" applyAlignment="1">
      <alignment horizontal="center" vertical="top"/>
    </xf>
    <xf numFmtId="0" fontId="2" fillId="0" borderId="0" xfId="0" applyFont="1" applyAlignment="1">
      <alignment horizontal="center" vertical="center" wrapText="1"/>
    </xf>
    <xf numFmtId="44" fontId="3" fillId="2" borderId="1" xfId="0" applyNumberFormat="1" applyFont="1" applyFill="1" applyBorder="1" applyAlignment="1">
      <alignment horizontal="center" vertical="top"/>
    </xf>
    <xf numFmtId="44" fontId="3" fillId="2" borderId="2" xfId="0" applyNumberFormat="1" applyFont="1" applyFill="1" applyBorder="1" applyAlignment="1">
      <alignment horizontal="center" vertical="top"/>
    </xf>
    <xf numFmtId="44" fontId="3" fillId="2" borderId="3" xfId="0" applyNumberFormat="1" applyFont="1" applyFill="1" applyBorder="1" applyAlignment="1">
      <alignment horizontal="center" vertical="top"/>
    </xf>
  </cellXfs>
  <cellStyles count="6">
    <cellStyle name="Hipervínculo" xfId="2" builtinId="8" hidden="1"/>
    <cellStyle name="Hipervínculo" xfId="4" builtinId="8" hidden="1"/>
    <cellStyle name="Hipervínculo visitado" xfId="3" builtinId="9" hidden="1"/>
    <cellStyle name="Hipervínculo visitado" xfId="5" builtinId="9" hidden="1"/>
    <cellStyle name="Normal" xfId="0" builtinId="0"/>
    <cellStyle name="Normal 2" xfId="1"/>
  </cellStyles>
  <dxfs count="9">
    <dxf>
      <numFmt numFmtId="34" formatCode="_-&quot;$&quot;* #,##0.00_-;\-&quot;$&quot;* #,##0.00_-;_-&quot;$&quot;* &quot;-&quot;??_-;_-@_-"/>
      <alignment horizontal="center" vertical="top" textRotation="0" wrapText="0" relativeIndent="0" justifyLastLine="0" shrinkToFit="0" readingOrder="0"/>
    </dxf>
    <dxf>
      <numFmt numFmtId="34" formatCode="_-&quot;$&quot;* #,##0.00_-;\-&quot;$&quot;* #,##0.00_-;_-&quot;$&quot;* &quot;-&quot;??_-;_-@_-"/>
      <alignment horizontal="center" vertical="top" textRotation="0" wrapText="0" relativeIndent="0" justifyLastLine="0" shrinkToFit="0" readingOrder="0"/>
    </dxf>
    <dxf>
      <numFmt numFmtId="34" formatCode="_-&quot;$&quot;* #,##0.00_-;\-&quot;$&quot;* #,##0.00_-;_-&quot;$&quot;* &quot;-&quot;??_-;_-@_-"/>
      <alignment horizontal="center" vertical="top" textRotation="0" wrapText="0" relativeIndent="0" justifyLastLine="0" shrinkToFit="0" readingOrder="0"/>
    </dxf>
    <dxf>
      <numFmt numFmtId="4" formatCode="#,##0.00"/>
      <alignment horizontal="center" vertical="top" textRotation="0" wrapText="0" relativeIndent="0" justifyLastLine="0" shrinkToFit="0" readingOrder="0"/>
    </dxf>
    <dxf>
      <alignment horizontal="center" vertical="top" textRotation="0" wrapText="0" relativeIndent="0" justifyLastLine="0" shrinkToFit="0" readingOrder="0"/>
    </dxf>
    <dxf>
      <alignment horizontal="left" vertical="top" textRotation="0" wrapText="0" relativeIndent="0" justifyLastLine="0" shrinkToFit="0" readingOrder="0"/>
    </dxf>
    <dxf>
      <alignment horizontal="left" vertical="top" textRotation="0" wrapText="0" indent="0" justifyLastLine="0" shrinkToFit="0" readingOrder="0"/>
    </dxf>
    <dxf>
      <alignment horizontal="center" vertical="top" textRotation="0" wrapText="0" relativeIndent="0" justifyLastLine="0" shrinkToFit="0" readingOrder="0"/>
    </dxf>
    <dxf>
      <font>
        <b/>
        <strike val="0"/>
        <outline val="0"/>
        <shadow val="0"/>
        <u val="none"/>
        <vertAlign val="baseline"/>
        <sz val="8"/>
        <color theme="0"/>
        <name val="Arial"/>
        <scheme val="none"/>
      </font>
      <fill>
        <patternFill patternType="none">
          <fgColor indexed="64"/>
          <bgColor theme="6"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ARRE&#209;O/Documents/IMSS%20COLIMA/BOLETINES%20FELIPE%20VEGA/COLIMA%20--%20IMSS%20--%20RECLAMOS%20--%20CONCENTRADO.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CLAMOS 1"/>
      <sheetName val="RECLAMOS 2"/>
      <sheetName val="RECLAMOS 3"/>
      <sheetName val="PV-CD"/>
      <sheetName val="SEPARADORES"/>
      <sheetName val="CELOSÍA"/>
      <sheetName val="REFERENCIA"/>
      <sheetName val="TEMPORAL"/>
      <sheetName val="Hoja1"/>
      <sheetName val="COLIMA -- IMSS -- RECLAMOS -- C"/>
    </sheetNames>
    <sheetDataSet>
      <sheetData sheetId="0">
        <row r="13">
          <cell r="N13">
            <v>1400868.33</v>
          </cell>
        </row>
        <row r="14">
          <cell r="A14" t="str">
            <v>B-023</v>
          </cell>
          <cell r="B14" t="str">
            <v>A</v>
          </cell>
          <cell r="N14">
            <v>0</v>
          </cell>
        </row>
        <row r="15">
          <cell r="N15" t="str">
            <v/>
          </cell>
        </row>
        <row r="16">
          <cell r="A16" t="str">
            <v>B-045</v>
          </cell>
          <cell r="B16" t="str">
            <v>A</v>
          </cell>
          <cell r="N16">
            <v>83860.69</v>
          </cell>
        </row>
        <row r="17">
          <cell r="N17">
            <v>18669.98</v>
          </cell>
        </row>
        <row r="18">
          <cell r="N18">
            <v>1918.58</v>
          </cell>
        </row>
        <row r="19">
          <cell r="N19">
            <v>2606.92</v>
          </cell>
        </row>
        <row r="20">
          <cell r="N20">
            <v>11430.33</v>
          </cell>
        </row>
        <row r="21">
          <cell r="N21">
            <v>3409.05</v>
          </cell>
        </row>
        <row r="22">
          <cell r="N22">
            <v>17568.52</v>
          </cell>
        </row>
        <row r="23">
          <cell r="N23">
            <v>3075.66</v>
          </cell>
        </row>
        <row r="24">
          <cell r="N24">
            <v>7241.43</v>
          </cell>
        </row>
        <row r="25">
          <cell r="N25">
            <v>5022.28</v>
          </cell>
        </row>
        <row r="26">
          <cell r="N26">
            <v>12917.94</v>
          </cell>
        </row>
        <row r="27">
          <cell r="A27" t="str">
            <v>B-056</v>
          </cell>
          <cell r="B27" t="str">
            <v>A</v>
          </cell>
          <cell r="N27">
            <v>563899.31999999995</v>
          </cell>
        </row>
        <row r="28">
          <cell r="N28">
            <v>45450.47</v>
          </cell>
        </row>
        <row r="29">
          <cell r="N29">
            <v>5736.7</v>
          </cell>
        </row>
        <row r="30">
          <cell r="N30">
            <v>23261.72</v>
          </cell>
        </row>
        <row r="31">
          <cell r="N31">
            <v>32285.67</v>
          </cell>
        </row>
        <row r="32">
          <cell r="N32">
            <v>21256.400000000001</v>
          </cell>
        </row>
        <row r="33">
          <cell r="N33">
            <v>35694.71</v>
          </cell>
        </row>
        <row r="34">
          <cell r="N34">
            <v>77204.86</v>
          </cell>
        </row>
        <row r="35">
          <cell r="N35">
            <v>93192.63</v>
          </cell>
        </row>
        <row r="36">
          <cell r="N36">
            <v>135769.74</v>
          </cell>
        </row>
        <row r="37">
          <cell r="N37">
            <v>94046.42</v>
          </cell>
        </row>
        <row r="38">
          <cell r="A38" t="str">
            <v>B-060</v>
          </cell>
          <cell r="B38" t="str">
            <v>A</v>
          </cell>
          <cell r="N38">
            <v>273785.99</v>
          </cell>
        </row>
        <row r="39">
          <cell r="N39">
            <v>8422.35</v>
          </cell>
        </row>
        <row r="40">
          <cell r="N40">
            <v>93620.43</v>
          </cell>
        </row>
        <row r="41">
          <cell r="N41">
            <v>148273.25</v>
          </cell>
        </row>
        <row r="42">
          <cell r="N42">
            <v>18088.8</v>
          </cell>
        </row>
        <row r="43">
          <cell r="N43">
            <v>5381.16</v>
          </cell>
        </row>
        <row r="44">
          <cell r="A44" t="str">
            <v>B-081</v>
          </cell>
          <cell r="B44" t="str">
            <v>A</v>
          </cell>
          <cell r="N44">
            <v>479322.32999999996</v>
          </cell>
        </row>
        <row r="45">
          <cell r="N45">
            <v>16206.83</v>
          </cell>
        </row>
        <row r="46">
          <cell r="N46">
            <v>41433.43</v>
          </cell>
        </row>
        <row r="47">
          <cell r="N47">
            <v>253315.1</v>
          </cell>
        </row>
        <row r="48">
          <cell r="N48">
            <v>21355.77</v>
          </cell>
        </row>
        <row r="49">
          <cell r="N49">
            <v>19012.16</v>
          </cell>
        </row>
        <row r="50">
          <cell r="N50">
            <v>127999.03999999999</v>
          </cell>
        </row>
        <row r="51">
          <cell r="A51" t="str">
            <v>B-082</v>
          </cell>
          <cell r="B51" t="str">
            <v>A</v>
          </cell>
          <cell r="N51">
            <v>0</v>
          </cell>
        </row>
        <row r="52">
          <cell r="N52" t="str">
            <v/>
          </cell>
        </row>
        <row r="53">
          <cell r="A53" t="str">
            <v>B-084</v>
          </cell>
          <cell r="B53" t="str">
            <v>A</v>
          </cell>
          <cell r="N53">
            <v>0</v>
          </cell>
        </row>
        <row r="54">
          <cell r="N54" t="str">
            <v/>
          </cell>
        </row>
        <row r="55">
          <cell r="A55" t="str">
            <v>B-086</v>
          </cell>
          <cell r="B55" t="str">
            <v>A</v>
          </cell>
          <cell r="N55">
            <v>0</v>
          </cell>
        </row>
        <row r="56">
          <cell r="N56" t="str">
            <v/>
          </cell>
        </row>
        <row r="57">
          <cell r="N57" t="str">
            <v/>
          </cell>
        </row>
        <row r="58">
          <cell r="N58" t="str">
            <v/>
          </cell>
        </row>
        <row r="59">
          <cell r="N59" t="str">
            <v/>
          </cell>
        </row>
        <row r="60">
          <cell r="N60" t="str">
            <v/>
          </cell>
        </row>
        <row r="61">
          <cell r="N61" t="str">
            <v/>
          </cell>
        </row>
        <row r="62">
          <cell r="N62" t="str">
            <v/>
          </cell>
        </row>
        <row r="63">
          <cell r="N63" t="str">
            <v/>
          </cell>
        </row>
        <row r="64">
          <cell r="N64" t="str">
            <v/>
          </cell>
        </row>
        <row r="65">
          <cell r="A65" t="str">
            <v>B-094</v>
          </cell>
          <cell r="B65" t="str">
            <v>A</v>
          </cell>
          <cell r="N65">
            <v>0</v>
          </cell>
        </row>
        <row r="66">
          <cell r="N66" t="str">
            <v/>
          </cell>
        </row>
        <row r="67">
          <cell r="N67" t="str">
            <v/>
          </cell>
        </row>
        <row r="68">
          <cell r="N68" t="str">
            <v/>
          </cell>
        </row>
        <row r="69">
          <cell r="N69" t="str">
            <v/>
          </cell>
        </row>
        <row r="70">
          <cell r="N70" t="str">
            <v/>
          </cell>
        </row>
        <row r="71">
          <cell r="A71" t="str">
            <v>B-109</v>
          </cell>
          <cell r="B71" t="str">
            <v>A</v>
          </cell>
          <cell r="N71">
            <v>0</v>
          </cell>
        </row>
        <row r="72">
          <cell r="N72" t="str">
            <v/>
          </cell>
        </row>
        <row r="73">
          <cell r="A73" t="str">
            <v>B-110</v>
          </cell>
          <cell r="B73" t="str">
            <v>A</v>
          </cell>
          <cell r="N73">
            <v>0</v>
          </cell>
        </row>
        <row r="74">
          <cell r="N74" t="str">
            <v/>
          </cell>
        </row>
        <row r="75">
          <cell r="A75" t="str">
            <v>B-111</v>
          </cell>
          <cell r="B75" t="str">
            <v>A</v>
          </cell>
          <cell r="N75">
            <v>0</v>
          </cell>
        </row>
        <row r="76">
          <cell r="N76" t="str">
            <v/>
          </cell>
        </row>
        <row r="77">
          <cell r="N77" t="str">
            <v/>
          </cell>
        </row>
        <row r="78">
          <cell r="A78" t="str">
            <v>B-116</v>
          </cell>
          <cell r="B78" t="str">
            <v>A</v>
          </cell>
          <cell r="N78">
            <v>0</v>
          </cell>
        </row>
        <row r="79">
          <cell r="N79" t="str">
            <v/>
          </cell>
        </row>
        <row r="80">
          <cell r="N80">
            <v>633672.19999999995</v>
          </cell>
        </row>
        <row r="81">
          <cell r="A81" t="str">
            <v>B-023</v>
          </cell>
          <cell r="B81" t="str">
            <v>B</v>
          </cell>
          <cell r="N81">
            <v>108718.62</v>
          </cell>
        </row>
        <row r="82">
          <cell r="N82">
            <v>108718.62</v>
          </cell>
        </row>
        <row r="83">
          <cell r="A83" t="str">
            <v>B-033</v>
          </cell>
          <cell r="B83" t="str">
            <v>B</v>
          </cell>
          <cell r="N83">
            <v>0</v>
          </cell>
        </row>
        <row r="84">
          <cell r="N84" t="str">
            <v/>
          </cell>
        </row>
        <row r="85">
          <cell r="N85" t="str">
            <v/>
          </cell>
        </row>
        <row r="86">
          <cell r="N86" t="str">
            <v/>
          </cell>
        </row>
        <row r="87">
          <cell r="N87" t="str">
            <v/>
          </cell>
        </row>
        <row r="88">
          <cell r="N88" t="str">
            <v/>
          </cell>
        </row>
        <row r="89">
          <cell r="N89" t="str">
            <v/>
          </cell>
        </row>
        <row r="90">
          <cell r="N90" t="str">
            <v/>
          </cell>
        </row>
        <row r="91">
          <cell r="N91" t="str">
            <v/>
          </cell>
        </row>
        <row r="92">
          <cell r="A92" t="str">
            <v>B-051</v>
          </cell>
          <cell r="B92" t="str">
            <v>B</v>
          </cell>
          <cell r="N92">
            <v>5331.56</v>
          </cell>
        </row>
        <row r="93">
          <cell r="N93">
            <v>5331.56</v>
          </cell>
        </row>
        <row r="94">
          <cell r="A94" t="str">
            <v>B-082</v>
          </cell>
          <cell r="B94" t="str">
            <v>B</v>
          </cell>
          <cell r="N94">
            <v>113913.96</v>
          </cell>
        </row>
        <row r="95">
          <cell r="N95">
            <v>113913.96</v>
          </cell>
        </row>
        <row r="96">
          <cell r="A96" t="str">
            <v>B-084</v>
          </cell>
          <cell r="B96" t="str">
            <v>B</v>
          </cell>
          <cell r="N96">
            <v>8334.8799999999992</v>
          </cell>
        </row>
        <row r="97">
          <cell r="N97">
            <v>8334.8799999999992</v>
          </cell>
        </row>
        <row r="98">
          <cell r="A98" t="str">
            <v>B-086</v>
          </cell>
          <cell r="B98" t="str">
            <v>B</v>
          </cell>
          <cell r="N98">
            <v>295364.95</v>
          </cell>
        </row>
        <row r="99">
          <cell r="N99">
            <v>14559.97</v>
          </cell>
        </row>
        <row r="100">
          <cell r="N100">
            <v>6184.06</v>
          </cell>
        </row>
        <row r="101">
          <cell r="N101">
            <v>11568.56</v>
          </cell>
        </row>
        <row r="102">
          <cell r="N102">
            <v>17446.29</v>
          </cell>
        </row>
        <row r="103">
          <cell r="N103">
            <v>5213.83</v>
          </cell>
        </row>
        <row r="104">
          <cell r="N104">
            <v>82998.33</v>
          </cell>
        </row>
        <row r="105">
          <cell r="N105">
            <v>34884.78</v>
          </cell>
        </row>
        <row r="106">
          <cell r="N106">
            <v>114167.57</v>
          </cell>
        </row>
        <row r="107">
          <cell r="N107">
            <v>8341.56</v>
          </cell>
        </row>
        <row r="108">
          <cell r="A108" t="str">
            <v>B-109</v>
          </cell>
          <cell r="B108" t="str">
            <v>B</v>
          </cell>
          <cell r="N108">
            <v>11996.84</v>
          </cell>
        </row>
        <row r="109">
          <cell r="N109">
            <v>11996.84</v>
          </cell>
        </row>
        <row r="110">
          <cell r="A110" t="str">
            <v>B-110</v>
          </cell>
          <cell r="B110" t="str">
            <v>B</v>
          </cell>
          <cell r="N110">
            <v>5576.16</v>
          </cell>
        </row>
        <row r="111">
          <cell r="N111">
            <v>5576.16</v>
          </cell>
        </row>
        <row r="112">
          <cell r="A112" t="str">
            <v>B-111</v>
          </cell>
          <cell r="B112" t="str">
            <v>B</v>
          </cell>
          <cell r="N112">
            <v>1582.02</v>
          </cell>
        </row>
        <row r="113">
          <cell r="N113">
            <v>1582.02</v>
          </cell>
        </row>
        <row r="114">
          <cell r="N114" t="str">
            <v/>
          </cell>
        </row>
        <row r="115">
          <cell r="A115" t="str">
            <v>B-116</v>
          </cell>
          <cell r="B115" t="str">
            <v>B</v>
          </cell>
          <cell r="N115">
            <v>82853.210000000006</v>
          </cell>
        </row>
        <row r="116">
          <cell r="N116">
            <v>82853.210000000006</v>
          </cell>
        </row>
        <row r="117">
          <cell r="N117">
            <v>842803.25999999989</v>
          </cell>
        </row>
        <row r="118">
          <cell r="A118" t="str">
            <v>B-003</v>
          </cell>
          <cell r="B118" t="str">
            <v>C</v>
          </cell>
          <cell r="N118">
            <v>278224.78000000003</v>
          </cell>
        </row>
        <row r="119">
          <cell r="N119">
            <v>808.69</v>
          </cell>
        </row>
        <row r="120">
          <cell r="N120">
            <v>65462.06</v>
          </cell>
        </row>
        <row r="121">
          <cell r="N121">
            <v>54242.57</v>
          </cell>
        </row>
        <row r="122">
          <cell r="N122">
            <v>4832.8900000000003</v>
          </cell>
        </row>
        <row r="123">
          <cell r="N123">
            <v>4750.76</v>
          </cell>
        </row>
        <row r="124">
          <cell r="N124">
            <v>1403.72</v>
          </cell>
        </row>
        <row r="125">
          <cell r="N125">
            <v>44117.06</v>
          </cell>
        </row>
        <row r="126">
          <cell r="N126">
            <v>3208.51</v>
          </cell>
        </row>
        <row r="127">
          <cell r="N127">
            <v>28037.47</v>
          </cell>
        </row>
        <row r="128">
          <cell r="N128">
            <v>35741.660000000003</v>
          </cell>
        </row>
        <row r="129">
          <cell r="N129">
            <v>35619.39</v>
          </cell>
        </row>
        <row r="130">
          <cell r="A130" t="str">
            <v>B-012</v>
          </cell>
          <cell r="B130" t="str">
            <v>C</v>
          </cell>
          <cell r="N130">
            <v>45936.45</v>
          </cell>
        </row>
        <row r="131">
          <cell r="N131">
            <v>1255.04</v>
          </cell>
        </row>
        <row r="132">
          <cell r="N132">
            <v>603.15</v>
          </cell>
        </row>
        <row r="133">
          <cell r="N133">
            <v>258.62</v>
          </cell>
        </row>
        <row r="134">
          <cell r="N134">
            <v>41805.79</v>
          </cell>
        </row>
        <row r="135">
          <cell r="N135">
            <v>2013.85</v>
          </cell>
        </row>
        <row r="136">
          <cell r="A136" t="str">
            <v>B-023</v>
          </cell>
          <cell r="B136" t="str">
            <v>C</v>
          </cell>
          <cell r="N136">
            <v>0</v>
          </cell>
        </row>
        <row r="137">
          <cell r="N137" t="str">
            <v/>
          </cell>
        </row>
        <row r="138">
          <cell r="A138" t="str">
            <v>B-058</v>
          </cell>
          <cell r="B138" t="str">
            <v>C</v>
          </cell>
          <cell r="N138">
            <v>-85469.74</v>
          </cell>
        </row>
        <row r="139">
          <cell r="N139">
            <v>-85469.74</v>
          </cell>
        </row>
        <row r="140">
          <cell r="A140" t="str">
            <v>B-071</v>
          </cell>
          <cell r="B140" t="str">
            <v>C</v>
          </cell>
          <cell r="N140">
            <v>31480.02</v>
          </cell>
        </row>
        <row r="141">
          <cell r="N141">
            <v>16440.12</v>
          </cell>
        </row>
        <row r="142">
          <cell r="N142">
            <v>5815.43</v>
          </cell>
        </row>
        <row r="143">
          <cell r="N143">
            <v>-3409.05</v>
          </cell>
        </row>
        <row r="144">
          <cell r="N144">
            <v>12633.52</v>
          </cell>
        </row>
        <row r="145">
          <cell r="A145" t="str">
            <v>B-073</v>
          </cell>
          <cell r="B145" t="str">
            <v>C</v>
          </cell>
          <cell r="N145">
            <v>310689.99</v>
          </cell>
        </row>
        <row r="146">
          <cell r="N146">
            <v>79651.259999999995</v>
          </cell>
        </row>
        <row r="147">
          <cell r="N147">
            <v>227830.22</v>
          </cell>
        </row>
        <row r="148">
          <cell r="N148">
            <v>401.06</v>
          </cell>
        </row>
        <row r="149">
          <cell r="N149">
            <v>-1203.19</v>
          </cell>
        </row>
        <row r="150">
          <cell r="N150">
            <v>4010.64</v>
          </cell>
        </row>
        <row r="151">
          <cell r="A151" t="str">
            <v>B-082</v>
          </cell>
          <cell r="B151" t="str">
            <v>C</v>
          </cell>
          <cell r="N151">
            <v>48804.14</v>
          </cell>
        </row>
        <row r="152">
          <cell r="N152">
            <v>48804.14</v>
          </cell>
        </row>
        <row r="153">
          <cell r="A153" t="str">
            <v>B-084</v>
          </cell>
          <cell r="B153" t="str">
            <v>C</v>
          </cell>
          <cell r="N153">
            <v>34639.06</v>
          </cell>
        </row>
        <row r="154">
          <cell r="N154">
            <v>34639.06</v>
          </cell>
        </row>
        <row r="155">
          <cell r="A155" t="str">
            <v>B-105</v>
          </cell>
          <cell r="B155" t="str">
            <v>C</v>
          </cell>
          <cell r="N155">
            <v>82585.75</v>
          </cell>
        </row>
        <row r="156">
          <cell r="N156">
            <v>3657.45</v>
          </cell>
        </row>
        <row r="157">
          <cell r="N157">
            <v>23261.72</v>
          </cell>
        </row>
        <row r="158">
          <cell r="N158">
            <v>0</v>
          </cell>
        </row>
        <row r="159">
          <cell r="N159">
            <v>32486.2</v>
          </cell>
        </row>
        <row r="160">
          <cell r="N160">
            <v>427.81</v>
          </cell>
        </row>
        <row r="161">
          <cell r="N161">
            <v>22752.57</v>
          </cell>
        </row>
        <row r="162">
          <cell r="N162">
            <v>0</v>
          </cell>
        </row>
        <row r="163">
          <cell r="A163" t="str">
            <v>B-109</v>
          </cell>
          <cell r="B163" t="str">
            <v>C</v>
          </cell>
          <cell r="N163">
            <v>39927</v>
          </cell>
        </row>
        <row r="164">
          <cell r="N164">
            <v>39927</v>
          </cell>
        </row>
        <row r="165">
          <cell r="A165" t="str">
            <v>B-110</v>
          </cell>
          <cell r="B165" t="str">
            <v>C</v>
          </cell>
          <cell r="N165">
            <v>40538.46</v>
          </cell>
        </row>
        <row r="166">
          <cell r="N166">
            <v>40538.46</v>
          </cell>
        </row>
        <row r="167">
          <cell r="N167" t="str">
            <v/>
          </cell>
        </row>
        <row r="168">
          <cell r="A168" t="str">
            <v>B-111</v>
          </cell>
          <cell r="B168" t="str">
            <v>C</v>
          </cell>
          <cell r="N168">
            <v>13010.49</v>
          </cell>
        </row>
        <row r="169">
          <cell r="N169">
            <v>215.73</v>
          </cell>
        </row>
        <row r="170">
          <cell r="N170">
            <v>12794.76</v>
          </cell>
        </row>
        <row r="171">
          <cell r="A171" t="str">
            <v>B-116</v>
          </cell>
          <cell r="B171" t="str">
            <v>C</v>
          </cell>
          <cell r="N171">
            <v>2436.86</v>
          </cell>
        </row>
        <row r="172">
          <cell r="N172">
            <v>2436.86</v>
          </cell>
        </row>
        <row r="173">
          <cell r="N173">
            <v>194026.33000000002</v>
          </cell>
        </row>
        <row r="174">
          <cell r="A174" t="str">
            <v>B-023</v>
          </cell>
          <cell r="B174" t="str">
            <v>D</v>
          </cell>
          <cell r="N174">
            <v>0</v>
          </cell>
        </row>
        <row r="175">
          <cell r="N175" t="str">
            <v/>
          </cell>
        </row>
        <row r="176">
          <cell r="A176" t="str">
            <v>B-082</v>
          </cell>
          <cell r="B176" t="str">
            <v>D</v>
          </cell>
          <cell r="N176">
            <v>186133.16</v>
          </cell>
        </row>
        <row r="177">
          <cell r="N177">
            <v>186133.16</v>
          </cell>
        </row>
        <row r="178">
          <cell r="A178" t="str">
            <v>B-084</v>
          </cell>
          <cell r="B178" t="str">
            <v>D</v>
          </cell>
          <cell r="N178">
            <v>7893.17</v>
          </cell>
        </row>
        <row r="179">
          <cell r="N179">
            <v>7893.17</v>
          </cell>
        </row>
        <row r="180">
          <cell r="A180" t="str">
            <v>B-086</v>
          </cell>
          <cell r="B180" t="str">
            <v>D</v>
          </cell>
          <cell r="N180">
            <v>0</v>
          </cell>
        </row>
        <row r="181">
          <cell r="N181" t="str">
            <v/>
          </cell>
        </row>
        <row r="182">
          <cell r="N182" t="str">
            <v/>
          </cell>
        </row>
        <row r="183">
          <cell r="N183" t="str">
            <v/>
          </cell>
        </row>
        <row r="184">
          <cell r="N184" t="str">
            <v/>
          </cell>
        </row>
        <row r="185">
          <cell r="N185" t="str">
            <v/>
          </cell>
        </row>
        <row r="186">
          <cell r="N186" t="str">
            <v/>
          </cell>
        </row>
        <row r="187">
          <cell r="N187" t="str">
            <v/>
          </cell>
        </row>
        <row r="188">
          <cell r="N188" t="str">
            <v/>
          </cell>
        </row>
        <row r="189">
          <cell r="N189" t="str">
            <v/>
          </cell>
        </row>
        <row r="190">
          <cell r="A190" t="str">
            <v>B-103</v>
          </cell>
          <cell r="B190" t="str">
            <v>D</v>
          </cell>
          <cell r="N190">
            <v>0</v>
          </cell>
        </row>
        <row r="191">
          <cell r="N191" t="str">
            <v/>
          </cell>
        </row>
        <row r="192">
          <cell r="A192" t="str">
            <v>B-109</v>
          </cell>
          <cell r="B192" t="str">
            <v>D</v>
          </cell>
          <cell r="N192">
            <v>0</v>
          </cell>
        </row>
        <row r="193">
          <cell r="N193" t="str">
            <v/>
          </cell>
        </row>
        <row r="194">
          <cell r="A194" t="str">
            <v>B-110</v>
          </cell>
          <cell r="B194" t="str">
            <v>D</v>
          </cell>
          <cell r="N194">
            <v>0</v>
          </cell>
        </row>
        <row r="195">
          <cell r="N195" t="str">
            <v/>
          </cell>
        </row>
        <row r="196">
          <cell r="A196" t="str">
            <v>B-111</v>
          </cell>
          <cell r="B196" t="str">
            <v>D</v>
          </cell>
          <cell r="N196">
            <v>0</v>
          </cell>
        </row>
        <row r="197">
          <cell r="N197" t="str">
            <v/>
          </cell>
        </row>
        <row r="198">
          <cell r="N198" t="str">
            <v/>
          </cell>
        </row>
        <row r="199">
          <cell r="A199" t="str">
            <v>B-116</v>
          </cell>
          <cell r="B199" t="str">
            <v>D</v>
          </cell>
          <cell r="N199">
            <v>0</v>
          </cell>
        </row>
        <row r="200">
          <cell r="N200" t="str">
            <v/>
          </cell>
        </row>
        <row r="201">
          <cell r="N201">
            <v>45910.11</v>
          </cell>
        </row>
        <row r="202">
          <cell r="A202" t="str">
            <v>B-023</v>
          </cell>
          <cell r="B202" t="str">
            <v>E</v>
          </cell>
          <cell r="N202">
            <v>0</v>
          </cell>
        </row>
        <row r="203">
          <cell r="N203" t="str">
            <v/>
          </cell>
        </row>
        <row r="204">
          <cell r="A204" t="str">
            <v>B-082</v>
          </cell>
          <cell r="B204" t="str">
            <v>E</v>
          </cell>
          <cell r="N204">
            <v>0</v>
          </cell>
        </row>
        <row r="205">
          <cell r="N205" t="str">
            <v/>
          </cell>
        </row>
        <row r="206">
          <cell r="A206" t="str">
            <v>B-086</v>
          </cell>
          <cell r="B206" t="str">
            <v>E</v>
          </cell>
          <cell r="N206">
            <v>0</v>
          </cell>
        </row>
        <row r="207">
          <cell r="N207" t="str">
            <v/>
          </cell>
        </row>
        <row r="208">
          <cell r="N208" t="str">
            <v/>
          </cell>
        </row>
        <row r="209">
          <cell r="N209" t="str">
            <v/>
          </cell>
        </row>
        <row r="210">
          <cell r="N210" t="str">
            <v/>
          </cell>
        </row>
        <row r="211">
          <cell r="N211" t="str">
            <v/>
          </cell>
        </row>
        <row r="212">
          <cell r="N212" t="str">
            <v/>
          </cell>
        </row>
        <row r="213">
          <cell r="N213" t="str">
            <v/>
          </cell>
        </row>
        <row r="214">
          <cell r="N214" t="str">
            <v/>
          </cell>
        </row>
        <row r="215">
          <cell r="N215" t="str">
            <v/>
          </cell>
        </row>
        <row r="216">
          <cell r="A216" t="str">
            <v>B-109</v>
          </cell>
          <cell r="B216" t="str">
            <v>E</v>
          </cell>
          <cell r="N216">
            <v>5061.17</v>
          </cell>
        </row>
        <row r="217">
          <cell r="N217">
            <v>5061.17</v>
          </cell>
        </row>
        <row r="218">
          <cell r="A218" t="str">
            <v>B-110</v>
          </cell>
          <cell r="B218" t="str">
            <v>E</v>
          </cell>
          <cell r="N218">
            <v>27172.5</v>
          </cell>
        </row>
        <row r="219">
          <cell r="N219">
            <v>27172.5</v>
          </cell>
        </row>
        <row r="220">
          <cell r="A220" t="str">
            <v>B-111</v>
          </cell>
          <cell r="B220" t="str">
            <v>E</v>
          </cell>
          <cell r="N220">
            <v>3554.1</v>
          </cell>
        </row>
        <row r="221">
          <cell r="N221" t="str">
            <v/>
          </cell>
        </row>
        <row r="222">
          <cell r="N222">
            <v>3554.1</v>
          </cell>
        </row>
        <row r="223">
          <cell r="A223" t="str">
            <v>B-116</v>
          </cell>
          <cell r="B223" t="str">
            <v>E</v>
          </cell>
          <cell r="N223">
            <v>10122.34</v>
          </cell>
        </row>
        <row r="224">
          <cell r="N224">
            <v>10122.34</v>
          </cell>
        </row>
        <row r="225">
          <cell r="N225">
            <v>447625.14</v>
          </cell>
        </row>
        <row r="226">
          <cell r="A226" t="str">
            <v>B-023</v>
          </cell>
          <cell r="B226" t="str">
            <v>F</v>
          </cell>
          <cell r="N226">
            <v>0</v>
          </cell>
        </row>
        <row r="227">
          <cell r="N227" t="str">
            <v/>
          </cell>
        </row>
        <row r="228">
          <cell r="A228" t="str">
            <v>B-070</v>
          </cell>
          <cell r="B228" t="str">
            <v>F</v>
          </cell>
          <cell r="N228">
            <v>0</v>
          </cell>
        </row>
        <row r="230">
          <cell r="N230" t="str">
            <v/>
          </cell>
        </row>
        <row r="231">
          <cell r="N231" t="str">
            <v/>
          </cell>
        </row>
        <row r="232">
          <cell r="N232" t="str">
            <v/>
          </cell>
        </row>
        <row r="233">
          <cell r="N233" t="str">
            <v/>
          </cell>
        </row>
        <row r="234">
          <cell r="N234" t="str">
            <v/>
          </cell>
        </row>
        <row r="235">
          <cell r="N235" t="str">
            <v/>
          </cell>
        </row>
        <row r="236">
          <cell r="N236" t="str">
            <v/>
          </cell>
        </row>
        <row r="237">
          <cell r="N237" t="str">
            <v/>
          </cell>
        </row>
        <row r="238">
          <cell r="N238" t="str">
            <v/>
          </cell>
        </row>
        <row r="240">
          <cell r="N240" t="str">
            <v/>
          </cell>
        </row>
        <row r="241">
          <cell r="N241" t="str">
            <v/>
          </cell>
        </row>
        <row r="242">
          <cell r="N242" t="str">
            <v/>
          </cell>
        </row>
        <row r="243">
          <cell r="N243" t="str">
            <v/>
          </cell>
        </row>
        <row r="244">
          <cell r="N244" t="str">
            <v/>
          </cell>
        </row>
        <row r="245">
          <cell r="N245" t="str">
            <v/>
          </cell>
        </row>
        <row r="246">
          <cell r="A246" t="str">
            <v>B-075</v>
          </cell>
          <cell r="B246" t="str">
            <v>F</v>
          </cell>
          <cell r="N246">
            <v>0</v>
          </cell>
        </row>
        <row r="247">
          <cell r="N247" t="str">
            <v/>
          </cell>
        </row>
        <row r="248">
          <cell r="N248" t="str">
            <v/>
          </cell>
        </row>
        <row r="249">
          <cell r="N249" t="str">
            <v/>
          </cell>
        </row>
        <row r="250">
          <cell r="N250" t="str">
            <v/>
          </cell>
        </row>
        <row r="251">
          <cell r="N251" t="str">
            <v/>
          </cell>
        </row>
        <row r="252">
          <cell r="N252" t="str">
            <v/>
          </cell>
        </row>
        <row r="253">
          <cell r="N253" t="str">
            <v/>
          </cell>
        </row>
        <row r="254">
          <cell r="N254" t="str">
            <v/>
          </cell>
        </row>
        <row r="255">
          <cell r="N255" t="str">
            <v/>
          </cell>
        </row>
        <row r="256">
          <cell r="N256" t="str">
            <v/>
          </cell>
        </row>
        <row r="257">
          <cell r="N257" t="str">
            <v/>
          </cell>
        </row>
        <row r="258">
          <cell r="A258" t="str">
            <v>B-082</v>
          </cell>
          <cell r="B258" t="str">
            <v>F</v>
          </cell>
          <cell r="N258">
            <v>0</v>
          </cell>
        </row>
        <row r="259">
          <cell r="N259" t="str">
            <v/>
          </cell>
        </row>
        <row r="260">
          <cell r="A260" t="str">
            <v>B-083</v>
          </cell>
          <cell r="B260" t="str">
            <v>F</v>
          </cell>
          <cell r="N260">
            <v>11920.12</v>
          </cell>
        </row>
        <row r="261">
          <cell r="N261">
            <v>11920.12</v>
          </cell>
        </row>
        <row r="262">
          <cell r="A262" t="str">
            <v>B-084</v>
          </cell>
          <cell r="B262" t="str">
            <v>F</v>
          </cell>
          <cell r="N262">
            <v>0</v>
          </cell>
        </row>
        <row r="263">
          <cell r="N263" t="str">
            <v/>
          </cell>
        </row>
        <row r="264">
          <cell r="A264" t="str">
            <v>B-086</v>
          </cell>
          <cell r="B264" t="str">
            <v>F</v>
          </cell>
          <cell r="N264">
            <v>0</v>
          </cell>
        </row>
        <row r="265">
          <cell r="N265" t="str">
            <v/>
          </cell>
        </row>
        <row r="266">
          <cell r="N266" t="str">
            <v/>
          </cell>
        </row>
        <row r="267">
          <cell r="N267" t="str">
            <v/>
          </cell>
        </row>
        <row r="268">
          <cell r="N268" t="str">
            <v/>
          </cell>
        </row>
        <row r="269">
          <cell r="N269" t="str">
            <v/>
          </cell>
        </row>
        <row r="270">
          <cell r="N270" t="str">
            <v/>
          </cell>
        </row>
        <row r="271">
          <cell r="N271" t="str">
            <v/>
          </cell>
        </row>
        <row r="272">
          <cell r="N272" t="str">
            <v/>
          </cell>
        </row>
        <row r="273">
          <cell r="N273" t="str">
            <v/>
          </cell>
        </row>
        <row r="274">
          <cell r="A274" t="str">
            <v>B-092</v>
          </cell>
          <cell r="B274" t="str">
            <v>F</v>
          </cell>
          <cell r="N274">
            <v>420472.46</v>
          </cell>
        </row>
        <row r="275">
          <cell r="N275">
            <v>420472.46</v>
          </cell>
        </row>
        <row r="276">
          <cell r="A276" t="str">
            <v>B-109</v>
          </cell>
          <cell r="B276" t="str">
            <v>F</v>
          </cell>
          <cell r="N276">
            <v>2061.96</v>
          </cell>
        </row>
        <row r="277">
          <cell r="N277">
            <v>2061.96</v>
          </cell>
        </row>
        <row r="278">
          <cell r="A278" t="str">
            <v>B-110</v>
          </cell>
          <cell r="B278" t="str">
            <v>F</v>
          </cell>
          <cell r="N278">
            <v>4280.42</v>
          </cell>
        </row>
        <row r="279">
          <cell r="N279">
            <v>4280.42</v>
          </cell>
        </row>
        <row r="280">
          <cell r="A280" t="str">
            <v>B-111</v>
          </cell>
          <cell r="B280" t="str">
            <v>F</v>
          </cell>
          <cell r="N280">
            <v>1579.6</v>
          </cell>
        </row>
        <row r="281">
          <cell r="N281" t="str">
            <v/>
          </cell>
        </row>
        <row r="282">
          <cell r="N282">
            <v>1579.6</v>
          </cell>
        </row>
        <row r="283">
          <cell r="A283" t="str">
            <v>B-116</v>
          </cell>
          <cell r="B283" t="str">
            <v>F</v>
          </cell>
          <cell r="N283">
            <v>7310.58</v>
          </cell>
        </row>
        <row r="284">
          <cell r="N284">
            <v>7310.58</v>
          </cell>
        </row>
        <row r="285">
          <cell r="N285">
            <v>900227.83</v>
          </cell>
        </row>
        <row r="286">
          <cell r="A286" t="str">
            <v>B-021</v>
          </cell>
          <cell r="B286" t="str">
            <v>OE</v>
          </cell>
          <cell r="N286">
            <v>1642.0300000000002</v>
          </cell>
        </row>
        <row r="287">
          <cell r="N287">
            <v>306.37</v>
          </cell>
        </row>
        <row r="288">
          <cell r="N288">
            <v>1335.66</v>
          </cell>
        </row>
        <row r="289">
          <cell r="A289" t="str">
            <v>B-029</v>
          </cell>
          <cell r="B289" t="str">
            <v>OE</v>
          </cell>
          <cell r="N289">
            <v>5980.1</v>
          </cell>
        </row>
        <row r="290">
          <cell r="N290">
            <v>5980.1</v>
          </cell>
        </row>
        <row r="291">
          <cell r="A291" t="str">
            <v>B-047</v>
          </cell>
          <cell r="B291" t="str">
            <v>OE</v>
          </cell>
          <cell r="N291">
            <v>721672.01</v>
          </cell>
        </row>
        <row r="292">
          <cell r="N292">
            <v>721672.01</v>
          </cell>
        </row>
        <row r="293">
          <cell r="A293" t="str">
            <v>B-104</v>
          </cell>
          <cell r="B293" t="str">
            <v>OE</v>
          </cell>
          <cell r="N293">
            <v>97112.78</v>
          </cell>
        </row>
        <row r="294">
          <cell r="N294">
            <v>97112.78</v>
          </cell>
        </row>
        <row r="295">
          <cell r="A295" t="str">
            <v>B-106</v>
          </cell>
          <cell r="B295" t="str">
            <v>OE</v>
          </cell>
          <cell r="N295">
            <v>39224.589999999997</v>
          </cell>
        </row>
        <row r="296">
          <cell r="N296">
            <v>4462.91</v>
          </cell>
        </row>
        <row r="297">
          <cell r="N297">
            <v>2030.24</v>
          </cell>
        </row>
        <row r="298">
          <cell r="N298">
            <v>1530.24</v>
          </cell>
        </row>
        <row r="299">
          <cell r="N299">
            <v>3698.01</v>
          </cell>
        </row>
        <row r="300">
          <cell r="N300">
            <v>2582.9</v>
          </cell>
        </row>
        <row r="301">
          <cell r="N301">
            <v>10960.08</v>
          </cell>
        </row>
        <row r="302">
          <cell r="N302">
            <v>1994.97</v>
          </cell>
        </row>
        <row r="303">
          <cell r="N303">
            <v>1203.19</v>
          </cell>
        </row>
        <row r="304">
          <cell r="N304">
            <v>10762.05</v>
          </cell>
        </row>
        <row r="305">
          <cell r="A305" t="str">
            <v>B-110</v>
          </cell>
          <cell r="B305" t="str">
            <v>OE</v>
          </cell>
          <cell r="N305">
            <v>34596.32</v>
          </cell>
        </row>
        <row r="306">
          <cell r="N306">
            <v>34596.32</v>
          </cell>
        </row>
        <row r="307">
          <cell r="N307" t="str">
            <v/>
          </cell>
        </row>
      </sheetData>
      <sheetData sheetId="1"/>
      <sheetData sheetId="2"/>
      <sheetData sheetId="3"/>
      <sheetData sheetId="4"/>
      <sheetData sheetId="5"/>
      <sheetData sheetId="6"/>
      <sheetData sheetId="7"/>
      <sheetData sheetId="8"/>
      <sheetData sheetId="9" refreshError="1"/>
    </sheetDataSet>
  </externalBook>
</externalLink>
</file>

<file path=xl/tables/table1.xml><?xml version="1.0" encoding="utf-8"?>
<table xmlns="http://schemas.openxmlformats.org/spreadsheetml/2006/main" id="1" name="Tabla324" displayName="Tabla324" ref="A9:G209" totalsRowShown="0" headerRowDxfId="8" dataDxfId="7">
  <autoFilter ref="A9:G209"/>
  <tableColumns count="7">
    <tableColumn id="2" name="CLAVE" dataDxfId="6"/>
    <tableColumn id="3" name="DESCRIPCIÓN" dataDxfId="5"/>
    <tableColumn id="4" name="UNIDAD" dataDxfId="4"/>
    <tableColumn id="5" name="CANTIDAD" dataDxfId="3"/>
    <tableColumn id="6" name="P. U." dataDxfId="2"/>
    <tableColumn id="7" name="IMPORTE" dataDxfId="1">
      <calculatedColumnFormula>ROUND(Tabla324[[#This Row],[CANTIDAD]]*Tabla324[[#This Row],[P. U.]],2)</calculatedColumnFormula>
    </tableColumn>
    <tableColumn id="26" name="CANTIDAD " dataDxfId="0"/>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9"/>
  <sheetViews>
    <sheetView tabSelected="1" view="pageBreakPreview" zoomScaleSheetLayoutView="100" workbookViewId="0">
      <selection activeCell="L20" sqref="L20"/>
    </sheetView>
  </sheetViews>
  <sheetFormatPr baseColWidth="10" defaultRowHeight="10" x14ac:dyDescent="0"/>
  <cols>
    <col min="1" max="1" width="5.796875" style="3" customWidth="1"/>
    <col min="2" max="2" width="30.796875" style="3" customWidth="1"/>
    <col min="3" max="3" width="8.796875" style="3" customWidth="1"/>
    <col min="4" max="4" width="12.796875" style="1" customWidth="1"/>
    <col min="5" max="5" width="12.796875" style="4" customWidth="1"/>
    <col min="6" max="6" width="16.796875" style="5" customWidth="1"/>
    <col min="7" max="7" width="12.796875" style="5" hidden="1" customWidth="1"/>
    <col min="8" max="16384" width="11" style="1"/>
  </cols>
  <sheetData>
    <row r="1" spans="1:7" ht="11.25" customHeight="1">
      <c r="A1" s="34" t="s">
        <v>389</v>
      </c>
      <c r="B1" s="34"/>
      <c r="C1" s="34"/>
      <c r="D1" s="34"/>
      <c r="E1" s="34"/>
      <c r="F1" s="34"/>
      <c r="G1" s="34"/>
    </row>
    <row r="2" spans="1:7" ht="11.25" customHeight="1">
      <c r="A2" s="34"/>
      <c r="B2" s="34"/>
      <c r="C2" s="34"/>
      <c r="D2" s="34"/>
      <c r="E2" s="34"/>
      <c r="F2" s="34"/>
      <c r="G2" s="34"/>
    </row>
    <row r="3" spans="1:7" ht="11.25" customHeight="1">
      <c r="A3" s="34"/>
      <c r="B3" s="34"/>
      <c r="C3" s="34"/>
      <c r="D3" s="34"/>
      <c r="E3" s="34"/>
      <c r="F3" s="34"/>
      <c r="G3" s="34"/>
    </row>
    <row r="4" spans="1:7">
      <c r="A4" s="2" t="s">
        <v>0</v>
      </c>
    </row>
    <row r="5" spans="1:7">
      <c r="B5" s="6"/>
    </row>
    <row r="6" spans="1:7">
      <c r="A6" s="7" t="s">
        <v>1</v>
      </c>
    </row>
    <row r="7" spans="1:7" s="10" customFormat="1" ht="11" thickBot="1">
      <c r="A7" s="8"/>
      <c r="B7" s="6"/>
      <c r="C7" s="9"/>
      <c r="E7" s="11"/>
      <c r="F7" s="12"/>
      <c r="G7" s="12"/>
    </row>
    <row r="8" spans="1:7" ht="11" thickBot="1">
      <c r="E8" s="35" t="s">
        <v>2</v>
      </c>
      <c r="F8" s="36"/>
      <c r="G8" s="37"/>
    </row>
    <row r="9" spans="1:7" s="13" customFormat="1">
      <c r="A9" s="13" t="s">
        <v>3</v>
      </c>
      <c r="B9" s="13" t="s">
        <v>4</v>
      </c>
      <c r="C9" s="13" t="s">
        <v>5</v>
      </c>
      <c r="D9" s="14" t="s">
        <v>6</v>
      </c>
      <c r="E9" s="15" t="s">
        <v>7</v>
      </c>
      <c r="F9" s="15" t="s">
        <v>8</v>
      </c>
      <c r="G9" s="15" t="s">
        <v>9</v>
      </c>
    </row>
    <row r="10" spans="1:7" s="13" customFormat="1" ht="11.25" customHeight="1">
      <c r="A10" s="16" t="s">
        <v>10</v>
      </c>
      <c r="B10" s="16" t="s">
        <v>11</v>
      </c>
      <c r="C10" s="13" t="s">
        <v>12</v>
      </c>
      <c r="D10" s="14"/>
      <c r="E10" s="15"/>
      <c r="F10" s="15" t="e">
        <f>F11+#REF!+#REF!+#REF!+#REF!+#REF!+#REF!+#REF!+#REF!+#REF!+#REF!+#REF!+#REF!+#REF!+#REF!+#REF!+#REF!+#REF!</f>
        <v>#REF!</v>
      </c>
      <c r="G10" s="15"/>
    </row>
    <row r="11" spans="1:7" s="18" customFormat="1" ht="11.25" customHeight="1">
      <c r="A11" s="17">
        <v>1</v>
      </c>
      <c r="B11" s="17" t="s">
        <v>13</v>
      </c>
      <c r="C11" s="18" t="s">
        <v>12</v>
      </c>
      <c r="D11" s="19"/>
      <c r="E11" s="20"/>
      <c r="F11" s="20" t="e">
        <f>F12+F21+F50+F80+F108+F198+#REF!+#REF!+#REF!+#REF!+#REF!+#REF!</f>
        <v>#REF!</v>
      </c>
      <c r="G11" s="21"/>
    </row>
    <row r="12" spans="1:7" s="23" customFormat="1" ht="11.25" customHeight="1">
      <c r="A12" s="22">
        <v>1.1000000000000001</v>
      </c>
      <c r="B12" s="22" t="s">
        <v>14</v>
      </c>
      <c r="C12" s="23" t="s">
        <v>12</v>
      </c>
      <c r="D12" s="24"/>
      <c r="E12" s="25"/>
      <c r="F12" s="25">
        <f>SUM(F13:F20)</f>
        <v>11432757.479999999</v>
      </c>
      <c r="G12" s="26"/>
    </row>
    <row r="13" spans="1:7">
      <c r="A13" s="3" t="s">
        <v>15</v>
      </c>
      <c r="B13" s="27" t="s">
        <v>16</v>
      </c>
      <c r="C13" s="1" t="s">
        <v>17</v>
      </c>
      <c r="D13" s="4">
        <v>25948.05</v>
      </c>
      <c r="E13" s="5">
        <v>21.84</v>
      </c>
      <c r="F13" s="5">
        <f>ROUND(Tabla324[[#This Row],[CANTIDAD]]*Tabla324[[#This Row],[P. U.]],2)</f>
        <v>566705.41</v>
      </c>
      <c r="G13" s="28">
        <v>25948.05</v>
      </c>
    </row>
    <row r="14" spans="1:7">
      <c r="A14" s="3" t="s">
        <v>18</v>
      </c>
      <c r="B14" s="27" t="s">
        <v>19</v>
      </c>
      <c r="C14" s="1" t="s">
        <v>17</v>
      </c>
      <c r="D14" s="4">
        <v>15849.65</v>
      </c>
      <c r="E14" s="5">
        <v>10.7</v>
      </c>
      <c r="F14" s="5">
        <f>ROUND(Tabla324[[#This Row],[CANTIDAD]]*Tabla324[[#This Row],[P. U.]],2)-0.01</f>
        <v>169591.25</v>
      </c>
      <c r="G14" s="28">
        <v>15849.65</v>
      </c>
    </row>
    <row r="15" spans="1:7">
      <c r="A15" s="3" t="s">
        <v>20</v>
      </c>
      <c r="B15" s="27" t="s">
        <v>21</v>
      </c>
      <c r="C15" s="1" t="s">
        <v>22</v>
      </c>
      <c r="D15" s="4">
        <v>46108.59</v>
      </c>
      <c r="E15" s="5">
        <v>38</v>
      </c>
      <c r="F15" s="5">
        <f>ROUND(Tabla324[[#This Row],[CANTIDAD]]*Tabla324[[#This Row],[P. U.]],2)</f>
        <v>1752126.42</v>
      </c>
      <c r="G15" s="28">
        <v>46108.59</v>
      </c>
    </row>
    <row r="16" spans="1:7">
      <c r="A16" s="3" t="s">
        <v>23</v>
      </c>
      <c r="B16" s="27" t="s">
        <v>24</v>
      </c>
      <c r="C16" s="1" t="s">
        <v>22</v>
      </c>
      <c r="D16" s="4">
        <v>2562.5700000000002</v>
      </c>
      <c r="E16" s="5">
        <v>342.56</v>
      </c>
      <c r="F16" s="5">
        <f>ROUND(Tabla324[[#This Row],[CANTIDAD]]*Tabla324[[#This Row],[P. U.]],2)</f>
        <v>877833.98</v>
      </c>
      <c r="G16" s="28">
        <v>2562.5700000000002</v>
      </c>
    </row>
    <row r="17" spans="1:7">
      <c r="A17" s="3" t="s">
        <v>25</v>
      </c>
      <c r="B17" s="3" t="s">
        <v>26</v>
      </c>
      <c r="C17" s="1" t="s">
        <v>27</v>
      </c>
      <c r="D17" s="4">
        <v>6564.89</v>
      </c>
      <c r="E17" s="5">
        <v>67.83</v>
      </c>
      <c r="F17" s="5">
        <f>ROUND(Tabla324[[#This Row],[CANTIDAD]]*Tabla324[[#This Row],[P. U.]],2)</f>
        <v>445296.49</v>
      </c>
      <c r="G17" s="28">
        <v>6564.89</v>
      </c>
    </row>
    <row r="18" spans="1:7">
      <c r="A18" s="3" t="s">
        <v>28</v>
      </c>
      <c r="B18" s="27" t="s">
        <v>29</v>
      </c>
      <c r="C18" s="1" t="s">
        <v>22</v>
      </c>
      <c r="D18" s="4">
        <v>46108.59</v>
      </c>
      <c r="E18" s="5">
        <v>25.49</v>
      </c>
      <c r="F18" s="5">
        <f>ROUND(Tabla324[[#This Row],[CANTIDAD]]*Tabla324[[#This Row],[P. U.]],2)</f>
        <v>1175307.96</v>
      </c>
      <c r="G18" s="28">
        <v>46108.59</v>
      </c>
    </row>
    <row r="19" spans="1:7">
      <c r="A19" s="3" t="s">
        <v>30</v>
      </c>
      <c r="B19" s="3" t="s">
        <v>31</v>
      </c>
      <c r="C19" s="1" t="s">
        <v>32</v>
      </c>
      <c r="D19" s="4">
        <v>461085.9</v>
      </c>
      <c r="E19" s="5">
        <v>5.92</v>
      </c>
      <c r="F19" s="5">
        <f>ROUND(Tabla324[[#This Row],[CANTIDAD]]*Tabla324[[#This Row],[P. U.]],2)</f>
        <v>2729628.53</v>
      </c>
      <c r="G19" s="28">
        <v>461085.9</v>
      </c>
    </row>
    <row r="20" spans="1:7">
      <c r="A20" s="3" t="s">
        <v>33</v>
      </c>
      <c r="B20" s="27" t="s">
        <v>34</v>
      </c>
      <c r="C20" s="1" t="s">
        <v>22</v>
      </c>
      <c r="D20" s="4">
        <v>15849.65</v>
      </c>
      <c r="E20" s="5">
        <v>234.47</v>
      </c>
      <c r="F20" s="5">
        <f>ROUND(Tabla324[[#This Row],[CANTIDAD]]*Tabla324[[#This Row],[P. U.]],2)</f>
        <v>3716267.44</v>
      </c>
      <c r="G20" s="28">
        <v>15849.65</v>
      </c>
    </row>
    <row r="21" spans="1:7" s="23" customFormat="1" ht="11.25" customHeight="1">
      <c r="A21" s="22">
        <v>1.2</v>
      </c>
      <c r="B21" s="22" t="s">
        <v>35</v>
      </c>
      <c r="C21" s="23" t="s">
        <v>12</v>
      </c>
      <c r="D21" s="24"/>
      <c r="E21" s="25"/>
      <c r="F21" s="25">
        <f>F22+F34+F43</f>
        <v>51656498.810000002</v>
      </c>
      <c r="G21" s="26"/>
    </row>
    <row r="22" spans="1:7" s="30" customFormat="1" ht="11.25" customHeight="1">
      <c r="A22" s="29" t="s">
        <v>36</v>
      </c>
      <c r="B22" s="29" t="s">
        <v>37</v>
      </c>
      <c r="C22" s="30" t="s">
        <v>12</v>
      </c>
      <c r="D22" s="31"/>
      <c r="E22" s="32"/>
      <c r="F22" s="32">
        <f>SUM(F23:F33)</f>
        <v>12833312.300000001</v>
      </c>
      <c r="G22" s="33"/>
    </row>
    <row r="23" spans="1:7">
      <c r="A23" s="3" t="s">
        <v>38</v>
      </c>
      <c r="B23" s="3" t="s">
        <v>39</v>
      </c>
      <c r="C23" s="1" t="s">
        <v>40</v>
      </c>
      <c r="D23" s="4">
        <v>471.48</v>
      </c>
      <c r="E23" s="5">
        <v>953.75</v>
      </c>
      <c r="F23" s="5">
        <f>ROUND(Tabla324[[#This Row],[CANTIDAD]]*Tabla324[[#This Row],[P. U.]],2)</f>
        <v>449674.05</v>
      </c>
      <c r="G23" s="28">
        <v>471.48</v>
      </c>
    </row>
    <row r="24" spans="1:7">
      <c r="A24" s="3" t="s">
        <v>41</v>
      </c>
      <c r="B24" s="3" t="s">
        <v>42</v>
      </c>
      <c r="C24" s="1" t="s">
        <v>40</v>
      </c>
      <c r="D24" s="4">
        <v>290.27999999999997</v>
      </c>
      <c r="E24" s="5">
        <v>1124.6500000000001</v>
      </c>
      <c r="F24" s="5">
        <f>ROUND(Tabla324[[#This Row],[CANTIDAD]]*Tabla324[[#This Row],[P. U.]],2)</f>
        <v>326463.40000000002</v>
      </c>
      <c r="G24" s="28">
        <v>290.27999999999997</v>
      </c>
    </row>
    <row r="25" spans="1:7">
      <c r="A25" s="3" t="s">
        <v>43</v>
      </c>
      <c r="B25" s="3" t="s">
        <v>44</v>
      </c>
      <c r="C25" s="1" t="s">
        <v>40</v>
      </c>
      <c r="D25" s="4">
        <v>657.38</v>
      </c>
      <c r="E25" s="5">
        <v>1476.98</v>
      </c>
      <c r="F25" s="5">
        <f>ROUND(Tabla324[[#This Row],[CANTIDAD]]*Tabla324[[#This Row],[P. U.]],2)</f>
        <v>970937.11</v>
      </c>
      <c r="G25" s="28">
        <v>657.38</v>
      </c>
    </row>
    <row r="26" spans="1:7">
      <c r="A26" s="3" t="s">
        <v>45</v>
      </c>
      <c r="B26" s="3" t="s">
        <v>46</v>
      </c>
      <c r="C26" s="1" t="s">
        <v>40</v>
      </c>
      <c r="D26" s="4">
        <v>692.25</v>
      </c>
      <c r="E26" s="5">
        <v>1955.21</v>
      </c>
      <c r="F26" s="5">
        <f>ROUND(Tabla324[[#This Row],[CANTIDAD]]*Tabla324[[#This Row],[P. U.]],2)</f>
        <v>1353494.12</v>
      </c>
      <c r="G26" s="28">
        <v>692.25</v>
      </c>
    </row>
    <row r="27" spans="1:7">
      <c r="A27" s="3" t="s">
        <v>47</v>
      </c>
      <c r="B27" s="27" t="s">
        <v>48</v>
      </c>
      <c r="C27" s="1" t="s">
        <v>49</v>
      </c>
      <c r="D27" s="4">
        <v>48680</v>
      </c>
      <c r="E27" s="5">
        <v>18.73</v>
      </c>
      <c r="F27" s="5">
        <f>ROUND(Tabla324[[#This Row],[CANTIDAD]]*Tabla324[[#This Row],[P. U.]],2)</f>
        <v>911776.4</v>
      </c>
      <c r="G27" s="28">
        <v>48680</v>
      </c>
    </row>
    <row r="28" spans="1:7">
      <c r="A28" s="3" t="s">
        <v>50</v>
      </c>
      <c r="B28" s="27" t="s">
        <v>51</v>
      </c>
      <c r="C28" s="1" t="s">
        <v>49</v>
      </c>
      <c r="D28" s="4">
        <v>72980</v>
      </c>
      <c r="E28" s="5">
        <v>18.73</v>
      </c>
      <c r="F28" s="5">
        <f>ROUND(Tabla324[[#This Row],[CANTIDAD]]*Tabla324[[#This Row],[P. U.]],2)</f>
        <v>1366915.4</v>
      </c>
      <c r="G28" s="28">
        <v>72980</v>
      </c>
    </row>
    <row r="29" spans="1:7">
      <c r="A29" s="3" t="s">
        <v>52</v>
      </c>
      <c r="B29" s="27" t="s">
        <v>53</v>
      </c>
      <c r="C29" s="1" t="s">
        <v>49</v>
      </c>
      <c r="D29" s="4">
        <v>189030</v>
      </c>
      <c r="E29" s="5">
        <v>18.73</v>
      </c>
      <c r="F29" s="5">
        <f>ROUND(Tabla324[[#This Row],[CANTIDAD]]*Tabla324[[#This Row],[P. U.]],2)</f>
        <v>3540531.9</v>
      </c>
      <c r="G29" s="28">
        <v>189030</v>
      </c>
    </row>
    <row r="30" spans="1:7">
      <c r="A30" s="3" t="s">
        <v>54</v>
      </c>
      <c r="B30" s="27" t="s">
        <v>55</v>
      </c>
      <c r="C30" s="1" t="s">
        <v>22</v>
      </c>
      <c r="D30" s="4">
        <v>2116.39</v>
      </c>
      <c r="E30" s="5">
        <v>1663.82</v>
      </c>
      <c r="F30" s="5">
        <f>ROUND(Tabla324[[#This Row],[CANTIDAD]]*Tabla324[[#This Row],[P. U.]],2)</f>
        <v>3521292.01</v>
      </c>
      <c r="G30" s="28">
        <v>2116.39</v>
      </c>
    </row>
    <row r="31" spans="1:7">
      <c r="A31" s="3" t="s">
        <v>28</v>
      </c>
      <c r="B31" s="27" t="s">
        <v>29</v>
      </c>
      <c r="C31" s="1" t="s">
        <v>22</v>
      </c>
      <c r="D31" s="4">
        <v>2116.39</v>
      </c>
      <c r="E31" s="5">
        <v>25.49</v>
      </c>
      <c r="F31" s="5">
        <f>ROUND(Tabla324[[#This Row],[CANTIDAD]]*Tabla324[[#This Row],[P. U.]],2)</f>
        <v>53946.78</v>
      </c>
      <c r="G31" s="28">
        <v>2116.39</v>
      </c>
    </row>
    <row r="32" spans="1:7">
      <c r="A32" s="3" t="s">
        <v>30</v>
      </c>
      <c r="B32" s="3" t="s">
        <v>31</v>
      </c>
      <c r="C32" s="1" t="s">
        <v>32</v>
      </c>
      <c r="D32" s="4">
        <v>23280.29</v>
      </c>
      <c r="E32" s="5">
        <v>5.92</v>
      </c>
      <c r="F32" s="5">
        <f>ROUND(Tabla324[[#This Row],[CANTIDAD]]*Tabla324[[#This Row],[P. U.]],2)</f>
        <v>137819.32</v>
      </c>
      <c r="G32" s="28">
        <v>23280.29</v>
      </c>
    </row>
    <row r="33" spans="1:7">
      <c r="A33" s="3" t="s">
        <v>56</v>
      </c>
      <c r="B33" s="3" t="s">
        <v>57</v>
      </c>
      <c r="C33" s="1" t="s">
        <v>22</v>
      </c>
      <c r="D33" s="4">
        <v>293</v>
      </c>
      <c r="E33" s="5">
        <v>684.17</v>
      </c>
      <c r="F33" s="5">
        <f>ROUND(Tabla324[[#This Row],[CANTIDAD]]*Tabla324[[#This Row],[P. U.]],2)</f>
        <v>200461.81</v>
      </c>
      <c r="G33" s="28">
        <v>293</v>
      </c>
    </row>
    <row r="34" spans="1:7" s="30" customFormat="1" ht="11.25" customHeight="1">
      <c r="A34" s="29" t="s">
        <v>58</v>
      </c>
      <c r="B34" s="29" t="s">
        <v>59</v>
      </c>
      <c r="C34" s="30" t="s">
        <v>12</v>
      </c>
      <c r="D34" s="31"/>
      <c r="E34" s="32"/>
      <c r="F34" s="32">
        <f>SUM(F35:F42)</f>
        <v>14398885.25</v>
      </c>
      <c r="G34" s="33"/>
    </row>
    <row r="35" spans="1:7">
      <c r="A35" s="3" t="s">
        <v>60</v>
      </c>
      <c r="B35" s="27" t="s">
        <v>61</v>
      </c>
      <c r="C35" s="1" t="s">
        <v>17</v>
      </c>
      <c r="D35" s="4">
        <v>3492.11</v>
      </c>
      <c r="E35" s="5">
        <v>126.89</v>
      </c>
      <c r="F35" s="5">
        <f>ROUND(Tabla324[[#This Row],[CANTIDAD]]*Tabla324[[#This Row],[P. U.]],2)</f>
        <v>443113.84</v>
      </c>
      <c r="G35" s="28">
        <v>3492.11</v>
      </c>
    </row>
    <row r="36" spans="1:7">
      <c r="A36" s="3" t="s">
        <v>62</v>
      </c>
      <c r="B36" s="27" t="s">
        <v>63</v>
      </c>
      <c r="C36" s="1" t="s">
        <v>17</v>
      </c>
      <c r="D36" s="4">
        <v>6105.51</v>
      </c>
      <c r="E36" s="5">
        <v>267.38</v>
      </c>
      <c r="F36" s="5">
        <f>ROUND(Tabla324[[#This Row],[CANTIDAD]]*Tabla324[[#This Row],[P. U.]],2)</f>
        <v>1632491.26</v>
      </c>
      <c r="G36" s="28">
        <v>6105.51</v>
      </c>
    </row>
    <row r="37" spans="1:7">
      <c r="A37" s="3" t="s">
        <v>64</v>
      </c>
      <c r="B37" s="27" t="s">
        <v>65</v>
      </c>
      <c r="C37" s="1" t="s">
        <v>22</v>
      </c>
      <c r="D37" s="4">
        <v>1247.42</v>
      </c>
      <c r="E37" s="5">
        <v>1734.19</v>
      </c>
      <c r="F37" s="5">
        <f>ROUND(Tabla324[[#This Row],[CANTIDAD]]*Tabla324[[#This Row],[P. U.]],2)</f>
        <v>2163263.29</v>
      </c>
      <c r="G37" s="28">
        <v>1247.42</v>
      </c>
    </row>
    <row r="38" spans="1:7">
      <c r="A38" s="3" t="s">
        <v>66</v>
      </c>
      <c r="B38" s="27" t="s">
        <v>67</v>
      </c>
      <c r="C38" s="1" t="s">
        <v>17</v>
      </c>
      <c r="D38" s="4">
        <v>2694.44</v>
      </c>
      <c r="E38" s="5">
        <v>269.93</v>
      </c>
      <c r="F38" s="5">
        <f>ROUND(Tabla324[[#This Row],[CANTIDAD]]*Tabla324[[#This Row],[P. U.]],2)</f>
        <v>727310.19</v>
      </c>
      <c r="G38" s="28">
        <v>2694.44</v>
      </c>
    </row>
    <row r="39" spans="1:7">
      <c r="A39" s="3" t="s">
        <v>68</v>
      </c>
      <c r="B39" s="27" t="s">
        <v>69</v>
      </c>
      <c r="C39" s="1" t="s">
        <v>70</v>
      </c>
      <c r="D39" s="4">
        <v>110.21</v>
      </c>
      <c r="E39" s="5">
        <v>18745.07</v>
      </c>
      <c r="F39" s="5">
        <f>ROUND(Tabla324[[#This Row],[CANTIDAD]]*Tabla324[[#This Row],[P. U.]],2)</f>
        <v>2065894.16</v>
      </c>
      <c r="G39" s="28">
        <v>110.21</v>
      </c>
    </row>
    <row r="40" spans="1:7">
      <c r="A40" s="3" t="s">
        <v>71</v>
      </c>
      <c r="B40" s="27" t="s">
        <v>72</v>
      </c>
      <c r="C40" s="1" t="s">
        <v>70</v>
      </c>
      <c r="D40" s="4">
        <v>33.15</v>
      </c>
      <c r="E40" s="5">
        <v>18745.07</v>
      </c>
      <c r="F40" s="5">
        <f>ROUND(Tabla324[[#This Row],[CANTIDAD]]*Tabla324[[#This Row],[P. U.]],2)</f>
        <v>621399.06999999995</v>
      </c>
      <c r="G40" s="28">
        <v>33.15</v>
      </c>
    </row>
    <row r="41" spans="1:7">
      <c r="A41" s="3" t="s">
        <v>73</v>
      </c>
      <c r="B41" s="27" t="s">
        <v>74</v>
      </c>
      <c r="C41" s="1" t="s">
        <v>70</v>
      </c>
      <c r="D41" s="4">
        <v>80.099999999999994</v>
      </c>
      <c r="E41" s="5">
        <v>18745.07</v>
      </c>
      <c r="F41" s="5">
        <f>ROUND(Tabla324[[#This Row],[CANTIDAD]]*Tabla324[[#This Row],[P. U.]],2)</f>
        <v>1501480.11</v>
      </c>
      <c r="G41" s="28">
        <v>80.099999999999994</v>
      </c>
    </row>
    <row r="42" spans="1:7">
      <c r="A42" s="3" t="s">
        <v>75</v>
      </c>
      <c r="B42" s="27" t="s">
        <v>76</v>
      </c>
      <c r="C42" s="1" t="s">
        <v>70</v>
      </c>
      <c r="D42" s="4">
        <v>279.75</v>
      </c>
      <c r="E42" s="5">
        <v>18745.07</v>
      </c>
      <c r="F42" s="5">
        <f>ROUND(Tabla324[[#This Row],[CANTIDAD]]*Tabla324[[#This Row],[P. U.]],2)</f>
        <v>5243933.33</v>
      </c>
      <c r="G42" s="28">
        <v>279.75</v>
      </c>
    </row>
    <row r="43" spans="1:7" s="30" customFormat="1" ht="11.25" customHeight="1">
      <c r="A43" s="29" t="s">
        <v>77</v>
      </c>
      <c r="B43" s="29" t="s">
        <v>78</v>
      </c>
      <c r="C43" s="30" t="s">
        <v>12</v>
      </c>
      <c r="D43" s="31"/>
      <c r="E43" s="32"/>
      <c r="F43" s="32">
        <f>SUM(F44:F49)</f>
        <v>24424301.259999998</v>
      </c>
      <c r="G43" s="33"/>
    </row>
    <row r="44" spans="1:7">
      <c r="A44" s="3" t="s">
        <v>79</v>
      </c>
      <c r="B44" s="27" t="s">
        <v>80</v>
      </c>
      <c r="C44" s="1" t="s">
        <v>70</v>
      </c>
      <c r="D44" s="4">
        <v>228.95</v>
      </c>
      <c r="E44" s="5">
        <v>18745.07</v>
      </c>
      <c r="F44" s="5">
        <f>ROUND(Tabla324[[#This Row],[CANTIDAD]]*Tabla324[[#This Row],[P. U.]],2)</f>
        <v>4291683.78</v>
      </c>
      <c r="G44" s="28">
        <v>228.95</v>
      </c>
    </row>
    <row r="45" spans="1:7">
      <c r="A45" s="3" t="s">
        <v>71</v>
      </c>
      <c r="B45" s="27" t="s">
        <v>72</v>
      </c>
      <c r="C45" s="1" t="s">
        <v>70</v>
      </c>
      <c r="D45" s="4">
        <v>18.850000000000001</v>
      </c>
      <c r="E45" s="5">
        <v>18745.07</v>
      </c>
      <c r="F45" s="5">
        <f>ROUND(Tabla324[[#This Row],[CANTIDAD]]*Tabla324[[#This Row],[P. U.]],2)</f>
        <v>353344.57</v>
      </c>
      <c r="G45" s="28">
        <v>18.850000000000001</v>
      </c>
    </row>
    <row r="46" spans="1:7">
      <c r="A46" s="3" t="s">
        <v>73</v>
      </c>
      <c r="B46" s="27" t="s">
        <v>74</v>
      </c>
      <c r="C46" s="1" t="s">
        <v>70</v>
      </c>
      <c r="D46" s="4">
        <v>7.32</v>
      </c>
      <c r="E46" s="5">
        <v>18745.07</v>
      </c>
      <c r="F46" s="5">
        <f>ROUND(Tabla324[[#This Row],[CANTIDAD]]*Tabla324[[#This Row],[P. U.]],2)</f>
        <v>137213.91</v>
      </c>
      <c r="G46" s="28">
        <v>7.32</v>
      </c>
    </row>
    <row r="47" spans="1:7">
      <c r="A47" s="3" t="s">
        <v>75</v>
      </c>
      <c r="B47" s="27" t="s">
        <v>76</v>
      </c>
      <c r="C47" s="1" t="s">
        <v>70</v>
      </c>
      <c r="D47" s="4">
        <v>8.15</v>
      </c>
      <c r="E47" s="5">
        <v>18745.07</v>
      </c>
      <c r="F47" s="5">
        <f>ROUND(Tabla324[[#This Row],[CANTIDAD]]*Tabla324[[#This Row],[P. U.]],2)</f>
        <v>152772.32</v>
      </c>
      <c r="G47" s="28">
        <v>8.15</v>
      </c>
    </row>
    <row r="48" spans="1:7">
      <c r="A48" s="3" t="s">
        <v>81</v>
      </c>
      <c r="B48" s="27" t="s">
        <v>82</v>
      </c>
      <c r="C48" s="1" t="s">
        <v>83</v>
      </c>
      <c r="D48" s="4">
        <v>4342.25</v>
      </c>
      <c r="E48" s="5">
        <v>1822.86</v>
      </c>
      <c r="F48" s="5">
        <f>ROUND(Tabla324[[#This Row],[CANTIDAD]]*Tabla324[[#This Row],[P. U.]],2)-0.01</f>
        <v>7915313.8300000001</v>
      </c>
      <c r="G48" s="28">
        <v>4342.25</v>
      </c>
    </row>
    <row r="49" spans="1:7">
      <c r="A49" s="3" t="s">
        <v>84</v>
      </c>
      <c r="B49" s="27" t="s">
        <v>85</v>
      </c>
      <c r="C49" s="1" t="s">
        <v>17</v>
      </c>
      <c r="D49" s="4">
        <v>41343</v>
      </c>
      <c r="E49" s="5">
        <v>279.95</v>
      </c>
      <c r="F49" s="5">
        <f>ROUND(Tabla324[[#This Row],[CANTIDAD]]*Tabla324[[#This Row],[P. U.]],2)</f>
        <v>11573972.85</v>
      </c>
      <c r="G49" s="28">
        <v>41343</v>
      </c>
    </row>
    <row r="50" spans="1:7" s="23" customFormat="1" ht="11.25" customHeight="1">
      <c r="A50" s="22">
        <v>1.3</v>
      </c>
      <c r="B50" s="22" t="s">
        <v>86</v>
      </c>
      <c r="C50" s="23" t="s">
        <v>12</v>
      </c>
      <c r="D50" s="24"/>
      <c r="E50" s="25"/>
      <c r="F50" s="25">
        <f>F51+F72</f>
        <v>167553839.94999996</v>
      </c>
      <c r="G50" s="26"/>
    </row>
    <row r="51" spans="1:7" s="30" customFormat="1" ht="11.25" customHeight="1">
      <c r="A51" s="29"/>
      <c r="B51" s="29" t="s">
        <v>87</v>
      </c>
      <c r="C51" s="30" t="s">
        <v>12</v>
      </c>
      <c r="D51" s="31"/>
      <c r="E51" s="32"/>
      <c r="F51" s="32">
        <f>SUM(F52:F71)</f>
        <v>164416967.95999995</v>
      </c>
      <c r="G51" s="33"/>
    </row>
    <row r="52" spans="1:7">
      <c r="A52" s="3" t="s">
        <v>88</v>
      </c>
      <c r="B52" s="27" t="s">
        <v>89</v>
      </c>
      <c r="C52" s="1" t="s">
        <v>90</v>
      </c>
      <c r="D52" s="4">
        <v>48</v>
      </c>
      <c r="E52" s="5">
        <v>116.02</v>
      </c>
      <c r="F52" s="5">
        <f>ROUND(Tabla324[[#This Row],[CANTIDAD]]*Tabla324[[#This Row],[P. U.]],2)</f>
        <v>5568.96</v>
      </c>
      <c r="G52" s="28">
        <v>48</v>
      </c>
    </row>
    <row r="53" spans="1:7">
      <c r="A53" s="3" t="s">
        <v>91</v>
      </c>
      <c r="B53" s="27" t="s">
        <v>92</v>
      </c>
      <c r="C53" s="1" t="s">
        <v>90</v>
      </c>
      <c r="D53" s="4">
        <v>714</v>
      </c>
      <c r="E53" s="5">
        <v>172.88</v>
      </c>
      <c r="F53" s="5">
        <f>ROUND(Tabla324[[#This Row],[CANTIDAD]]*Tabla324[[#This Row],[P. U.]],2)</f>
        <v>123436.32</v>
      </c>
      <c r="G53" s="28">
        <v>714</v>
      </c>
    </row>
    <row r="54" spans="1:7">
      <c r="A54" s="3" t="s">
        <v>93</v>
      </c>
      <c r="B54" s="27" t="s">
        <v>94</v>
      </c>
      <c r="C54" s="1" t="s">
        <v>90</v>
      </c>
      <c r="D54" s="4">
        <v>4470</v>
      </c>
      <c r="E54" s="5">
        <v>262.89999999999998</v>
      </c>
      <c r="F54" s="5">
        <f>ROUND(Tabla324[[#This Row],[CANTIDAD]]*Tabla324[[#This Row],[P. U.]],2)</f>
        <v>1175163</v>
      </c>
      <c r="G54" s="28">
        <v>4470</v>
      </c>
    </row>
    <row r="55" spans="1:7">
      <c r="A55" s="3" t="s">
        <v>95</v>
      </c>
      <c r="B55" s="27" t="s">
        <v>96</v>
      </c>
      <c r="C55" s="1" t="s">
        <v>90</v>
      </c>
      <c r="D55" s="4">
        <v>1056</v>
      </c>
      <c r="E55" s="5">
        <v>418.41</v>
      </c>
      <c r="F55" s="5">
        <f>ROUND(Tabla324[[#This Row],[CANTIDAD]]*Tabla324[[#This Row],[P. U.]],2)</f>
        <v>441840.96</v>
      </c>
      <c r="G55" s="28">
        <v>1056</v>
      </c>
    </row>
    <row r="56" spans="1:7">
      <c r="A56" s="3" t="s">
        <v>97</v>
      </c>
      <c r="B56" s="27" t="s">
        <v>98</v>
      </c>
      <c r="C56" s="1" t="s">
        <v>90</v>
      </c>
      <c r="D56" s="4">
        <v>1352</v>
      </c>
      <c r="E56" s="5">
        <v>573.14</v>
      </c>
      <c r="F56" s="5">
        <f>ROUND(Tabla324[[#This Row],[CANTIDAD]]*Tabla324[[#This Row],[P. U.]],2)</f>
        <v>774885.28</v>
      </c>
      <c r="G56" s="28">
        <v>1352</v>
      </c>
    </row>
    <row r="57" spans="1:7">
      <c r="A57" s="3" t="s">
        <v>99</v>
      </c>
      <c r="B57" s="27" t="s">
        <v>100</v>
      </c>
      <c r="C57" s="1" t="s">
        <v>49</v>
      </c>
      <c r="D57" s="4">
        <v>66225.27</v>
      </c>
      <c r="E57" s="5">
        <v>30.76</v>
      </c>
      <c r="F57" s="5">
        <f>ROUND(Tabla324[[#This Row],[CANTIDAD]]*Tabla324[[#This Row],[P. U.]],2)</f>
        <v>2037089.31</v>
      </c>
      <c r="G57" s="28">
        <v>66225.27</v>
      </c>
    </row>
    <row r="58" spans="1:7">
      <c r="A58" s="3" t="s">
        <v>101</v>
      </c>
      <c r="B58" s="27" t="s">
        <v>102</v>
      </c>
      <c r="C58" s="1" t="s">
        <v>49</v>
      </c>
      <c r="D58" s="4">
        <v>1540578.45</v>
      </c>
      <c r="E58" s="5">
        <v>30.71</v>
      </c>
      <c r="F58" s="5">
        <f>ROUND(Tabla324[[#This Row],[CANTIDAD]]*Tabla324[[#This Row],[P. U.]],2)</f>
        <v>47311164.200000003</v>
      </c>
      <c r="G58" s="28">
        <v>1540578.45</v>
      </c>
    </row>
    <row r="59" spans="1:7">
      <c r="A59" s="3" t="s">
        <v>103</v>
      </c>
      <c r="B59" s="27" t="s">
        <v>104</v>
      </c>
      <c r="C59" s="1" t="s">
        <v>49</v>
      </c>
      <c r="D59" s="4">
        <v>22720.79</v>
      </c>
      <c r="E59" s="5">
        <v>31.86</v>
      </c>
      <c r="F59" s="5">
        <f>ROUND(Tabla324[[#This Row],[CANTIDAD]]*Tabla324[[#This Row],[P. U.]],2)</f>
        <v>723884.37</v>
      </c>
      <c r="G59" s="28">
        <v>22720.79</v>
      </c>
    </row>
    <row r="60" spans="1:7">
      <c r="A60" s="3" t="s">
        <v>105</v>
      </c>
      <c r="B60" s="27" t="s">
        <v>106</v>
      </c>
      <c r="C60" s="1" t="s">
        <v>49</v>
      </c>
      <c r="D60" s="4">
        <v>2100127.9700000002</v>
      </c>
      <c r="E60" s="5">
        <v>30.3</v>
      </c>
      <c r="F60" s="5">
        <f>ROUND(Tabla324[[#This Row],[CANTIDAD]]*Tabla324[[#This Row],[P. U.]],2)</f>
        <v>63633877.490000002</v>
      </c>
      <c r="G60" s="28">
        <v>2100127.9700000002</v>
      </c>
    </row>
    <row r="61" spans="1:7">
      <c r="A61" s="3" t="s">
        <v>107</v>
      </c>
      <c r="B61" s="27" t="s">
        <v>108</v>
      </c>
      <c r="C61" s="1" t="s">
        <v>49</v>
      </c>
      <c r="D61" s="4">
        <v>530367.31000000006</v>
      </c>
      <c r="E61" s="5">
        <v>31.03</v>
      </c>
      <c r="F61" s="5">
        <f>ROUND(Tabla324[[#This Row],[CANTIDAD]]*Tabla324[[#This Row],[P. U.]],2)</f>
        <v>16457297.630000001</v>
      </c>
      <c r="G61" s="28">
        <v>530367.31000000006</v>
      </c>
    </row>
    <row r="62" spans="1:7">
      <c r="A62" s="3" t="s">
        <v>109</v>
      </c>
      <c r="B62" s="3" t="s">
        <v>110</v>
      </c>
      <c r="C62" s="1" t="s">
        <v>90</v>
      </c>
      <c r="D62" s="4">
        <v>87932.3</v>
      </c>
      <c r="E62" s="5">
        <v>28.3</v>
      </c>
      <c r="F62" s="5">
        <f>ROUND(Tabla324[[#This Row],[CANTIDAD]]*Tabla324[[#This Row],[P. U.]],2)</f>
        <v>2488484.09</v>
      </c>
      <c r="G62" s="28">
        <v>87932.3</v>
      </c>
    </row>
    <row r="63" spans="1:7">
      <c r="A63" s="3" t="s">
        <v>111</v>
      </c>
      <c r="B63" s="27" t="s">
        <v>112</v>
      </c>
      <c r="C63" s="1" t="s">
        <v>49</v>
      </c>
      <c r="D63" s="4">
        <v>159840.53</v>
      </c>
      <c r="E63" s="5">
        <v>30.84</v>
      </c>
      <c r="F63" s="5">
        <f>ROUND(Tabla324[[#This Row],[CANTIDAD]]*Tabla324[[#This Row],[P. U.]],2)</f>
        <v>4929481.95</v>
      </c>
      <c r="G63" s="28">
        <v>159840.53</v>
      </c>
    </row>
    <row r="64" spans="1:7">
      <c r="A64" s="3" t="s">
        <v>113</v>
      </c>
      <c r="B64" s="27" t="s">
        <v>114</v>
      </c>
      <c r="C64" s="1" t="s">
        <v>49</v>
      </c>
      <c r="D64" s="4">
        <v>542.79</v>
      </c>
      <c r="E64" s="5">
        <v>33.47</v>
      </c>
      <c r="F64" s="5">
        <f>ROUND(Tabla324[[#This Row],[CANTIDAD]]*Tabla324[[#This Row],[P. U.]],2)</f>
        <v>18167.18</v>
      </c>
      <c r="G64" s="28">
        <v>542.79</v>
      </c>
    </row>
    <row r="65" spans="1:7">
      <c r="A65" s="3" t="s">
        <v>115</v>
      </c>
      <c r="B65" s="3" t="s">
        <v>116</v>
      </c>
      <c r="C65" s="1" t="s">
        <v>90</v>
      </c>
      <c r="D65" s="4">
        <v>39148</v>
      </c>
      <c r="E65" s="5">
        <v>57.34</v>
      </c>
      <c r="F65" s="5">
        <f>ROUND(Tabla324[[#This Row],[CANTIDAD]]*Tabla324[[#This Row],[P. U.]],2)</f>
        <v>2244746.3199999998</v>
      </c>
      <c r="G65" s="28">
        <v>39148</v>
      </c>
    </row>
    <row r="66" spans="1:7">
      <c r="A66" s="3" t="s">
        <v>117</v>
      </c>
      <c r="B66" s="27" t="s">
        <v>118</v>
      </c>
      <c r="C66" s="1" t="s">
        <v>49</v>
      </c>
      <c r="D66" s="4">
        <v>99644.59</v>
      </c>
      <c r="E66" s="5">
        <v>31.57</v>
      </c>
      <c r="F66" s="5">
        <f>ROUND(Tabla324[[#This Row],[CANTIDAD]]*Tabla324[[#This Row],[P. U.]],2)</f>
        <v>3145779.71</v>
      </c>
      <c r="G66" s="28">
        <v>99644.59</v>
      </c>
    </row>
    <row r="67" spans="1:7">
      <c r="A67" s="3" t="s">
        <v>119</v>
      </c>
      <c r="B67" s="27" t="s">
        <v>120</v>
      </c>
      <c r="C67" s="1" t="s">
        <v>17</v>
      </c>
      <c r="D67" s="4">
        <v>74994.509999999995</v>
      </c>
      <c r="E67" s="5">
        <v>224.69</v>
      </c>
      <c r="F67" s="5">
        <f>ROUND(Tabla324[[#This Row],[CANTIDAD]]*Tabla324[[#This Row],[P. U.]],2)</f>
        <v>16850516.449999999</v>
      </c>
      <c r="G67" s="28">
        <v>74994.509999999995</v>
      </c>
    </row>
    <row r="68" spans="1:7">
      <c r="A68" s="3" t="s">
        <v>121</v>
      </c>
      <c r="B68" s="27" t="s">
        <v>122</v>
      </c>
      <c r="C68" s="1" t="s">
        <v>49</v>
      </c>
      <c r="D68" s="4">
        <v>53215.6</v>
      </c>
      <c r="E68" s="5">
        <v>31.05</v>
      </c>
      <c r="F68" s="5">
        <f>ROUND(Tabla324[[#This Row],[CANTIDAD]]*Tabla324[[#This Row],[P. U.]],2)</f>
        <v>1652344.38</v>
      </c>
      <c r="G68" s="28">
        <v>53215.6</v>
      </c>
    </row>
    <row r="69" spans="1:7">
      <c r="A69" s="3" t="s">
        <v>123</v>
      </c>
      <c r="B69" s="27" t="s">
        <v>124</v>
      </c>
      <c r="C69" s="1" t="s">
        <v>49</v>
      </c>
      <c r="D69" s="4">
        <v>2539.04</v>
      </c>
      <c r="E69" s="5">
        <v>32.770000000000003</v>
      </c>
      <c r="F69" s="5">
        <f>ROUND(Tabla324[[#This Row],[CANTIDAD]]*Tabla324[[#This Row],[P. U.]],2)</f>
        <v>83204.34</v>
      </c>
      <c r="G69" s="28">
        <v>2539.04</v>
      </c>
    </row>
    <row r="70" spans="1:7">
      <c r="A70" s="3" t="s">
        <v>125</v>
      </c>
      <c r="B70" s="27" t="s">
        <v>126</v>
      </c>
      <c r="C70" s="1" t="s">
        <v>49</v>
      </c>
      <c r="D70" s="4">
        <v>5016.7700000000004</v>
      </c>
      <c r="E70" s="5">
        <v>31.24</v>
      </c>
      <c r="F70" s="5">
        <f>ROUND(Tabla324[[#This Row],[CANTIDAD]]*Tabla324[[#This Row],[P. U.]],2)</f>
        <v>156723.89000000001</v>
      </c>
      <c r="G70" s="28">
        <v>5016.7700000000004</v>
      </c>
    </row>
    <row r="71" spans="1:7">
      <c r="A71" s="3" t="s">
        <v>127</v>
      </c>
      <c r="B71" s="27" t="s">
        <v>128</v>
      </c>
      <c r="C71" s="1" t="s">
        <v>49</v>
      </c>
      <c r="D71" s="4">
        <v>5125.93</v>
      </c>
      <c r="E71" s="5">
        <v>31.86</v>
      </c>
      <c r="F71" s="5">
        <f>ROUND(Tabla324[[#This Row],[CANTIDAD]]*Tabla324[[#This Row],[P. U.]],2)</f>
        <v>163312.13</v>
      </c>
      <c r="G71" s="28">
        <v>5125.93</v>
      </c>
    </row>
    <row r="72" spans="1:7" s="30" customFormat="1" ht="11.25" customHeight="1">
      <c r="A72" s="29"/>
      <c r="B72" s="29" t="s">
        <v>129</v>
      </c>
      <c r="C72" s="30" t="s">
        <v>12</v>
      </c>
      <c r="D72" s="31"/>
      <c r="E72" s="32"/>
      <c r="F72" s="32">
        <f>SUM(F73:F79)</f>
        <v>3136871.9899999998</v>
      </c>
      <c r="G72" s="33"/>
    </row>
    <row r="73" spans="1:7">
      <c r="A73" s="3" t="s">
        <v>130</v>
      </c>
      <c r="B73" s="3" t="s">
        <v>131</v>
      </c>
      <c r="C73" s="1" t="s">
        <v>49</v>
      </c>
      <c r="D73" s="4">
        <v>40272.9</v>
      </c>
      <c r="E73" s="5">
        <v>33.85</v>
      </c>
      <c r="F73" s="5">
        <f>ROUND(Tabla324[[#This Row],[CANTIDAD]]*Tabla324[[#This Row],[P. U.]],2)</f>
        <v>1363237.67</v>
      </c>
      <c r="G73" s="28">
        <v>40272.9</v>
      </c>
    </row>
    <row r="74" spans="1:7">
      <c r="A74" s="3" t="s">
        <v>132</v>
      </c>
      <c r="B74" s="3" t="s">
        <v>133</v>
      </c>
      <c r="C74" s="1" t="s">
        <v>134</v>
      </c>
      <c r="D74" s="4">
        <v>2260</v>
      </c>
      <c r="E74" s="5">
        <v>36.380000000000003</v>
      </c>
      <c r="F74" s="5">
        <f>ROUND(Tabla324[[#This Row],[CANTIDAD]]*Tabla324[[#This Row],[P. U.]],2)</f>
        <v>82218.8</v>
      </c>
      <c r="G74" s="28">
        <v>2260</v>
      </c>
    </row>
    <row r="75" spans="1:7">
      <c r="A75" s="3" t="s">
        <v>135</v>
      </c>
      <c r="B75" s="3" t="s">
        <v>136</v>
      </c>
      <c r="C75" s="1" t="s">
        <v>17</v>
      </c>
      <c r="D75" s="4">
        <v>1170</v>
      </c>
      <c r="E75" s="5">
        <v>253.9</v>
      </c>
      <c r="F75" s="5">
        <f>ROUND(Tabla324[[#This Row],[CANTIDAD]]*Tabla324[[#This Row],[P. U.]],2)</f>
        <v>297063</v>
      </c>
      <c r="G75" s="28">
        <v>1170</v>
      </c>
    </row>
    <row r="76" spans="1:7">
      <c r="A76" s="3" t="s">
        <v>137</v>
      </c>
      <c r="B76" s="3" t="s">
        <v>138</v>
      </c>
      <c r="C76" s="1" t="s">
        <v>17</v>
      </c>
      <c r="D76" s="4">
        <v>1170</v>
      </c>
      <c r="E76" s="5">
        <v>700.11</v>
      </c>
      <c r="F76" s="5">
        <f>ROUND(Tabla324[[#This Row],[CANTIDAD]]*Tabla324[[#This Row],[P. U.]],2)</f>
        <v>819128.7</v>
      </c>
      <c r="G76" s="28">
        <v>1170</v>
      </c>
    </row>
    <row r="77" spans="1:7">
      <c r="A77" s="3" t="s">
        <v>139</v>
      </c>
      <c r="B77" s="3" t="s">
        <v>140</v>
      </c>
      <c r="C77" s="1" t="s">
        <v>17</v>
      </c>
      <c r="D77" s="4">
        <v>1426</v>
      </c>
      <c r="E77" s="5">
        <v>50.92</v>
      </c>
      <c r="F77" s="5">
        <f>ROUND(Tabla324[[#This Row],[CANTIDAD]]*Tabla324[[#This Row],[P. U.]],2)</f>
        <v>72611.92</v>
      </c>
      <c r="G77" s="28">
        <v>1426</v>
      </c>
    </row>
    <row r="78" spans="1:7">
      <c r="A78" s="3" t="s">
        <v>141</v>
      </c>
      <c r="B78" s="3" t="s">
        <v>142</v>
      </c>
      <c r="C78" s="1" t="s">
        <v>17</v>
      </c>
      <c r="D78" s="4">
        <v>165</v>
      </c>
      <c r="E78" s="5">
        <v>2169.1999999999998</v>
      </c>
      <c r="F78" s="5">
        <f>ROUND(Tabla324[[#This Row],[CANTIDAD]]*Tabla324[[#This Row],[P. U.]],2)</f>
        <v>357918</v>
      </c>
      <c r="G78" s="28">
        <v>165</v>
      </c>
    </row>
    <row r="79" spans="1:7">
      <c r="A79" s="3" t="s">
        <v>143</v>
      </c>
      <c r="B79" s="3" t="s">
        <v>144</v>
      </c>
      <c r="C79" s="1" t="s">
        <v>17</v>
      </c>
      <c r="D79" s="4">
        <v>1170</v>
      </c>
      <c r="E79" s="5">
        <v>123.67</v>
      </c>
      <c r="F79" s="5">
        <f>ROUND(Tabla324[[#This Row],[CANTIDAD]]*Tabla324[[#This Row],[P. U.]],2)</f>
        <v>144693.9</v>
      </c>
      <c r="G79" s="28">
        <v>1170</v>
      </c>
    </row>
    <row r="80" spans="1:7" s="23" customFormat="1" ht="11.25" customHeight="1">
      <c r="A80" s="22">
        <v>1.4</v>
      </c>
      <c r="B80" s="22" t="s">
        <v>145</v>
      </c>
      <c r="C80" s="23" t="s">
        <v>12</v>
      </c>
      <c r="D80" s="24"/>
      <c r="E80" s="25"/>
      <c r="F80" s="25">
        <f>SUM(F81:F107)</f>
        <v>54414321.56000001</v>
      </c>
      <c r="G80" s="26"/>
    </row>
    <row r="81" spans="1:7">
      <c r="A81" s="3" t="s">
        <v>146</v>
      </c>
      <c r="B81" s="27" t="s">
        <v>147</v>
      </c>
      <c r="C81" s="1" t="s">
        <v>40</v>
      </c>
      <c r="D81" s="4">
        <v>28142.080000000002</v>
      </c>
      <c r="E81" s="5">
        <v>267.85000000000002</v>
      </c>
      <c r="F81" s="5">
        <f>ROUND(Tabla324[[#This Row],[CANTIDAD]]*Tabla324[[#This Row],[P. U.]],2)</f>
        <v>7537856.1299999999</v>
      </c>
      <c r="G81" s="28">
        <v>28142.080000000002</v>
      </c>
    </row>
    <row r="82" spans="1:7">
      <c r="A82" s="3" t="s">
        <v>148</v>
      </c>
      <c r="B82" s="27" t="s">
        <v>149</v>
      </c>
      <c r="C82" s="1" t="s">
        <v>40</v>
      </c>
      <c r="D82" s="4">
        <v>11857.68</v>
      </c>
      <c r="E82" s="5">
        <v>227.81</v>
      </c>
      <c r="F82" s="5">
        <f>ROUND(Tabla324[[#This Row],[CANTIDAD]]*Tabla324[[#This Row],[P. U.]],2)</f>
        <v>2701298.08</v>
      </c>
      <c r="G82" s="28">
        <v>11857.68</v>
      </c>
    </row>
    <row r="83" spans="1:7">
      <c r="A83" s="3" t="s">
        <v>150</v>
      </c>
      <c r="B83" s="27" t="s">
        <v>151</v>
      </c>
      <c r="C83" s="1" t="s">
        <v>40</v>
      </c>
      <c r="D83" s="4">
        <v>64.23</v>
      </c>
      <c r="E83" s="5">
        <v>427.31</v>
      </c>
      <c r="F83" s="5">
        <f>ROUND(Tabla324[[#This Row],[CANTIDAD]]*Tabla324[[#This Row],[P. U.]],2)</f>
        <v>27446.12</v>
      </c>
      <c r="G83" s="28">
        <v>64.23</v>
      </c>
    </row>
    <row r="84" spans="1:7">
      <c r="A84" s="3" t="s">
        <v>152</v>
      </c>
      <c r="B84" s="27" t="s">
        <v>153</v>
      </c>
      <c r="C84" s="1" t="s">
        <v>40</v>
      </c>
      <c r="D84" s="4">
        <v>5360.07</v>
      </c>
      <c r="E84" s="5">
        <v>347.14</v>
      </c>
      <c r="F84" s="5">
        <f>ROUND(Tabla324[[#This Row],[CANTIDAD]]*Tabla324[[#This Row],[P. U.]],2)</f>
        <v>1860694.7</v>
      </c>
      <c r="G84" s="28">
        <v>5360.07</v>
      </c>
    </row>
    <row r="85" spans="1:7">
      <c r="A85" s="3" t="s">
        <v>154</v>
      </c>
      <c r="B85" s="27" t="s">
        <v>155</v>
      </c>
      <c r="C85" s="1" t="s">
        <v>40</v>
      </c>
      <c r="D85" s="4">
        <v>5360.07</v>
      </c>
      <c r="E85" s="5">
        <v>99.26</v>
      </c>
      <c r="F85" s="5">
        <f>ROUND(Tabla324[[#This Row],[CANTIDAD]]*Tabla324[[#This Row],[P. U.]],2)</f>
        <v>532040.55000000005</v>
      </c>
      <c r="G85" s="28">
        <v>5360.07</v>
      </c>
    </row>
    <row r="86" spans="1:7">
      <c r="A86" s="3" t="s">
        <v>156</v>
      </c>
      <c r="B86" s="27" t="s">
        <v>157</v>
      </c>
      <c r="C86" s="1" t="s">
        <v>40</v>
      </c>
      <c r="D86" s="4">
        <v>20.03</v>
      </c>
      <c r="E86" s="5">
        <v>335.37</v>
      </c>
      <c r="F86" s="5">
        <f>ROUND(Tabla324[[#This Row],[CANTIDAD]]*Tabla324[[#This Row],[P. U.]],2)</f>
        <v>6717.46</v>
      </c>
      <c r="G86" s="28">
        <v>20.03</v>
      </c>
    </row>
    <row r="87" spans="1:7">
      <c r="A87" s="3" t="s">
        <v>158</v>
      </c>
      <c r="B87" s="27" t="s">
        <v>159</v>
      </c>
      <c r="C87" s="1" t="s">
        <v>17</v>
      </c>
      <c r="D87" s="4">
        <v>1629.1</v>
      </c>
      <c r="E87" s="5">
        <v>55.52</v>
      </c>
      <c r="F87" s="5">
        <f>ROUND(Tabla324[[#This Row],[CANTIDAD]]*Tabla324[[#This Row],[P. U.]],2)</f>
        <v>90447.63</v>
      </c>
      <c r="G87" s="28">
        <v>1629.1</v>
      </c>
    </row>
    <row r="88" spans="1:7">
      <c r="A88" s="3" t="s">
        <v>160</v>
      </c>
      <c r="B88" s="27" t="s">
        <v>161</v>
      </c>
      <c r="C88" s="1" t="s">
        <v>17</v>
      </c>
      <c r="D88" s="4">
        <v>30266.39</v>
      </c>
      <c r="E88" s="5">
        <v>334.11</v>
      </c>
      <c r="F88" s="5">
        <f>ROUND(Tabla324[[#This Row],[CANTIDAD]]*Tabla324[[#This Row],[P. U.]],2)</f>
        <v>10112303.560000001</v>
      </c>
      <c r="G88" s="28">
        <v>30266.39</v>
      </c>
    </row>
    <row r="89" spans="1:7">
      <c r="A89" s="3" t="s">
        <v>66</v>
      </c>
      <c r="B89" s="27" t="s">
        <v>67</v>
      </c>
      <c r="C89" s="1" t="s">
        <v>17</v>
      </c>
      <c r="D89" s="4">
        <v>16081.23</v>
      </c>
      <c r="E89" s="5">
        <v>269.93</v>
      </c>
      <c r="F89" s="5">
        <f>ROUND(Tabla324[[#This Row],[CANTIDAD]]*Tabla324[[#This Row],[P. U.]],2)</f>
        <v>4340806.41</v>
      </c>
      <c r="G89" s="28">
        <v>16081.23</v>
      </c>
    </row>
    <row r="90" spans="1:7">
      <c r="A90" s="3" t="s">
        <v>162</v>
      </c>
      <c r="B90" s="3" t="s">
        <v>163</v>
      </c>
      <c r="C90" s="1" t="s">
        <v>27</v>
      </c>
      <c r="D90" s="4">
        <v>62.07</v>
      </c>
      <c r="E90" s="5">
        <v>115.28</v>
      </c>
      <c r="F90" s="5">
        <f>ROUND(Tabla324[[#This Row],[CANTIDAD]]*Tabla324[[#This Row],[P. U.]],2)</f>
        <v>7155.43</v>
      </c>
      <c r="G90" s="28">
        <v>62.07</v>
      </c>
    </row>
    <row r="91" spans="1:7">
      <c r="A91" s="3" t="s">
        <v>164</v>
      </c>
      <c r="B91" s="3" t="s">
        <v>165</v>
      </c>
      <c r="C91" s="1" t="s">
        <v>17</v>
      </c>
      <c r="D91" s="4">
        <v>47.64</v>
      </c>
      <c r="E91" s="5">
        <v>185.14</v>
      </c>
      <c r="F91" s="5">
        <f>ROUND(Tabla324[[#This Row],[CANTIDAD]]*Tabla324[[#This Row],[P. U.]],2)</f>
        <v>8820.07</v>
      </c>
      <c r="G91" s="28">
        <v>47.64</v>
      </c>
    </row>
    <row r="92" spans="1:7">
      <c r="A92" s="3" t="s">
        <v>166</v>
      </c>
      <c r="B92" s="27" t="s">
        <v>167</v>
      </c>
      <c r="C92" s="1" t="s">
        <v>168</v>
      </c>
      <c r="D92" s="4">
        <v>42.21</v>
      </c>
      <c r="E92" s="5">
        <v>133.43</v>
      </c>
      <c r="F92" s="5">
        <f>ROUND(Tabla324[[#This Row],[CANTIDAD]]*Tabla324[[#This Row],[P. U.]],2)</f>
        <v>5632.08</v>
      </c>
      <c r="G92" s="28">
        <v>42.21</v>
      </c>
    </row>
    <row r="93" spans="1:7">
      <c r="A93" s="3" t="s">
        <v>169</v>
      </c>
      <c r="B93" s="27" t="s">
        <v>170</v>
      </c>
      <c r="C93" s="1" t="s">
        <v>17</v>
      </c>
      <c r="D93" s="4">
        <v>44685.04</v>
      </c>
      <c r="E93" s="5">
        <v>174.2</v>
      </c>
      <c r="F93" s="5">
        <f>ROUND(Tabla324[[#This Row],[CANTIDAD]]*Tabla324[[#This Row],[P. U.]],2)</f>
        <v>7784133.9699999997</v>
      </c>
      <c r="G93" s="28">
        <v>44685.04</v>
      </c>
    </row>
    <row r="94" spans="1:7">
      <c r="A94" s="3" t="s">
        <v>171</v>
      </c>
      <c r="B94" s="3" t="s">
        <v>172</v>
      </c>
      <c r="C94" s="1" t="s">
        <v>168</v>
      </c>
      <c r="D94" s="4">
        <v>5361.12</v>
      </c>
      <c r="E94" s="5">
        <v>84.79</v>
      </c>
      <c r="F94" s="5">
        <f>ROUND(Tabla324[[#This Row],[CANTIDAD]]*Tabla324[[#This Row],[P. U.]],2)</f>
        <v>454569.36</v>
      </c>
      <c r="G94" s="28">
        <v>5361.12</v>
      </c>
    </row>
    <row r="95" spans="1:7">
      <c r="A95" s="3" t="s">
        <v>173</v>
      </c>
      <c r="B95" s="3" t="s">
        <v>174</v>
      </c>
      <c r="C95" s="1" t="s">
        <v>168</v>
      </c>
      <c r="D95" s="4">
        <v>47.11</v>
      </c>
      <c r="E95" s="5">
        <v>885.82</v>
      </c>
      <c r="F95" s="5">
        <f>ROUND(Tabla324[[#This Row],[CANTIDAD]]*Tabla324[[#This Row],[P. U.]],2)</f>
        <v>41730.980000000003</v>
      </c>
      <c r="G95" s="28">
        <v>47.11</v>
      </c>
    </row>
    <row r="96" spans="1:7">
      <c r="A96" s="3" t="s">
        <v>175</v>
      </c>
      <c r="B96" s="3" t="s">
        <v>176</v>
      </c>
      <c r="C96" s="1" t="s">
        <v>40</v>
      </c>
      <c r="D96" s="4">
        <v>539.01</v>
      </c>
      <c r="E96" s="5">
        <v>309.43</v>
      </c>
      <c r="F96" s="5">
        <f>ROUND(Tabla324[[#This Row],[CANTIDAD]]*Tabla324[[#This Row],[P. U.]],2)</f>
        <v>166785.85999999999</v>
      </c>
      <c r="G96" s="28">
        <v>539.01</v>
      </c>
    </row>
    <row r="97" spans="1:7">
      <c r="A97" s="3" t="s">
        <v>177</v>
      </c>
      <c r="B97" s="27" t="s">
        <v>178</v>
      </c>
      <c r="C97" s="1" t="s">
        <v>40</v>
      </c>
      <c r="D97" s="4">
        <v>1947.49</v>
      </c>
      <c r="E97" s="5">
        <v>1138.77</v>
      </c>
      <c r="F97" s="5">
        <f>ROUND(Tabla324[[#This Row],[CANTIDAD]]*Tabla324[[#This Row],[P. U.]],2)</f>
        <v>2217743.19</v>
      </c>
      <c r="G97" s="28">
        <v>1947.49</v>
      </c>
    </row>
    <row r="98" spans="1:7">
      <c r="A98" s="3" t="s">
        <v>179</v>
      </c>
      <c r="B98" s="3" t="s">
        <v>180</v>
      </c>
      <c r="C98" s="1" t="s">
        <v>22</v>
      </c>
      <c r="D98" s="4">
        <v>2636.32</v>
      </c>
      <c r="E98" s="5">
        <v>708.88</v>
      </c>
      <c r="F98" s="5">
        <f>ROUND(Tabla324[[#This Row],[CANTIDAD]]*Tabla324[[#This Row],[P. U.]],2)</f>
        <v>1868834.52</v>
      </c>
      <c r="G98" s="28">
        <v>2636.32</v>
      </c>
    </row>
    <row r="99" spans="1:7">
      <c r="A99" s="3" t="s">
        <v>181</v>
      </c>
      <c r="B99" s="27" t="s">
        <v>182</v>
      </c>
      <c r="C99" s="1" t="s">
        <v>17</v>
      </c>
      <c r="D99" s="4">
        <v>17608.18</v>
      </c>
      <c r="E99" s="5">
        <v>120.69</v>
      </c>
      <c r="F99" s="5">
        <f>ROUND(Tabla324[[#This Row],[CANTIDAD]]*Tabla324[[#This Row],[P. U.]],2)</f>
        <v>2125131.2400000002</v>
      </c>
      <c r="G99" s="28">
        <v>17608.18</v>
      </c>
    </row>
    <row r="100" spans="1:7">
      <c r="A100" s="3" t="s">
        <v>183</v>
      </c>
      <c r="B100" s="3" t="s">
        <v>184</v>
      </c>
      <c r="C100" s="1" t="s">
        <v>40</v>
      </c>
      <c r="D100" s="4">
        <v>2922.28</v>
      </c>
      <c r="E100" s="5">
        <v>96.48</v>
      </c>
      <c r="F100" s="5">
        <f>ROUND(Tabla324[[#This Row],[CANTIDAD]]*Tabla324[[#This Row],[P. U.]],2)</f>
        <v>281941.57</v>
      </c>
      <c r="G100" s="28">
        <v>2922.28</v>
      </c>
    </row>
    <row r="101" spans="1:7">
      <c r="A101" s="3" t="s">
        <v>185</v>
      </c>
      <c r="B101" s="27" t="s">
        <v>186</v>
      </c>
      <c r="C101" s="1" t="s">
        <v>17</v>
      </c>
      <c r="D101" s="4">
        <v>17970.91</v>
      </c>
      <c r="E101" s="5">
        <v>402.68</v>
      </c>
      <c r="F101" s="5">
        <f>ROUND(Tabla324[[#This Row],[CANTIDAD]]*Tabla324[[#This Row],[P. U.]],2)</f>
        <v>7236526.04</v>
      </c>
      <c r="G101" s="28">
        <v>17970.91</v>
      </c>
    </row>
    <row r="102" spans="1:7">
      <c r="A102" s="3" t="s">
        <v>187</v>
      </c>
      <c r="B102" s="27" t="s">
        <v>188</v>
      </c>
      <c r="C102" s="1" t="s">
        <v>17</v>
      </c>
      <c r="D102" s="4">
        <v>9250</v>
      </c>
      <c r="E102" s="5">
        <v>470.2</v>
      </c>
      <c r="F102" s="5">
        <f>ROUND(Tabla324[[#This Row],[CANTIDAD]]*Tabla324[[#This Row],[P. U.]],2)</f>
        <v>4349350</v>
      </c>
      <c r="G102" s="28">
        <v>9250</v>
      </c>
    </row>
    <row r="103" spans="1:7">
      <c r="A103" s="3" t="s">
        <v>189</v>
      </c>
      <c r="B103" s="3" t="s">
        <v>190</v>
      </c>
      <c r="C103" s="1" t="s">
        <v>17</v>
      </c>
      <c r="D103" s="4">
        <v>142.08000000000001</v>
      </c>
      <c r="E103" s="5">
        <v>876.86</v>
      </c>
      <c r="F103" s="5">
        <f>ROUND(Tabla324[[#This Row],[CANTIDAD]]*Tabla324[[#This Row],[P. U.]],2)</f>
        <v>124584.27</v>
      </c>
      <c r="G103" s="28">
        <v>142.08000000000001</v>
      </c>
    </row>
    <row r="104" spans="1:7">
      <c r="A104" s="3" t="s">
        <v>191</v>
      </c>
      <c r="B104" s="3" t="s">
        <v>192</v>
      </c>
      <c r="C104" s="1" t="s">
        <v>17</v>
      </c>
      <c r="D104" s="4">
        <v>509.58</v>
      </c>
      <c r="E104" s="5">
        <v>363.29</v>
      </c>
      <c r="F104" s="5">
        <f>ROUND(Tabla324[[#This Row],[CANTIDAD]]*Tabla324[[#This Row],[P. U.]],2)</f>
        <v>185125.32</v>
      </c>
      <c r="G104" s="28">
        <v>509.58</v>
      </c>
    </row>
    <row r="105" spans="1:7">
      <c r="A105" s="3" t="s">
        <v>193</v>
      </c>
      <c r="B105" s="27" t="s">
        <v>194</v>
      </c>
      <c r="C105" s="1" t="s">
        <v>17</v>
      </c>
      <c r="D105" s="4">
        <v>831.7</v>
      </c>
      <c r="E105" s="5">
        <v>301.57</v>
      </c>
      <c r="F105" s="5">
        <f>ROUND(Tabla324[[#This Row],[CANTIDAD]]*Tabla324[[#This Row],[P. U.]],2)</f>
        <v>250815.77</v>
      </c>
      <c r="G105" s="28">
        <v>831.7</v>
      </c>
    </row>
    <row r="106" spans="1:7">
      <c r="A106" s="3" t="s">
        <v>195</v>
      </c>
      <c r="B106" s="27" t="s">
        <v>196</v>
      </c>
      <c r="C106" s="1" t="s">
        <v>40</v>
      </c>
      <c r="D106" s="4">
        <v>745.72</v>
      </c>
      <c r="E106" s="5">
        <v>71.47</v>
      </c>
      <c r="F106" s="5">
        <f>ROUND(Tabla324[[#This Row],[CANTIDAD]]*Tabla324[[#This Row],[P. U.]],2)</f>
        <v>53296.61</v>
      </c>
      <c r="G106" s="28">
        <v>745.72</v>
      </c>
    </row>
    <row r="107" spans="1:7">
      <c r="A107" s="3" t="s">
        <v>197</v>
      </c>
      <c r="B107" s="27" t="s">
        <v>198</v>
      </c>
      <c r="C107" s="1" t="s">
        <v>17</v>
      </c>
      <c r="D107" s="4">
        <v>509.58</v>
      </c>
      <c r="E107" s="5">
        <v>83.47</v>
      </c>
      <c r="F107" s="5">
        <f>ROUND(Tabla324[[#This Row],[CANTIDAD]]*Tabla324[[#This Row],[P. U.]],2)</f>
        <v>42534.64</v>
      </c>
      <c r="G107" s="28">
        <v>509.58</v>
      </c>
    </row>
    <row r="108" spans="1:7" s="23" customFormat="1" ht="11.25" customHeight="1">
      <c r="A108" s="22">
        <v>1.5</v>
      </c>
      <c r="B108" s="22" t="s">
        <v>199</v>
      </c>
      <c r="C108" s="23" t="s">
        <v>12</v>
      </c>
      <c r="D108" s="24"/>
      <c r="E108" s="25"/>
      <c r="F108" s="25">
        <f>F109+F122+F127+F144+F151+F155+F157+F161+F170+F175</f>
        <v>101725453.28</v>
      </c>
      <c r="G108" s="26"/>
    </row>
    <row r="109" spans="1:7" s="30" customFormat="1" ht="11.25" customHeight="1">
      <c r="A109" s="29"/>
      <c r="B109" s="29" t="s">
        <v>200</v>
      </c>
      <c r="C109" s="30" t="s">
        <v>12</v>
      </c>
      <c r="D109" s="31"/>
      <c r="E109" s="32"/>
      <c r="F109" s="32">
        <f>SUM(F110:F121)</f>
        <v>45926822.339999996</v>
      </c>
      <c r="G109" s="33"/>
    </row>
    <row r="110" spans="1:7">
      <c r="A110" s="3" t="s">
        <v>201</v>
      </c>
      <c r="B110" s="27" t="s">
        <v>202</v>
      </c>
      <c r="C110" s="1" t="s">
        <v>17</v>
      </c>
      <c r="D110" s="4">
        <v>10730.56</v>
      </c>
      <c r="E110" s="5">
        <v>115.25</v>
      </c>
      <c r="F110" s="5">
        <f>ROUND(Tabla324[[#This Row],[CANTIDAD]]*Tabla324[[#This Row],[P. U.]],2)</f>
        <v>1236697.04</v>
      </c>
      <c r="G110" s="28">
        <v>10730.56</v>
      </c>
    </row>
    <row r="111" spans="1:7">
      <c r="A111" s="3" t="s">
        <v>203</v>
      </c>
      <c r="B111" s="3" t="s">
        <v>204</v>
      </c>
      <c r="C111" s="1" t="s">
        <v>17</v>
      </c>
      <c r="D111" s="4">
        <v>31.17</v>
      </c>
      <c r="E111" s="5">
        <v>1989.2</v>
      </c>
      <c r="F111" s="5">
        <f>ROUND(Tabla324[[#This Row],[CANTIDAD]]*Tabla324[[#This Row],[P. U.]],2)</f>
        <v>62003.360000000001</v>
      </c>
      <c r="G111" s="28">
        <v>31.17</v>
      </c>
    </row>
    <row r="112" spans="1:7">
      <c r="A112" s="3" t="s">
        <v>205</v>
      </c>
      <c r="B112" s="27" t="s">
        <v>206</v>
      </c>
      <c r="C112" s="1" t="s">
        <v>17</v>
      </c>
      <c r="D112" s="4">
        <v>891.87</v>
      </c>
      <c r="E112" s="5">
        <v>399.6</v>
      </c>
      <c r="F112" s="5">
        <f>ROUND(Tabla324[[#This Row],[CANTIDAD]]*Tabla324[[#This Row],[P. U.]],2)</f>
        <v>356391.25</v>
      </c>
      <c r="G112" s="28">
        <v>891.87</v>
      </c>
    </row>
    <row r="113" spans="1:7">
      <c r="A113" s="3" t="s">
        <v>207</v>
      </c>
      <c r="B113" s="27" t="s">
        <v>208</v>
      </c>
      <c r="C113" s="1" t="s">
        <v>17</v>
      </c>
      <c r="D113" s="4">
        <v>670.98</v>
      </c>
      <c r="E113" s="5">
        <v>816.2</v>
      </c>
      <c r="F113" s="5">
        <f>ROUND(Tabla324[[#This Row],[CANTIDAD]]*Tabla324[[#This Row],[P. U.]],2)</f>
        <v>547653.88</v>
      </c>
      <c r="G113" s="28">
        <v>670.98</v>
      </c>
    </row>
    <row r="114" spans="1:7">
      <c r="A114" s="3" t="s">
        <v>209</v>
      </c>
      <c r="B114" s="27" t="s">
        <v>210</v>
      </c>
      <c r="C114" s="1" t="s">
        <v>17</v>
      </c>
      <c r="D114" s="4">
        <v>18771.86</v>
      </c>
      <c r="E114" s="5">
        <v>838.26</v>
      </c>
      <c r="F114" s="5">
        <f>ROUND(Tabla324[[#This Row],[CANTIDAD]]*Tabla324[[#This Row],[P. U.]],2)</f>
        <v>15735699.359999999</v>
      </c>
      <c r="G114" s="28">
        <v>18771.86</v>
      </c>
    </row>
    <row r="115" spans="1:7">
      <c r="A115" s="3" t="s">
        <v>211</v>
      </c>
      <c r="B115" s="27" t="s">
        <v>212</v>
      </c>
      <c r="C115" s="1" t="s">
        <v>17</v>
      </c>
      <c r="D115" s="4">
        <v>17932</v>
      </c>
      <c r="E115" s="5">
        <v>838.26</v>
      </c>
      <c r="F115" s="5">
        <f>ROUND(Tabla324[[#This Row],[CANTIDAD]]*Tabla324[[#This Row],[P. U.]],2)</f>
        <v>15031678.32</v>
      </c>
      <c r="G115" s="28">
        <v>17932</v>
      </c>
    </row>
    <row r="116" spans="1:7">
      <c r="A116" s="3" t="s">
        <v>213</v>
      </c>
      <c r="B116" s="27" t="s">
        <v>214</v>
      </c>
      <c r="C116" s="1" t="s">
        <v>17</v>
      </c>
      <c r="D116" s="4">
        <v>5817.66</v>
      </c>
      <c r="E116" s="5">
        <v>442.52</v>
      </c>
      <c r="F116" s="5">
        <f>ROUND(Tabla324[[#This Row],[CANTIDAD]]*Tabla324[[#This Row],[P. U.]],2)</f>
        <v>2574430.9</v>
      </c>
      <c r="G116" s="28">
        <v>5817.66</v>
      </c>
    </row>
    <row r="117" spans="1:7">
      <c r="A117" s="3" t="s">
        <v>215</v>
      </c>
      <c r="B117" s="27" t="s">
        <v>216</v>
      </c>
      <c r="C117" s="1" t="s">
        <v>17</v>
      </c>
      <c r="D117" s="4">
        <v>362.33</v>
      </c>
      <c r="E117" s="5">
        <v>1006.41</v>
      </c>
      <c r="F117" s="5">
        <f>ROUND(Tabla324[[#This Row],[CANTIDAD]]*Tabla324[[#This Row],[P. U.]],2)</f>
        <v>364652.54</v>
      </c>
      <c r="G117" s="28">
        <v>362.33</v>
      </c>
    </row>
    <row r="118" spans="1:7">
      <c r="A118" s="3" t="s">
        <v>217</v>
      </c>
      <c r="B118" s="27" t="s">
        <v>218</v>
      </c>
      <c r="C118" s="1" t="s">
        <v>17</v>
      </c>
      <c r="D118" s="4">
        <v>273.74</v>
      </c>
      <c r="E118" s="5">
        <v>1006.41</v>
      </c>
      <c r="F118" s="5">
        <f>ROUND(Tabla324[[#This Row],[CANTIDAD]]*Tabla324[[#This Row],[P. U.]],2)</f>
        <v>275494.67</v>
      </c>
      <c r="G118" s="28">
        <v>273.74</v>
      </c>
    </row>
    <row r="119" spans="1:7">
      <c r="A119" s="3" t="s">
        <v>219</v>
      </c>
      <c r="B119" s="3" t="s">
        <v>220</v>
      </c>
      <c r="C119" s="1" t="s">
        <v>17</v>
      </c>
      <c r="D119" s="4">
        <v>282</v>
      </c>
      <c r="E119" s="5">
        <v>5481.38</v>
      </c>
      <c r="F119" s="5">
        <f>ROUND(Tabla324[[#This Row],[CANTIDAD]]*Tabla324[[#This Row],[P. U.]],2)</f>
        <v>1545749.16</v>
      </c>
      <c r="G119" s="28">
        <v>282</v>
      </c>
    </row>
    <row r="120" spans="1:7">
      <c r="A120" s="3" t="s">
        <v>221</v>
      </c>
      <c r="B120" s="27" t="s">
        <v>222</v>
      </c>
      <c r="C120" s="1" t="s">
        <v>17</v>
      </c>
      <c r="D120" s="4">
        <v>9001.32</v>
      </c>
      <c r="E120" s="5">
        <v>859.25</v>
      </c>
      <c r="F120" s="5">
        <f>ROUND(Tabla324[[#This Row],[CANTIDAD]]*Tabla324[[#This Row],[P. U.]],2)</f>
        <v>7734384.21</v>
      </c>
      <c r="G120" s="28">
        <v>9001.32</v>
      </c>
    </row>
    <row r="121" spans="1:7">
      <c r="A121" s="3" t="s">
        <v>223</v>
      </c>
      <c r="B121" s="27" t="s">
        <v>224</v>
      </c>
      <c r="C121" s="1" t="s">
        <v>17</v>
      </c>
      <c r="D121" s="4">
        <v>516.32000000000005</v>
      </c>
      <c r="E121" s="5">
        <v>894.77</v>
      </c>
      <c r="F121" s="5">
        <f>ROUND(Tabla324[[#This Row],[CANTIDAD]]*Tabla324[[#This Row],[P. U.]],2)</f>
        <v>461987.65</v>
      </c>
      <c r="G121" s="28">
        <v>516.32000000000005</v>
      </c>
    </row>
    <row r="122" spans="1:7" s="30" customFormat="1" ht="11.25" customHeight="1">
      <c r="A122" s="29"/>
      <c r="B122" s="29" t="s">
        <v>225</v>
      </c>
      <c r="C122" s="30" t="s">
        <v>12</v>
      </c>
      <c r="D122" s="31"/>
      <c r="E122" s="32"/>
      <c r="F122" s="32">
        <f>SUM(F123:F126)</f>
        <v>1436336.6600000001</v>
      </c>
      <c r="G122" s="33"/>
    </row>
    <row r="123" spans="1:7">
      <c r="A123" s="3" t="s">
        <v>226</v>
      </c>
      <c r="B123" s="27" t="s">
        <v>227</v>
      </c>
      <c r="C123" s="1" t="s">
        <v>168</v>
      </c>
      <c r="D123" s="4">
        <v>5008.42</v>
      </c>
      <c r="E123" s="5">
        <v>113.43</v>
      </c>
      <c r="F123" s="5">
        <f>ROUND(Tabla324[[#This Row],[CANTIDAD]]*Tabla324[[#This Row],[P. U.]],2)</f>
        <v>568105.07999999996</v>
      </c>
      <c r="G123" s="28">
        <v>5008.42</v>
      </c>
    </row>
    <row r="124" spans="1:7">
      <c r="A124" s="3" t="s">
        <v>228</v>
      </c>
      <c r="B124" s="27" t="s">
        <v>229</v>
      </c>
      <c r="C124" s="1" t="s">
        <v>40</v>
      </c>
      <c r="D124" s="4">
        <v>190.88</v>
      </c>
      <c r="E124" s="5">
        <v>161.96</v>
      </c>
      <c r="F124" s="5">
        <f>ROUND(Tabla324[[#This Row],[CANTIDAD]]*Tabla324[[#This Row],[P. U.]],2)</f>
        <v>30914.92</v>
      </c>
      <c r="G124" s="28">
        <v>190.88</v>
      </c>
    </row>
    <row r="125" spans="1:7">
      <c r="A125" s="3" t="s">
        <v>230</v>
      </c>
      <c r="B125" s="27" t="s">
        <v>231</v>
      </c>
      <c r="C125" s="1" t="s">
        <v>17</v>
      </c>
      <c r="D125" s="4">
        <v>958.1</v>
      </c>
      <c r="E125" s="5">
        <v>838.26</v>
      </c>
      <c r="F125" s="5">
        <f>ROUND(Tabla324[[#This Row],[CANTIDAD]]*Tabla324[[#This Row],[P. U.]],2)</f>
        <v>803136.91</v>
      </c>
      <c r="G125" s="28">
        <v>958.1</v>
      </c>
    </row>
    <row r="126" spans="1:7">
      <c r="A126" s="3" t="s">
        <v>232</v>
      </c>
      <c r="B126" s="27" t="s">
        <v>233</v>
      </c>
      <c r="C126" s="1" t="s">
        <v>168</v>
      </c>
      <c r="D126" s="4">
        <v>247.5</v>
      </c>
      <c r="E126" s="5">
        <v>138.1</v>
      </c>
      <c r="F126" s="5">
        <f>ROUND(Tabla324[[#This Row],[CANTIDAD]]*Tabla324[[#This Row],[P. U.]],2)</f>
        <v>34179.75</v>
      </c>
      <c r="G126" s="28">
        <v>247.5</v>
      </c>
    </row>
    <row r="127" spans="1:7" s="30" customFormat="1" ht="11.25" customHeight="1">
      <c r="A127" s="29"/>
      <c r="B127" s="29" t="s">
        <v>234</v>
      </c>
      <c r="C127" s="30" t="s">
        <v>12</v>
      </c>
      <c r="D127" s="31"/>
      <c r="E127" s="32"/>
      <c r="F127" s="32">
        <f>SUM(F128:F143)</f>
        <v>26128963.039999999</v>
      </c>
      <c r="G127" s="33"/>
    </row>
    <row r="128" spans="1:7">
      <c r="A128" s="3" t="s">
        <v>235</v>
      </c>
      <c r="B128" s="27" t="s">
        <v>236</v>
      </c>
      <c r="C128" s="1" t="s">
        <v>17</v>
      </c>
      <c r="D128" s="4">
        <v>362.23</v>
      </c>
      <c r="E128" s="5">
        <v>614.64</v>
      </c>
      <c r="F128" s="5">
        <f>ROUND(Tabla324[[#This Row],[CANTIDAD]]*Tabla324[[#This Row],[P. U.]],2)</f>
        <v>222641.05</v>
      </c>
      <c r="G128" s="28">
        <v>362.23</v>
      </c>
    </row>
    <row r="129" spans="1:7">
      <c r="A129" s="3" t="s">
        <v>237</v>
      </c>
      <c r="B129" s="3" t="s">
        <v>238</v>
      </c>
      <c r="C129" s="1" t="s">
        <v>17</v>
      </c>
      <c r="D129" s="4">
        <v>2945.14</v>
      </c>
      <c r="E129" s="5">
        <v>155.88999999999999</v>
      </c>
      <c r="F129" s="5">
        <f>ROUND(Tabla324[[#This Row],[CANTIDAD]]*Tabla324[[#This Row],[P. U.]],2)</f>
        <v>459117.87</v>
      </c>
      <c r="G129" s="28">
        <v>2945.14</v>
      </c>
    </row>
    <row r="130" spans="1:7">
      <c r="A130" s="3" t="s">
        <v>239</v>
      </c>
      <c r="B130" s="27" t="s">
        <v>240</v>
      </c>
      <c r="C130" s="1" t="s">
        <v>17</v>
      </c>
      <c r="D130" s="4">
        <v>786.84</v>
      </c>
      <c r="E130" s="5">
        <v>305.8</v>
      </c>
      <c r="F130" s="5">
        <f>ROUND(Tabla324[[#This Row],[CANTIDAD]]*Tabla324[[#This Row],[P. U.]],2)</f>
        <v>240615.67</v>
      </c>
      <c r="G130" s="28">
        <v>786.84</v>
      </c>
    </row>
    <row r="131" spans="1:7">
      <c r="A131" s="3" t="s">
        <v>241</v>
      </c>
      <c r="B131" s="27" t="s">
        <v>242</v>
      </c>
      <c r="C131" s="1" t="s">
        <v>17</v>
      </c>
      <c r="D131" s="4">
        <v>379.59</v>
      </c>
      <c r="E131" s="5">
        <v>422.25</v>
      </c>
      <c r="F131" s="5">
        <f>ROUND(Tabla324[[#This Row],[CANTIDAD]]*Tabla324[[#This Row],[P. U.]],2)</f>
        <v>160281.88</v>
      </c>
      <c r="G131" s="28">
        <v>379.59</v>
      </c>
    </row>
    <row r="132" spans="1:7">
      <c r="A132" s="3" t="s">
        <v>243</v>
      </c>
      <c r="B132" s="27" t="s">
        <v>244</v>
      </c>
      <c r="C132" s="1" t="s">
        <v>27</v>
      </c>
      <c r="D132" s="4">
        <v>413.34</v>
      </c>
      <c r="E132" s="5">
        <v>494.14</v>
      </c>
      <c r="F132" s="5">
        <f>ROUND(Tabla324[[#This Row],[CANTIDAD]]*Tabla324[[#This Row],[P. U.]],2)</f>
        <v>204247.83</v>
      </c>
      <c r="G132" s="28">
        <v>413.34</v>
      </c>
    </row>
    <row r="133" spans="1:7">
      <c r="A133" s="3" t="s">
        <v>245</v>
      </c>
      <c r="B133" s="27" t="s">
        <v>246</v>
      </c>
      <c r="C133" s="1" t="s">
        <v>17</v>
      </c>
      <c r="D133" s="4">
        <v>6050.3</v>
      </c>
      <c r="E133" s="5">
        <v>399.6</v>
      </c>
      <c r="F133" s="5">
        <f>ROUND(Tabla324[[#This Row],[CANTIDAD]]*Tabla324[[#This Row],[P. U.]],2)</f>
        <v>2417699.88</v>
      </c>
      <c r="G133" s="28">
        <v>6050.3</v>
      </c>
    </row>
    <row r="134" spans="1:7">
      <c r="A134" s="3" t="s">
        <v>247</v>
      </c>
      <c r="B134" s="27" t="s">
        <v>248</v>
      </c>
      <c r="C134" s="1" t="s">
        <v>17</v>
      </c>
      <c r="D134" s="4">
        <v>790.24</v>
      </c>
      <c r="E134" s="5">
        <v>838.26</v>
      </c>
      <c r="F134" s="5">
        <f>ROUND(Tabla324[[#This Row],[CANTIDAD]]*Tabla324[[#This Row],[P. U.]],2)</f>
        <v>662426.57999999996</v>
      </c>
      <c r="G134" s="28">
        <v>790.24</v>
      </c>
    </row>
    <row r="135" spans="1:7">
      <c r="A135" s="3" t="s">
        <v>249</v>
      </c>
      <c r="B135" s="27" t="s">
        <v>250</v>
      </c>
      <c r="C135" s="1" t="s">
        <v>17</v>
      </c>
      <c r="D135" s="4">
        <v>140.86000000000001</v>
      </c>
      <c r="E135" s="5">
        <v>346.28</v>
      </c>
      <c r="F135" s="5">
        <f>ROUND(Tabla324[[#This Row],[CANTIDAD]]*Tabla324[[#This Row],[P. U.]],2)</f>
        <v>48777</v>
      </c>
      <c r="G135" s="28">
        <v>140.86000000000001</v>
      </c>
    </row>
    <row r="136" spans="1:7">
      <c r="A136" s="3" t="s">
        <v>251</v>
      </c>
      <c r="B136" s="27" t="s">
        <v>252</v>
      </c>
      <c r="C136" s="1" t="s">
        <v>17</v>
      </c>
      <c r="D136" s="4">
        <v>1885</v>
      </c>
      <c r="E136" s="5">
        <v>755.41</v>
      </c>
      <c r="F136" s="5">
        <f>ROUND(Tabla324[[#This Row],[CANTIDAD]]*Tabla324[[#This Row],[P. U.]],2)</f>
        <v>1423947.85</v>
      </c>
      <c r="G136" s="28">
        <v>1885</v>
      </c>
    </row>
    <row r="137" spans="1:7">
      <c r="A137" s="3" t="s">
        <v>253</v>
      </c>
      <c r="B137" s="27" t="s">
        <v>254</v>
      </c>
      <c r="C137" s="1" t="s">
        <v>17</v>
      </c>
      <c r="D137" s="4">
        <v>28535.66</v>
      </c>
      <c r="E137" s="5">
        <v>238.13</v>
      </c>
      <c r="F137" s="5">
        <f>ROUND(Tabla324[[#This Row],[CANTIDAD]]*Tabla324[[#This Row],[P. U.]],2)</f>
        <v>6795196.7199999997</v>
      </c>
      <c r="G137" s="28">
        <v>28535.66</v>
      </c>
    </row>
    <row r="138" spans="1:7">
      <c r="A138" s="3" t="s">
        <v>255</v>
      </c>
      <c r="B138" s="27" t="s">
        <v>256</v>
      </c>
      <c r="C138" s="1" t="s">
        <v>17</v>
      </c>
      <c r="D138" s="4">
        <v>284.69</v>
      </c>
      <c r="E138" s="5">
        <v>807.16</v>
      </c>
      <c r="F138" s="5">
        <f>ROUND(Tabla324[[#This Row],[CANTIDAD]]*Tabla324[[#This Row],[P. U.]],2)</f>
        <v>229790.38</v>
      </c>
      <c r="G138" s="28">
        <v>284.69</v>
      </c>
    </row>
    <row r="139" spans="1:7">
      <c r="A139" s="3" t="s">
        <v>257</v>
      </c>
      <c r="B139" s="3" t="s">
        <v>258</v>
      </c>
      <c r="C139" s="1" t="s">
        <v>134</v>
      </c>
      <c r="D139" s="4">
        <v>285</v>
      </c>
      <c r="E139" s="5">
        <v>666.09</v>
      </c>
      <c r="F139" s="5">
        <f>ROUND(Tabla324[[#This Row],[CANTIDAD]]*Tabla324[[#This Row],[P. U.]],2)</f>
        <v>189835.65</v>
      </c>
      <c r="G139" s="28">
        <v>285</v>
      </c>
    </row>
    <row r="140" spans="1:7">
      <c r="A140" s="3" t="s">
        <v>259</v>
      </c>
      <c r="B140" s="27" t="s">
        <v>260</v>
      </c>
      <c r="C140" s="1" t="s">
        <v>17</v>
      </c>
      <c r="D140" s="4">
        <v>482.26</v>
      </c>
      <c r="E140" s="5">
        <v>71.569999999999993</v>
      </c>
      <c r="F140" s="5">
        <f>ROUND(Tabla324[[#This Row],[CANTIDAD]]*Tabla324[[#This Row],[P. U.]],2)</f>
        <v>34515.35</v>
      </c>
      <c r="G140" s="28">
        <v>482.26</v>
      </c>
    </row>
    <row r="141" spans="1:7">
      <c r="A141" s="3" t="s">
        <v>261</v>
      </c>
      <c r="B141" s="3" t="s">
        <v>262</v>
      </c>
      <c r="C141" s="1" t="s">
        <v>17</v>
      </c>
      <c r="D141" s="4">
        <v>912.3</v>
      </c>
      <c r="E141" s="5">
        <v>78.25</v>
      </c>
      <c r="F141" s="5">
        <f>ROUND(Tabla324[[#This Row],[CANTIDAD]]*Tabla324[[#This Row],[P. U.]],2)-0.01</f>
        <v>71387.47</v>
      </c>
      <c r="G141" s="28">
        <v>912.3</v>
      </c>
    </row>
    <row r="142" spans="1:7">
      <c r="A142" s="3" t="s">
        <v>263</v>
      </c>
      <c r="B142" s="3" t="s">
        <v>264</v>
      </c>
      <c r="C142" s="1" t="s">
        <v>134</v>
      </c>
      <c r="D142" s="4">
        <v>7</v>
      </c>
      <c r="E142" s="5">
        <v>1309856.6399999999</v>
      </c>
      <c r="F142" s="5">
        <f>ROUND(Tabla324[[#This Row],[CANTIDAD]]*Tabla324[[#This Row],[P. U.]],2)</f>
        <v>9168996.4800000004</v>
      </c>
      <c r="G142" s="28">
        <v>7</v>
      </c>
    </row>
    <row r="143" spans="1:7">
      <c r="A143" s="3" t="s">
        <v>265</v>
      </c>
      <c r="B143" s="3" t="s">
        <v>266</v>
      </c>
      <c r="C143" s="1" t="s">
        <v>22</v>
      </c>
      <c r="D143" s="4">
        <v>1765.15</v>
      </c>
      <c r="E143" s="5">
        <v>2152.5</v>
      </c>
      <c r="F143" s="5">
        <f>ROUND(Tabla324[[#This Row],[CANTIDAD]]*Tabla324[[#This Row],[P. U.]],2)</f>
        <v>3799485.38</v>
      </c>
      <c r="G143" s="28">
        <v>1765.15</v>
      </c>
    </row>
    <row r="144" spans="1:7" s="30" customFormat="1" ht="11.25" customHeight="1">
      <c r="A144" s="29"/>
      <c r="B144" s="29" t="s">
        <v>267</v>
      </c>
      <c r="C144" s="30" t="s">
        <v>12</v>
      </c>
      <c r="D144" s="31"/>
      <c r="E144" s="32"/>
      <c r="F144" s="32">
        <f>SUM(F145:F150)</f>
        <v>12905049.000000002</v>
      </c>
      <c r="G144" s="33"/>
    </row>
    <row r="145" spans="1:7">
      <c r="A145" s="3" t="s">
        <v>268</v>
      </c>
      <c r="B145" s="27" t="s">
        <v>269</v>
      </c>
      <c r="C145" s="1" t="s">
        <v>17</v>
      </c>
      <c r="D145" s="4">
        <v>25071.119999999999</v>
      </c>
      <c r="E145" s="5">
        <v>216.42</v>
      </c>
      <c r="F145" s="5">
        <f>ROUND(Tabla324[[#This Row],[CANTIDAD]]*Tabla324[[#This Row],[P. U.]],2)</f>
        <v>5425891.79</v>
      </c>
      <c r="G145" s="28">
        <v>25071.119999999999</v>
      </c>
    </row>
    <row r="146" spans="1:7">
      <c r="A146" s="3" t="s">
        <v>270</v>
      </c>
      <c r="B146" s="27" t="s">
        <v>271</v>
      </c>
      <c r="C146" s="1" t="s">
        <v>17</v>
      </c>
      <c r="D146" s="4">
        <v>5461.13</v>
      </c>
      <c r="E146" s="5">
        <v>420.3</v>
      </c>
      <c r="F146" s="5">
        <f>ROUND(Tabla324[[#This Row],[CANTIDAD]]*Tabla324[[#This Row],[P. U.]],2)</f>
        <v>2295312.94</v>
      </c>
      <c r="G146" s="28">
        <v>5461.13</v>
      </c>
    </row>
    <row r="147" spans="1:7">
      <c r="A147" s="3" t="s">
        <v>272</v>
      </c>
      <c r="B147" s="27" t="s">
        <v>273</v>
      </c>
      <c r="C147" s="1" t="s">
        <v>27</v>
      </c>
      <c r="D147" s="4">
        <v>4497.9399999999996</v>
      </c>
      <c r="E147" s="5">
        <v>173.23</v>
      </c>
      <c r="F147" s="5">
        <f>ROUND(Tabla324[[#This Row],[CANTIDAD]]*Tabla324[[#This Row],[P. U.]],2)</f>
        <v>779178.15</v>
      </c>
      <c r="G147" s="28">
        <v>4497.9399999999996</v>
      </c>
    </row>
    <row r="148" spans="1:7">
      <c r="A148" s="3" t="s">
        <v>274</v>
      </c>
      <c r="B148" s="27" t="s">
        <v>275</v>
      </c>
      <c r="C148" s="1" t="s">
        <v>168</v>
      </c>
      <c r="D148" s="4">
        <v>13789.6</v>
      </c>
      <c r="E148" s="5">
        <v>66.34</v>
      </c>
      <c r="F148" s="5">
        <f>ROUND(Tabla324[[#This Row],[CANTIDAD]]*Tabla324[[#This Row],[P. U.]],2)</f>
        <v>914802.06</v>
      </c>
      <c r="G148" s="28">
        <v>13789.6</v>
      </c>
    </row>
    <row r="149" spans="1:7">
      <c r="A149" s="3" t="s">
        <v>276</v>
      </c>
      <c r="B149" s="27" t="s">
        <v>260</v>
      </c>
      <c r="C149" s="1" t="s">
        <v>17</v>
      </c>
      <c r="D149" s="4">
        <v>30223.69</v>
      </c>
      <c r="E149" s="5">
        <v>71.569999999999993</v>
      </c>
      <c r="F149" s="5">
        <f>ROUND(Tabla324[[#This Row],[CANTIDAD]]*Tabla324[[#This Row],[P. U.]],2)</f>
        <v>2163109.4900000002</v>
      </c>
      <c r="G149" s="28">
        <v>30223.69</v>
      </c>
    </row>
    <row r="150" spans="1:7">
      <c r="A150" s="3" t="s">
        <v>277</v>
      </c>
      <c r="B150" s="3" t="s">
        <v>262</v>
      </c>
      <c r="C150" s="1" t="s">
        <v>17</v>
      </c>
      <c r="D150" s="4">
        <v>16955.330000000002</v>
      </c>
      <c r="E150" s="5">
        <v>78.25</v>
      </c>
      <c r="F150" s="5">
        <f>ROUND(Tabla324[[#This Row],[CANTIDAD]]*Tabla324[[#This Row],[P. U.]],2)</f>
        <v>1326754.57</v>
      </c>
      <c r="G150" s="28">
        <v>16955.330000000002</v>
      </c>
    </row>
    <row r="151" spans="1:7" s="30" customFormat="1" ht="11.25" customHeight="1">
      <c r="A151" s="29"/>
      <c r="B151" s="29" t="s">
        <v>278</v>
      </c>
      <c r="C151" s="30" t="s">
        <v>12</v>
      </c>
      <c r="D151" s="31"/>
      <c r="E151" s="32"/>
      <c r="F151" s="32">
        <f>SUM(F152:F154)</f>
        <v>2821176.16</v>
      </c>
      <c r="G151" s="33"/>
    </row>
    <row r="152" spans="1:7">
      <c r="A152" s="3" t="s">
        <v>279</v>
      </c>
      <c r="B152" s="27" t="s">
        <v>280</v>
      </c>
      <c r="C152" s="1" t="s">
        <v>17</v>
      </c>
      <c r="D152" s="4">
        <v>3414.43</v>
      </c>
      <c r="E152" s="5">
        <v>710.08</v>
      </c>
      <c r="F152" s="5">
        <f>ROUND(Tabla324[[#This Row],[CANTIDAD]]*Tabla324[[#This Row],[P. U.]],2)</f>
        <v>2424518.4500000002</v>
      </c>
      <c r="G152" s="28">
        <v>3414.43</v>
      </c>
    </row>
    <row r="153" spans="1:7">
      <c r="A153" s="3" t="s">
        <v>281</v>
      </c>
      <c r="B153" s="27" t="s">
        <v>260</v>
      </c>
      <c r="C153" s="1" t="s">
        <v>17</v>
      </c>
      <c r="D153" s="4">
        <v>930.12</v>
      </c>
      <c r="E153" s="5">
        <v>71.569999999999993</v>
      </c>
      <c r="F153" s="5">
        <f>ROUND(Tabla324[[#This Row],[CANTIDAD]]*Tabla324[[#This Row],[P. U.]],2)</f>
        <v>66568.69</v>
      </c>
      <c r="G153" s="28">
        <v>930.12</v>
      </c>
    </row>
    <row r="154" spans="1:7">
      <c r="A154" s="3" t="s">
        <v>282</v>
      </c>
      <c r="B154" s="3" t="s">
        <v>262</v>
      </c>
      <c r="C154" s="1" t="s">
        <v>17</v>
      </c>
      <c r="D154" s="4">
        <v>4218.3900000000003</v>
      </c>
      <c r="E154" s="5">
        <v>78.25</v>
      </c>
      <c r="F154" s="5">
        <f>ROUND(Tabla324[[#This Row],[CANTIDAD]]*Tabla324[[#This Row],[P. U.]],2)</f>
        <v>330089.02</v>
      </c>
      <c r="G154" s="28">
        <v>4218.3900000000003</v>
      </c>
    </row>
    <row r="155" spans="1:7" s="30" customFormat="1" ht="11.25" customHeight="1">
      <c r="A155" s="29"/>
      <c r="B155" s="29" t="s">
        <v>283</v>
      </c>
      <c r="C155" s="30" t="s">
        <v>12</v>
      </c>
      <c r="D155" s="31"/>
      <c r="E155" s="32"/>
      <c r="F155" s="32">
        <f>SUM(F156)</f>
        <v>1020313.02</v>
      </c>
      <c r="G155" s="33"/>
    </row>
    <row r="156" spans="1:7">
      <c r="A156" s="3" t="s">
        <v>284</v>
      </c>
      <c r="B156" s="27" t="s">
        <v>285</v>
      </c>
      <c r="C156" s="1" t="s">
        <v>17</v>
      </c>
      <c r="D156" s="4">
        <v>9429.8799999999992</v>
      </c>
      <c r="E156" s="5">
        <v>108.2</v>
      </c>
      <c r="F156" s="5">
        <f>ROUND(Tabla324[[#This Row],[CANTIDAD]]*Tabla324[[#This Row],[P. U.]],2)</f>
        <v>1020313.02</v>
      </c>
      <c r="G156" s="28">
        <v>9429.8799999999992</v>
      </c>
    </row>
    <row r="157" spans="1:7" s="30" customFormat="1" ht="11.25" customHeight="1">
      <c r="A157" s="29"/>
      <c r="B157" s="29" t="s">
        <v>286</v>
      </c>
      <c r="C157" s="30" t="s">
        <v>12</v>
      </c>
      <c r="D157" s="31"/>
      <c r="E157" s="32"/>
      <c r="F157" s="32">
        <f>SUM(F158:F160)</f>
        <v>3457279.01</v>
      </c>
      <c r="G157" s="33"/>
    </row>
    <row r="158" spans="1:7">
      <c r="A158" s="3" t="s">
        <v>287</v>
      </c>
      <c r="B158" s="3" t="s">
        <v>288</v>
      </c>
      <c r="C158" s="1" t="s">
        <v>17</v>
      </c>
      <c r="D158" s="4">
        <v>4222.62</v>
      </c>
      <c r="E158" s="5">
        <v>328.88</v>
      </c>
      <c r="F158" s="5">
        <f>ROUND(Tabla324[[#This Row],[CANTIDAD]]*Tabla324[[#This Row],[P. U.]],2)</f>
        <v>1388735.27</v>
      </c>
      <c r="G158" s="28">
        <v>4222.62</v>
      </c>
    </row>
    <row r="159" spans="1:7">
      <c r="A159" s="3" t="s">
        <v>289</v>
      </c>
      <c r="B159" s="3" t="s">
        <v>290</v>
      </c>
      <c r="C159" s="1" t="s">
        <v>17</v>
      </c>
      <c r="D159" s="4">
        <v>423.75</v>
      </c>
      <c r="E159" s="5">
        <v>2894.17</v>
      </c>
      <c r="F159" s="5">
        <f>ROUND(Tabla324[[#This Row],[CANTIDAD]]*Tabla324[[#This Row],[P. U.]],2)</f>
        <v>1226404.54</v>
      </c>
      <c r="G159" s="28">
        <v>423.75</v>
      </c>
    </row>
    <row r="160" spans="1:7">
      <c r="A160" s="3" t="s">
        <v>291</v>
      </c>
      <c r="B160" s="3" t="s">
        <v>292</v>
      </c>
      <c r="C160" s="1" t="s">
        <v>40</v>
      </c>
      <c r="D160" s="4">
        <v>941.79</v>
      </c>
      <c r="E160" s="5">
        <v>894.19</v>
      </c>
      <c r="F160" s="5">
        <f>ROUND(Tabla324[[#This Row],[CANTIDAD]]*Tabla324[[#This Row],[P. U.]],2)</f>
        <v>842139.2</v>
      </c>
      <c r="G160" s="28">
        <v>941.79</v>
      </c>
    </row>
    <row r="161" spans="1:7" s="30" customFormat="1" ht="11.25" customHeight="1">
      <c r="A161" s="29"/>
      <c r="B161" s="29" t="s">
        <v>293</v>
      </c>
      <c r="C161" s="30" t="s">
        <v>12</v>
      </c>
      <c r="D161" s="31"/>
      <c r="E161" s="32"/>
      <c r="F161" s="32">
        <f>SUM(F162:F169)</f>
        <v>4315245.7100000009</v>
      </c>
      <c r="G161" s="33"/>
    </row>
    <row r="162" spans="1:7">
      <c r="A162" s="3" t="s">
        <v>294</v>
      </c>
      <c r="B162" s="3" t="s">
        <v>295</v>
      </c>
      <c r="C162" s="1" t="s">
        <v>17</v>
      </c>
      <c r="D162" s="4">
        <v>105727.77</v>
      </c>
      <c r="E162" s="5">
        <v>23.31</v>
      </c>
      <c r="F162" s="5">
        <f>ROUND(Tabla324[[#This Row],[CANTIDAD]]*Tabla324[[#This Row],[P. U.]],2)</f>
        <v>2464514.3199999998</v>
      </c>
      <c r="G162" s="28">
        <v>105727.77</v>
      </c>
    </row>
    <row r="163" spans="1:7">
      <c r="A163" s="3" t="s">
        <v>296</v>
      </c>
      <c r="B163" s="3" t="s">
        <v>297</v>
      </c>
      <c r="C163" s="1" t="s">
        <v>17</v>
      </c>
      <c r="D163" s="4">
        <v>105727.77</v>
      </c>
      <c r="E163" s="5">
        <v>12.27</v>
      </c>
      <c r="F163" s="5">
        <f>ROUND(Tabla324[[#This Row],[CANTIDAD]]*Tabla324[[#This Row],[P. U.]],2)</f>
        <v>1297279.74</v>
      </c>
      <c r="G163" s="28">
        <v>105727.77</v>
      </c>
    </row>
    <row r="164" spans="1:7">
      <c r="A164" s="3" t="s">
        <v>298</v>
      </c>
      <c r="B164" s="3" t="s">
        <v>299</v>
      </c>
      <c r="C164" s="1" t="s">
        <v>17</v>
      </c>
      <c r="D164" s="4">
        <v>27117.7</v>
      </c>
      <c r="E164" s="5">
        <v>12.27</v>
      </c>
      <c r="F164" s="5">
        <f>ROUND(Tabla324[[#This Row],[CANTIDAD]]*Tabla324[[#This Row],[P. U.]],2)</f>
        <v>332734.18</v>
      </c>
      <c r="G164" s="28">
        <v>27117.7</v>
      </c>
    </row>
    <row r="165" spans="1:7">
      <c r="A165" s="3" t="s">
        <v>300</v>
      </c>
      <c r="B165" s="3" t="s">
        <v>301</v>
      </c>
      <c r="C165" s="1" t="s">
        <v>40</v>
      </c>
      <c r="D165" s="4">
        <v>9267.81</v>
      </c>
      <c r="E165" s="5">
        <v>11.1</v>
      </c>
      <c r="F165" s="5">
        <f>ROUND(Tabla324[[#This Row],[CANTIDAD]]*Tabla324[[#This Row],[P. U.]],2)</f>
        <v>102872.69</v>
      </c>
      <c r="G165" s="28">
        <v>9267.81</v>
      </c>
    </row>
    <row r="166" spans="1:7">
      <c r="A166" s="3" t="s">
        <v>302</v>
      </c>
      <c r="B166" s="27" t="s">
        <v>303</v>
      </c>
      <c r="C166" s="1" t="s">
        <v>17</v>
      </c>
      <c r="D166" s="4">
        <v>773.9</v>
      </c>
      <c r="E166" s="5">
        <v>8.76</v>
      </c>
      <c r="F166" s="5">
        <f>ROUND(Tabla324[[#This Row],[CANTIDAD]]*Tabla324[[#This Row],[P. U.]],2)</f>
        <v>6779.36</v>
      </c>
      <c r="G166" s="28">
        <v>773.9</v>
      </c>
    </row>
    <row r="167" spans="1:7">
      <c r="A167" s="3" t="s">
        <v>304</v>
      </c>
      <c r="B167" s="27" t="s">
        <v>305</v>
      </c>
      <c r="C167" s="1" t="s">
        <v>134</v>
      </c>
      <c r="D167" s="4">
        <v>775</v>
      </c>
      <c r="E167" s="5">
        <v>24.51</v>
      </c>
      <c r="F167" s="5">
        <f>ROUND(Tabla324[[#This Row],[CANTIDAD]]*Tabla324[[#This Row],[P. U.]],2)</f>
        <v>18995.25</v>
      </c>
      <c r="G167" s="28">
        <v>775</v>
      </c>
    </row>
    <row r="168" spans="1:7">
      <c r="A168" s="3" t="s">
        <v>306</v>
      </c>
      <c r="B168" s="27" t="s">
        <v>307</v>
      </c>
      <c r="C168" s="1" t="s">
        <v>134</v>
      </c>
      <c r="D168" s="4">
        <v>1687</v>
      </c>
      <c r="E168" s="5">
        <v>22.79</v>
      </c>
      <c r="F168" s="5">
        <f>ROUND(Tabla324[[#This Row],[CANTIDAD]]*Tabla324[[#This Row],[P. U.]],2)</f>
        <v>38446.730000000003</v>
      </c>
      <c r="G168" s="28">
        <v>1687</v>
      </c>
    </row>
    <row r="169" spans="1:7">
      <c r="A169" s="3" t="s">
        <v>308</v>
      </c>
      <c r="B169" s="27" t="s">
        <v>309</v>
      </c>
      <c r="C169" s="1" t="s">
        <v>134</v>
      </c>
      <c r="D169" s="4">
        <v>612</v>
      </c>
      <c r="E169" s="5">
        <v>87.62</v>
      </c>
      <c r="F169" s="5">
        <f>ROUND(Tabla324[[#This Row],[CANTIDAD]]*Tabla324[[#This Row],[P. U.]],2)</f>
        <v>53623.44</v>
      </c>
      <c r="G169" s="28">
        <v>612</v>
      </c>
    </row>
    <row r="170" spans="1:7" s="30" customFormat="1" ht="11.25" customHeight="1">
      <c r="A170" s="29"/>
      <c r="B170" s="29" t="s">
        <v>199</v>
      </c>
      <c r="C170" s="30" t="s">
        <v>12</v>
      </c>
      <c r="D170" s="31"/>
      <c r="E170" s="32"/>
      <c r="F170" s="32">
        <f>SUM(F171:F174)</f>
        <v>1121535.56</v>
      </c>
      <c r="G170" s="33"/>
    </row>
    <row r="171" spans="1:7">
      <c r="A171" s="3" t="s">
        <v>310</v>
      </c>
      <c r="B171" s="3" t="s">
        <v>311</v>
      </c>
      <c r="C171" s="1" t="s">
        <v>17</v>
      </c>
      <c r="D171" s="4">
        <v>688.04</v>
      </c>
      <c r="E171" s="5">
        <v>411.03</v>
      </c>
      <c r="F171" s="5">
        <f>ROUND(Tabla324[[#This Row],[CANTIDAD]]*Tabla324[[#This Row],[P. U.]],2)</f>
        <v>282805.08</v>
      </c>
      <c r="G171" s="28">
        <v>688.04</v>
      </c>
    </row>
    <row r="172" spans="1:7">
      <c r="A172" s="3" t="s">
        <v>312</v>
      </c>
      <c r="B172" s="3" t="s">
        <v>313</v>
      </c>
      <c r="C172" s="1" t="s">
        <v>17</v>
      </c>
      <c r="D172" s="4">
        <v>102.43</v>
      </c>
      <c r="E172" s="5">
        <v>165.46</v>
      </c>
      <c r="F172" s="5">
        <f>ROUND(Tabla324[[#This Row],[CANTIDAD]]*Tabla324[[#This Row],[P. U.]],2)</f>
        <v>16948.07</v>
      </c>
      <c r="G172" s="28">
        <v>102.43</v>
      </c>
    </row>
    <row r="173" spans="1:7">
      <c r="A173" s="3" t="s">
        <v>314</v>
      </c>
      <c r="B173" s="27" t="s">
        <v>315</v>
      </c>
      <c r="C173" s="1" t="s">
        <v>40</v>
      </c>
      <c r="D173" s="4">
        <v>231.38</v>
      </c>
      <c r="E173" s="5">
        <v>2204.6799999999998</v>
      </c>
      <c r="F173" s="5">
        <f>ROUND(Tabla324[[#This Row],[CANTIDAD]]*Tabla324[[#This Row],[P. U.]],2)</f>
        <v>510118.86</v>
      </c>
      <c r="G173" s="28">
        <v>231.38</v>
      </c>
    </row>
    <row r="174" spans="1:7">
      <c r="A174" s="3" t="s">
        <v>316</v>
      </c>
      <c r="B174" s="27" t="s">
        <v>317</v>
      </c>
      <c r="C174" s="1" t="s">
        <v>134</v>
      </c>
      <c r="D174" s="4">
        <v>255</v>
      </c>
      <c r="E174" s="5">
        <v>1222.21</v>
      </c>
      <c r="F174" s="5">
        <f>ROUND(Tabla324[[#This Row],[CANTIDAD]]*Tabla324[[#This Row],[P. U.]],2)</f>
        <v>311663.55</v>
      </c>
      <c r="G174" s="28">
        <v>255</v>
      </c>
    </row>
    <row r="175" spans="1:7" s="30" customFormat="1" ht="11.25" customHeight="1">
      <c r="A175" s="29"/>
      <c r="B175" s="29" t="s">
        <v>318</v>
      </c>
      <c r="C175" s="30" t="s">
        <v>12</v>
      </c>
      <c r="D175" s="31"/>
      <c r="E175" s="32"/>
      <c r="F175" s="32">
        <f>SUM(F176:F197)</f>
        <v>2592732.7800000003</v>
      </c>
      <c r="G175" s="33"/>
    </row>
    <row r="176" spans="1:7">
      <c r="A176" s="3" t="s">
        <v>319</v>
      </c>
      <c r="B176" s="27" t="s">
        <v>320</v>
      </c>
      <c r="C176" s="1" t="s">
        <v>321</v>
      </c>
      <c r="D176" s="4">
        <v>1</v>
      </c>
      <c r="E176" s="5">
        <v>170967.58</v>
      </c>
      <c r="F176" s="5">
        <f>ROUND(Tabla324[[#This Row],[CANTIDAD]]*Tabla324[[#This Row],[P. U.]],2)</f>
        <v>170967.58</v>
      </c>
      <c r="G176" s="28">
        <v>1</v>
      </c>
    </row>
    <row r="177" spans="1:7">
      <c r="A177" s="3" t="s">
        <v>322</v>
      </c>
      <c r="B177" s="27" t="s">
        <v>323</v>
      </c>
      <c r="C177" s="1" t="s">
        <v>321</v>
      </c>
      <c r="D177" s="4">
        <v>1</v>
      </c>
      <c r="E177" s="5">
        <v>18705.39</v>
      </c>
      <c r="F177" s="5">
        <f>ROUND(Tabla324[[#This Row],[CANTIDAD]]*Tabla324[[#This Row],[P. U.]],2)</f>
        <v>18705.39</v>
      </c>
      <c r="G177" s="28">
        <v>1</v>
      </c>
    </row>
    <row r="178" spans="1:7">
      <c r="A178" s="3" t="s">
        <v>324</v>
      </c>
      <c r="B178" s="27" t="s">
        <v>325</v>
      </c>
      <c r="C178" s="1" t="s">
        <v>321</v>
      </c>
      <c r="D178" s="4">
        <v>21</v>
      </c>
      <c r="E178" s="5">
        <v>1925.89</v>
      </c>
      <c r="F178" s="5">
        <f>ROUND(Tabla324[[#This Row],[CANTIDAD]]*Tabla324[[#This Row],[P. U.]],2)</f>
        <v>40443.69</v>
      </c>
      <c r="G178" s="28">
        <v>21</v>
      </c>
    </row>
    <row r="179" spans="1:7">
      <c r="A179" s="3" t="s">
        <v>326</v>
      </c>
      <c r="B179" s="3" t="s">
        <v>327</v>
      </c>
      <c r="C179" s="1" t="s">
        <v>134</v>
      </c>
      <c r="D179" s="4">
        <v>472</v>
      </c>
      <c r="E179" s="5">
        <v>332.68</v>
      </c>
      <c r="F179" s="5">
        <f>ROUND(Tabla324[[#This Row],[CANTIDAD]]*Tabla324[[#This Row],[P. U.]],2)</f>
        <v>157024.95999999999</v>
      </c>
      <c r="G179" s="28">
        <v>472</v>
      </c>
    </row>
    <row r="180" spans="1:7">
      <c r="A180" s="3" t="s">
        <v>328</v>
      </c>
      <c r="B180" s="3" t="s">
        <v>329</v>
      </c>
      <c r="C180" s="1" t="s">
        <v>134</v>
      </c>
      <c r="D180" s="4">
        <v>103</v>
      </c>
      <c r="E180" s="5">
        <v>262.87</v>
      </c>
      <c r="F180" s="5">
        <f>ROUND(Tabla324[[#This Row],[CANTIDAD]]*Tabla324[[#This Row],[P. U.]],2)</f>
        <v>27075.61</v>
      </c>
      <c r="G180" s="28">
        <v>103</v>
      </c>
    </row>
    <row r="181" spans="1:7">
      <c r="A181" s="3" t="s">
        <v>330</v>
      </c>
      <c r="B181" s="3" t="s">
        <v>331</v>
      </c>
      <c r="C181" s="1" t="s">
        <v>134</v>
      </c>
      <c r="D181" s="4">
        <v>277</v>
      </c>
      <c r="E181" s="5">
        <v>458.35</v>
      </c>
      <c r="F181" s="5">
        <f>ROUND(Tabla324[[#This Row],[CANTIDAD]]*Tabla324[[#This Row],[P. U.]],2)</f>
        <v>126962.95</v>
      </c>
      <c r="G181" s="28">
        <v>277</v>
      </c>
    </row>
    <row r="182" spans="1:7">
      <c r="A182" s="3" t="s">
        <v>332</v>
      </c>
      <c r="B182" s="3" t="s">
        <v>333</v>
      </c>
      <c r="C182" s="1" t="s">
        <v>134</v>
      </c>
      <c r="D182" s="4">
        <v>20</v>
      </c>
      <c r="E182" s="5">
        <v>542.14</v>
      </c>
      <c r="F182" s="5">
        <f>ROUND(Tabla324[[#This Row],[CANTIDAD]]*Tabla324[[#This Row],[P. U.]],2)</f>
        <v>10842.8</v>
      </c>
      <c r="G182" s="28">
        <v>20</v>
      </c>
    </row>
    <row r="183" spans="1:7">
      <c r="A183" s="3" t="s">
        <v>334</v>
      </c>
      <c r="B183" s="3" t="s">
        <v>335</v>
      </c>
      <c r="C183" s="1" t="s">
        <v>134</v>
      </c>
      <c r="D183" s="4">
        <v>14</v>
      </c>
      <c r="E183" s="5">
        <v>360.61</v>
      </c>
      <c r="F183" s="5">
        <f>ROUND(Tabla324[[#This Row],[CANTIDAD]]*Tabla324[[#This Row],[P. U.]],2)</f>
        <v>5048.54</v>
      </c>
      <c r="G183" s="28">
        <v>14</v>
      </c>
    </row>
    <row r="184" spans="1:7">
      <c r="A184" s="3" t="s">
        <v>336</v>
      </c>
      <c r="B184" s="3" t="s">
        <v>337</v>
      </c>
      <c r="C184" s="1" t="s">
        <v>134</v>
      </c>
      <c r="D184" s="4">
        <v>9</v>
      </c>
      <c r="E184" s="5">
        <v>500.26</v>
      </c>
      <c r="F184" s="5">
        <f>ROUND(Tabla324[[#This Row],[CANTIDAD]]*Tabla324[[#This Row],[P. U.]],2)</f>
        <v>4502.34</v>
      </c>
      <c r="G184" s="28">
        <v>9</v>
      </c>
    </row>
    <row r="185" spans="1:7">
      <c r="A185" s="3" t="s">
        <v>338</v>
      </c>
      <c r="B185" s="3" t="s">
        <v>339</v>
      </c>
      <c r="C185" s="1" t="s">
        <v>134</v>
      </c>
      <c r="D185" s="4">
        <v>22</v>
      </c>
      <c r="E185" s="5">
        <v>123.19</v>
      </c>
      <c r="F185" s="5">
        <f>ROUND(Tabla324[[#This Row],[CANTIDAD]]*Tabla324[[#This Row],[P. U.]],2)</f>
        <v>2710.18</v>
      </c>
      <c r="G185" s="28">
        <v>22</v>
      </c>
    </row>
    <row r="186" spans="1:7">
      <c r="A186" s="3" t="s">
        <v>340</v>
      </c>
      <c r="B186" s="3" t="s">
        <v>341</v>
      </c>
      <c r="C186" s="1" t="s">
        <v>134</v>
      </c>
      <c r="D186" s="4">
        <v>3</v>
      </c>
      <c r="E186" s="5">
        <v>116373.48</v>
      </c>
      <c r="F186" s="5">
        <f>ROUND(Tabla324[[#This Row],[CANTIDAD]]*Tabla324[[#This Row],[P. U.]],2)</f>
        <v>349120.44</v>
      </c>
      <c r="G186" s="28">
        <v>3</v>
      </c>
    </row>
    <row r="187" spans="1:7">
      <c r="A187" s="3" t="s">
        <v>342</v>
      </c>
      <c r="B187" s="27" t="s">
        <v>343</v>
      </c>
      <c r="C187" s="1" t="s">
        <v>134</v>
      </c>
      <c r="D187" s="4">
        <v>22</v>
      </c>
      <c r="E187" s="5">
        <v>2323.89</v>
      </c>
      <c r="F187" s="5">
        <f>ROUND(Tabla324[[#This Row],[CANTIDAD]]*Tabla324[[#This Row],[P. U.]],2)</f>
        <v>51125.58</v>
      </c>
      <c r="G187" s="28">
        <v>22</v>
      </c>
    </row>
    <row r="188" spans="1:7">
      <c r="A188" s="3" t="s">
        <v>344</v>
      </c>
      <c r="B188" s="27" t="s">
        <v>345</v>
      </c>
      <c r="C188" s="1" t="s">
        <v>134</v>
      </c>
      <c r="D188" s="4">
        <v>296</v>
      </c>
      <c r="E188" s="5">
        <v>241.99</v>
      </c>
      <c r="F188" s="5">
        <f>ROUND(Tabla324[[#This Row],[CANTIDAD]]*Tabla324[[#This Row],[P. U.]],2)</f>
        <v>71629.039999999994</v>
      </c>
      <c r="G188" s="28">
        <v>296</v>
      </c>
    </row>
    <row r="189" spans="1:7">
      <c r="A189" s="3" t="s">
        <v>346</v>
      </c>
      <c r="B189" s="27" t="s">
        <v>347</v>
      </c>
      <c r="C189" s="1" t="s">
        <v>40</v>
      </c>
      <c r="D189" s="4">
        <v>5229.3</v>
      </c>
      <c r="E189" s="5">
        <v>65.680000000000007</v>
      </c>
      <c r="F189" s="5">
        <f>ROUND(Tabla324[[#This Row],[CANTIDAD]]*Tabla324[[#This Row],[P. U.]],2)</f>
        <v>343460.42</v>
      </c>
      <c r="G189" s="28">
        <v>5229.3</v>
      </c>
    </row>
    <row r="190" spans="1:7">
      <c r="A190" s="3" t="s">
        <v>348</v>
      </c>
      <c r="B190" s="27" t="s">
        <v>349</v>
      </c>
      <c r="C190" s="1" t="s">
        <v>40</v>
      </c>
      <c r="D190" s="4">
        <v>11572.5</v>
      </c>
      <c r="E190" s="5">
        <v>65.680000000000007</v>
      </c>
      <c r="F190" s="5">
        <f>ROUND(Tabla324[[#This Row],[CANTIDAD]]*Tabla324[[#This Row],[P. U.]],2)</f>
        <v>760081.8</v>
      </c>
      <c r="G190" s="28">
        <v>11572.5</v>
      </c>
    </row>
    <row r="191" spans="1:7">
      <c r="A191" s="3" t="s">
        <v>350</v>
      </c>
      <c r="B191" s="27" t="s">
        <v>351</v>
      </c>
      <c r="C191" s="1" t="s">
        <v>17</v>
      </c>
      <c r="D191" s="4">
        <v>1481.03</v>
      </c>
      <c r="E191" s="5">
        <v>66.930000000000007</v>
      </c>
      <c r="F191" s="5">
        <f>ROUND(Tabla324[[#This Row],[CANTIDAD]]*Tabla324[[#This Row],[P. U.]],2)</f>
        <v>99125.34</v>
      </c>
      <c r="G191" s="28">
        <v>1481.03</v>
      </c>
    </row>
    <row r="192" spans="1:7">
      <c r="A192" s="3" t="s">
        <v>352</v>
      </c>
      <c r="B192" s="27" t="s">
        <v>353</v>
      </c>
      <c r="C192" s="1" t="s">
        <v>134</v>
      </c>
      <c r="D192" s="4">
        <v>1</v>
      </c>
      <c r="E192" s="5">
        <v>20842.12</v>
      </c>
      <c r="F192" s="5">
        <f>ROUND(Tabla324[[#This Row],[CANTIDAD]]*Tabla324[[#This Row],[P. U.]],2)</f>
        <v>20842.12</v>
      </c>
      <c r="G192" s="28">
        <v>1</v>
      </c>
    </row>
    <row r="193" spans="1:7">
      <c r="A193" s="3" t="s">
        <v>354</v>
      </c>
      <c r="B193" s="3" t="s">
        <v>355</v>
      </c>
      <c r="C193" s="1" t="s">
        <v>134</v>
      </c>
      <c r="D193" s="4">
        <v>5</v>
      </c>
      <c r="E193" s="5">
        <v>14658.55</v>
      </c>
      <c r="F193" s="5">
        <f>ROUND(Tabla324[[#This Row],[CANTIDAD]]*Tabla324[[#This Row],[P. U.]],2)</f>
        <v>73292.75</v>
      </c>
      <c r="G193" s="28">
        <v>5</v>
      </c>
    </row>
    <row r="194" spans="1:7">
      <c r="A194" s="3" t="s">
        <v>356</v>
      </c>
      <c r="B194" s="3" t="s">
        <v>357</v>
      </c>
      <c r="C194" s="1" t="s">
        <v>134</v>
      </c>
      <c r="D194" s="4">
        <v>25</v>
      </c>
      <c r="E194" s="5">
        <v>2737.03</v>
      </c>
      <c r="F194" s="5">
        <f>ROUND(Tabla324[[#This Row],[CANTIDAD]]*Tabla324[[#This Row],[P. U.]],2)</f>
        <v>68425.75</v>
      </c>
      <c r="G194" s="28">
        <v>25</v>
      </c>
    </row>
    <row r="195" spans="1:7">
      <c r="A195" s="3" t="s">
        <v>358</v>
      </c>
      <c r="B195" s="3" t="s">
        <v>359</v>
      </c>
      <c r="C195" s="1" t="s">
        <v>134</v>
      </c>
      <c r="D195" s="4">
        <v>36</v>
      </c>
      <c r="E195" s="5">
        <v>2593.44</v>
      </c>
      <c r="F195" s="5">
        <f>ROUND(Tabla324[[#This Row],[CANTIDAD]]*Tabla324[[#This Row],[P. U.]],2)</f>
        <v>93363.839999999997</v>
      </c>
      <c r="G195" s="28">
        <v>36</v>
      </c>
    </row>
    <row r="196" spans="1:7">
      <c r="A196" s="3" t="s">
        <v>360</v>
      </c>
      <c r="B196" s="3" t="s">
        <v>361</v>
      </c>
      <c r="C196" s="1" t="s">
        <v>40</v>
      </c>
      <c r="D196" s="4">
        <v>674.31</v>
      </c>
      <c r="E196" s="5">
        <v>75.42</v>
      </c>
      <c r="F196" s="5">
        <f>ROUND(Tabla324[[#This Row],[CANTIDAD]]*Tabla324[[#This Row],[P. U.]],2)</f>
        <v>50856.46</v>
      </c>
      <c r="G196" s="28">
        <v>674.31</v>
      </c>
    </row>
    <row r="197" spans="1:7">
      <c r="A197" s="3" t="s">
        <v>362</v>
      </c>
      <c r="B197" s="3" t="s">
        <v>363</v>
      </c>
      <c r="C197" s="1" t="s">
        <v>134</v>
      </c>
      <c r="D197" s="4">
        <v>20</v>
      </c>
      <c r="E197" s="5">
        <v>2356.2600000000002</v>
      </c>
      <c r="F197" s="5">
        <f>ROUND(Tabla324[[#This Row],[CANTIDAD]]*Tabla324[[#This Row],[P. U.]],2)</f>
        <v>47125.2</v>
      </c>
      <c r="G197" s="28">
        <v>20</v>
      </c>
    </row>
    <row r="198" spans="1:7" s="23" customFormat="1" ht="11.25" customHeight="1">
      <c r="A198" s="22">
        <v>1.6</v>
      </c>
      <c r="B198" s="22" t="s">
        <v>364</v>
      </c>
      <c r="C198" s="23" t="s">
        <v>12</v>
      </c>
      <c r="D198" s="24"/>
      <c r="E198" s="25"/>
      <c r="F198" s="25">
        <f>SUM(F199:F209)</f>
        <v>9008505.4899999984</v>
      </c>
      <c r="G198" s="26"/>
    </row>
    <row r="199" spans="1:7">
      <c r="A199" s="3" t="s">
        <v>365</v>
      </c>
      <c r="B199" s="27" t="s">
        <v>366</v>
      </c>
      <c r="C199" s="1" t="s">
        <v>40</v>
      </c>
      <c r="D199" s="4">
        <v>495.3</v>
      </c>
      <c r="E199" s="5">
        <v>2837.26</v>
      </c>
      <c r="F199" s="5">
        <f>ROUND(Tabla324[[#This Row],[CANTIDAD]]*Tabla324[[#This Row],[P. U.]],2)</f>
        <v>1405294.88</v>
      </c>
      <c r="G199" s="28">
        <v>495.3</v>
      </c>
    </row>
    <row r="200" spans="1:7">
      <c r="A200" s="3" t="s">
        <v>367</v>
      </c>
      <c r="B200" s="27" t="s">
        <v>368</v>
      </c>
      <c r="C200" s="1" t="s">
        <v>369</v>
      </c>
      <c r="D200" s="4">
        <v>820.79</v>
      </c>
      <c r="E200" s="5">
        <v>627.5</v>
      </c>
      <c r="F200" s="5">
        <f>ROUND(Tabla324[[#This Row],[CANTIDAD]]*Tabla324[[#This Row],[P. U.]],2)-0.01</f>
        <v>515045.72</v>
      </c>
      <c r="G200" s="28">
        <v>820.79</v>
      </c>
    </row>
    <row r="201" spans="1:7">
      <c r="A201" s="3" t="s">
        <v>370</v>
      </c>
      <c r="B201" s="3" t="s">
        <v>371</v>
      </c>
      <c r="C201" s="1" t="s">
        <v>369</v>
      </c>
      <c r="D201" s="4">
        <v>24</v>
      </c>
      <c r="E201" s="5">
        <v>1865.84</v>
      </c>
      <c r="F201" s="5">
        <f>ROUND(Tabla324[[#This Row],[CANTIDAD]]*Tabla324[[#This Row],[P. U.]],2)</f>
        <v>44780.160000000003</v>
      </c>
      <c r="G201" s="28">
        <v>24</v>
      </c>
    </row>
    <row r="202" spans="1:7">
      <c r="A202" s="3" t="s">
        <v>372</v>
      </c>
      <c r="B202" s="27" t="s">
        <v>373</v>
      </c>
      <c r="C202" s="1" t="s">
        <v>321</v>
      </c>
      <c r="D202" s="4">
        <v>3</v>
      </c>
      <c r="E202" s="5">
        <v>18283.25</v>
      </c>
      <c r="F202" s="5">
        <f>ROUND(Tabla324[[#This Row],[CANTIDAD]]*Tabla324[[#This Row],[P. U.]],2)</f>
        <v>54849.75</v>
      </c>
      <c r="G202" s="28">
        <v>3</v>
      </c>
    </row>
    <row r="203" spans="1:7">
      <c r="A203" s="3" t="s">
        <v>374</v>
      </c>
      <c r="B203" s="3" t="s">
        <v>375</v>
      </c>
      <c r="C203" s="1" t="s">
        <v>27</v>
      </c>
      <c r="D203" s="4">
        <v>878.82</v>
      </c>
      <c r="E203" s="5">
        <v>1539.72</v>
      </c>
      <c r="F203" s="5">
        <f>ROUND(Tabla324[[#This Row],[CANTIDAD]]*Tabla324[[#This Row],[P. U.]],2)</f>
        <v>1353136.73</v>
      </c>
      <c r="G203" s="28">
        <v>878.82</v>
      </c>
    </row>
    <row r="204" spans="1:7">
      <c r="A204" s="3" t="s">
        <v>376</v>
      </c>
      <c r="B204" s="3" t="s">
        <v>377</v>
      </c>
      <c r="C204" s="1" t="s">
        <v>378</v>
      </c>
      <c r="D204" s="4">
        <v>13025.45</v>
      </c>
      <c r="E204" s="5">
        <v>96.02</v>
      </c>
      <c r="F204" s="5">
        <f>ROUND(Tabla324[[#This Row],[CANTIDAD]]*Tabla324[[#This Row],[P. U.]],2)</f>
        <v>1250703.71</v>
      </c>
      <c r="G204" s="28">
        <v>13025.45</v>
      </c>
    </row>
    <row r="205" spans="1:7">
      <c r="A205" s="3" t="s">
        <v>379</v>
      </c>
      <c r="B205" s="3" t="s">
        <v>380</v>
      </c>
      <c r="C205" s="1" t="s">
        <v>369</v>
      </c>
      <c r="D205" s="4">
        <v>268.95</v>
      </c>
      <c r="E205" s="5">
        <v>1320.32</v>
      </c>
      <c r="F205" s="5">
        <f>ROUND(Tabla324[[#This Row],[CANTIDAD]]*Tabla324[[#This Row],[P. U.]],2)</f>
        <v>355100.06</v>
      </c>
      <c r="G205" s="28">
        <v>268.95</v>
      </c>
    </row>
    <row r="206" spans="1:7">
      <c r="A206" s="3" t="s">
        <v>381</v>
      </c>
      <c r="B206" s="27" t="s">
        <v>382</v>
      </c>
      <c r="C206" s="1" t="s">
        <v>40</v>
      </c>
      <c r="D206" s="4">
        <v>91.37</v>
      </c>
      <c r="E206" s="5">
        <v>1076.77</v>
      </c>
      <c r="F206" s="5">
        <f>ROUND(Tabla324[[#This Row],[CANTIDAD]]*Tabla324[[#This Row],[P. U.]],2)</f>
        <v>98384.47</v>
      </c>
      <c r="G206" s="28">
        <v>91.37</v>
      </c>
    </row>
    <row r="207" spans="1:7">
      <c r="A207" s="3" t="s">
        <v>383</v>
      </c>
      <c r="B207" s="27" t="s">
        <v>384</v>
      </c>
      <c r="C207" s="1" t="s">
        <v>17</v>
      </c>
      <c r="D207" s="4">
        <v>1326.34</v>
      </c>
      <c r="E207" s="5">
        <v>1927.8</v>
      </c>
      <c r="F207" s="5">
        <f>ROUND(Tabla324[[#This Row],[CANTIDAD]]*Tabla324[[#This Row],[P. U.]],2)</f>
        <v>2556918.25</v>
      </c>
      <c r="G207" s="28">
        <v>1326.34</v>
      </c>
    </row>
    <row r="208" spans="1:7">
      <c r="A208" s="3" t="s">
        <v>385</v>
      </c>
      <c r="B208" s="3" t="s">
        <v>386</v>
      </c>
      <c r="C208" s="1" t="s">
        <v>134</v>
      </c>
      <c r="D208" s="4">
        <v>750</v>
      </c>
      <c r="E208" s="5">
        <v>298.69</v>
      </c>
      <c r="F208" s="5">
        <f>ROUND(Tabla324[[#This Row],[CANTIDAD]]*Tabla324[[#This Row],[P. U.]],2)</f>
        <v>224017.5</v>
      </c>
      <c r="G208" s="28">
        <v>750</v>
      </c>
    </row>
    <row r="209" spans="1:7">
      <c r="A209" s="3" t="s">
        <v>387</v>
      </c>
      <c r="B209" s="3" t="s">
        <v>388</v>
      </c>
      <c r="C209" s="1" t="s">
        <v>40</v>
      </c>
      <c r="D209" s="4">
        <v>4431.29</v>
      </c>
      <c r="E209" s="5">
        <v>259.58</v>
      </c>
      <c r="F209" s="5">
        <f>ROUND(Tabla324[[#This Row],[CANTIDAD]]*Tabla324[[#This Row],[P. U.]],2)</f>
        <v>1150274.26</v>
      </c>
      <c r="G209" s="28">
        <v>4431.29</v>
      </c>
    </row>
  </sheetData>
  <mergeCells count="2">
    <mergeCell ref="A1:G3"/>
    <mergeCell ref="E8:G8"/>
  </mergeCells>
  <pageMargins left="0.19685039370078741" right="0.19685039370078741" top="0.19685039370078741" bottom="0.19685039370078741" header="0" footer="0"/>
  <pageSetup orientation="portrait" horizontalDpi="4294967294" verticalDpi="4294967294"/>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PV-CD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CARREÑO</dc:creator>
  <cp:lastModifiedBy>Christian Diaz</cp:lastModifiedBy>
  <dcterms:created xsi:type="dcterms:W3CDTF">2014-11-07T16:24:53Z</dcterms:created>
  <dcterms:modified xsi:type="dcterms:W3CDTF">2015-07-13T17:09:39Z</dcterms:modified>
</cp:coreProperties>
</file>