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OneDrive\Documents\"/>
    </mc:Choice>
  </mc:AlternateContent>
  <xr:revisionPtr revIDLastSave="0" documentId="8_{FB374E2D-D7E9-4FB7-9DDB-382C07A132C1}" xr6:coauthVersionLast="47" xr6:coauthVersionMax="47" xr10:uidLastSave="{00000000-0000-0000-0000-000000000000}"/>
  <bookViews>
    <workbookView xWindow="-120" yWindow="-120" windowWidth="29040" windowHeight="15720" activeTab="5" xr2:uid="{E4A02E2E-88C8-414A-B507-ED567CF0F471}"/>
  </bookViews>
  <sheets>
    <sheet name="Materi 1" sheetId="1" r:id="rId1"/>
    <sheet name="Materi 2" sheetId="3" r:id="rId2"/>
    <sheet name="Materi 3" sheetId="4" r:id="rId3"/>
    <sheet name="Materi 4" sheetId="5" r:id="rId4"/>
    <sheet name="Materi 5" sheetId="6" r:id="rId5"/>
    <sheet name="Tota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3" i="2"/>
  <c r="F18" i="2"/>
  <c r="F9" i="2"/>
  <c r="F28" i="2"/>
  <c r="F20" i="2"/>
  <c r="F25" i="2"/>
  <c r="F2" i="2"/>
  <c r="F15" i="2"/>
  <c r="F10" i="2"/>
  <c r="F5" i="2"/>
  <c r="F30" i="2"/>
  <c r="F6" i="2"/>
  <c r="F16" i="2"/>
  <c r="F29" i="2"/>
  <c r="F4" i="2"/>
  <c r="F33" i="2"/>
  <c r="F23" i="2"/>
  <c r="F13" i="2"/>
  <c r="F11" i="2"/>
  <c r="F31" i="2"/>
  <c r="F34" i="2"/>
  <c r="F24" i="2"/>
  <c r="F7" i="2"/>
  <c r="F17" i="2"/>
  <c r="F19" i="2"/>
  <c r="F27" i="2"/>
  <c r="F14" i="2"/>
  <c r="F22" i="2"/>
  <c r="F21" i="2"/>
  <c r="F8" i="2"/>
  <c r="F26" i="2"/>
  <c r="F32" i="2"/>
  <c r="F12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E3" i="2"/>
  <c r="E18" i="2"/>
  <c r="E9" i="2"/>
  <c r="E28" i="2"/>
  <c r="E20" i="2"/>
  <c r="E25" i="2"/>
  <c r="E2" i="2"/>
  <c r="E15" i="2"/>
  <c r="E10" i="2"/>
  <c r="E5" i="2"/>
  <c r="E30" i="2"/>
  <c r="E6" i="2"/>
  <c r="E16" i="2"/>
  <c r="E29" i="2"/>
  <c r="E4" i="2"/>
  <c r="E33" i="2"/>
  <c r="E23" i="2"/>
  <c r="E13" i="2"/>
  <c r="E11" i="2"/>
  <c r="E31" i="2"/>
  <c r="E34" i="2"/>
  <c r="E24" i="2"/>
  <c r="E7" i="2"/>
  <c r="E17" i="2"/>
  <c r="E19" i="2"/>
  <c r="E27" i="2"/>
  <c r="E14" i="2"/>
  <c r="E22" i="2"/>
  <c r="E21" i="2"/>
  <c r="E8" i="2"/>
  <c r="E26" i="2"/>
  <c r="E32" i="2"/>
  <c r="E12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D3" i="2"/>
  <c r="D18" i="2"/>
  <c r="D9" i="2"/>
  <c r="D28" i="2"/>
  <c r="D20" i="2"/>
  <c r="D25" i="2"/>
  <c r="D2" i="2"/>
  <c r="D15" i="2"/>
  <c r="D10" i="2"/>
  <c r="D5" i="2"/>
  <c r="D30" i="2"/>
  <c r="D6" i="2"/>
  <c r="D16" i="2"/>
  <c r="D29" i="2"/>
  <c r="D4" i="2"/>
  <c r="D33" i="2"/>
  <c r="D23" i="2"/>
  <c r="D13" i="2"/>
  <c r="D11" i="2"/>
  <c r="D31" i="2"/>
  <c r="D34" i="2"/>
  <c r="D24" i="2"/>
  <c r="D7" i="2"/>
  <c r="D17" i="2"/>
  <c r="D19" i="2"/>
  <c r="D27" i="2"/>
  <c r="D14" i="2"/>
  <c r="D22" i="2"/>
  <c r="D21" i="2"/>
  <c r="D8" i="2"/>
  <c r="D26" i="2"/>
  <c r="D32" i="2"/>
  <c r="D12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B3" i="2"/>
  <c r="G3" i="2" s="1"/>
  <c r="B18" i="2"/>
  <c r="G18" i="2" s="1"/>
  <c r="B9" i="2"/>
  <c r="G9" i="2" s="1"/>
  <c r="B28" i="2"/>
  <c r="G28" i="2" s="1"/>
  <c r="B20" i="2"/>
  <c r="G20" i="2" s="1"/>
  <c r="B25" i="2"/>
  <c r="G25" i="2" s="1"/>
  <c r="B2" i="2"/>
  <c r="G2" i="2" s="1"/>
  <c r="B15" i="2"/>
  <c r="G15" i="2" s="1"/>
  <c r="B10" i="2"/>
  <c r="G10" i="2" s="1"/>
  <c r="B5" i="2"/>
  <c r="G5" i="2" s="1"/>
  <c r="B30" i="2"/>
  <c r="G30" i="2" s="1"/>
  <c r="B6" i="2"/>
  <c r="G6" i="2" s="1"/>
  <c r="B16" i="2"/>
  <c r="G16" i="2" s="1"/>
  <c r="B29" i="2"/>
  <c r="G29" i="2" s="1"/>
  <c r="B4" i="2"/>
  <c r="G4" i="2" s="1"/>
  <c r="B33" i="2"/>
  <c r="G33" i="2" s="1"/>
  <c r="B23" i="2"/>
  <c r="G23" i="2" s="1"/>
  <c r="B13" i="2"/>
  <c r="G13" i="2" s="1"/>
  <c r="B11" i="2"/>
  <c r="G11" i="2" s="1"/>
  <c r="B31" i="2"/>
  <c r="G31" i="2" s="1"/>
  <c r="B34" i="2"/>
  <c r="G34" i="2" s="1"/>
  <c r="B24" i="2"/>
  <c r="G24" i="2" s="1"/>
  <c r="B7" i="2"/>
  <c r="G7" i="2" s="1"/>
  <c r="B17" i="2"/>
  <c r="G17" i="2" s="1"/>
  <c r="B19" i="2"/>
  <c r="G19" i="2" s="1"/>
  <c r="B27" i="2"/>
  <c r="G27" i="2" s="1"/>
  <c r="B14" i="2"/>
  <c r="G14" i="2" s="1"/>
  <c r="B22" i="2"/>
  <c r="G22" i="2" s="1"/>
  <c r="B21" i="2"/>
  <c r="G21" i="2" s="1"/>
  <c r="B8" i="2"/>
  <c r="G8" i="2" s="1"/>
  <c r="B26" i="2"/>
  <c r="G26" i="2" s="1"/>
  <c r="B32" i="2"/>
  <c r="G32" i="2" s="1"/>
  <c r="B12" i="2"/>
  <c r="G12" i="2" s="1"/>
  <c r="B35" i="2"/>
  <c r="G35" i="2" s="1"/>
  <c r="B36" i="2"/>
  <c r="G36" i="2" s="1"/>
  <c r="B37" i="2"/>
  <c r="G37" i="2" s="1"/>
  <c r="B38" i="2"/>
  <c r="G38" i="2" s="1"/>
  <c r="B39" i="2"/>
  <c r="G39" i="2" s="1"/>
  <c r="B40" i="2"/>
  <c r="G40" i="2" s="1"/>
  <c r="B41" i="2"/>
  <c r="G41" i="2" s="1"/>
  <c r="B42" i="2"/>
  <c r="G42" i="2" s="1"/>
  <c r="B43" i="2"/>
  <c r="G43" i="2" s="1"/>
  <c r="B44" i="2"/>
  <c r="G44" i="2" s="1"/>
  <c r="B45" i="2"/>
  <c r="G45" i="2" s="1"/>
  <c r="B46" i="2"/>
  <c r="G46" i="2" s="1"/>
  <c r="B47" i="2"/>
  <c r="G47" i="2" s="1"/>
  <c r="B48" i="2"/>
  <c r="G48" i="2" s="1"/>
  <c r="B49" i="2"/>
  <c r="G49" i="2" s="1"/>
  <c r="B50" i="2"/>
  <c r="G50" i="2" s="1"/>
  <c r="B51" i="2"/>
  <c r="G51" i="2" s="1"/>
  <c r="B52" i="2"/>
  <c r="G52" i="2" s="1"/>
  <c r="B53" i="2"/>
  <c r="G53" i="2" s="1"/>
  <c r="B54" i="2"/>
  <c r="G54" i="2" s="1"/>
  <c r="B55" i="2"/>
  <c r="G55" i="2" s="1"/>
  <c r="B56" i="2"/>
  <c r="G56" i="2" s="1"/>
  <c r="C3" i="2"/>
  <c r="C18" i="2"/>
  <c r="C9" i="2"/>
  <c r="C28" i="2"/>
  <c r="C20" i="2"/>
  <c r="C25" i="2"/>
  <c r="C2" i="2"/>
  <c r="C15" i="2"/>
  <c r="C10" i="2"/>
  <c r="C5" i="2"/>
  <c r="C30" i="2"/>
  <c r="C6" i="2"/>
  <c r="C16" i="2"/>
  <c r="C29" i="2"/>
  <c r="C4" i="2"/>
  <c r="C33" i="2"/>
  <c r="C23" i="2"/>
  <c r="C13" i="2"/>
  <c r="C11" i="2"/>
  <c r="C31" i="2"/>
  <c r="C34" i="2"/>
  <c r="C24" i="2"/>
  <c r="C7" i="2"/>
  <c r="C17" i="2"/>
  <c r="C19" i="2"/>
  <c r="C27" i="2"/>
  <c r="C14" i="2"/>
  <c r="C22" i="2"/>
  <c r="C21" i="2"/>
  <c r="C8" i="2"/>
  <c r="C26" i="2"/>
  <c r="C32" i="2"/>
  <c r="C12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0" i="3"/>
  <c r="E8" i="3"/>
  <c r="E9" i="3"/>
  <c r="E24" i="3"/>
  <c r="E25" i="3"/>
  <c r="E10" i="3"/>
  <c r="E26" i="3"/>
  <c r="E27" i="3"/>
  <c r="E11" i="3"/>
  <c r="E12" i="3"/>
  <c r="E13" i="3"/>
  <c r="E14" i="3"/>
  <c r="E15" i="3"/>
  <c r="E28" i="3"/>
  <c r="E16" i="3"/>
  <c r="E29" i="3"/>
  <c r="E30" i="3"/>
  <c r="E17" i="3"/>
  <c r="E31" i="3"/>
  <c r="E18" i="3"/>
  <c r="E19" i="3"/>
  <c r="E32" i="3"/>
  <c r="E17" i="5"/>
  <c r="E12" i="5"/>
  <c r="E16" i="5"/>
  <c r="E31" i="5"/>
  <c r="E11" i="5"/>
  <c r="E10" i="5"/>
  <c r="E30" i="5"/>
  <c r="E29" i="5"/>
  <c r="E9" i="5"/>
  <c r="E28" i="5"/>
  <c r="E4" i="5"/>
  <c r="E8" i="5"/>
  <c r="E27" i="5"/>
  <c r="E26" i="5"/>
  <c r="E2" i="5"/>
  <c r="E7" i="5"/>
  <c r="E15" i="5"/>
  <c r="E25" i="5"/>
  <c r="E24" i="5"/>
  <c r="E3" i="5"/>
  <c r="E23" i="5"/>
  <c r="E22" i="5"/>
  <c r="E6" i="5"/>
  <c r="E14" i="5"/>
  <c r="E21" i="5"/>
  <c r="E20" i="5"/>
  <c r="E5" i="5"/>
  <c r="E19" i="5"/>
  <c r="E32" i="5"/>
  <c r="E18" i="5"/>
  <c r="E13" i="5"/>
  <c r="E17" i="4"/>
  <c r="E4" i="4"/>
  <c r="E18" i="4"/>
  <c r="E5" i="4"/>
  <c r="E19" i="4"/>
  <c r="E20" i="4"/>
  <c r="E21" i="4"/>
  <c r="E22" i="4"/>
  <c r="E6" i="4"/>
  <c r="E23" i="4"/>
  <c r="E24" i="4"/>
  <c r="E7" i="4"/>
  <c r="E25" i="4"/>
  <c r="E26" i="4"/>
  <c r="E16" i="4"/>
  <c r="E3" i="4"/>
  <c r="E2" i="4"/>
  <c r="E15" i="4"/>
  <c r="E14" i="4"/>
  <c r="E13" i="4"/>
  <c r="E12" i="4"/>
  <c r="E11" i="4"/>
  <c r="E10" i="4"/>
  <c r="E9" i="4"/>
  <c r="E27" i="4"/>
  <c r="E8" i="4"/>
  <c r="E7" i="3"/>
  <c r="E6" i="3"/>
  <c r="E23" i="3"/>
  <c r="E5" i="3"/>
  <c r="E4" i="3"/>
  <c r="E22" i="3"/>
  <c r="E3" i="3"/>
  <c r="E33" i="3"/>
  <c r="E2" i="3"/>
  <c r="E21" i="3"/>
  <c r="E18" i="1"/>
  <c r="E13" i="1"/>
  <c r="E16" i="1"/>
  <c r="E10" i="1"/>
  <c r="E6" i="1"/>
  <c r="E2" i="1"/>
  <c r="E3" i="1"/>
  <c r="E11" i="1"/>
  <c r="E7" i="1"/>
  <c r="E17" i="1"/>
  <c r="E8" i="1"/>
  <c r="E9" i="1"/>
  <c r="E12" i="1"/>
  <c r="E14" i="1"/>
  <c r="E15" i="1"/>
  <c r="E4" i="1"/>
  <c r="E5" i="1"/>
</calcChain>
</file>

<file path=xl/sharedStrings.xml><?xml version="1.0" encoding="utf-8"?>
<sst xmlns="http://schemas.openxmlformats.org/spreadsheetml/2006/main" count="405" uniqueCount="103">
  <si>
    <t xml:space="preserve">Nama </t>
  </si>
  <si>
    <t>Nama Instansi</t>
  </si>
  <si>
    <t>Kelas</t>
  </si>
  <si>
    <t>Score</t>
  </si>
  <si>
    <t>Rank</t>
  </si>
  <si>
    <t>B</t>
  </si>
  <si>
    <t>Kelas B</t>
  </si>
  <si>
    <t>KELAS B</t>
  </si>
  <si>
    <t>Nama</t>
  </si>
  <si>
    <t>Materi 1</t>
  </si>
  <si>
    <t>Materi 2</t>
  </si>
  <si>
    <t>Materi 3</t>
  </si>
  <si>
    <t>Materi 4</t>
  </si>
  <si>
    <t>Materi 5</t>
  </si>
  <si>
    <t>Total</t>
  </si>
  <si>
    <t>Rusfandi</t>
  </si>
  <si>
    <t>ABDUL SYUKUR, SH</t>
  </si>
  <si>
    <t>Agusrinal, S.Si., M.Si.</t>
  </si>
  <si>
    <t>Mas'ud Umar</t>
  </si>
  <si>
    <t>Waode Maratun Shaleha</t>
  </si>
  <si>
    <t>Dr. Rohmanur Aziz, S.Sos.I.,M.Ag</t>
  </si>
  <si>
    <t>Rina Sri Wulandari, S.T., M.T.</t>
  </si>
  <si>
    <t>Ummi Kalsum</t>
  </si>
  <si>
    <t>Mahfudz</t>
  </si>
  <si>
    <t>Sodiman</t>
  </si>
  <si>
    <t>Muhajir Musa</t>
  </si>
  <si>
    <t>Muhafidhah Novie, SE.,MM</t>
  </si>
  <si>
    <t>Abdul Jalil, S. H. I., M. A., M. E. I</t>
  </si>
  <si>
    <t>Al Darmono</t>
  </si>
  <si>
    <t>Abdul Wahid Mongkito</t>
  </si>
  <si>
    <t>Muslan</t>
  </si>
  <si>
    <t>Imam Sumantri</t>
  </si>
  <si>
    <t>Milla Ahmadia Apologia, M.Pd.I</t>
  </si>
  <si>
    <t>Anwar Said, S.Si.,M.Pd</t>
  </si>
  <si>
    <t>Ani matdoan S.Ag M,M</t>
  </si>
  <si>
    <t>Mohammad Rais</t>
  </si>
  <si>
    <t>Abdillah Halim</t>
  </si>
  <si>
    <t>Listiyono Santoso</t>
  </si>
  <si>
    <t>Aminah S.Sos.I</t>
  </si>
  <si>
    <t>Sri Chatun, S. S., M. Si</t>
  </si>
  <si>
    <t>Ummu Imro'atus Sholihah</t>
  </si>
  <si>
    <t>Hamdani</t>
  </si>
  <si>
    <t>Syaltout Muhaiminuddin</t>
  </si>
  <si>
    <t>Muhammad Muharrom Al Haromainy</t>
  </si>
  <si>
    <t>anton.m.pďi</t>
  </si>
  <si>
    <t>Ilfiana iffah jihada</t>
  </si>
  <si>
    <t>Imron Rosadi, S.E., M.M.</t>
  </si>
  <si>
    <t>Musa Narwawan</t>
  </si>
  <si>
    <t>IAIN Kendari</t>
  </si>
  <si>
    <t>PW NU NTT</t>
  </si>
  <si>
    <t>Universitas Nahdlatul Ulama Sulawesi Tenggara</t>
  </si>
  <si>
    <t>universitas muhammadiyah kendari</t>
  </si>
  <si>
    <t>UIN Sunan Gunung Djati Bandung</t>
  </si>
  <si>
    <t>Universitas Nahdlatul Ulama Sidoarjo</t>
  </si>
  <si>
    <t>FEBI IAIN Kendari</t>
  </si>
  <si>
    <t>PWM NTT</t>
  </si>
  <si>
    <t>Unusida</t>
  </si>
  <si>
    <t>UNU SULAWESI TENGGARA</t>
  </si>
  <si>
    <t>IAI Ngawi</t>
  </si>
  <si>
    <t>Univ. NU Sulawesi Tenggara</t>
  </si>
  <si>
    <t>Kanwil kementerian agama provinsi Papua</t>
  </si>
  <si>
    <t>UNU SIDOARJO</t>
  </si>
  <si>
    <t>Universitas Muhammadiyah Kendari</t>
  </si>
  <si>
    <t>Kementrian Agama</t>
  </si>
  <si>
    <t>Pwnuntt</t>
  </si>
  <si>
    <t>Institut Agama Islam (IAI) Ngawi</t>
  </si>
  <si>
    <t>ISNU Jawa timur</t>
  </si>
  <si>
    <t>Satgas Halal Provinsi Papua</t>
  </si>
  <si>
    <t>Lakpesdam PWNU NTT</t>
  </si>
  <si>
    <t>Pondok Pesantren Hidayatullah Yayasan Amanah</t>
  </si>
  <si>
    <t>PP. Hidayatullah Kupang NTT</t>
  </si>
  <si>
    <t>Pw Muhammadiyah NTT</t>
  </si>
  <si>
    <t>PW Muhammadiyah NTT</t>
  </si>
  <si>
    <t>Kantor Wilayah Kementerian Agama Provinsi Papua</t>
  </si>
  <si>
    <t>Kanwil Kemenag Provinsi Papua</t>
  </si>
  <si>
    <t>Imam sumantri</t>
  </si>
  <si>
    <t>Zain Zuhri Sholeh</t>
  </si>
  <si>
    <t>waode maratun shaleha</t>
  </si>
  <si>
    <t>Siti kurniati</t>
  </si>
  <si>
    <t>Drs. Saifudin Azis</t>
  </si>
  <si>
    <t>Yunus</t>
  </si>
  <si>
    <t>UNU SULTRA</t>
  </si>
  <si>
    <t>UNUSIDA</t>
  </si>
  <si>
    <t>IAI NGAWI</t>
  </si>
  <si>
    <t>PW Muhammadiyah Provinsi nusa tenggara timur</t>
  </si>
  <si>
    <t>Kanwil Kementerian Agama Prov. Papua</t>
  </si>
  <si>
    <t>ISNu jatim</t>
  </si>
  <si>
    <t>PWNU ntt</t>
  </si>
  <si>
    <t>PWNU Bali</t>
  </si>
  <si>
    <t>Surabaya</t>
  </si>
  <si>
    <t>Mas'ud Umar, S.Pd, M.Pd</t>
  </si>
  <si>
    <t>ISNU Jawa Timur</t>
  </si>
  <si>
    <t>Kanwil kemenag prov. Papua</t>
  </si>
  <si>
    <t>UIN SGD Bandung</t>
  </si>
  <si>
    <t>Ahmad Basar</t>
  </si>
  <si>
    <t>ISNU Jatim</t>
  </si>
  <si>
    <t>Lakpesdam pwnu ntt</t>
  </si>
  <si>
    <t>Universitas NU</t>
  </si>
  <si>
    <t>Kanwil Agama</t>
  </si>
  <si>
    <t>Milla Ahmadia Apologia,M.Pd.I</t>
  </si>
  <si>
    <t>Misbakhul Ulum</t>
  </si>
  <si>
    <t>IAIN kendari</t>
  </si>
  <si>
    <t>UGM 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</si>
</sst>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NumberFormat="1"/>
    <xf numFmtId="0" fontId="1" fillId="0" borderId="1" xfId="0" applyNumberFormat="1" applyFont="1" applyBorder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8"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5F2B9-AF10-44A6-8DF5-0D74B391676D}" name="Table1" displayName="Table1" ref="A1:E35" totalsRowShown="0">
  <autoFilter ref="A1:E35" xr:uid="{9765F2B9-AF10-44A6-8DF5-0D74B391676D}"/>
  <sortState xmlns:xlrd2="http://schemas.microsoft.com/office/spreadsheetml/2017/richdata2" ref="A2:E18">
    <sortCondition ref="E1:E18"/>
  </sortState>
  <tableColumns count="5">
    <tableColumn id="1" xr3:uid="{DF316187-34BC-4516-B9F3-95064198F458}" name="Nama "/>
    <tableColumn id="2" xr3:uid="{EA7ECCC9-E875-4F95-B32F-BFC6187FD23B}" name="Nama Instansi"/>
    <tableColumn id="3" xr3:uid="{20DA6BF7-FF7D-465D-BCB9-6A5CA2DCE982}" name="Kelas"/>
    <tableColumn id="4" xr3:uid="{EF83A1B3-4331-46CE-9B22-13B42D2436C9}" name="Score"/>
    <tableColumn id="5" xr3:uid="{B3BB6E12-B0EF-4773-B710-50884327759B}" name="Rank" dataDxfId="17">
      <calculatedColumnFormula>RANK(Table1[[#This Row],[Score]],Table1[Score],0)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2EC51-8757-4953-87D0-5450F92C0F49}" name="Table13" displayName="Table13" ref="A1:E33" totalsRowShown="0">
  <autoFilter ref="A1:E33" xr:uid="{9765F2B9-AF10-44A6-8DF5-0D74B391676D}"/>
  <sortState xmlns:xlrd2="http://schemas.microsoft.com/office/spreadsheetml/2017/richdata2" ref="A2:E33">
    <sortCondition ref="E1:E33"/>
  </sortState>
  <tableColumns count="5">
    <tableColumn id="1" xr3:uid="{BDCC2CD5-5601-4075-8C6F-CB08ED2D8C10}" name="Nama "/>
    <tableColumn id="2" xr3:uid="{EF119112-D251-4EF2-92A1-533F3DA024B5}" name="Nama Instansi"/>
    <tableColumn id="3" xr3:uid="{157043EE-F2FC-48C7-81D6-D9D2AFEF4297}" name="Kelas"/>
    <tableColumn id="4" xr3:uid="{D8275DAB-05A3-48D1-8B61-49C050B46429}" name="Score"/>
    <tableColumn id="5" xr3:uid="{433333F6-9B1A-4C06-875A-453DEB383E7F}" name="Rank" dataDxfId="16">
      <calculatedColumnFormula>RANK(Table13[[#This Row],[Score]],Table13[Score],0)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255D8C-1C21-4A98-A2B2-8C637204DFCC}" name="Table134" displayName="Table134" ref="A1:E27" totalsRowShown="0">
  <autoFilter ref="A1:E27" xr:uid="{9765F2B9-AF10-44A6-8DF5-0D74B391676D}"/>
  <sortState xmlns:xlrd2="http://schemas.microsoft.com/office/spreadsheetml/2017/richdata2" ref="A2:E27">
    <sortCondition ref="E1:E27"/>
  </sortState>
  <tableColumns count="5">
    <tableColumn id="1" xr3:uid="{24B0BE7D-6564-4FC8-90F8-80B6DEB70AAF}" name="Nama "/>
    <tableColumn id="2" xr3:uid="{134BED19-A8DA-4B3B-99BE-081F0AA1C547}" name="Nama Instansi"/>
    <tableColumn id="3" xr3:uid="{8FFA9714-22FB-4A8E-957D-F366B04439D3}" name="Kelas"/>
    <tableColumn id="4" xr3:uid="{155C37C2-B002-47F9-92C7-15785A319918}" name="Score"/>
    <tableColumn id="5" xr3:uid="{F3B775E0-52FC-4280-9165-3C717401A0D7}" name="Rank" dataDxfId="15">
      <calculatedColumnFormula>RANK(Table134[[#This Row],[Score]],Table134[Score],0)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DDBBB7-10CC-4759-988B-C077CAD64585}" name="Table1345" displayName="Table1345" ref="A1:E32" totalsRowShown="0">
  <autoFilter ref="A1:E32" xr:uid="{9765F2B9-AF10-44A6-8DF5-0D74B391676D}"/>
  <sortState xmlns:xlrd2="http://schemas.microsoft.com/office/spreadsheetml/2017/richdata2" ref="A2:E32">
    <sortCondition ref="E1:E32"/>
  </sortState>
  <tableColumns count="5">
    <tableColumn id="1" xr3:uid="{A22A19F2-248B-4518-8274-7FF8A79557DD}" name="Nama "/>
    <tableColumn id="2" xr3:uid="{4A069184-4364-4EBA-A0BE-BF4984C8155F}" name="Nama Instansi"/>
    <tableColumn id="3" xr3:uid="{DB395C4A-C9E2-4E10-8087-FB86433851A8}" name="Kelas"/>
    <tableColumn id="4" xr3:uid="{46056166-787C-4CA8-ACDC-FC4D4AC1652E}" name="Score"/>
    <tableColumn id="5" xr3:uid="{8593C5CF-DB5D-4A18-8135-2EED8284EA8E}" name="Rank" dataDxfId="14">
      <calculatedColumnFormula>RANK(Table1345[[#This Row],[Score]],Table1345[Score],0)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A3ED2B-7DA4-4831-942D-1BD666177982}" name="Table13456" displayName="Table13456" ref="A1:E44" totalsRowShown="0">
  <autoFilter ref="A1:E44" xr:uid="{9765F2B9-AF10-44A6-8DF5-0D74B391676D}"/>
  <sortState xmlns:xlrd2="http://schemas.microsoft.com/office/spreadsheetml/2017/richdata2" ref="A2:E44">
    <sortCondition ref="E1:E44"/>
  </sortState>
  <tableColumns count="5">
    <tableColumn id="1" xr3:uid="{C45BEB82-6FCB-45F5-AB04-BB79E5084778}" name="Nama "/>
    <tableColumn id="2" xr3:uid="{825B9483-0530-4EEC-9151-1D3D956B9553}" name="Nama Instansi"/>
    <tableColumn id="3" xr3:uid="{8105FC2D-78C0-4792-8540-8370ED32ECD3}" name="Kelas"/>
    <tableColumn id="4" xr3:uid="{6EE06EC5-27D4-4E88-B17F-F147D8A43BCA}" name="Score"/>
    <tableColumn id="5" xr3:uid="{0C8FEB75-3A14-4567-8405-045154C0DF8D}" name="Rank" dataDxfId="13">
      <calculatedColumnFormula>RANK(Table13456[[#This Row],[Score]],Table13456[Score],0)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606D40-2BC0-461F-A7CD-71826A8DDDF7}" name="Table7" displayName="Table7" ref="A1:G56" totalsRowShown="0">
  <autoFilter ref="A1:G56" xr:uid="{0C606D40-2BC0-461F-A7CD-71826A8DDDF7}"/>
  <sortState xmlns:xlrd2="http://schemas.microsoft.com/office/spreadsheetml/2017/richdata2" ref="A2:G56">
    <sortCondition descending="1" ref="G1:G56"/>
  </sortState>
  <tableColumns count="7">
    <tableColumn id="1" xr3:uid="{A1EBA2F7-17D0-49AA-87A2-0E05189D6263}" name="Nama" dataDxfId="12"/>
    <tableColumn id="2" xr3:uid="{960DA68E-8F39-45F3-A708-25AF4F36D946}" name="Materi 1" dataDxfId="11">
      <calculatedColumnFormula>_xlfn.IFNA(VLOOKUP(Table7[[#This Row],[Nama]],Table1[#All],4,FALSE),0)</calculatedColumnFormula>
    </tableColumn>
    <tableColumn id="3" xr3:uid="{E2BABFC9-DFDB-4E55-B2A8-E6E9D7E51D81}" name="Materi 2" dataDxfId="10">
      <calculatedColumnFormula>_xlfn.IFNA(VLOOKUP(Table7[[#This Row],[Nama]],Table13[#All],4,FALSE),0)</calculatedColumnFormula>
    </tableColumn>
    <tableColumn id="4" xr3:uid="{018678D1-191C-4ADF-B698-C79CB9B0DA73}" name="Materi 3" dataDxfId="9">
      <calculatedColumnFormula>_xlfn.IFNA(VLOOKUP(Table7[[#This Row],[Nama]],Table134[#All],4,FALSE),0)</calculatedColumnFormula>
    </tableColumn>
    <tableColumn id="5" xr3:uid="{E710318D-AA8C-46BD-A3AD-B1E4CD3BECA7}" name="Materi 4" dataDxfId="8">
      <calculatedColumnFormula>_xlfn.IFNA(VLOOKUP(Table7[[#This Row],[Nama]],Table1345[#All],4,FALSE),0)</calculatedColumnFormula>
    </tableColumn>
    <tableColumn id="6" xr3:uid="{F6337906-0C52-4A33-A27D-94DE66A6BD19}" name="Materi 5" dataDxfId="7">
      <calculatedColumnFormula>_xlfn.IFNA(VLOOKUP(Table7[[#This Row],[Nama]],Table13456[#All],4,FALSE),0)</calculatedColumnFormula>
    </tableColumn>
    <tableColumn id="8" xr3:uid="{F240DD43-A0DD-4E02-87DA-2D5AEB4A3335}" name="Total" dataDxfId="0">
      <calculatedColumnFormula>SUM(Table7[[#This Row],[Materi 1]:[Materi 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5867-F605-4DDD-A2D5-59BC414C453D}">
  <dimension ref="A1:E35"/>
  <sheetViews>
    <sheetView topLeftCell="A12" workbookViewId="0">
      <selection activeCell="A12" sqref="A12"/>
    </sheetView>
  </sheetViews>
  <sheetFormatPr defaultRowHeight="15" x14ac:dyDescent="0.25"/>
  <cols>
    <col min="2" max="2" width="15.5703125" customWidth="1"/>
    <col min="4" max="4" width="17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 x14ac:dyDescent="0.3">
      <c r="A2" s="1" t="s">
        <v>15</v>
      </c>
      <c r="B2" s="1" t="s">
        <v>48</v>
      </c>
      <c r="C2" s="1"/>
      <c r="D2" s="2">
        <v>75</v>
      </c>
      <c r="E2">
        <f>RANK(Table1[[#This Row],[Score]],Table1[Score],0)</f>
        <v>3</v>
      </c>
    </row>
    <row r="3" spans="1:5" ht="39.75" thickBot="1" x14ac:dyDescent="0.3">
      <c r="A3" s="1" t="s">
        <v>16</v>
      </c>
      <c r="B3" s="1" t="s">
        <v>49</v>
      </c>
      <c r="C3" s="1"/>
      <c r="D3" s="2">
        <v>40</v>
      </c>
      <c r="E3">
        <f>RANK(Table1[[#This Row],[Score]],Table1[Score],0)</f>
        <v>29</v>
      </c>
    </row>
    <row r="4" spans="1:5" ht="52.5" thickBot="1" x14ac:dyDescent="0.3">
      <c r="A4" s="1" t="s">
        <v>17</v>
      </c>
      <c r="B4" s="1" t="s">
        <v>50</v>
      </c>
      <c r="C4" s="1"/>
      <c r="D4" s="2">
        <v>70</v>
      </c>
      <c r="E4">
        <f>RANK(Table1[[#This Row],[Score]],Table1[Score],0)</f>
        <v>9</v>
      </c>
    </row>
    <row r="5" spans="1:5" ht="27" thickBot="1" x14ac:dyDescent="0.3">
      <c r="A5" s="1" t="s">
        <v>18</v>
      </c>
      <c r="B5" s="1" t="s">
        <v>49</v>
      </c>
      <c r="C5" s="1"/>
      <c r="D5" s="2">
        <v>65</v>
      </c>
      <c r="E5">
        <f>RANK(Table1[[#This Row],[Score]],Table1[Score],0)</f>
        <v>14</v>
      </c>
    </row>
    <row r="6" spans="1:5" ht="39.75" thickBot="1" x14ac:dyDescent="0.3">
      <c r="A6" s="1" t="s">
        <v>19</v>
      </c>
      <c r="B6" s="1" t="s">
        <v>51</v>
      </c>
      <c r="C6" s="1"/>
      <c r="D6" s="2">
        <v>65</v>
      </c>
      <c r="E6">
        <f>RANK(Table1[[#This Row],[Score]],Table1[Score],0)</f>
        <v>14</v>
      </c>
    </row>
    <row r="7" spans="1:5" ht="65.25" thickBot="1" x14ac:dyDescent="0.3">
      <c r="A7" s="1" t="s">
        <v>20</v>
      </c>
      <c r="B7" s="1" t="s">
        <v>52</v>
      </c>
      <c r="C7" s="1"/>
      <c r="D7" s="2">
        <v>45</v>
      </c>
      <c r="E7">
        <f>RANK(Table1[[#This Row],[Score]],Table1[Score],0)</f>
        <v>26</v>
      </c>
    </row>
    <row r="8" spans="1:5" ht="52.5" thickBot="1" x14ac:dyDescent="0.3">
      <c r="A8" s="1" t="s">
        <v>21</v>
      </c>
      <c r="B8" s="1" t="s">
        <v>53</v>
      </c>
      <c r="C8" s="1"/>
      <c r="D8" s="2">
        <v>75</v>
      </c>
      <c r="E8">
        <f>RANK(Table1[[#This Row],[Score]],Table1[Score],0)</f>
        <v>3</v>
      </c>
    </row>
    <row r="9" spans="1:5" ht="27" thickBot="1" x14ac:dyDescent="0.3">
      <c r="A9" s="1" t="s">
        <v>22</v>
      </c>
      <c r="B9" s="1" t="s">
        <v>54</v>
      </c>
      <c r="C9" s="1"/>
      <c r="D9" s="2">
        <v>65</v>
      </c>
      <c r="E9">
        <f>RANK(Table1[[#This Row],[Score]],Table1[Score],0)</f>
        <v>14</v>
      </c>
    </row>
    <row r="10" spans="1:5" ht="15.75" thickBot="1" x14ac:dyDescent="0.3">
      <c r="A10" s="1" t="s">
        <v>23</v>
      </c>
      <c r="B10" s="1" t="s">
        <v>48</v>
      </c>
      <c r="C10" s="1"/>
      <c r="D10" s="2">
        <v>60</v>
      </c>
      <c r="E10">
        <f>RANK(Table1[[#This Row],[Score]],Table1[Score],0)</f>
        <v>17</v>
      </c>
    </row>
    <row r="11" spans="1:5" ht="15.75" thickBot="1" x14ac:dyDescent="0.3">
      <c r="A11" s="1" t="s">
        <v>24</v>
      </c>
      <c r="B11" s="1" t="s">
        <v>48</v>
      </c>
      <c r="C11" s="1"/>
      <c r="D11" s="2">
        <v>75</v>
      </c>
      <c r="E11">
        <f>RANK(Table1[[#This Row],[Score]],Table1[Score],0)</f>
        <v>3</v>
      </c>
    </row>
    <row r="12" spans="1:5" ht="27" thickBot="1" x14ac:dyDescent="0.3">
      <c r="A12" s="1" t="s">
        <v>25</v>
      </c>
      <c r="B12" s="1" t="s">
        <v>55</v>
      </c>
      <c r="C12" s="1"/>
      <c r="D12" s="2">
        <v>20</v>
      </c>
      <c r="E12">
        <f>RANK(Table1[[#This Row],[Score]],Table1[Score],0)</f>
        <v>34</v>
      </c>
    </row>
    <row r="13" spans="1:5" ht="39.75" thickBot="1" x14ac:dyDescent="0.3">
      <c r="A13" s="1" t="s">
        <v>26</v>
      </c>
      <c r="B13" s="1" t="s">
        <v>56</v>
      </c>
      <c r="C13" s="1"/>
      <c r="D13" s="2">
        <v>75</v>
      </c>
      <c r="E13">
        <f>RANK(Table1[[#This Row],[Score]],Table1[Score],0)</f>
        <v>3</v>
      </c>
    </row>
    <row r="14" spans="1:5" ht="65.25" thickBot="1" x14ac:dyDescent="0.3">
      <c r="A14" s="1" t="s">
        <v>27</v>
      </c>
      <c r="B14" s="1" t="s">
        <v>57</v>
      </c>
      <c r="C14" s="1"/>
      <c r="D14" s="2">
        <v>45</v>
      </c>
      <c r="E14">
        <f>RANK(Table1[[#This Row],[Score]],Table1[Score],0)</f>
        <v>26</v>
      </c>
    </row>
    <row r="15" spans="1:5" ht="27" thickBot="1" x14ac:dyDescent="0.3">
      <c r="A15" s="1" t="s">
        <v>28</v>
      </c>
      <c r="B15" s="1" t="s">
        <v>58</v>
      </c>
      <c r="C15" s="1"/>
      <c r="D15" s="2">
        <v>35</v>
      </c>
      <c r="E15">
        <f>RANK(Table1[[#This Row],[Score]],Table1[Score],0)</f>
        <v>30</v>
      </c>
    </row>
    <row r="16" spans="1:5" ht="39.75" thickBot="1" x14ac:dyDescent="0.3">
      <c r="A16" s="1" t="s">
        <v>29</v>
      </c>
      <c r="B16" s="1" t="s">
        <v>48</v>
      </c>
      <c r="C16" s="1" t="s">
        <v>5</v>
      </c>
      <c r="D16" s="2">
        <v>70</v>
      </c>
      <c r="E16">
        <f>RANK(Table1[[#This Row],[Score]],Table1[Score],0)</f>
        <v>9</v>
      </c>
    </row>
    <row r="17" spans="1:5" ht="39.75" thickBot="1" x14ac:dyDescent="0.3">
      <c r="A17" s="1" t="s">
        <v>30</v>
      </c>
      <c r="B17" s="1" t="s">
        <v>59</v>
      </c>
      <c r="C17" s="1" t="s">
        <v>5</v>
      </c>
      <c r="D17" s="2">
        <v>55</v>
      </c>
      <c r="E17">
        <f>RANK(Table1[[#This Row],[Score]],Table1[Score],0)</f>
        <v>22</v>
      </c>
    </row>
    <row r="18" spans="1:5" ht="52.5" thickBot="1" x14ac:dyDescent="0.3">
      <c r="A18" s="1" t="s">
        <v>31</v>
      </c>
      <c r="B18" s="1" t="s">
        <v>60</v>
      </c>
      <c r="C18" s="1" t="s">
        <v>5</v>
      </c>
      <c r="D18" s="2">
        <v>45</v>
      </c>
      <c r="E18">
        <f>RANK(Table1[[#This Row],[Score]],Table1[Score],0)</f>
        <v>26</v>
      </c>
    </row>
    <row r="19" spans="1:5" ht="52.5" thickBot="1" x14ac:dyDescent="0.3">
      <c r="A19" s="1" t="s">
        <v>32</v>
      </c>
      <c r="B19" s="1" t="s">
        <v>61</v>
      </c>
      <c r="C19" s="5"/>
      <c r="D19" s="2">
        <v>70</v>
      </c>
      <c r="E19" s="3">
        <f>RANK(Table1[[#This Row],[Score]],Table1[Score],0)</f>
        <v>9</v>
      </c>
    </row>
    <row r="20" spans="1:5" ht="52.5" thickBot="1" x14ac:dyDescent="0.3">
      <c r="A20" s="1" t="s">
        <v>33</v>
      </c>
      <c r="B20" s="1" t="s">
        <v>62</v>
      </c>
      <c r="C20" s="5"/>
      <c r="D20" s="2">
        <v>70</v>
      </c>
      <c r="E20" s="3">
        <f>RANK(Table1[[#This Row],[Score]],Table1[Score],0)</f>
        <v>9</v>
      </c>
    </row>
    <row r="21" spans="1:5" ht="52.5" thickBot="1" x14ac:dyDescent="0.3">
      <c r="A21" s="1" t="s">
        <v>34</v>
      </c>
      <c r="B21" s="1" t="s">
        <v>63</v>
      </c>
      <c r="C21" s="5"/>
      <c r="D21" s="2">
        <v>75</v>
      </c>
      <c r="E21" s="3">
        <f>RANK(Table1[[#This Row],[Score]],Table1[Score],0)</f>
        <v>3</v>
      </c>
    </row>
    <row r="22" spans="1:5" ht="27" thickBot="1" x14ac:dyDescent="0.3">
      <c r="A22" s="1" t="s">
        <v>78</v>
      </c>
      <c r="B22" s="1" t="s">
        <v>64</v>
      </c>
      <c r="D22" s="2">
        <v>30</v>
      </c>
      <c r="E22" s="3">
        <f>RANK(Table1[[#This Row],[Score]],Table1[Score],0)</f>
        <v>32</v>
      </c>
    </row>
    <row r="23" spans="1:5" ht="39.75" thickBot="1" x14ac:dyDescent="0.3">
      <c r="A23" s="1" t="s">
        <v>35</v>
      </c>
      <c r="B23" s="1" t="s">
        <v>62</v>
      </c>
      <c r="D23" s="2">
        <v>25</v>
      </c>
      <c r="E23" s="3">
        <f>RANK(Table1[[#This Row],[Score]],Table1[Score],0)</f>
        <v>33</v>
      </c>
    </row>
    <row r="24" spans="1:5" ht="27" thickBot="1" x14ac:dyDescent="0.3">
      <c r="A24" s="1" t="s">
        <v>36</v>
      </c>
      <c r="B24" s="1" t="s">
        <v>65</v>
      </c>
      <c r="C24" s="5"/>
      <c r="D24" s="2">
        <v>75</v>
      </c>
      <c r="E24" s="3">
        <f>RANK(Table1[[#This Row],[Score]],Table1[Score],0)</f>
        <v>3</v>
      </c>
    </row>
    <row r="25" spans="1:5" ht="27" thickBot="1" x14ac:dyDescent="0.3">
      <c r="A25" s="1" t="s">
        <v>37</v>
      </c>
      <c r="B25" s="1" t="s">
        <v>66</v>
      </c>
      <c r="D25" s="2">
        <v>55</v>
      </c>
      <c r="E25" s="3">
        <f>RANK(Table1[[#This Row],[Score]],Table1[Score],0)</f>
        <v>22</v>
      </c>
    </row>
    <row r="26" spans="1:5" ht="27" thickBot="1" x14ac:dyDescent="0.3">
      <c r="A26" s="1" t="s">
        <v>38</v>
      </c>
      <c r="B26" s="1" t="s">
        <v>67</v>
      </c>
      <c r="D26" s="2">
        <v>60</v>
      </c>
      <c r="E26" s="3">
        <f>RANK(Table1[[#This Row],[Score]],Table1[Score],0)</f>
        <v>17</v>
      </c>
    </row>
    <row r="27" spans="1:5" ht="52.5" thickBot="1" x14ac:dyDescent="0.3">
      <c r="A27" s="1" t="s">
        <v>39</v>
      </c>
      <c r="B27" s="1" t="s">
        <v>68</v>
      </c>
      <c r="D27" s="2">
        <v>60</v>
      </c>
      <c r="E27" s="3">
        <f>RANK(Table1[[#This Row],[Score]],Table1[Score],0)</f>
        <v>17</v>
      </c>
    </row>
    <row r="28" spans="1:5" ht="65.25" thickBot="1" x14ac:dyDescent="0.3">
      <c r="A28" s="1" t="s">
        <v>40</v>
      </c>
      <c r="B28" s="1" t="s">
        <v>69</v>
      </c>
      <c r="D28" s="2">
        <v>60</v>
      </c>
      <c r="E28" s="3">
        <f>RANK(Table1[[#This Row],[Score]],Table1[Score],0)</f>
        <v>17</v>
      </c>
    </row>
    <row r="29" spans="1:5" ht="15.75" thickBot="1" x14ac:dyDescent="0.3">
      <c r="A29" s="1" t="s">
        <v>41</v>
      </c>
      <c r="B29" s="1" t="s">
        <v>58</v>
      </c>
      <c r="D29" s="2">
        <v>60</v>
      </c>
      <c r="E29" s="3">
        <f>RANK(Table1[[#This Row],[Score]],Table1[Score],0)</f>
        <v>17</v>
      </c>
    </row>
    <row r="30" spans="1:5" ht="39.75" thickBot="1" x14ac:dyDescent="0.3">
      <c r="A30" s="1" t="s">
        <v>42</v>
      </c>
      <c r="B30" s="1" t="s">
        <v>70</v>
      </c>
      <c r="C30" s="5"/>
      <c r="D30" s="2">
        <v>70</v>
      </c>
      <c r="E30" s="3">
        <f>RANK(Table1[[#This Row],[Score]],Table1[Score],0)</f>
        <v>9</v>
      </c>
    </row>
    <row r="31" spans="1:5" ht="78" thickBot="1" x14ac:dyDescent="0.3">
      <c r="A31" s="1" t="s">
        <v>43</v>
      </c>
      <c r="B31" s="1" t="s">
        <v>53</v>
      </c>
      <c r="C31" s="5"/>
      <c r="D31" s="2">
        <v>80</v>
      </c>
      <c r="E31" s="3">
        <f>RANK(Table1[[#This Row],[Score]],Table1[Score],0)</f>
        <v>2</v>
      </c>
    </row>
    <row r="32" spans="1:5" ht="39.75" thickBot="1" x14ac:dyDescent="0.3">
      <c r="A32" s="1" t="s">
        <v>44</v>
      </c>
      <c r="B32" s="1" t="s">
        <v>71</v>
      </c>
      <c r="D32" s="2">
        <v>55</v>
      </c>
      <c r="E32" s="3">
        <f>RANK(Table1[[#This Row],[Score]],Table1[Score],0)</f>
        <v>22</v>
      </c>
    </row>
    <row r="33" spans="1:5" ht="39.75" thickBot="1" x14ac:dyDescent="0.3">
      <c r="A33" s="1" t="s">
        <v>45</v>
      </c>
      <c r="B33" s="1" t="s">
        <v>72</v>
      </c>
      <c r="D33" s="2">
        <v>50</v>
      </c>
      <c r="E33" s="3">
        <f>RANK(Table1[[#This Row],[Score]],Table1[Score],0)</f>
        <v>25</v>
      </c>
    </row>
    <row r="34" spans="1:5" ht="52.5" thickBot="1" x14ac:dyDescent="0.3">
      <c r="A34" s="1" t="s">
        <v>46</v>
      </c>
      <c r="B34" s="1" t="s">
        <v>73</v>
      </c>
      <c r="C34" s="5"/>
      <c r="D34" s="2">
        <v>85</v>
      </c>
      <c r="E34" s="3">
        <f>RANK(Table1[[#This Row],[Score]],Table1[Score],0)</f>
        <v>1</v>
      </c>
    </row>
    <row r="35" spans="1:5" ht="39.75" thickBot="1" x14ac:dyDescent="0.3">
      <c r="A35" s="1" t="s">
        <v>47</v>
      </c>
      <c r="B35" s="1" t="s">
        <v>74</v>
      </c>
      <c r="D35" s="2">
        <v>35</v>
      </c>
      <c r="E35" s="3">
        <f>RANK(Table1[[#This Row],[Score]],Table1[Score],0)</f>
        <v>30</v>
      </c>
    </row>
  </sheetData>
  <conditionalFormatting sqref="A2:A35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EAE9-1756-4130-972C-6289BA50BD1A}">
  <dimension ref="A1:E33"/>
  <sheetViews>
    <sheetView topLeftCell="A17" workbookViewId="0">
      <selection activeCell="A30" sqref="A30"/>
    </sheetView>
  </sheetViews>
  <sheetFormatPr defaultRowHeight="15" x14ac:dyDescent="0.25"/>
  <cols>
    <col min="2" max="2" width="15.5703125" customWidth="1"/>
    <col min="4" max="4" width="17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9.75" thickBot="1" x14ac:dyDescent="0.3">
      <c r="A2" s="1" t="s">
        <v>35</v>
      </c>
      <c r="B2" s="1" t="s">
        <v>62</v>
      </c>
      <c r="C2" s="1" t="s">
        <v>5</v>
      </c>
      <c r="D2" s="2">
        <v>55</v>
      </c>
      <c r="E2">
        <f>RANK(Table13[[#This Row],[Score]],Table13[Score],0)</f>
        <v>17</v>
      </c>
    </row>
    <row r="3" spans="1:5" ht="65.25" thickBot="1" x14ac:dyDescent="0.3">
      <c r="A3" s="1" t="s">
        <v>27</v>
      </c>
      <c r="B3" s="1" t="s">
        <v>81</v>
      </c>
      <c r="C3" s="1" t="s">
        <v>5</v>
      </c>
      <c r="D3" s="2">
        <v>50</v>
      </c>
      <c r="E3">
        <f>RANK(Table13[[#This Row],[Score]],Table13[Score],0)</f>
        <v>20</v>
      </c>
    </row>
    <row r="4" spans="1:5" ht="39.75" thickBot="1" x14ac:dyDescent="0.3">
      <c r="A4" s="1" t="s">
        <v>30</v>
      </c>
      <c r="B4" s="1" t="s">
        <v>59</v>
      </c>
      <c r="C4" s="1" t="s">
        <v>5</v>
      </c>
      <c r="D4" s="2">
        <v>40</v>
      </c>
      <c r="E4">
        <f>RANK(Table13[[#This Row],[Score]],Table13[Score],0)</f>
        <v>26</v>
      </c>
    </row>
    <row r="5" spans="1:5" ht="52.5" thickBot="1" x14ac:dyDescent="0.3">
      <c r="A5" s="1" t="s">
        <v>32</v>
      </c>
      <c r="B5" s="1" t="s">
        <v>82</v>
      </c>
      <c r="C5" s="1" t="s">
        <v>5</v>
      </c>
      <c r="D5" s="2">
        <v>60</v>
      </c>
      <c r="E5">
        <f>RANK(Table13[[#This Row],[Score]],Table13[Score],0)</f>
        <v>10</v>
      </c>
    </row>
    <row r="6" spans="1:5" ht="15.75" thickBot="1" x14ac:dyDescent="0.3">
      <c r="A6" s="1" t="s">
        <v>24</v>
      </c>
      <c r="B6" s="1" t="s">
        <v>48</v>
      </c>
      <c r="C6" s="1" t="s">
        <v>5</v>
      </c>
      <c r="D6" s="2">
        <v>55</v>
      </c>
      <c r="E6">
        <f>RANK(Table13[[#This Row],[Score]],Table13[Score],0)</f>
        <v>17</v>
      </c>
    </row>
    <row r="7" spans="1:5" ht="15.75" thickBot="1" x14ac:dyDescent="0.3">
      <c r="A7" s="1" t="s">
        <v>23</v>
      </c>
      <c r="B7" s="1" t="s">
        <v>48</v>
      </c>
      <c r="C7" s="1" t="s">
        <v>5</v>
      </c>
      <c r="D7" s="2">
        <v>75</v>
      </c>
      <c r="E7">
        <f>RANK(Table13[[#This Row],[Score]],Table13[Score],0)</f>
        <v>2</v>
      </c>
    </row>
    <row r="8" spans="1:5" ht="52.5" thickBot="1" x14ac:dyDescent="0.3">
      <c r="A8" s="1" t="s">
        <v>17</v>
      </c>
      <c r="B8" s="1" t="s">
        <v>50</v>
      </c>
      <c r="C8" s="1" t="s">
        <v>5</v>
      </c>
      <c r="D8" s="2">
        <v>60</v>
      </c>
      <c r="E8" s="3">
        <f>RANK(Table13[[#This Row],[Score]],Table13[Score],0)</f>
        <v>10</v>
      </c>
    </row>
    <row r="9" spans="1:5" ht="15.75" thickBot="1" x14ac:dyDescent="0.3">
      <c r="A9" s="1" t="s">
        <v>41</v>
      </c>
      <c r="B9" s="1" t="s">
        <v>58</v>
      </c>
      <c r="C9" s="1" t="s">
        <v>5</v>
      </c>
      <c r="D9" s="2">
        <v>60</v>
      </c>
      <c r="E9" s="3">
        <f>RANK(Table13[[#This Row],[Score]],Table13[Score],0)</f>
        <v>10</v>
      </c>
    </row>
    <row r="10" spans="1:5" ht="27" thickBot="1" x14ac:dyDescent="0.3">
      <c r="A10" s="1" t="s">
        <v>25</v>
      </c>
      <c r="B10" s="1" t="s">
        <v>55</v>
      </c>
      <c r="C10" s="1" t="s">
        <v>5</v>
      </c>
      <c r="D10" s="2">
        <v>45</v>
      </c>
      <c r="E10" s="3">
        <f>RANK(Table13[[#This Row],[Score]],Table13[Score],0)</f>
        <v>24</v>
      </c>
    </row>
    <row r="11" spans="1:5" ht="27" thickBot="1" x14ac:dyDescent="0.3">
      <c r="A11" s="1" t="s">
        <v>22</v>
      </c>
      <c r="B11" s="1" t="s">
        <v>54</v>
      </c>
      <c r="C11" s="1" t="s">
        <v>5</v>
      </c>
      <c r="D11" s="2">
        <v>35</v>
      </c>
      <c r="E11" s="3">
        <f>RANK(Table13[[#This Row],[Score]],Table13[Score],0)</f>
        <v>30</v>
      </c>
    </row>
    <row r="12" spans="1:5" ht="39.75" thickBot="1" x14ac:dyDescent="0.3">
      <c r="A12" s="1" t="s">
        <v>29</v>
      </c>
      <c r="B12" s="1" t="s">
        <v>48</v>
      </c>
      <c r="C12" s="1" t="s">
        <v>5</v>
      </c>
      <c r="D12" s="2">
        <v>60</v>
      </c>
      <c r="E12" s="3">
        <f>RANK(Table13[[#This Row],[Score]],Table13[Score],0)</f>
        <v>10</v>
      </c>
    </row>
    <row r="13" spans="1:5" ht="27" thickBot="1" x14ac:dyDescent="0.3">
      <c r="A13" s="1" t="s">
        <v>28</v>
      </c>
      <c r="B13" s="1" t="s">
        <v>83</v>
      </c>
      <c r="C13" s="1" t="s">
        <v>5</v>
      </c>
      <c r="D13" s="2">
        <v>45</v>
      </c>
      <c r="E13" s="3">
        <f>RANK(Table13[[#This Row],[Score]],Table13[Score],0)</f>
        <v>24</v>
      </c>
    </row>
    <row r="14" spans="1:5" ht="52.5" thickBot="1" x14ac:dyDescent="0.3">
      <c r="A14" s="1" t="s">
        <v>33</v>
      </c>
      <c r="B14" s="1" t="s">
        <v>62</v>
      </c>
      <c r="C14" s="1" t="s">
        <v>5</v>
      </c>
      <c r="D14" s="2">
        <v>35</v>
      </c>
      <c r="E14" s="3">
        <f>RANK(Table13[[#This Row],[Score]],Table13[Score],0)</f>
        <v>30</v>
      </c>
    </row>
    <row r="15" spans="1:5" ht="27" thickBot="1" x14ac:dyDescent="0.3">
      <c r="A15" s="1" t="s">
        <v>36</v>
      </c>
      <c r="B15" s="1" t="s">
        <v>65</v>
      </c>
      <c r="C15" s="1" t="s">
        <v>6</v>
      </c>
      <c r="D15" s="2">
        <v>80</v>
      </c>
      <c r="E15" s="3">
        <f>RANK(Table13[[#This Row],[Score]],Table13[Score],0)</f>
        <v>1</v>
      </c>
    </row>
    <row r="16" spans="1:5" ht="52.5" thickBot="1" x14ac:dyDescent="0.3">
      <c r="A16" s="1" t="s">
        <v>21</v>
      </c>
      <c r="B16" s="1" t="s">
        <v>53</v>
      </c>
      <c r="C16" s="1" t="s">
        <v>5</v>
      </c>
      <c r="D16" s="2">
        <v>65</v>
      </c>
      <c r="E16" s="3">
        <f>RANK(Table13[[#This Row],[Score]],Table13[Score],0)</f>
        <v>7</v>
      </c>
    </row>
    <row r="17" spans="1:5" ht="52.5" thickBot="1" x14ac:dyDescent="0.3">
      <c r="A17" s="1" t="s">
        <v>44</v>
      </c>
      <c r="B17" s="1" t="s">
        <v>84</v>
      </c>
      <c r="C17" s="1" t="s">
        <v>5</v>
      </c>
      <c r="D17" s="2">
        <v>75</v>
      </c>
      <c r="E17" s="3">
        <f>RANK(Table13[[#This Row],[Score]],Table13[Score],0)</f>
        <v>2</v>
      </c>
    </row>
    <row r="18" spans="1:5" ht="65.25" thickBot="1" x14ac:dyDescent="0.3">
      <c r="A18" s="1" t="s">
        <v>40</v>
      </c>
      <c r="B18" s="1" t="s">
        <v>69</v>
      </c>
      <c r="C18" s="1" t="s">
        <v>5</v>
      </c>
      <c r="D18" s="2">
        <v>50</v>
      </c>
      <c r="E18" s="3">
        <f>RANK(Table13[[#This Row],[Score]],Table13[Score],0)</f>
        <v>20</v>
      </c>
    </row>
    <row r="19" spans="1:5" ht="15.75" thickBot="1" x14ac:dyDescent="0.3">
      <c r="A19" s="1" t="s">
        <v>15</v>
      </c>
      <c r="B19" s="1" t="s">
        <v>48</v>
      </c>
      <c r="C19" s="1" t="s">
        <v>5</v>
      </c>
      <c r="D19" s="2">
        <v>40</v>
      </c>
      <c r="E19" s="3">
        <f>RANK(Table13[[#This Row],[Score]],Table13[Score],0)</f>
        <v>26</v>
      </c>
    </row>
    <row r="20" spans="1:5" ht="52.5" thickBot="1" x14ac:dyDescent="0.3">
      <c r="A20" s="1" t="s">
        <v>75</v>
      </c>
      <c r="B20" s="1" t="s">
        <v>85</v>
      </c>
      <c r="C20" s="1" t="s">
        <v>5</v>
      </c>
      <c r="D20" s="2">
        <v>70</v>
      </c>
      <c r="E20" s="3">
        <f>RANK(Table13[[#This Row],[Score]],Table13[Score],0)</f>
        <v>4</v>
      </c>
    </row>
    <row r="21" spans="1:5" ht="27" thickBot="1" x14ac:dyDescent="0.3">
      <c r="A21" s="1" t="s">
        <v>38</v>
      </c>
      <c r="B21" s="1" t="s">
        <v>67</v>
      </c>
      <c r="C21" s="1" t="s">
        <v>5</v>
      </c>
      <c r="D21" s="2">
        <v>40</v>
      </c>
      <c r="E21">
        <f>RANK(Table13[[#This Row],[Score]],Table13[Score],0)</f>
        <v>26</v>
      </c>
    </row>
    <row r="22" spans="1:5" ht="27" thickBot="1" x14ac:dyDescent="0.3">
      <c r="A22" s="1" t="s">
        <v>76</v>
      </c>
      <c r="B22" s="1" t="s">
        <v>83</v>
      </c>
      <c r="C22" s="1" t="s">
        <v>5</v>
      </c>
      <c r="D22" s="2">
        <v>60</v>
      </c>
      <c r="E22">
        <f>RANK(Table13[[#This Row],[Score]],Table13[Score],0)</f>
        <v>10</v>
      </c>
    </row>
    <row r="23" spans="1:5" ht="27" thickBot="1" x14ac:dyDescent="0.3">
      <c r="A23" s="1" t="s">
        <v>37</v>
      </c>
      <c r="B23" s="1" t="s">
        <v>86</v>
      </c>
      <c r="C23" s="1" t="s">
        <v>7</v>
      </c>
      <c r="D23" s="2">
        <v>70</v>
      </c>
      <c r="E23">
        <f>RANK(Table13[[#This Row],[Score]],Table13[Score],0)</f>
        <v>4</v>
      </c>
    </row>
    <row r="24" spans="1:5" ht="39.75" thickBot="1" x14ac:dyDescent="0.3">
      <c r="A24" s="1" t="s">
        <v>16</v>
      </c>
      <c r="B24" s="1" t="s">
        <v>49</v>
      </c>
      <c r="C24" s="1" t="s">
        <v>5</v>
      </c>
      <c r="D24" s="2">
        <v>60</v>
      </c>
      <c r="E24" s="3">
        <f>RANK(Table13[[#This Row],[Score]],Table13[Score],0)</f>
        <v>10</v>
      </c>
    </row>
    <row r="25" spans="1:5" ht="39.75" thickBot="1" x14ac:dyDescent="0.3">
      <c r="A25" s="1" t="s">
        <v>77</v>
      </c>
      <c r="B25" s="1" t="s">
        <v>51</v>
      </c>
      <c r="C25" s="1" t="s">
        <v>5</v>
      </c>
      <c r="D25" s="2">
        <v>30</v>
      </c>
      <c r="E25" s="3">
        <f>RANK(Table13[[#This Row],[Score]],Table13[Score],0)</f>
        <v>32</v>
      </c>
    </row>
    <row r="26" spans="1:5" ht="27" thickBot="1" x14ac:dyDescent="0.3">
      <c r="A26" s="1" t="s">
        <v>78</v>
      </c>
      <c r="B26" s="1" t="s">
        <v>87</v>
      </c>
      <c r="C26" s="1" t="s">
        <v>5</v>
      </c>
      <c r="D26" s="2">
        <v>40</v>
      </c>
      <c r="E26" s="3">
        <f>RANK(Table13[[#This Row],[Score]],Table13[Score],0)</f>
        <v>26</v>
      </c>
    </row>
    <row r="27" spans="1:5" ht="78" thickBot="1" x14ac:dyDescent="0.3">
      <c r="A27" s="1" t="s">
        <v>43</v>
      </c>
      <c r="B27" s="1" t="s">
        <v>53</v>
      </c>
      <c r="C27" s="1" t="s">
        <v>5</v>
      </c>
      <c r="D27" s="2">
        <v>50</v>
      </c>
      <c r="E27" s="3">
        <f>RANK(Table13[[#This Row],[Score]],Table13[Score],0)</f>
        <v>20</v>
      </c>
    </row>
    <row r="28" spans="1:5" ht="27" thickBot="1" x14ac:dyDescent="0.3">
      <c r="A28" s="1" t="s">
        <v>18</v>
      </c>
      <c r="B28" s="1" t="s">
        <v>49</v>
      </c>
      <c r="C28" s="1" t="s">
        <v>5</v>
      </c>
      <c r="D28" s="2">
        <v>65</v>
      </c>
      <c r="E28" s="3">
        <f>RANK(Table13[[#This Row],[Score]],Table13[Score],0)</f>
        <v>7</v>
      </c>
    </row>
    <row r="29" spans="1:5" ht="39.75" thickBot="1" x14ac:dyDescent="0.3">
      <c r="A29" s="1" t="s">
        <v>26</v>
      </c>
      <c r="B29" s="1" t="s">
        <v>56</v>
      </c>
      <c r="C29" s="1" t="s">
        <v>5</v>
      </c>
      <c r="D29" s="2">
        <v>70</v>
      </c>
      <c r="E29" s="3">
        <f>RANK(Table13[[#This Row],[Score]],Table13[Score],0)</f>
        <v>4</v>
      </c>
    </row>
    <row r="30" spans="1:5" ht="39.75" thickBot="1" x14ac:dyDescent="0.3">
      <c r="A30" s="1" t="s">
        <v>45</v>
      </c>
      <c r="B30" s="1" t="s">
        <v>72</v>
      </c>
      <c r="C30" s="1" t="s">
        <v>5</v>
      </c>
      <c r="D30" s="2">
        <v>50</v>
      </c>
      <c r="E30" s="3">
        <f>RANK(Table13[[#This Row],[Score]],Table13[Score],0)</f>
        <v>20</v>
      </c>
    </row>
    <row r="31" spans="1:5" ht="52.5" thickBot="1" x14ac:dyDescent="0.3">
      <c r="A31" s="1" t="s">
        <v>46</v>
      </c>
      <c r="B31" s="1" t="s">
        <v>73</v>
      </c>
      <c r="C31" s="1" t="s">
        <v>5</v>
      </c>
      <c r="D31" s="2">
        <v>55</v>
      </c>
      <c r="E31" s="3">
        <f>RANK(Table13[[#This Row],[Score]],Table13[Score],0)</f>
        <v>17</v>
      </c>
    </row>
    <row r="32" spans="1:5" ht="39.75" thickBot="1" x14ac:dyDescent="0.3">
      <c r="A32" s="1" t="s">
        <v>79</v>
      </c>
      <c r="B32" s="1" t="s">
        <v>88</v>
      </c>
      <c r="C32" s="1" t="s">
        <v>5</v>
      </c>
      <c r="D32" s="2">
        <v>65</v>
      </c>
      <c r="E32" s="3">
        <f>RANK(Table13[[#This Row],[Score]],Table13[Score],0)</f>
        <v>7</v>
      </c>
    </row>
    <row r="33" spans="1:5" ht="15.75" thickBot="1" x14ac:dyDescent="0.3">
      <c r="A33" s="1" t="s">
        <v>80</v>
      </c>
      <c r="B33" s="1" t="s">
        <v>89</v>
      </c>
      <c r="C33" s="1" t="s">
        <v>5</v>
      </c>
      <c r="D33" s="2">
        <v>60</v>
      </c>
      <c r="E33">
        <f>RANK(Table13[[#This Row],[Score]],Table13[Score],0)</f>
        <v>10</v>
      </c>
    </row>
  </sheetData>
  <conditionalFormatting sqref="A2:A14 A16:A33">
    <cfRule type="duplicateValues" dxfId="5" priority="4"/>
  </conditionalFormatting>
  <conditionalFormatting sqref="A15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D24C-26D7-4236-8F14-25B06773CB6F}">
  <dimension ref="A1:E27"/>
  <sheetViews>
    <sheetView topLeftCell="A6" workbookViewId="0">
      <selection activeCell="G11" sqref="G11"/>
    </sheetView>
  </sheetViews>
  <sheetFormatPr defaultRowHeight="15" x14ac:dyDescent="0.25"/>
  <cols>
    <col min="2" max="2" width="15.5703125" customWidth="1"/>
    <col min="4" max="4" width="17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7" thickBot="1" x14ac:dyDescent="0.3">
      <c r="A2" s="1" t="s">
        <v>25</v>
      </c>
      <c r="B2" s="1" t="s">
        <v>55</v>
      </c>
      <c r="C2" s="1"/>
      <c r="D2" s="2">
        <v>35</v>
      </c>
      <c r="E2">
        <f>RANK(Table134[[#This Row],[Score]],Table134[Score],0)</f>
        <v>26</v>
      </c>
    </row>
    <row r="3" spans="1:5" ht="15.75" thickBot="1" x14ac:dyDescent="0.3">
      <c r="A3" s="1" t="s">
        <v>41</v>
      </c>
      <c r="B3" s="1" t="s">
        <v>58</v>
      </c>
      <c r="C3" s="1"/>
      <c r="D3" s="2">
        <v>45</v>
      </c>
      <c r="E3">
        <f>RANK(Table134[[#This Row],[Score]],Table134[Score],0)</f>
        <v>25</v>
      </c>
    </row>
    <row r="4" spans="1:5" ht="15.75" thickBot="1" x14ac:dyDescent="0.3">
      <c r="A4" s="1" t="s">
        <v>15</v>
      </c>
      <c r="B4" s="1" t="s">
        <v>48</v>
      </c>
      <c r="C4" s="1"/>
      <c r="D4" s="2">
        <v>75</v>
      </c>
      <c r="E4" s="3">
        <f>RANK(Table134[[#This Row],[Score]],Table134[Score],0)</f>
        <v>9</v>
      </c>
    </row>
    <row r="5" spans="1:5" ht="27" thickBot="1" x14ac:dyDescent="0.3">
      <c r="A5" s="1" t="s">
        <v>37</v>
      </c>
      <c r="B5" s="1" t="s">
        <v>91</v>
      </c>
      <c r="C5" s="1"/>
      <c r="D5" s="2">
        <v>70</v>
      </c>
      <c r="E5" s="3">
        <f>RANK(Table134[[#This Row],[Score]],Table134[Score],0)</f>
        <v>11</v>
      </c>
    </row>
    <row r="6" spans="1:5" ht="52.5" thickBot="1" x14ac:dyDescent="0.3">
      <c r="A6" s="1" t="s">
        <v>21</v>
      </c>
      <c r="B6" s="1" t="s">
        <v>53</v>
      </c>
      <c r="C6" s="1"/>
      <c r="D6" s="2">
        <v>80</v>
      </c>
      <c r="E6" s="3">
        <f>RANK(Table134[[#This Row],[Score]],Table134[Score],0)</f>
        <v>4</v>
      </c>
    </row>
    <row r="7" spans="1:5" ht="15.75" thickBot="1" x14ac:dyDescent="0.3">
      <c r="A7" s="1" t="s">
        <v>23</v>
      </c>
      <c r="B7" s="1" t="s">
        <v>48</v>
      </c>
      <c r="C7" s="1"/>
      <c r="D7" s="2">
        <v>85</v>
      </c>
      <c r="E7" s="3">
        <f>RANK(Table134[[#This Row],[Score]],Table134[Score],0)</f>
        <v>3</v>
      </c>
    </row>
    <row r="8" spans="1:5" ht="39.75" thickBot="1" x14ac:dyDescent="0.3">
      <c r="A8" s="1" t="s">
        <v>16</v>
      </c>
      <c r="B8" s="1" t="s">
        <v>49</v>
      </c>
      <c r="C8" s="1"/>
      <c r="D8" s="2">
        <v>60</v>
      </c>
      <c r="E8">
        <f>RANK(Table134[[#This Row],[Score]],Table134[Score],0)</f>
        <v>21</v>
      </c>
    </row>
    <row r="9" spans="1:5" ht="27" thickBot="1" x14ac:dyDescent="0.3">
      <c r="A9" s="1" t="s">
        <v>76</v>
      </c>
      <c r="B9" s="1" t="s">
        <v>83</v>
      </c>
      <c r="C9" s="1"/>
      <c r="D9" s="2">
        <v>70</v>
      </c>
      <c r="E9">
        <f>RANK(Table134[[#This Row],[Score]],Table134[Score],0)</f>
        <v>11</v>
      </c>
    </row>
    <row r="10" spans="1:5" ht="52.5" thickBot="1" x14ac:dyDescent="0.3">
      <c r="A10" s="1" t="s">
        <v>32</v>
      </c>
      <c r="B10" s="1" t="s">
        <v>82</v>
      </c>
      <c r="C10" s="1"/>
      <c r="D10" s="2">
        <v>90</v>
      </c>
      <c r="E10">
        <f>RANK(Table134[[#This Row],[Score]],Table134[Score],0)</f>
        <v>1</v>
      </c>
    </row>
    <row r="11" spans="1:5" ht="65.25" thickBot="1" x14ac:dyDescent="0.3">
      <c r="A11" s="1" t="s">
        <v>27</v>
      </c>
      <c r="B11" s="1" t="s">
        <v>57</v>
      </c>
      <c r="C11" s="1"/>
      <c r="D11" s="2">
        <v>80</v>
      </c>
      <c r="E11">
        <f>RANK(Table134[[#This Row],[Score]],Table134[Score],0)</f>
        <v>4</v>
      </c>
    </row>
    <row r="12" spans="1:5" ht="39.75" thickBot="1" x14ac:dyDescent="0.3">
      <c r="A12" s="1" t="s">
        <v>77</v>
      </c>
      <c r="B12" s="1" t="s">
        <v>51</v>
      </c>
      <c r="C12" s="1"/>
      <c r="D12" s="2">
        <v>70</v>
      </c>
      <c r="E12">
        <f>RANK(Table134[[#This Row],[Score]],Table134[Score],0)</f>
        <v>11</v>
      </c>
    </row>
    <row r="13" spans="1:5" ht="15.75" thickBot="1" x14ac:dyDescent="0.3">
      <c r="A13" s="1" t="s">
        <v>24</v>
      </c>
      <c r="B13" s="1" t="s">
        <v>48</v>
      </c>
      <c r="C13" s="1"/>
      <c r="D13" s="2">
        <v>90</v>
      </c>
      <c r="E13">
        <f>RANK(Table134[[#This Row],[Score]],Table134[Score],0)</f>
        <v>1</v>
      </c>
    </row>
    <row r="14" spans="1:5" ht="39.75" thickBot="1" x14ac:dyDescent="0.3">
      <c r="A14" s="1" t="s">
        <v>26</v>
      </c>
      <c r="B14" s="1" t="s">
        <v>56</v>
      </c>
      <c r="C14" s="1"/>
      <c r="D14" s="2">
        <v>80</v>
      </c>
      <c r="E14">
        <f>RANK(Table134[[#This Row],[Score]],Table134[Score],0)</f>
        <v>4</v>
      </c>
    </row>
    <row r="15" spans="1:5" ht="27" thickBot="1" x14ac:dyDescent="0.3">
      <c r="A15" s="1" t="s">
        <v>38</v>
      </c>
      <c r="B15" s="1" t="s">
        <v>67</v>
      </c>
      <c r="C15" s="1"/>
      <c r="D15" s="2">
        <v>75</v>
      </c>
      <c r="E15">
        <f>RANK(Table134[[#This Row],[Score]],Table134[Score],0)</f>
        <v>9</v>
      </c>
    </row>
    <row r="16" spans="1:5" ht="52.5" thickBot="1" x14ac:dyDescent="0.3">
      <c r="A16" s="1" t="s">
        <v>33</v>
      </c>
      <c r="B16" s="1" t="s">
        <v>62</v>
      </c>
      <c r="C16" s="1"/>
      <c r="D16" s="2">
        <v>70</v>
      </c>
      <c r="E16">
        <f>RANK(Table134[[#This Row],[Score]],Table134[Score],0)</f>
        <v>11</v>
      </c>
    </row>
    <row r="17" spans="1:5" ht="27" thickBot="1" x14ac:dyDescent="0.3">
      <c r="A17" s="1" t="s">
        <v>31</v>
      </c>
      <c r="B17" s="1" t="s">
        <v>92</v>
      </c>
      <c r="C17" s="1"/>
      <c r="D17" s="2">
        <v>70</v>
      </c>
      <c r="E17" s="3">
        <f>RANK(Table134[[#This Row],[Score]],Table134[Score],0)</f>
        <v>11</v>
      </c>
    </row>
    <row r="18" spans="1:5" ht="27" thickBot="1" x14ac:dyDescent="0.3">
      <c r="A18" s="1" t="s">
        <v>22</v>
      </c>
      <c r="B18" s="1" t="s">
        <v>48</v>
      </c>
      <c r="C18" s="1"/>
      <c r="D18" s="2">
        <v>70</v>
      </c>
      <c r="E18" s="3">
        <f>RANK(Table134[[#This Row],[Score]],Table134[Score],0)</f>
        <v>11</v>
      </c>
    </row>
    <row r="19" spans="1:5" ht="39.75" thickBot="1" x14ac:dyDescent="0.3">
      <c r="A19" s="1" t="s">
        <v>29</v>
      </c>
      <c r="B19" s="1" t="s">
        <v>48</v>
      </c>
      <c r="C19" s="1"/>
      <c r="D19" s="2">
        <v>80</v>
      </c>
      <c r="E19" s="3">
        <f>RANK(Table134[[#This Row],[Score]],Table134[Score],0)</f>
        <v>4</v>
      </c>
    </row>
    <row r="20" spans="1:5" ht="52.5" thickBot="1" x14ac:dyDescent="0.3">
      <c r="A20" s="1" t="s">
        <v>90</v>
      </c>
      <c r="B20" s="1" t="s">
        <v>49</v>
      </c>
      <c r="C20" s="1"/>
      <c r="D20" s="2">
        <v>60</v>
      </c>
      <c r="E20" s="3">
        <f>RANK(Table134[[#This Row],[Score]],Table134[Score],0)</f>
        <v>21</v>
      </c>
    </row>
    <row r="21" spans="1:5" ht="65.25" thickBot="1" x14ac:dyDescent="0.3">
      <c r="A21" s="1" t="s">
        <v>20</v>
      </c>
      <c r="B21" s="1" t="s">
        <v>93</v>
      </c>
      <c r="C21" s="1"/>
      <c r="D21" s="2">
        <v>55</v>
      </c>
      <c r="E21" s="3">
        <f>RANK(Table134[[#This Row],[Score]],Table134[Score],0)</f>
        <v>24</v>
      </c>
    </row>
    <row r="22" spans="1:5" ht="78" thickBot="1" x14ac:dyDescent="0.3">
      <c r="A22" s="1" t="s">
        <v>43</v>
      </c>
      <c r="B22" s="1" t="s">
        <v>53</v>
      </c>
      <c r="C22" s="1"/>
      <c r="D22" s="2">
        <v>65</v>
      </c>
      <c r="E22" s="3">
        <f>RANK(Table134[[#This Row],[Score]],Table134[Score],0)</f>
        <v>20</v>
      </c>
    </row>
    <row r="23" spans="1:5" ht="52.5" thickBot="1" x14ac:dyDescent="0.3">
      <c r="A23" s="1" t="s">
        <v>17</v>
      </c>
      <c r="B23" s="1" t="s">
        <v>50</v>
      </c>
      <c r="C23" s="1"/>
      <c r="D23" s="2">
        <v>70</v>
      </c>
      <c r="E23" s="3">
        <f>RANK(Table134[[#This Row],[Score]],Table134[Score],0)</f>
        <v>11</v>
      </c>
    </row>
    <row r="24" spans="1:5" ht="39.75" thickBot="1" x14ac:dyDescent="0.3">
      <c r="A24" s="1" t="s">
        <v>42</v>
      </c>
      <c r="B24" s="1" t="s">
        <v>70</v>
      </c>
      <c r="C24" s="1"/>
      <c r="D24" s="2">
        <v>70</v>
      </c>
      <c r="E24" s="3">
        <f>RANK(Table134[[#This Row],[Score]],Table134[Score],0)</f>
        <v>11</v>
      </c>
    </row>
    <row r="25" spans="1:5" ht="27" thickBot="1" x14ac:dyDescent="0.3">
      <c r="A25" s="1" t="s">
        <v>36</v>
      </c>
      <c r="B25" s="1" t="s">
        <v>65</v>
      </c>
      <c r="C25" s="1"/>
      <c r="D25" s="2">
        <v>80</v>
      </c>
      <c r="E25" s="3">
        <f>RANK(Table134[[#This Row],[Score]],Table134[Score],0)</f>
        <v>4</v>
      </c>
    </row>
    <row r="26" spans="1:5" ht="52.5" thickBot="1" x14ac:dyDescent="0.3">
      <c r="A26" s="1" t="s">
        <v>46</v>
      </c>
      <c r="B26" s="1" t="s">
        <v>73</v>
      </c>
      <c r="C26" s="1"/>
      <c r="D26" s="2">
        <v>70</v>
      </c>
      <c r="E26" s="3">
        <f>RANK(Table134[[#This Row],[Score]],Table134[Score],0)</f>
        <v>11</v>
      </c>
    </row>
    <row r="27" spans="1:5" ht="65.25" thickBot="1" x14ac:dyDescent="0.3">
      <c r="A27" s="1" t="s">
        <v>40</v>
      </c>
      <c r="B27" s="1" t="s">
        <v>69</v>
      </c>
      <c r="C27" s="1"/>
      <c r="D27" s="2">
        <v>60</v>
      </c>
      <c r="E27">
        <f>RANK(Table134[[#This Row],[Score]],Table134[Score],0)</f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746C-CBB3-4065-84B4-DD48F10B03A3}">
  <dimension ref="A1:E32"/>
  <sheetViews>
    <sheetView topLeftCell="A15" workbookViewId="0">
      <selection activeCell="G18" sqref="G18"/>
    </sheetView>
  </sheetViews>
  <sheetFormatPr defaultRowHeight="15" x14ac:dyDescent="0.25"/>
  <cols>
    <col min="2" max="2" width="15.5703125" customWidth="1"/>
    <col min="4" max="4" width="17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 x14ac:dyDescent="0.3">
      <c r="A2" s="1" t="s">
        <v>41</v>
      </c>
      <c r="B2" s="1" t="s">
        <v>58</v>
      </c>
      <c r="C2" s="1"/>
      <c r="D2" s="2">
        <v>30</v>
      </c>
      <c r="E2" s="3">
        <f>RANK(Table1345[[#This Row],[Score]],Table1345[Score],0)</f>
        <v>28</v>
      </c>
    </row>
    <row r="3" spans="1:5" ht="27" thickBot="1" x14ac:dyDescent="0.3">
      <c r="A3" s="1" t="s">
        <v>22</v>
      </c>
      <c r="B3" s="1" t="s">
        <v>48</v>
      </c>
      <c r="C3" s="1"/>
      <c r="D3" s="2">
        <v>55</v>
      </c>
      <c r="E3" s="3">
        <f>RANK(Table1345[[#This Row],[Score]],Table1345[Score],0)</f>
        <v>14</v>
      </c>
    </row>
    <row r="4" spans="1:5" ht="52.5" thickBot="1" x14ac:dyDescent="0.3">
      <c r="A4" s="1" t="s">
        <v>33</v>
      </c>
      <c r="B4" s="1" t="s">
        <v>62</v>
      </c>
      <c r="C4" s="1"/>
      <c r="D4" s="2">
        <v>85</v>
      </c>
      <c r="E4">
        <f>RANK(Table1345[[#This Row],[Score]],Table1345[Score],0)</f>
        <v>1</v>
      </c>
    </row>
    <row r="5" spans="1:5" ht="39.75" thickBot="1" x14ac:dyDescent="0.3">
      <c r="A5" s="1" t="s">
        <v>35</v>
      </c>
      <c r="B5" s="1" t="s">
        <v>62</v>
      </c>
      <c r="C5" s="1"/>
      <c r="D5" s="2">
        <v>55</v>
      </c>
      <c r="E5">
        <f>RANK(Table1345[[#This Row],[Score]],Table1345[Score],0)</f>
        <v>14</v>
      </c>
    </row>
    <row r="6" spans="1:5" ht="27" thickBot="1" x14ac:dyDescent="0.3">
      <c r="A6" s="1" t="s">
        <v>37</v>
      </c>
      <c r="B6" s="1" t="s">
        <v>95</v>
      </c>
      <c r="C6" s="1"/>
      <c r="D6" s="2">
        <v>35</v>
      </c>
      <c r="E6">
        <f>RANK(Table1345[[#This Row],[Score]],Table1345[Score],0)</f>
        <v>26</v>
      </c>
    </row>
    <row r="7" spans="1:5" ht="39.75" thickBot="1" x14ac:dyDescent="0.3">
      <c r="A7" s="1" t="s">
        <v>16</v>
      </c>
      <c r="B7" s="1" t="s">
        <v>49</v>
      </c>
      <c r="C7" s="1"/>
      <c r="D7" s="2">
        <v>55</v>
      </c>
      <c r="E7" s="3">
        <f>RANK(Table1345[[#This Row],[Score]],Table1345[Score],0)</f>
        <v>14</v>
      </c>
    </row>
    <row r="8" spans="1:5" ht="15.75" thickBot="1" x14ac:dyDescent="0.3">
      <c r="A8" s="1" t="s">
        <v>15</v>
      </c>
      <c r="B8" s="1" t="s">
        <v>48</v>
      </c>
      <c r="C8" s="1"/>
      <c r="D8" s="2">
        <v>80</v>
      </c>
      <c r="E8">
        <f>RANK(Table1345[[#This Row],[Score]],Table1345[Score],0)</f>
        <v>2</v>
      </c>
    </row>
    <row r="9" spans="1:5" ht="65.25" thickBot="1" x14ac:dyDescent="0.3">
      <c r="A9" s="1" t="s">
        <v>27</v>
      </c>
      <c r="B9" s="1" t="s">
        <v>57</v>
      </c>
      <c r="C9" s="1"/>
      <c r="D9" s="2">
        <v>50</v>
      </c>
      <c r="E9" s="3">
        <f>RANK(Table1345[[#This Row],[Score]],Table1345[Score],0)</f>
        <v>18</v>
      </c>
    </row>
    <row r="10" spans="1:5" ht="39.75" thickBot="1" x14ac:dyDescent="0.3">
      <c r="A10" s="1" t="s">
        <v>77</v>
      </c>
      <c r="B10" s="1" t="s">
        <v>51</v>
      </c>
      <c r="C10" s="1"/>
      <c r="D10" s="2">
        <v>50</v>
      </c>
      <c r="E10" s="3">
        <f>RANK(Table1345[[#This Row],[Score]],Table1345[Score],0)</f>
        <v>18</v>
      </c>
    </row>
    <row r="11" spans="1:5" ht="27" thickBot="1" x14ac:dyDescent="0.3">
      <c r="A11" s="1" t="s">
        <v>76</v>
      </c>
      <c r="B11" s="1" t="s">
        <v>83</v>
      </c>
      <c r="C11" s="1"/>
      <c r="D11" s="2">
        <v>50</v>
      </c>
      <c r="E11" s="3">
        <f>RANK(Table1345[[#This Row],[Score]],Table1345[Score],0)</f>
        <v>18</v>
      </c>
    </row>
    <row r="12" spans="1:5" ht="15.75" thickBot="1" x14ac:dyDescent="0.3">
      <c r="A12" s="1" t="s">
        <v>24</v>
      </c>
      <c r="B12" s="1" t="s">
        <v>48</v>
      </c>
      <c r="C12" s="1"/>
      <c r="D12" s="2">
        <v>65</v>
      </c>
      <c r="E12" s="3">
        <f>RANK(Table1345[[#This Row],[Score]],Table1345[Score],0)</f>
        <v>9</v>
      </c>
    </row>
    <row r="13" spans="1:5" ht="52.5" thickBot="1" x14ac:dyDescent="0.3">
      <c r="A13" s="1" t="s">
        <v>21</v>
      </c>
      <c r="B13" s="1" t="s">
        <v>53</v>
      </c>
      <c r="C13" s="1"/>
      <c r="D13" s="2">
        <v>75</v>
      </c>
      <c r="E13">
        <f>RANK(Table1345[[#This Row],[Score]],Table1345[Score],0)</f>
        <v>6</v>
      </c>
    </row>
    <row r="14" spans="1:5" ht="39.75" thickBot="1" x14ac:dyDescent="0.3">
      <c r="A14" s="1" t="s">
        <v>26</v>
      </c>
      <c r="B14" s="1" t="s">
        <v>56</v>
      </c>
      <c r="C14" s="1"/>
      <c r="D14" s="2">
        <v>60</v>
      </c>
      <c r="E14">
        <f>RANK(Table1345[[#This Row],[Score]],Table1345[Score],0)</f>
        <v>10</v>
      </c>
    </row>
    <row r="15" spans="1:5" ht="52.5" thickBot="1" x14ac:dyDescent="0.3">
      <c r="A15" s="1" t="s">
        <v>39</v>
      </c>
      <c r="B15" s="1" t="s">
        <v>96</v>
      </c>
      <c r="C15" s="1"/>
      <c r="D15" s="2">
        <v>35</v>
      </c>
      <c r="E15" s="3">
        <f>RANK(Table1345[[#This Row],[Score]],Table1345[Score],0)</f>
        <v>26</v>
      </c>
    </row>
    <row r="16" spans="1:5" ht="52.5" thickBot="1" x14ac:dyDescent="0.3">
      <c r="A16" s="1" t="s">
        <v>32</v>
      </c>
      <c r="B16" s="1" t="s">
        <v>82</v>
      </c>
      <c r="C16" s="1"/>
      <c r="D16" s="2">
        <v>80</v>
      </c>
      <c r="E16" s="3">
        <f>RANK(Table1345[[#This Row],[Score]],Table1345[Score],0)</f>
        <v>2</v>
      </c>
    </row>
    <row r="17" spans="1:5" ht="27" thickBot="1" x14ac:dyDescent="0.3">
      <c r="A17" s="1" t="s">
        <v>31</v>
      </c>
      <c r="B17" s="1" t="s">
        <v>92</v>
      </c>
      <c r="C17" s="1"/>
      <c r="D17" s="2">
        <v>40</v>
      </c>
      <c r="E17" s="3">
        <f>RANK(Table1345[[#This Row],[Score]],Table1345[Score],0)</f>
        <v>23</v>
      </c>
    </row>
    <row r="18" spans="1:5" ht="27" thickBot="1" x14ac:dyDescent="0.3">
      <c r="A18" s="1" t="s">
        <v>94</v>
      </c>
      <c r="B18" s="1" t="s">
        <v>97</v>
      </c>
      <c r="C18" s="1"/>
      <c r="D18" s="2">
        <v>20</v>
      </c>
      <c r="E18" s="3">
        <f>RANK(Table1345[[#This Row],[Score]],Table1345[Score],0)</f>
        <v>31</v>
      </c>
    </row>
    <row r="19" spans="1:5" ht="65.25" thickBot="1" x14ac:dyDescent="0.3">
      <c r="A19" s="1" t="s">
        <v>20</v>
      </c>
      <c r="B19" s="1" t="s">
        <v>93</v>
      </c>
      <c r="C19" s="1"/>
      <c r="D19" s="2">
        <v>55</v>
      </c>
      <c r="E19">
        <f>RANK(Table1345[[#This Row],[Score]],Table1345[Score],0)</f>
        <v>14</v>
      </c>
    </row>
    <row r="20" spans="1:5" ht="52.5" thickBot="1" x14ac:dyDescent="0.3">
      <c r="A20" s="1" t="s">
        <v>17</v>
      </c>
      <c r="B20" s="1" t="s">
        <v>50</v>
      </c>
      <c r="C20" s="1"/>
      <c r="D20" s="2">
        <v>60</v>
      </c>
      <c r="E20">
        <f>RANK(Table1345[[#This Row],[Score]],Table1345[Score],0)</f>
        <v>10</v>
      </c>
    </row>
    <row r="21" spans="1:5" ht="39.75" thickBot="1" x14ac:dyDescent="0.3">
      <c r="A21" s="1" t="s">
        <v>29</v>
      </c>
      <c r="B21" s="1" t="s">
        <v>48</v>
      </c>
      <c r="C21" s="1"/>
      <c r="D21" s="2">
        <v>80</v>
      </c>
      <c r="E21">
        <f>RANK(Table1345[[#This Row],[Score]],Table1345[Score],0)</f>
        <v>2</v>
      </c>
    </row>
    <row r="22" spans="1:5" ht="27" thickBot="1" x14ac:dyDescent="0.3">
      <c r="A22" s="1" t="s">
        <v>38</v>
      </c>
      <c r="B22" s="1" t="s">
        <v>67</v>
      </c>
      <c r="C22" s="1"/>
      <c r="D22" s="2">
        <v>40</v>
      </c>
      <c r="E22" s="3">
        <f>RANK(Table1345[[#This Row],[Score]],Table1345[Score],0)</f>
        <v>23</v>
      </c>
    </row>
    <row r="23" spans="1:5" ht="52.5" thickBot="1" x14ac:dyDescent="0.3">
      <c r="A23" s="1" t="s">
        <v>90</v>
      </c>
      <c r="B23" s="1" t="s">
        <v>49</v>
      </c>
      <c r="C23" s="1"/>
      <c r="D23" s="2">
        <v>50</v>
      </c>
      <c r="E23" s="3">
        <f>RANK(Table1345[[#This Row],[Score]],Table1345[Score],0)</f>
        <v>18</v>
      </c>
    </row>
    <row r="24" spans="1:5" ht="78" thickBot="1" x14ac:dyDescent="0.3">
      <c r="A24" s="1" t="s">
        <v>43</v>
      </c>
      <c r="B24" s="1" t="s">
        <v>53</v>
      </c>
      <c r="C24" s="1"/>
      <c r="D24" s="2">
        <v>80</v>
      </c>
      <c r="E24" s="3">
        <f>RANK(Table1345[[#This Row],[Score]],Table1345[Score],0)</f>
        <v>2</v>
      </c>
    </row>
    <row r="25" spans="1:5" ht="15.75" thickBot="1" x14ac:dyDescent="0.3">
      <c r="A25" s="1" t="s">
        <v>23</v>
      </c>
      <c r="B25" s="1" t="s">
        <v>48</v>
      </c>
      <c r="C25" s="1"/>
      <c r="D25" s="2">
        <v>50</v>
      </c>
      <c r="E25" s="3">
        <f>RANK(Table1345[[#This Row],[Score]],Table1345[Score],0)</f>
        <v>18</v>
      </c>
    </row>
    <row r="26" spans="1:5" ht="65.25" thickBot="1" x14ac:dyDescent="0.3">
      <c r="A26" s="1" t="s">
        <v>40</v>
      </c>
      <c r="B26" s="1" t="s">
        <v>69</v>
      </c>
      <c r="C26" s="1"/>
      <c r="D26" s="2">
        <v>75</v>
      </c>
      <c r="E26" s="3">
        <f>RANK(Table1345[[#This Row],[Score]],Table1345[Score],0)</f>
        <v>6</v>
      </c>
    </row>
    <row r="27" spans="1:5" ht="27" thickBot="1" x14ac:dyDescent="0.3">
      <c r="A27" s="1" t="s">
        <v>36</v>
      </c>
      <c r="B27" s="1" t="s">
        <v>65</v>
      </c>
      <c r="C27" s="1"/>
      <c r="D27" s="2">
        <v>40</v>
      </c>
      <c r="E27" s="3">
        <f>RANK(Table1345[[#This Row],[Score]],Table1345[Score],0)</f>
        <v>23</v>
      </c>
    </row>
    <row r="28" spans="1:5" ht="52.5" thickBot="1" x14ac:dyDescent="0.3">
      <c r="A28" s="1" t="s">
        <v>46</v>
      </c>
      <c r="B28" s="1" t="s">
        <v>73</v>
      </c>
      <c r="C28" s="1"/>
      <c r="D28" s="2">
        <v>60</v>
      </c>
      <c r="E28" s="3">
        <f>RANK(Table1345[[#This Row],[Score]],Table1345[Score],0)</f>
        <v>10</v>
      </c>
    </row>
    <row r="29" spans="1:5" ht="52.5" thickBot="1" x14ac:dyDescent="0.3">
      <c r="A29" s="1" t="s">
        <v>34</v>
      </c>
      <c r="B29" s="1" t="s">
        <v>98</v>
      </c>
      <c r="C29" s="1"/>
      <c r="D29" s="2">
        <v>25</v>
      </c>
      <c r="E29" s="3">
        <f>RANK(Table1345[[#This Row],[Score]],Table1345[Score],0)</f>
        <v>30</v>
      </c>
    </row>
    <row r="30" spans="1:5" ht="39.75" thickBot="1" x14ac:dyDescent="0.3">
      <c r="A30" s="1" t="s">
        <v>42</v>
      </c>
      <c r="B30" s="1" t="s">
        <v>70</v>
      </c>
      <c r="C30" s="1"/>
      <c r="D30" s="2">
        <v>60</v>
      </c>
      <c r="E30" s="3">
        <f>RANK(Table1345[[#This Row],[Score]],Table1345[Score],0)</f>
        <v>10</v>
      </c>
    </row>
    <row r="31" spans="1:5" ht="27" thickBot="1" x14ac:dyDescent="0.3">
      <c r="A31" s="1" t="s">
        <v>28</v>
      </c>
      <c r="B31" s="1" t="s">
        <v>58</v>
      </c>
      <c r="C31" s="1"/>
      <c r="D31" s="2">
        <v>30</v>
      </c>
      <c r="E31">
        <f>RANK(Table1345[[#This Row],[Score]],Table1345[Score],0)</f>
        <v>28</v>
      </c>
    </row>
    <row r="32" spans="1:5" ht="39.75" thickBot="1" x14ac:dyDescent="0.3">
      <c r="A32" s="1" t="s">
        <v>42</v>
      </c>
      <c r="B32" s="1" t="s">
        <v>70</v>
      </c>
      <c r="C32" s="1"/>
      <c r="D32" s="2">
        <v>70</v>
      </c>
      <c r="E32">
        <f>RANK(Table1345[[#This Row],[Score]],Table1345[Score],0)</f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6B10-A352-4FDE-AF27-135014780D2D}">
  <dimension ref="A1:E44"/>
  <sheetViews>
    <sheetView topLeftCell="A12" workbookViewId="0">
      <selection activeCell="I16" sqref="I16"/>
    </sheetView>
  </sheetViews>
  <sheetFormatPr defaultRowHeight="15" x14ac:dyDescent="0.25"/>
  <cols>
    <col min="2" max="2" width="15.5703125" customWidth="1"/>
    <col min="4" max="4" width="17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52.5" thickBot="1" x14ac:dyDescent="0.3">
      <c r="A2" s="1" t="s">
        <v>39</v>
      </c>
      <c r="B2" s="1" t="s">
        <v>68</v>
      </c>
      <c r="C2" s="1"/>
      <c r="D2" s="2">
        <v>45</v>
      </c>
      <c r="E2">
        <f>RANK(Table13456[[#This Row],[Score]],Table13456[Score],0)</f>
        <v>25</v>
      </c>
    </row>
    <row r="3" spans="1:5" ht="65.25" thickBot="1" x14ac:dyDescent="0.3">
      <c r="A3" s="1" t="s">
        <v>20</v>
      </c>
      <c r="B3" s="1" t="s">
        <v>93</v>
      </c>
      <c r="C3" s="1"/>
      <c r="D3" s="2">
        <v>40</v>
      </c>
      <c r="E3">
        <f>RANK(Table13456[[#This Row],[Score]],Table13456[Score],0)</f>
        <v>34</v>
      </c>
    </row>
    <row r="4" spans="1:5" ht="39.75" thickBot="1" x14ac:dyDescent="0.3">
      <c r="A4" s="1" t="s">
        <v>16</v>
      </c>
      <c r="B4" s="1" t="s">
        <v>49</v>
      </c>
      <c r="C4" s="1"/>
      <c r="D4" s="2">
        <v>50</v>
      </c>
      <c r="E4" s="3">
        <f>RANK(Table13456[[#This Row],[Score]],Table13456[Score],0)</f>
        <v>23</v>
      </c>
    </row>
    <row r="5" spans="1:5" ht="52.5" thickBot="1" x14ac:dyDescent="0.3">
      <c r="A5" s="1" t="s">
        <v>99</v>
      </c>
      <c r="B5" s="1" t="s">
        <v>82</v>
      </c>
      <c r="C5" s="1"/>
      <c r="D5" s="2">
        <v>65</v>
      </c>
      <c r="E5" s="3">
        <f>RANK(Table13456[[#This Row],[Score]],Table13456[Score],0)</f>
        <v>7</v>
      </c>
    </row>
    <row r="6" spans="1:5" ht="27" thickBot="1" x14ac:dyDescent="0.3">
      <c r="A6" s="1" t="s">
        <v>76</v>
      </c>
      <c r="B6" s="1" t="s">
        <v>83</v>
      </c>
      <c r="C6" s="1"/>
      <c r="D6" s="2">
        <v>55</v>
      </c>
      <c r="E6" s="3">
        <f>RANK(Table13456[[#This Row],[Score]],Table13456[Score],0)</f>
        <v>16</v>
      </c>
    </row>
    <row r="7" spans="1:5" ht="65.25" thickBot="1" x14ac:dyDescent="0.3">
      <c r="A7" s="1" t="s">
        <v>40</v>
      </c>
      <c r="B7" s="1" t="s">
        <v>69</v>
      </c>
      <c r="C7" s="1"/>
      <c r="D7" s="2">
        <v>55</v>
      </c>
      <c r="E7" s="3">
        <f>RANK(Table13456[[#This Row],[Score]],Table13456[Score],0)</f>
        <v>16</v>
      </c>
    </row>
    <row r="8" spans="1:5" ht="52.5" thickBot="1" x14ac:dyDescent="0.3">
      <c r="A8" s="1" t="s">
        <v>33</v>
      </c>
      <c r="B8" s="1" t="s">
        <v>62</v>
      </c>
      <c r="C8" s="1"/>
      <c r="D8" s="2">
        <v>75</v>
      </c>
      <c r="E8" s="3">
        <f>RANK(Table13456[[#This Row],[Score]],Table13456[Score],0)</f>
        <v>2</v>
      </c>
    </row>
    <row r="9" spans="1:5" ht="27" thickBot="1" x14ac:dyDescent="0.3">
      <c r="A9" s="1" t="s">
        <v>36</v>
      </c>
      <c r="B9" s="1" t="s">
        <v>65</v>
      </c>
      <c r="C9" s="1"/>
      <c r="D9" s="2">
        <v>70</v>
      </c>
      <c r="E9">
        <f>RANK(Table13456[[#This Row],[Score]],Table13456[Score],0)</f>
        <v>4</v>
      </c>
    </row>
    <row r="10" spans="1:5" ht="15.75" thickBot="1" x14ac:dyDescent="0.3">
      <c r="A10" s="1" t="s">
        <v>15</v>
      </c>
      <c r="B10" s="1" t="s">
        <v>48</v>
      </c>
      <c r="C10" s="1"/>
      <c r="D10" s="2">
        <v>85</v>
      </c>
      <c r="E10" s="3">
        <f>RANK(Table13456[[#This Row],[Score]],Table13456[Score],0)</f>
        <v>1</v>
      </c>
    </row>
    <row r="11" spans="1:5" ht="15.75" thickBot="1" x14ac:dyDescent="0.3">
      <c r="A11" s="1" t="s">
        <v>41</v>
      </c>
      <c r="B11" s="1" t="s">
        <v>58</v>
      </c>
      <c r="C11" s="1"/>
      <c r="D11" s="2">
        <v>55</v>
      </c>
      <c r="E11" s="3">
        <f>RANK(Table13456[[#This Row],[Score]],Table13456[Score],0)</f>
        <v>16</v>
      </c>
    </row>
    <row r="12" spans="1:5" ht="52.5" thickBot="1" x14ac:dyDescent="0.3">
      <c r="A12" s="1" t="s">
        <v>90</v>
      </c>
      <c r="B12" s="1" t="s">
        <v>49</v>
      </c>
      <c r="C12" s="1"/>
      <c r="D12" s="2">
        <v>60</v>
      </c>
      <c r="E12" s="3">
        <f>RANK(Table13456[[#This Row],[Score]],Table13456[Score],0)</f>
        <v>11</v>
      </c>
    </row>
    <row r="13" spans="1:5" ht="27" thickBot="1" x14ac:dyDescent="0.3">
      <c r="A13" s="1" t="s">
        <v>37</v>
      </c>
      <c r="B13" s="1" t="s">
        <v>95</v>
      </c>
      <c r="C13" s="1"/>
      <c r="D13" s="2">
        <v>40</v>
      </c>
      <c r="E13" s="3">
        <f>RANK(Table13456[[#This Row],[Score]],Table13456[Score],0)</f>
        <v>34</v>
      </c>
    </row>
    <row r="14" spans="1:5" ht="39.75" thickBot="1" x14ac:dyDescent="0.3">
      <c r="A14" s="1" t="s">
        <v>44</v>
      </c>
      <c r="B14" s="1" t="s">
        <v>72</v>
      </c>
      <c r="C14" s="1"/>
      <c r="D14" s="2">
        <v>55</v>
      </c>
      <c r="E14">
        <f>RANK(Table13456[[#This Row],[Score]],Table13456[Score],0)</f>
        <v>16</v>
      </c>
    </row>
    <row r="15" spans="1:5" ht="39.75" thickBot="1" x14ac:dyDescent="0.3">
      <c r="A15" s="1" t="s">
        <v>35</v>
      </c>
      <c r="B15" s="1" t="s">
        <v>62</v>
      </c>
      <c r="C15" s="1"/>
      <c r="D15" s="2">
        <v>65</v>
      </c>
      <c r="E15" s="3">
        <f>RANK(Table13456[[#This Row],[Score]],Table13456[Score],0)</f>
        <v>7</v>
      </c>
    </row>
    <row r="16" spans="1:5" ht="39.75" thickBot="1" x14ac:dyDescent="0.3">
      <c r="A16" s="1" t="s">
        <v>26</v>
      </c>
      <c r="B16" s="1" t="s">
        <v>56</v>
      </c>
      <c r="C16" s="1"/>
      <c r="D16" s="2">
        <v>60</v>
      </c>
      <c r="E16">
        <f>RANK(Table13456[[#This Row],[Score]],Table13456[Score],0)</f>
        <v>11</v>
      </c>
    </row>
    <row r="17" spans="1:5" ht="52.5" thickBot="1" x14ac:dyDescent="0.3">
      <c r="A17" s="1" t="s">
        <v>21</v>
      </c>
      <c r="B17" s="1" t="s">
        <v>53</v>
      </c>
      <c r="C17" s="1"/>
      <c r="D17" s="2">
        <v>70</v>
      </c>
      <c r="E17" s="3">
        <f>RANK(Table13456[[#This Row],[Score]],Table13456[Score],0)</f>
        <v>4</v>
      </c>
    </row>
    <row r="18" spans="1:5" ht="52.5" thickBot="1" x14ac:dyDescent="0.3">
      <c r="A18" s="1" t="s">
        <v>46</v>
      </c>
      <c r="B18" s="1" t="s">
        <v>73</v>
      </c>
      <c r="C18" s="1"/>
      <c r="D18" s="2">
        <v>55</v>
      </c>
      <c r="E18" s="3">
        <f>RANK(Table13456[[#This Row],[Score]],Table13456[Score],0)</f>
        <v>16</v>
      </c>
    </row>
    <row r="19" spans="1:5" ht="52.5" thickBot="1" x14ac:dyDescent="0.3">
      <c r="A19" s="1" t="s">
        <v>17</v>
      </c>
      <c r="B19" s="1" t="s">
        <v>50</v>
      </c>
      <c r="C19" s="1"/>
      <c r="D19" s="2">
        <v>75</v>
      </c>
      <c r="E19" s="3">
        <f>RANK(Table13456[[#This Row],[Score]],Table13456[Score],0)</f>
        <v>2</v>
      </c>
    </row>
    <row r="20" spans="1:5" ht="65.25" thickBot="1" x14ac:dyDescent="0.3">
      <c r="A20" s="1" t="s">
        <v>27</v>
      </c>
      <c r="B20" s="1" t="s">
        <v>57</v>
      </c>
      <c r="C20" s="1"/>
      <c r="D20" s="2">
        <v>45</v>
      </c>
      <c r="E20" s="3">
        <f>RANK(Table13456[[#This Row],[Score]],Table13456[Score],0)</f>
        <v>25</v>
      </c>
    </row>
    <row r="21" spans="1:5" ht="27" thickBot="1" x14ac:dyDescent="0.3">
      <c r="A21" s="1" t="s">
        <v>22</v>
      </c>
      <c r="B21" s="1" t="s">
        <v>48</v>
      </c>
      <c r="C21" s="1"/>
      <c r="D21" s="2">
        <v>55</v>
      </c>
      <c r="E21">
        <f>RANK(Table13456[[#This Row],[Score]],Table13456[Score],0)</f>
        <v>16</v>
      </c>
    </row>
    <row r="22" spans="1:5" ht="39.75" thickBot="1" x14ac:dyDescent="0.3">
      <c r="A22" s="1" t="s">
        <v>77</v>
      </c>
      <c r="B22" s="1" t="s">
        <v>51</v>
      </c>
      <c r="C22" s="1"/>
      <c r="D22" s="2">
        <v>40</v>
      </c>
      <c r="E22">
        <f>RANK(Table13456[[#This Row],[Score]],Table13456[Score],0)</f>
        <v>34</v>
      </c>
    </row>
    <row r="23" spans="1:5" ht="15.75" thickBot="1" x14ac:dyDescent="0.3">
      <c r="A23" s="1" t="s">
        <v>24</v>
      </c>
      <c r="B23" s="1" t="s">
        <v>48</v>
      </c>
      <c r="C23" s="1"/>
      <c r="D23" s="2">
        <v>60</v>
      </c>
      <c r="E23" s="3">
        <f>RANK(Table13456[[#This Row],[Score]],Table13456[Score],0)</f>
        <v>11</v>
      </c>
    </row>
    <row r="24" spans="1:5" ht="15.75" thickBot="1" x14ac:dyDescent="0.3">
      <c r="A24" s="1" t="s">
        <v>23</v>
      </c>
      <c r="B24" s="1" t="s">
        <v>48</v>
      </c>
      <c r="C24" s="1"/>
      <c r="D24" s="2">
        <v>65</v>
      </c>
      <c r="E24" s="3">
        <f>RANK(Table13456[[#This Row],[Score]],Table13456[Score],0)</f>
        <v>7</v>
      </c>
    </row>
    <row r="25" spans="1:5" ht="27" thickBot="1" x14ac:dyDescent="0.3">
      <c r="A25" s="1" t="s">
        <v>38</v>
      </c>
      <c r="B25" s="1" t="s">
        <v>67</v>
      </c>
      <c r="C25" s="1"/>
      <c r="D25" s="2">
        <v>50</v>
      </c>
      <c r="E25">
        <f>RANK(Table13456[[#This Row],[Score]],Table13456[Score],0)</f>
        <v>23</v>
      </c>
    </row>
    <row r="26" spans="1:5" ht="27" thickBot="1" x14ac:dyDescent="0.3">
      <c r="A26" s="1" t="s">
        <v>22</v>
      </c>
      <c r="B26" s="1" t="s">
        <v>101</v>
      </c>
      <c r="C26" s="1"/>
      <c r="D26" s="2">
        <v>60</v>
      </c>
      <c r="E26">
        <f>RANK(Table13456[[#This Row],[Score]],Table13456[Score],0)</f>
        <v>11</v>
      </c>
    </row>
    <row r="27" spans="1:5" ht="27" thickBot="1" x14ac:dyDescent="0.3">
      <c r="A27" s="1" t="s">
        <v>100</v>
      </c>
      <c r="B27" s="1" t="s">
        <v>102</v>
      </c>
      <c r="C27" s="1"/>
      <c r="D27" s="2">
        <v>60</v>
      </c>
      <c r="E27" s="3">
        <f>RANK(Table13456[[#This Row],[Score]],Table13456[Score],0)</f>
        <v>11</v>
      </c>
    </row>
    <row r="28" spans="1:5" ht="39.75" thickBot="1" x14ac:dyDescent="0.3">
      <c r="A28" s="1" t="s">
        <v>29</v>
      </c>
      <c r="B28" s="1" t="s">
        <v>48</v>
      </c>
      <c r="C28" s="1"/>
      <c r="D28" s="2">
        <v>65</v>
      </c>
      <c r="E28">
        <f>RANK(Table13456[[#This Row],[Score]],Table13456[Score],0)</f>
        <v>7</v>
      </c>
    </row>
    <row r="29" spans="1:5" ht="78" thickBot="1" x14ac:dyDescent="0.3">
      <c r="A29" s="1" t="s">
        <v>43</v>
      </c>
      <c r="B29" s="1" t="s">
        <v>53</v>
      </c>
      <c r="C29" s="1"/>
      <c r="D29" s="2">
        <v>70</v>
      </c>
      <c r="E29" s="3">
        <f>RANK(Table13456[[#This Row],[Score]],Table13456[Score],0)</f>
        <v>4</v>
      </c>
    </row>
    <row r="30" spans="1:5" ht="39.75" thickBot="1" x14ac:dyDescent="0.3">
      <c r="A30" s="1" t="s">
        <v>42</v>
      </c>
      <c r="B30" s="1" t="s">
        <v>70</v>
      </c>
      <c r="C30" s="1"/>
      <c r="D30" s="2">
        <v>55</v>
      </c>
      <c r="E30">
        <f>RANK(Table13456[[#This Row],[Score]],Table13456[Score],0)</f>
        <v>16</v>
      </c>
    </row>
    <row r="31" spans="1:5" ht="15.75" thickBot="1" x14ac:dyDescent="0.3">
      <c r="A31" s="1"/>
      <c r="B31" s="1"/>
      <c r="C31" s="1"/>
      <c r="D31" s="2">
        <v>42</v>
      </c>
      <c r="E31" s="3">
        <f>RANK(Table13456[[#This Row],[Score]],Table13456[Score],0)</f>
        <v>27</v>
      </c>
    </row>
    <row r="32" spans="1:5" ht="15.75" thickBot="1" x14ac:dyDescent="0.3">
      <c r="A32" s="1"/>
      <c r="B32" s="1"/>
      <c r="C32" s="1"/>
      <c r="D32" s="2">
        <v>42</v>
      </c>
      <c r="E32" s="3">
        <f>RANK(Table13456[[#This Row],[Score]],Table13456[Score],0)</f>
        <v>27</v>
      </c>
    </row>
    <row r="33" spans="1:5" ht="15.75" thickBot="1" x14ac:dyDescent="0.3">
      <c r="A33" s="1"/>
      <c r="B33" s="1"/>
      <c r="C33" s="1"/>
      <c r="D33" s="2">
        <v>42</v>
      </c>
      <c r="E33" s="3">
        <f>RANK(Table13456[[#This Row],[Score]],Table13456[Score],0)</f>
        <v>27</v>
      </c>
    </row>
    <row r="34" spans="1:5" ht="15.75" thickBot="1" x14ac:dyDescent="0.3">
      <c r="A34" s="1"/>
      <c r="B34" s="1"/>
      <c r="C34" s="1"/>
      <c r="D34" s="2">
        <v>42</v>
      </c>
      <c r="E34">
        <f>RANK(Table13456[[#This Row],[Score]],Table13456[Score],0)</f>
        <v>27</v>
      </c>
    </row>
    <row r="35" spans="1:5" ht="15.75" thickBot="1" x14ac:dyDescent="0.3">
      <c r="A35" s="1"/>
      <c r="B35" s="1"/>
      <c r="C35" s="1"/>
      <c r="D35" s="2">
        <v>42</v>
      </c>
      <c r="E35">
        <f>RANK(Table13456[[#This Row],[Score]],Table13456[Score],0)</f>
        <v>27</v>
      </c>
    </row>
    <row r="36" spans="1:5" ht="15.75" thickBot="1" x14ac:dyDescent="0.3">
      <c r="A36" s="1"/>
      <c r="B36" s="1"/>
      <c r="C36" s="1"/>
      <c r="D36" s="2">
        <v>42</v>
      </c>
      <c r="E36" s="3">
        <f>RANK(Table13456[[#This Row],[Score]],Table13456[Score],0)</f>
        <v>27</v>
      </c>
    </row>
    <row r="37" spans="1:5" ht="15.75" thickBot="1" x14ac:dyDescent="0.3">
      <c r="A37" s="1"/>
      <c r="B37" s="1"/>
      <c r="C37" s="1"/>
      <c r="D37" s="2">
        <v>42</v>
      </c>
      <c r="E37" s="3">
        <f>RANK(Table13456[[#This Row],[Score]],Table13456[Score],0)</f>
        <v>27</v>
      </c>
    </row>
    <row r="38" spans="1:5" ht="15.75" thickBot="1" x14ac:dyDescent="0.3">
      <c r="A38" s="1"/>
      <c r="B38" s="1"/>
      <c r="C38" s="1"/>
      <c r="D38" s="2">
        <v>35</v>
      </c>
      <c r="E38" s="3">
        <f>RANK(Table13456[[#This Row],[Score]],Table13456[Score],0)</f>
        <v>37</v>
      </c>
    </row>
    <row r="39" spans="1:5" ht="15.75" thickBot="1" x14ac:dyDescent="0.3">
      <c r="A39" s="1"/>
      <c r="B39" s="1"/>
      <c r="C39" s="1"/>
      <c r="D39" s="2">
        <v>35</v>
      </c>
      <c r="E39" s="3">
        <f>RANK(Table13456[[#This Row],[Score]],Table13456[Score],0)</f>
        <v>37</v>
      </c>
    </row>
    <row r="40" spans="1:5" ht="15.75" thickBot="1" x14ac:dyDescent="0.3">
      <c r="A40" s="1"/>
      <c r="B40" s="1"/>
      <c r="C40" s="1"/>
      <c r="D40" s="2">
        <v>35</v>
      </c>
      <c r="E40">
        <f>RANK(Table13456[[#This Row],[Score]],Table13456[Score],0)</f>
        <v>37</v>
      </c>
    </row>
    <row r="41" spans="1:5" ht="15.75" thickBot="1" x14ac:dyDescent="0.3">
      <c r="A41" s="1"/>
      <c r="B41" s="1"/>
      <c r="C41" s="1"/>
      <c r="D41" s="2">
        <v>28</v>
      </c>
      <c r="E41" s="3">
        <f>RANK(Table13456[[#This Row],[Score]],Table13456[Score],0)</f>
        <v>40</v>
      </c>
    </row>
    <row r="42" spans="1:5" ht="15.75" thickBot="1" x14ac:dyDescent="0.3">
      <c r="A42" s="1"/>
      <c r="B42" s="1"/>
      <c r="C42" s="1"/>
      <c r="D42" s="2">
        <v>14</v>
      </c>
      <c r="E42">
        <f>RANK(Table13456[[#This Row],[Score]],Table13456[Score],0)</f>
        <v>41</v>
      </c>
    </row>
    <row r="43" spans="1:5" ht="15.75" thickBot="1" x14ac:dyDescent="0.3">
      <c r="A43" s="1"/>
      <c r="B43" s="1"/>
      <c r="C43" s="1"/>
      <c r="D43" s="4">
        <v>7</v>
      </c>
      <c r="E43" s="3">
        <f>RANK(Table13456[[#This Row],[Score]],Table13456[Score],0)</f>
        <v>42</v>
      </c>
    </row>
    <row r="44" spans="1:5" ht="15.75" thickBot="1" x14ac:dyDescent="0.3">
      <c r="A44" s="1"/>
      <c r="B44" s="1"/>
      <c r="C44" s="1"/>
      <c r="D44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DBED-902D-4D68-A384-9708593E10F3}">
  <dimension ref="A1:G56"/>
  <sheetViews>
    <sheetView tabSelected="1" workbookViewId="0">
      <selection activeCell="G3" sqref="G3"/>
    </sheetView>
  </sheetViews>
  <sheetFormatPr defaultRowHeight="15" x14ac:dyDescent="0.25"/>
  <cols>
    <col min="1" max="1" width="42.5703125" customWidth="1"/>
    <col min="2" max="7" width="10.5703125" customWidth="1"/>
    <col min="8" max="8" width="18.140625" customWidth="1"/>
  </cols>
  <sheetData>
    <row r="1" spans="1:7" ht="15.75" thickBot="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ht="15.75" thickBot="1" x14ac:dyDescent="0.3">
      <c r="A2" s="1" t="s">
        <v>21</v>
      </c>
      <c r="B2">
        <f>_xlfn.IFNA(VLOOKUP(Table7[[#This Row],[Nama]],Table1[#All],4,FALSE),0)</f>
        <v>75</v>
      </c>
      <c r="C2">
        <f>_xlfn.IFNA(VLOOKUP(Table7[[#This Row],[Nama]],Table13[#All],4,FALSE),0)</f>
        <v>65</v>
      </c>
      <c r="D2">
        <f>_xlfn.IFNA(VLOOKUP(Table7[[#This Row],[Nama]],Table134[#All],4,FALSE),0)</f>
        <v>80</v>
      </c>
      <c r="E2">
        <f>_xlfn.IFNA(VLOOKUP(Table7[[#This Row],[Nama]],Table1345[#All],4,FALSE),0)</f>
        <v>75</v>
      </c>
      <c r="F2">
        <f>_xlfn.IFNA(VLOOKUP(Table7[[#This Row],[Nama]],Table13456[#All],4,FALSE),0)</f>
        <v>70</v>
      </c>
      <c r="G2">
        <f>SUM(Table7[[#This Row],[Materi 1]:[Materi 5]])</f>
        <v>365</v>
      </c>
    </row>
    <row r="3" spans="1:7" ht="15.75" thickBot="1" x14ac:dyDescent="0.3">
      <c r="A3" s="1" t="s">
        <v>15</v>
      </c>
      <c r="B3">
        <f>_xlfn.IFNA(VLOOKUP(Table7[[#This Row],[Nama]],Table1[#All],4,FALSE),0)</f>
        <v>75</v>
      </c>
      <c r="C3">
        <f>_xlfn.IFNA(VLOOKUP(Table7[[#This Row],[Nama]],Table13[#All],4,FALSE),0)</f>
        <v>40</v>
      </c>
      <c r="D3">
        <f>_xlfn.IFNA(VLOOKUP(Table7[[#This Row],[Nama]],Table134[#All],4,FALSE),0)</f>
        <v>75</v>
      </c>
      <c r="E3">
        <f>_xlfn.IFNA(VLOOKUP(Table7[[#This Row],[Nama]],Table1345[#All],4,FALSE),0)</f>
        <v>80</v>
      </c>
      <c r="F3">
        <f>_xlfn.IFNA(VLOOKUP(Table7[[#This Row],[Nama]],Table13456[#All],4,FALSE),0)</f>
        <v>85</v>
      </c>
      <c r="G3">
        <f>SUM(Table7[[#This Row],[Materi 1]:[Materi 5]])</f>
        <v>355</v>
      </c>
    </row>
    <row r="4" spans="1:7" ht="15.75" thickBot="1" x14ac:dyDescent="0.3">
      <c r="A4" s="1" t="s">
        <v>29</v>
      </c>
      <c r="B4">
        <f>_xlfn.IFNA(VLOOKUP(Table7[[#This Row],[Nama]],Table1[#All],4,FALSE),0)</f>
        <v>70</v>
      </c>
      <c r="C4">
        <f>_xlfn.IFNA(VLOOKUP(Table7[[#This Row],[Nama]],Table13[#All],4,FALSE),0)</f>
        <v>60</v>
      </c>
      <c r="D4">
        <f>_xlfn.IFNA(VLOOKUP(Table7[[#This Row],[Nama]],Table134[#All],4,FALSE),0)</f>
        <v>80</v>
      </c>
      <c r="E4">
        <f>_xlfn.IFNA(VLOOKUP(Table7[[#This Row],[Nama]],Table1345[#All],4,FALSE),0)</f>
        <v>80</v>
      </c>
      <c r="F4">
        <f>_xlfn.IFNA(VLOOKUP(Table7[[#This Row],[Nama]],Table13456[#All],4,FALSE),0)</f>
        <v>65</v>
      </c>
      <c r="G4">
        <f>SUM(Table7[[#This Row],[Materi 1]:[Materi 5]])</f>
        <v>355</v>
      </c>
    </row>
    <row r="5" spans="1:7" ht="15.75" thickBot="1" x14ac:dyDescent="0.3">
      <c r="A5" s="1" t="s">
        <v>24</v>
      </c>
      <c r="B5">
        <f>_xlfn.IFNA(VLOOKUP(Table7[[#This Row],[Nama]],Table1[#All],4,FALSE),0)</f>
        <v>75</v>
      </c>
      <c r="C5">
        <f>_xlfn.IFNA(VLOOKUP(Table7[[#This Row],[Nama]],Table13[#All],4,FALSE),0)</f>
        <v>55</v>
      </c>
      <c r="D5">
        <f>_xlfn.IFNA(VLOOKUP(Table7[[#This Row],[Nama]],Table134[#All],4,FALSE),0)</f>
        <v>90</v>
      </c>
      <c r="E5">
        <f>_xlfn.IFNA(VLOOKUP(Table7[[#This Row],[Nama]],Table1345[#All],4,FALSE),0)</f>
        <v>65</v>
      </c>
      <c r="F5">
        <f>_xlfn.IFNA(VLOOKUP(Table7[[#This Row],[Nama]],Table13456[#All],4,FALSE),0)</f>
        <v>60</v>
      </c>
      <c r="G5">
        <f>SUM(Table7[[#This Row],[Materi 1]:[Materi 5]])</f>
        <v>345</v>
      </c>
    </row>
    <row r="6" spans="1:7" ht="15.75" thickBot="1" x14ac:dyDescent="0.3">
      <c r="A6" s="1" t="s">
        <v>26</v>
      </c>
      <c r="B6">
        <f>_xlfn.IFNA(VLOOKUP(Table7[[#This Row],[Nama]],Table1[#All],4,FALSE),0)</f>
        <v>75</v>
      </c>
      <c r="C6">
        <f>_xlfn.IFNA(VLOOKUP(Table7[[#This Row],[Nama]],Table13[#All],4,FALSE),0)</f>
        <v>70</v>
      </c>
      <c r="D6">
        <f>_xlfn.IFNA(VLOOKUP(Table7[[#This Row],[Nama]],Table134[#All],4,FALSE),0)</f>
        <v>80</v>
      </c>
      <c r="E6">
        <f>_xlfn.IFNA(VLOOKUP(Table7[[#This Row],[Nama]],Table1345[#All],4,FALSE),0)</f>
        <v>60</v>
      </c>
      <c r="F6">
        <f>_xlfn.IFNA(VLOOKUP(Table7[[#This Row],[Nama]],Table13456[#All],4,FALSE),0)</f>
        <v>60</v>
      </c>
      <c r="G6">
        <f>SUM(Table7[[#This Row],[Materi 1]:[Materi 5]])</f>
        <v>345</v>
      </c>
    </row>
    <row r="7" spans="1:7" ht="15.75" thickBot="1" x14ac:dyDescent="0.3">
      <c r="A7" s="1" t="s">
        <v>36</v>
      </c>
      <c r="B7">
        <f>_xlfn.IFNA(VLOOKUP(Table7[[#This Row],[Nama]],Table1[#All],4,FALSE),0)</f>
        <v>75</v>
      </c>
      <c r="C7">
        <f>_xlfn.IFNA(VLOOKUP(Table7[[#This Row],[Nama]],Table13[#All],4,FALSE),0)</f>
        <v>80</v>
      </c>
      <c r="D7">
        <f>_xlfn.IFNA(VLOOKUP(Table7[[#This Row],[Nama]],Table134[#All],4,FALSE),0)</f>
        <v>80</v>
      </c>
      <c r="E7">
        <f>_xlfn.IFNA(VLOOKUP(Table7[[#This Row],[Nama]],Table1345[#All],4,FALSE),0)</f>
        <v>40</v>
      </c>
      <c r="F7">
        <f>_xlfn.IFNA(VLOOKUP(Table7[[#This Row],[Nama]],Table13456[#All],4,FALSE),0)</f>
        <v>70</v>
      </c>
      <c r="G7">
        <f>SUM(Table7[[#This Row],[Materi 1]:[Materi 5]])</f>
        <v>345</v>
      </c>
    </row>
    <row r="8" spans="1:7" ht="15.75" thickBot="1" x14ac:dyDescent="0.3">
      <c r="A8" s="1" t="s">
        <v>43</v>
      </c>
      <c r="B8">
        <f>_xlfn.IFNA(VLOOKUP(Table7[[#This Row],[Nama]],Table1[#All],4,FALSE),0)</f>
        <v>80</v>
      </c>
      <c r="C8">
        <f>_xlfn.IFNA(VLOOKUP(Table7[[#This Row],[Nama]],Table13[#All],4,FALSE),0)</f>
        <v>50</v>
      </c>
      <c r="D8">
        <f>_xlfn.IFNA(VLOOKUP(Table7[[#This Row],[Nama]],Table134[#All],4,FALSE),0)</f>
        <v>65</v>
      </c>
      <c r="E8">
        <f>_xlfn.IFNA(VLOOKUP(Table7[[#This Row],[Nama]],Table1345[#All],4,FALSE),0)</f>
        <v>80</v>
      </c>
      <c r="F8">
        <f>_xlfn.IFNA(VLOOKUP(Table7[[#This Row],[Nama]],Table13456[#All],4,FALSE),0)</f>
        <v>70</v>
      </c>
      <c r="G8">
        <f>SUM(Table7[[#This Row],[Materi 1]:[Materi 5]])</f>
        <v>345</v>
      </c>
    </row>
    <row r="9" spans="1:7" ht="15.75" thickBot="1" x14ac:dyDescent="0.3">
      <c r="A9" s="1" t="s">
        <v>17</v>
      </c>
      <c r="B9">
        <f>_xlfn.IFNA(VLOOKUP(Table7[[#This Row],[Nama]],Table1[#All],4,FALSE),0)</f>
        <v>70</v>
      </c>
      <c r="C9">
        <f>_xlfn.IFNA(VLOOKUP(Table7[[#This Row],[Nama]],Table13[#All],4,FALSE),0)</f>
        <v>60</v>
      </c>
      <c r="D9">
        <f>_xlfn.IFNA(VLOOKUP(Table7[[#This Row],[Nama]],Table134[#All],4,FALSE),0)</f>
        <v>70</v>
      </c>
      <c r="E9">
        <f>_xlfn.IFNA(VLOOKUP(Table7[[#This Row],[Nama]],Table1345[#All],4,FALSE),0)</f>
        <v>60</v>
      </c>
      <c r="F9">
        <f>_xlfn.IFNA(VLOOKUP(Table7[[#This Row],[Nama]],Table13456[#All],4,FALSE),0)</f>
        <v>75</v>
      </c>
      <c r="G9">
        <f>SUM(Table7[[#This Row],[Materi 1]:[Materi 5]])</f>
        <v>335</v>
      </c>
    </row>
    <row r="10" spans="1:7" ht="15.75" thickBot="1" x14ac:dyDescent="0.3">
      <c r="A10" s="1" t="s">
        <v>23</v>
      </c>
      <c r="B10">
        <f>_xlfn.IFNA(VLOOKUP(Table7[[#This Row],[Nama]],Table1[#All],4,FALSE),0)</f>
        <v>60</v>
      </c>
      <c r="C10">
        <f>_xlfn.IFNA(VLOOKUP(Table7[[#This Row],[Nama]],Table13[#All],4,FALSE),0)</f>
        <v>75</v>
      </c>
      <c r="D10">
        <f>_xlfn.IFNA(VLOOKUP(Table7[[#This Row],[Nama]],Table134[#All],4,FALSE),0)</f>
        <v>85</v>
      </c>
      <c r="E10">
        <f>_xlfn.IFNA(VLOOKUP(Table7[[#This Row],[Nama]],Table1345[#All],4,FALSE),0)</f>
        <v>50</v>
      </c>
      <c r="F10">
        <f>_xlfn.IFNA(VLOOKUP(Table7[[#This Row],[Nama]],Table13456[#All],4,FALSE),0)</f>
        <v>65</v>
      </c>
      <c r="G10">
        <f>SUM(Table7[[#This Row],[Materi 1]:[Materi 5]])</f>
        <v>335</v>
      </c>
    </row>
    <row r="11" spans="1:7" ht="15.75" thickBot="1" x14ac:dyDescent="0.3">
      <c r="A11" s="1" t="s">
        <v>33</v>
      </c>
      <c r="B11">
        <f>_xlfn.IFNA(VLOOKUP(Table7[[#This Row],[Nama]],Table1[#All],4,FALSE),0)</f>
        <v>70</v>
      </c>
      <c r="C11">
        <f>_xlfn.IFNA(VLOOKUP(Table7[[#This Row],[Nama]],Table13[#All],4,FALSE),0)</f>
        <v>35</v>
      </c>
      <c r="D11">
        <f>_xlfn.IFNA(VLOOKUP(Table7[[#This Row],[Nama]],Table134[#All],4,FALSE),0)</f>
        <v>70</v>
      </c>
      <c r="E11">
        <f>_xlfn.IFNA(VLOOKUP(Table7[[#This Row],[Nama]],Table1345[#All],4,FALSE),0)</f>
        <v>85</v>
      </c>
      <c r="F11">
        <f>_xlfn.IFNA(VLOOKUP(Table7[[#This Row],[Nama]],Table13456[#All],4,FALSE),0)</f>
        <v>75</v>
      </c>
      <c r="G11">
        <f>SUM(Table7[[#This Row],[Materi 1]:[Materi 5]])</f>
        <v>335</v>
      </c>
    </row>
    <row r="12" spans="1:7" ht="15.75" thickBot="1" x14ac:dyDescent="0.3">
      <c r="A12" s="1" t="s">
        <v>46</v>
      </c>
      <c r="B12">
        <f>_xlfn.IFNA(VLOOKUP(Table7[[#This Row],[Nama]],Table1[#All],4,FALSE),0)</f>
        <v>85</v>
      </c>
      <c r="C12">
        <f>_xlfn.IFNA(VLOOKUP(Table7[[#This Row],[Nama]],Table13[#All],4,FALSE),0)</f>
        <v>55</v>
      </c>
      <c r="D12">
        <f>_xlfn.IFNA(VLOOKUP(Table7[[#This Row],[Nama]],Table134[#All],4,FALSE),0)</f>
        <v>70</v>
      </c>
      <c r="E12">
        <f>_xlfn.IFNA(VLOOKUP(Table7[[#This Row],[Nama]],Table1345[#All],4,FALSE),0)</f>
        <v>60</v>
      </c>
      <c r="F12">
        <f>_xlfn.IFNA(VLOOKUP(Table7[[#This Row],[Nama]],Table13456[#All],4,FALSE),0)</f>
        <v>55</v>
      </c>
      <c r="G12">
        <f>SUM(Table7[[#This Row],[Materi 1]:[Materi 5]])</f>
        <v>325</v>
      </c>
    </row>
    <row r="13" spans="1:7" ht="15.75" thickBot="1" x14ac:dyDescent="0.3">
      <c r="A13" s="1" t="s">
        <v>32</v>
      </c>
      <c r="B13">
        <f>_xlfn.IFNA(VLOOKUP(Table7[[#This Row],[Nama]],Table1[#All],4,FALSE),0)</f>
        <v>70</v>
      </c>
      <c r="C13">
        <f>_xlfn.IFNA(VLOOKUP(Table7[[#This Row],[Nama]],Table13[#All],4,FALSE),0)</f>
        <v>60</v>
      </c>
      <c r="D13">
        <f>_xlfn.IFNA(VLOOKUP(Table7[[#This Row],[Nama]],Table134[#All],4,FALSE),0)</f>
        <v>90</v>
      </c>
      <c r="E13">
        <f>_xlfn.IFNA(VLOOKUP(Table7[[#This Row],[Nama]],Table1345[#All],4,FALSE),0)</f>
        <v>80</v>
      </c>
      <c r="F13">
        <f>_xlfn.IFNA(VLOOKUP(Table7[[#This Row],[Nama]],Table13456[#All],4,FALSE),0)</f>
        <v>0</v>
      </c>
      <c r="G13">
        <f>SUM(Table7[[#This Row],[Materi 1]:[Materi 5]])</f>
        <v>300</v>
      </c>
    </row>
    <row r="14" spans="1:7" ht="15.75" thickBot="1" x14ac:dyDescent="0.3">
      <c r="A14" s="1" t="s">
        <v>40</v>
      </c>
      <c r="B14">
        <f>_xlfn.IFNA(VLOOKUP(Table7[[#This Row],[Nama]],Table1[#All],4,FALSE),0)</f>
        <v>60</v>
      </c>
      <c r="C14">
        <f>_xlfn.IFNA(VLOOKUP(Table7[[#This Row],[Nama]],Table13[#All],4,FALSE),0)</f>
        <v>50</v>
      </c>
      <c r="D14">
        <f>_xlfn.IFNA(VLOOKUP(Table7[[#This Row],[Nama]],Table134[#All],4,FALSE),0)</f>
        <v>60</v>
      </c>
      <c r="E14">
        <f>_xlfn.IFNA(VLOOKUP(Table7[[#This Row],[Nama]],Table1345[#All],4,FALSE),0)</f>
        <v>75</v>
      </c>
      <c r="F14">
        <f>_xlfn.IFNA(VLOOKUP(Table7[[#This Row],[Nama]],Table13456[#All],4,FALSE),0)</f>
        <v>55</v>
      </c>
      <c r="G14">
        <f>SUM(Table7[[#This Row],[Materi 1]:[Materi 5]])</f>
        <v>300</v>
      </c>
    </row>
    <row r="15" spans="1:7" ht="15.75" thickBot="1" x14ac:dyDescent="0.3">
      <c r="A15" s="1" t="s">
        <v>22</v>
      </c>
      <c r="B15">
        <f>_xlfn.IFNA(VLOOKUP(Table7[[#This Row],[Nama]],Table1[#All],4,FALSE),0)</f>
        <v>65</v>
      </c>
      <c r="C15">
        <f>_xlfn.IFNA(VLOOKUP(Table7[[#This Row],[Nama]],Table13[#All],4,FALSE),0)</f>
        <v>35</v>
      </c>
      <c r="D15">
        <f>_xlfn.IFNA(VLOOKUP(Table7[[#This Row],[Nama]],Table134[#All],4,FALSE),0)</f>
        <v>70</v>
      </c>
      <c r="E15">
        <f>_xlfn.IFNA(VLOOKUP(Table7[[#This Row],[Nama]],Table1345[#All],4,FALSE),0)</f>
        <v>55</v>
      </c>
      <c r="F15">
        <f>_xlfn.IFNA(VLOOKUP(Table7[[#This Row],[Nama]],Table13456[#All],4,FALSE),0)</f>
        <v>55</v>
      </c>
      <c r="G15">
        <f>SUM(Table7[[#This Row],[Materi 1]:[Materi 5]])</f>
        <v>280</v>
      </c>
    </row>
    <row r="16" spans="1:7" ht="15.75" thickBot="1" x14ac:dyDescent="0.3">
      <c r="A16" s="1" t="s">
        <v>27</v>
      </c>
      <c r="B16">
        <f>_xlfn.IFNA(VLOOKUP(Table7[[#This Row],[Nama]],Table1[#All],4,FALSE),0)</f>
        <v>45</v>
      </c>
      <c r="C16">
        <f>_xlfn.IFNA(VLOOKUP(Table7[[#This Row],[Nama]],Table13[#All],4,FALSE),0)</f>
        <v>50</v>
      </c>
      <c r="D16">
        <f>_xlfn.IFNA(VLOOKUP(Table7[[#This Row],[Nama]],Table134[#All],4,FALSE),0)</f>
        <v>80</v>
      </c>
      <c r="E16">
        <f>_xlfn.IFNA(VLOOKUP(Table7[[#This Row],[Nama]],Table1345[#All],4,FALSE),0)</f>
        <v>50</v>
      </c>
      <c r="F16">
        <f>_xlfn.IFNA(VLOOKUP(Table7[[#This Row],[Nama]],Table13456[#All],4,FALSE),0)</f>
        <v>45</v>
      </c>
      <c r="G16">
        <f>SUM(Table7[[#This Row],[Materi 1]:[Materi 5]])</f>
        <v>270</v>
      </c>
    </row>
    <row r="17" spans="1:7" ht="15.75" thickBot="1" x14ac:dyDescent="0.3">
      <c r="A17" s="1" t="s">
        <v>37</v>
      </c>
      <c r="B17">
        <f>_xlfn.IFNA(VLOOKUP(Table7[[#This Row],[Nama]],Table1[#All],4,FALSE),0)</f>
        <v>55</v>
      </c>
      <c r="C17">
        <f>_xlfn.IFNA(VLOOKUP(Table7[[#This Row],[Nama]],Table13[#All],4,FALSE),0)</f>
        <v>70</v>
      </c>
      <c r="D17">
        <f>_xlfn.IFNA(VLOOKUP(Table7[[#This Row],[Nama]],Table134[#All],4,FALSE),0)</f>
        <v>70</v>
      </c>
      <c r="E17">
        <f>_xlfn.IFNA(VLOOKUP(Table7[[#This Row],[Nama]],Table1345[#All],4,FALSE),0)</f>
        <v>35</v>
      </c>
      <c r="F17">
        <f>_xlfn.IFNA(VLOOKUP(Table7[[#This Row],[Nama]],Table13456[#All],4,FALSE),0)</f>
        <v>40</v>
      </c>
      <c r="G17">
        <f>SUM(Table7[[#This Row],[Materi 1]:[Materi 5]])</f>
        <v>270</v>
      </c>
    </row>
    <row r="18" spans="1:7" ht="15.75" thickBot="1" x14ac:dyDescent="0.3">
      <c r="A18" s="1" t="s">
        <v>16</v>
      </c>
      <c r="B18">
        <f>_xlfn.IFNA(VLOOKUP(Table7[[#This Row],[Nama]],Table1[#All],4,FALSE),0)</f>
        <v>40</v>
      </c>
      <c r="C18">
        <f>_xlfn.IFNA(VLOOKUP(Table7[[#This Row],[Nama]],Table13[#All],4,FALSE),0)</f>
        <v>60</v>
      </c>
      <c r="D18">
        <f>_xlfn.IFNA(VLOOKUP(Table7[[#This Row],[Nama]],Table134[#All],4,FALSE),0)</f>
        <v>60</v>
      </c>
      <c r="E18">
        <f>_xlfn.IFNA(VLOOKUP(Table7[[#This Row],[Nama]],Table1345[#All],4,FALSE),0)</f>
        <v>55</v>
      </c>
      <c r="F18">
        <f>_xlfn.IFNA(VLOOKUP(Table7[[#This Row],[Nama]],Table13456[#All],4,FALSE),0)</f>
        <v>50</v>
      </c>
      <c r="G18">
        <f>SUM(Table7[[#This Row],[Materi 1]:[Materi 5]])</f>
        <v>265</v>
      </c>
    </row>
    <row r="19" spans="1:7" ht="15.75" thickBot="1" x14ac:dyDescent="0.3">
      <c r="A19" s="1" t="s">
        <v>38</v>
      </c>
      <c r="B19">
        <f>_xlfn.IFNA(VLOOKUP(Table7[[#This Row],[Nama]],Table1[#All],4,FALSE),0)</f>
        <v>60</v>
      </c>
      <c r="C19">
        <f>_xlfn.IFNA(VLOOKUP(Table7[[#This Row],[Nama]],Table13[#All],4,FALSE),0)</f>
        <v>40</v>
      </c>
      <c r="D19">
        <f>_xlfn.IFNA(VLOOKUP(Table7[[#This Row],[Nama]],Table134[#All],4,FALSE),0)</f>
        <v>75</v>
      </c>
      <c r="E19">
        <f>_xlfn.IFNA(VLOOKUP(Table7[[#This Row],[Nama]],Table1345[#All],4,FALSE),0)</f>
        <v>40</v>
      </c>
      <c r="F19">
        <f>_xlfn.IFNA(VLOOKUP(Table7[[#This Row],[Nama]],Table13456[#All],4,FALSE),0)</f>
        <v>50</v>
      </c>
      <c r="G19">
        <f>SUM(Table7[[#This Row],[Materi 1]:[Materi 5]])</f>
        <v>265</v>
      </c>
    </row>
    <row r="20" spans="1:7" ht="15.75" thickBot="1" x14ac:dyDescent="0.3">
      <c r="A20" s="1" t="s">
        <v>19</v>
      </c>
      <c r="B20">
        <f>_xlfn.IFNA(VLOOKUP(Table7[[#This Row],[Nama]],Table1[#All],4,FALSE),0)</f>
        <v>65</v>
      </c>
      <c r="C20">
        <f>_xlfn.IFNA(VLOOKUP(Table7[[#This Row],[Nama]],Table13[#All],4,FALSE),0)</f>
        <v>30</v>
      </c>
      <c r="D20">
        <f>_xlfn.IFNA(VLOOKUP(Table7[[#This Row],[Nama]],Table134[#All],4,FALSE),0)</f>
        <v>70</v>
      </c>
      <c r="E20">
        <f>_xlfn.IFNA(VLOOKUP(Table7[[#This Row],[Nama]],Table1345[#All],4,FALSE),0)</f>
        <v>50</v>
      </c>
      <c r="F20">
        <f>_xlfn.IFNA(VLOOKUP(Table7[[#This Row],[Nama]],Table13456[#All],4,FALSE),0)</f>
        <v>40</v>
      </c>
      <c r="G20">
        <f>SUM(Table7[[#This Row],[Materi 1]:[Materi 5]])</f>
        <v>255</v>
      </c>
    </row>
    <row r="21" spans="1:7" ht="15.75" thickBot="1" x14ac:dyDescent="0.3">
      <c r="A21" s="1" t="s">
        <v>42</v>
      </c>
      <c r="B21">
        <f>_xlfn.IFNA(VLOOKUP(Table7[[#This Row],[Nama]],Table1[#All],4,FALSE),0)</f>
        <v>70</v>
      </c>
      <c r="C21">
        <f>_xlfn.IFNA(VLOOKUP(Table7[[#This Row],[Nama]],Table13[#All],4,FALSE),0)</f>
        <v>0</v>
      </c>
      <c r="D21">
        <f>_xlfn.IFNA(VLOOKUP(Table7[[#This Row],[Nama]],Table134[#All],4,FALSE),0)</f>
        <v>70</v>
      </c>
      <c r="E21">
        <f>_xlfn.IFNA(VLOOKUP(Table7[[#This Row],[Nama]],Table1345[#All],4,FALSE),0)</f>
        <v>60</v>
      </c>
      <c r="F21">
        <f>_xlfn.IFNA(VLOOKUP(Table7[[#This Row],[Nama]],Table13456[#All],4,FALSE),0)</f>
        <v>55</v>
      </c>
      <c r="G21">
        <f>SUM(Table7[[#This Row],[Materi 1]:[Materi 5]])</f>
        <v>255</v>
      </c>
    </row>
    <row r="22" spans="1:7" ht="15.75" thickBot="1" x14ac:dyDescent="0.3">
      <c r="A22" s="1" t="s">
        <v>41</v>
      </c>
      <c r="B22">
        <f>_xlfn.IFNA(VLOOKUP(Table7[[#This Row],[Nama]],Table1[#All],4,FALSE),0)</f>
        <v>60</v>
      </c>
      <c r="C22">
        <f>_xlfn.IFNA(VLOOKUP(Table7[[#This Row],[Nama]],Table13[#All],4,FALSE),0)</f>
        <v>60</v>
      </c>
      <c r="D22">
        <f>_xlfn.IFNA(VLOOKUP(Table7[[#This Row],[Nama]],Table134[#All],4,FALSE),0)</f>
        <v>45</v>
      </c>
      <c r="E22">
        <f>_xlfn.IFNA(VLOOKUP(Table7[[#This Row],[Nama]],Table1345[#All],4,FALSE),0)</f>
        <v>30</v>
      </c>
      <c r="F22">
        <f>_xlfn.IFNA(VLOOKUP(Table7[[#This Row],[Nama]],Table13456[#All],4,FALSE),0)</f>
        <v>55</v>
      </c>
      <c r="G22">
        <f>SUM(Table7[[#This Row],[Materi 1]:[Materi 5]])</f>
        <v>250</v>
      </c>
    </row>
    <row r="23" spans="1:7" ht="15.75" thickBot="1" x14ac:dyDescent="0.3">
      <c r="A23" s="1" t="s">
        <v>31</v>
      </c>
      <c r="B23">
        <f>_xlfn.IFNA(VLOOKUP(Table7[[#This Row],[Nama]],Table1[#All],4,FALSE),0)</f>
        <v>45</v>
      </c>
      <c r="C23">
        <f>_xlfn.IFNA(VLOOKUP(Table7[[#This Row],[Nama]],Table13[#All],4,FALSE),0)</f>
        <v>70</v>
      </c>
      <c r="D23">
        <f>_xlfn.IFNA(VLOOKUP(Table7[[#This Row],[Nama]],Table134[#All],4,FALSE),0)</f>
        <v>70</v>
      </c>
      <c r="E23">
        <f>_xlfn.IFNA(VLOOKUP(Table7[[#This Row],[Nama]],Table1345[#All],4,FALSE),0)</f>
        <v>40</v>
      </c>
      <c r="F23">
        <f>_xlfn.IFNA(VLOOKUP(Table7[[#This Row],[Nama]],Table13456[#All],4,FALSE),0)</f>
        <v>0</v>
      </c>
      <c r="G23">
        <f>SUM(Table7[[#This Row],[Materi 1]:[Materi 5]])</f>
        <v>225</v>
      </c>
    </row>
    <row r="24" spans="1:7" ht="15.75" thickBot="1" x14ac:dyDescent="0.3">
      <c r="A24" s="1" t="s">
        <v>35</v>
      </c>
      <c r="B24">
        <f>_xlfn.IFNA(VLOOKUP(Table7[[#This Row],[Nama]],Table1[#All],4,FALSE),0)</f>
        <v>25</v>
      </c>
      <c r="C24">
        <f>_xlfn.IFNA(VLOOKUP(Table7[[#This Row],[Nama]],Table13[#All],4,FALSE),0)</f>
        <v>55</v>
      </c>
      <c r="D24">
        <f>_xlfn.IFNA(VLOOKUP(Table7[[#This Row],[Nama]],Table134[#All],4,FALSE),0)</f>
        <v>0</v>
      </c>
      <c r="E24">
        <f>_xlfn.IFNA(VLOOKUP(Table7[[#This Row],[Nama]],Table1345[#All],4,FALSE),0)</f>
        <v>55</v>
      </c>
      <c r="F24">
        <f>_xlfn.IFNA(VLOOKUP(Table7[[#This Row],[Nama]],Table13456[#All],4,FALSE),0)</f>
        <v>65</v>
      </c>
      <c r="G24">
        <f>SUM(Table7[[#This Row],[Materi 1]:[Materi 5]])</f>
        <v>200</v>
      </c>
    </row>
    <row r="25" spans="1:7" ht="15.75" thickBot="1" x14ac:dyDescent="0.3">
      <c r="A25" s="1" t="s">
        <v>20</v>
      </c>
      <c r="B25">
        <f>_xlfn.IFNA(VLOOKUP(Table7[[#This Row],[Nama]],Table1[#All],4,FALSE),0)</f>
        <v>45</v>
      </c>
      <c r="C25">
        <f>_xlfn.IFNA(VLOOKUP(Table7[[#This Row],[Nama]],Table13[#All],4,FALSE),0)</f>
        <v>0</v>
      </c>
      <c r="D25">
        <f>_xlfn.IFNA(VLOOKUP(Table7[[#This Row],[Nama]],Table134[#All],4,FALSE),0)</f>
        <v>55</v>
      </c>
      <c r="E25">
        <f>_xlfn.IFNA(VLOOKUP(Table7[[#This Row],[Nama]],Table1345[#All],4,FALSE),0)</f>
        <v>55</v>
      </c>
      <c r="F25">
        <f>_xlfn.IFNA(VLOOKUP(Table7[[#This Row],[Nama]],Table13456[#All],4,FALSE),0)</f>
        <v>40</v>
      </c>
      <c r="G25">
        <f>SUM(Table7[[#This Row],[Materi 1]:[Materi 5]])</f>
        <v>195</v>
      </c>
    </row>
    <row r="26" spans="1:7" ht="15.75" thickBot="1" x14ac:dyDescent="0.3">
      <c r="A26" s="1" t="s">
        <v>44</v>
      </c>
      <c r="B26">
        <f>_xlfn.IFNA(VLOOKUP(Table7[[#This Row],[Nama]],Table1[#All],4,FALSE),0)</f>
        <v>55</v>
      </c>
      <c r="C26">
        <f>_xlfn.IFNA(VLOOKUP(Table7[[#This Row],[Nama]],Table13[#All],4,FALSE),0)</f>
        <v>75</v>
      </c>
      <c r="D26">
        <f>_xlfn.IFNA(VLOOKUP(Table7[[#This Row],[Nama]],Table134[#All],4,FALSE),0)</f>
        <v>0</v>
      </c>
      <c r="E26">
        <f>_xlfn.IFNA(VLOOKUP(Table7[[#This Row],[Nama]],Table1345[#All],4,FALSE),0)</f>
        <v>0</v>
      </c>
      <c r="F26">
        <f>_xlfn.IFNA(VLOOKUP(Table7[[#This Row],[Nama]],Table13456[#All],4,FALSE),0)</f>
        <v>55</v>
      </c>
      <c r="G26">
        <f>SUM(Table7[[#This Row],[Materi 1]:[Materi 5]])</f>
        <v>185</v>
      </c>
    </row>
    <row r="27" spans="1:7" ht="15.75" thickBot="1" x14ac:dyDescent="0.3">
      <c r="A27" s="1" t="s">
        <v>39</v>
      </c>
      <c r="B27">
        <f>_xlfn.IFNA(VLOOKUP(Table7[[#This Row],[Nama]],Table1[#All],4,FALSE),0)</f>
        <v>60</v>
      </c>
      <c r="C27">
        <f>_xlfn.IFNA(VLOOKUP(Table7[[#This Row],[Nama]],Table13[#All],4,FALSE),0)</f>
        <v>0</v>
      </c>
      <c r="D27">
        <f>_xlfn.IFNA(VLOOKUP(Table7[[#This Row],[Nama]],Table134[#All],4,FALSE),0)</f>
        <v>0</v>
      </c>
      <c r="E27">
        <f>_xlfn.IFNA(VLOOKUP(Table7[[#This Row],[Nama]],Table1345[#All],4,FALSE),0)</f>
        <v>35</v>
      </c>
      <c r="F27">
        <f>_xlfn.IFNA(VLOOKUP(Table7[[#This Row],[Nama]],Table13456[#All],4,FALSE),0)</f>
        <v>45</v>
      </c>
      <c r="G27">
        <f>SUM(Table7[[#This Row],[Materi 1]:[Materi 5]])</f>
        <v>140</v>
      </c>
    </row>
    <row r="28" spans="1:7" ht="15.75" thickBot="1" x14ac:dyDescent="0.3">
      <c r="A28" s="1" t="s">
        <v>18</v>
      </c>
      <c r="B28">
        <f>_xlfn.IFNA(VLOOKUP(Table7[[#This Row],[Nama]],Table1[#All],4,FALSE),0)</f>
        <v>65</v>
      </c>
      <c r="C28">
        <f>_xlfn.IFNA(VLOOKUP(Table7[[#This Row],[Nama]],Table13[#All],4,FALSE),0)</f>
        <v>65</v>
      </c>
      <c r="D28">
        <f>_xlfn.IFNA(VLOOKUP(Table7[[#This Row],[Nama]],Table134[#All],4,FALSE),0)</f>
        <v>0</v>
      </c>
      <c r="E28">
        <f>_xlfn.IFNA(VLOOKUP(Table7[[#This Row],[Nama]],Table1345[#All],4,FALSE),0)</f>
        <v>0</v>
      </c>
      <c r="F28">
        <f>_xlfn.IFNA(VLOOKUP(Table7[[#This Row],[Nama]],Table13456[#All],4,FALSE),0)</f>
        <v>0</v>
      </c>
      <c r="G28">
        <f>SUM(Table7[[#This Row],[Materi 1]:[Materi 5]])</f>
        <v>130</v>
      </c>
    </row>
    <row r="29" spans="1:7" ht="15.75" thickBot="1" x14ac:dyDescent="0.3">
      <c r="A29" s="1" t="s">
        <v>28</v>
      </c>
      <c r="B29">
        <f>_xlfn.IFNA(VLOOKUP(Table7[[#This Row],[Nama]],Table1[#All],4,FALSE),0)</f>
        <v>35</v>
      </c>
      <c r="C29">
        <f>_xlfn.IFNA(VLOOKUP(Table7[[#This Row],[Nama]],Table13[#All],4,FALSE),0)</f>
        <v>45</v>
      </c>
      <c r="D29">
        <f>_xlfn.IFNA(VLOOKUP(Table7[[#This Row],[Nama]],Table134[#All],4,FALSE),0)</f>
        <v>0</v>
      </c>
      <c r="E29">
        <f>_xlfn.IFNA(VLOOKUP(Table7[[#This Row],[Nama]],Table1345[#All],4,FALSE),0)</f>
        <v>30</v>
      </c>
      <c r="F29">
        <f>_xlfn.IFNA(VLOOKUP(Table7[[#This Row],[Nama]],Table13456[#All],4,FALSE),0)</f>
        <v>0</v>
      </c>
      <c r="G29">
        <f>SUM(Table7[[#This Row],[Materi 1]:[Materi 5]])</f>
        <v>110</v>
      </c>
    </row>
    <row r="30" spans="1:7" ht="15.75" thickBot="1" x14ac:dyDescent="0.3">
      <c r="A30" s="1" t="s">
        <v>25</v>
      </c>
      <c r="B30">
        <f>_xlfn.IFNA(VLOOKUP(Table7[[#This Row],[Nama]],Table1[#All],4,FALSE),0)</f>
        <v>20</v>
      </c>
      <c r="C30">
        <f>_xlfn.IFNA(VLOOKUP(Table7[[#This Row],[Nama]],Table13[#All],4,FALSE),0)</f>
        <v>45</v>
      </c>
      <c r="D30">
        <f>_xlfn.IFNA(VLOOKUP(Table7[[#This Row],[Nama]],Table134[#All],4,FALSE),0)</f>
        <v>35</v>
      </c>
      <c r="E30">
        <f>_xlfn.IFNA(VLOOKUP(Table7[[#This Row],[Nama]],Table1345[#All],4,FALSE),0)</f>
        <v>0</v>
      </c>
      <c r="F30">
        <f>_xlfn.IFNA(VLOOKUP(Table7[[#This Row],[Nama]],Table13456[#All],4,FALSE),0)</f>
        <v>0</v>
      </c>
      <c r="G30">
        <f>SUM(Table7[[#This Row],[Materi 1]:[Materi 5]])</f>
        <v>100</v>
      </c>
    </row>
    <row r="31" spans="1:7" ht="15.75" thickBot="1" x14ac:dyDescent="0.3">
      <c r="A31" s="1" t="s">
        <v>34</v>
      </c>
      <c r="B31">
        <f>_xlfn.IFNA(VLOOKUP(Table7[[#This Row],[Nama]],Table1[#All],4,FALSE),0)</f>
        <v>75</v>
      </c>
      <c r="C31">
        <f>_xlfn.IFNA(VLOOKUP(Table7[[#This Row],[Nama]],Table13[#All],4,FALSE),0)</f>
        <v>0</v>
      </c>
      <c r="D31">
        <f>_xlfn.IFNA(VLOOKUP(Table7[[#This Row],[Nama]],Table134[#All],4,FALSE),0)</f>
        <v>0</v>
      </c>
      <c r="E31">
        <f>_xlfn.IFNA(VLOOKUP(Table7[[#This Row],[Nama]],Table1345[#All],4,FALSE),0)</f>
        <v>25</v>
      </c>
      <c r="F31">
        <f>_xlfn.IFNA(VLOOKUP(Table7[[#This Row],[Nama]],Table13456[#All],4,FALSE),0)</f>
        <v>0</v>
      </c>
      <c r="G31">
        <f>SUM(Table7[[#This Row],[Materi 1]:[Materi 5]])</f>
        <v>100</v>
      </c>
    </row>
    <row r="32" spans="1:7" ht="15.75" thickBot="1" x14ac:dyDescent="0.3">
      <c r="A32" s="1" t="s">
        <v>45</v>
      </c>
      <c r="B32">
        <f>_xlfn.IFNA(VLOOKUP(Table7[[#This Row],[Nama]],Table1[#All],4,FALSE),0)</f>
        <v>50</v>
      </c>
      <c r="C32">
        <f>_xlfn.IFNA(VLOOKUP(Table7[[#This Row],[Nama]],Table13[#All],4,FALSE),0)</f>
        <v>50</v>
      </c>
      <c r="D32">
        <f>_xlfn.IFNA(VLOOKUP(Table7[[#This Row],[Nama]],Table134[#All],4,FALSE),0)</f>
        <v>0</v>
      </c>
      <c r="E32">
        <f>_xlfn.IFNA(VLOOKUP(Table7[[#This Row],[Nama]],Table1345[#All],4,FALSE),0)</f>
        <v>0</v>
      </c>
      <c r="F32">
        <f>_xlfn.IFNA(VLOOKUP(Table7[[#This Row],[Nama]],Table13456[#All],4,FALSE),0)</f>
        <v>0</v>
      </c>
      <c r="G32">
        <f>SUM(Table7[[#This Row],[Materi 1]:[Materi 5]])</f>
        <v>100</v>
      </c>
    </row>
    <row r="33" spans="1:7" ht="15.75" thickBot="1" x14ac:dyDescent="0.3">
      <c r="A33" s="1" t="s">
        <v>30</v>
      </c>
      <c r="B33">
        <f>_xlfn.IFNA(VLOOKUP(Table7[[#This Row],[Nama]],Table1[#All],4,FALSE),0)</f>
        <v>55</v>
      </c>
      <c r="C33">
        <f>_xlfn.IFNA(VLOOKUP(Table7[[#This Row],[Nama]],Table13[#All],4,FALSE),0)</f>
        <v>40</v>
      </c>
      <c r="D33">
        <f>_xlfn.IFNA(VLOOKUP(Table7[[#This Row],[Nama]],Table134[#All],4,FALSE),0)</f>
        <v>0</v>
      </c>
      <c r="E33">
        <f>_xlfn.IFNA(VLOOKUP(Table7[[#This Row],[Nama]],Table1345[#All],4,FALSE),0)</f>
        <v>0</v>
      </c>
      <c r="F33">
        <f>_xlfn.IFNA(VLOOKUP(Table7[[#This Row],[Nama]],Table13456[#All],4,FALSE),0)</f>
        <v>0</v>
      </c>
      <c r="G33">
        <f>SUM(Table7[[#This Row],[Materi 1]:[Materi 5]])</f>
        <v>95</v>
      </c>
    </row>
    <row r="34" spans="1:7" ht="15.75" thickBot="1" x14ac:dyDescent="0.3">
      <c r="A34" s="1" t="s">
        <v>78</v>
      </c>
      <c r="B34">
        <f>_xlfn.IFNA(VLOOKUP(Table7[[#This Row],[Nama]],Table1[#All],4,FALSE),0)</f>
        <v>30</v>
      </c>
      <c r="C34">
        <f>_xlfn.IFNA(VLOOKUP(Table7[[#This Row],[Nama]],Table13[#All],4,FALSE),0)</f>
        <v>40</v>
      </c>
      <c r="D34">
        <f>_xlfn.IFNA(VLOOKUP(Table7[[#This Row],[Nama]],Table134[#All],4,FALSE),0)</f>
        <v>0</v>
      </c>
      <c r="E34">
        <f>_xlfn.IFNA(VLOOKUP(Table7[[#This Row],[Nama]],Table1345[#All],4,FALSE),0)</f>
        <v>0</v>
      </c>
      <c r="F34">
        <f>_xlfn.IFNA(VLOOKUP(Table7[[#This Row],[Nama]],Table13456[#All],4,FALSE),0)</f>
        <v>0</v>
      </c>
      <c r="G34">
        <f>SUM(Table7[[#This Row],[Materi 1]:[Materi 5]])</f>
        <v>70</v>
      </c>
    </row>
    <row r="35" spans="1:7" ht="15.75" thickBot="1" x14ac:dyDescent="0.3">
      <c r="A35" s="1" t="s">
        <v>47</v>
      </c>
      <c r="B35">
        <f>_xlfn.IFNA(VLOOKUP(Table7[[#This Row],[Nama]],Table1[#All],4,FALSE),0)</f>
        <v>35</v>
      </c>
      <c r="C35">
        <f>_xlfn.IFNA(VLOOKUP(Table7[[#This Row],[Nama]],Table13[#All],4,FALSE),0)</f>
        <v>0</v>
      </c>
      <c r="D35">
        <f>_xlfn.IFNA(VLOOKUP(Table7[[#This Row],[Nama]],Table134[#All],4,FALSE),0)</f>
        <v>0</v>
      </c>
      <c r="E35">
        <f>_xlfn.IFNA(VLOOKUP(Table7[[#This Row],[Nama]],Table1345[#All],4,FALSE),0)</f>
        <v>0</v>
      </c>
      <c r="F35">
        <f>_xlfn.IFNA(VLOOKUP(Table7[[#This Row],[Nama]],Table13456[#All],4,FALSE),0)</f>
        <v>0</v>
      </c>
      <c r="G35">
        <f>SUM(Table7[[#This Row],[Materi 1]:[Materi 5]])</f>
        <v>35</v>
      </c>
    </row>
    <row r="36" spans="1:7" ht="15.75" thickBot="1" x14ac:dyDescent="0.3">
      <c r="A36" s="1"/>
      <c r="B36">
        <f>_xlfn.IFNA(VLOOKUP(Table7[[#This Row],[Nama]],Table1[#All],4,FALSE),0)</f>
        <v>0</v>
      </c>
      <c r="C36">
        <f>_xlfn.IFNA(VLOOKUP(Table7[[#This Row],[Nama]],Table13[#All],4,FALSE),0)</f>
        <v>0</v>
      </c>
      <c r="D36">
        <f>_xlfn.IFNA(VLOOKUP(Table7[[#This Row],[Nama]],Table134[#All],4,FALSE),0)</f>
        <v>0</v>
      </c>
      <c r="E36">
        <f>_xlfn.IFNA(VLOOKUP(Table7[[#This Row],[Nama]],Table1345[#All],4,FALSE),0)</f>
        <v>0</v>
      </c>
      <c r="F36">
        <f>_xlfn.IFNA(VLOOKUP(Table7[[#This Row],[Nama]],Table13456[#All],4,FALSE),0)</f>
        <v>0</v>
      </c>
      <c r="G36">
        <f>SUM(Table7[[#This Row],[Materi 1]:[Materi 5]])</f>
        <v>0</v>
      </c>
    </row>
    <row r="37" spans="1:7" ht="15.75" thickBot="1" x14ac:dyDescent="0.3">
      <c r="A37" s="1"/>
      <c r="B37">
        <f>_xlfn.IFNA(VLOOKUP(Table7[[#This Row],[Nama]],Table1[#All],4,FALSE),0)</f>
        <v>0</v>
      </c>
      <c r="C37">
        <f>_xlfn.IFNA(VLOOKUP(Table7[[#This Row],[Nama]],Table13[#All],4,FALSE),0)</f>
        <v>0</v>
      </c>
      <c r="D37">
        <f>_xlfn.IFNA(VLOOKUP(Table7[[#This Row],[Nama]],Table134[#All],4,FALSE),0)</f>
        <v>0</v>
      </c>
      <c r="E37">
        <f>_xlfn.IFNA(VLOOKUP(Table7[[#This Row],[Nama]],Table1345[#All],4,FALSE),0)</f>
        <v>0</v>
      </c>
      <c r="F37">
        <f>_xlfn.IFNA(VLOOKUP(Table7[[#This Row],[Nama]],Table13456[#All],4,FALSE),0)</f>
        <v>0</v>
      </c>
      <c r="G37">
        <f>SUM(Table7[[#This Row],[Materi 1]:[Materi 5]])</f>
        <v>0</v>
      </c>
    </row>
    <row r="38" spans="1:7" ht="15.75" thickBot="1" x14ac:dyDescent="0.3">
      <c r="A38" s="1"/>
      <c r="B38">
        <f>_xlfn.IFNA(VLOOKUP(Table7[[#This Row],[Nama]],Table1[#All],4,FALSE),0)</f>
        <v>0</v>
      </c>
      <c r="C38">
        <f>_xlfn.IFNA(VLOOKUP(Table7[[#This Row],[Nama]],Table13[#All],4,FALSE),0)</f>
        <v>0</v>
      </c>
      <c r="D38">
        <f>_xlfn.IFNA(VLOOKUP(Table7[[#This Row],[Nama]],Table134[#All],4,FALSE),0)</f>
        <v>0</v>
      </c>
      <c r="E38">
        <f>_xlfn.IFNA(VLOOKUP(Table7[[#This Row],[Nama]],Table1345[#All],4,FALSE),0)</f>
        <v>0</v>
      </c>
      <c r="F38">
        <f>_xlfn.IFNA(VLOOKUP(Table7[[#This Row],[Nama]],Table13456[#All],4,FALSE),0)</f>
        <v>0</v>
      </c>
      <c r="G38">
        <f>SUM(Table7[[#This Row],[Materi 1]:[Materi 5]])</f>
        <v>0</v>
      </c>
    </row>
    <row r="39" spans="1:7" ht="15.75" thickBot="1" x14ac:dyDescent="0.3">
      <c r="A39" s="1"/>
      <c r="B39">
        <f>_xlfn.IFNA(VLOOKUP(Table7[[#This Row],[Nama]],Table1[#All],4,FALSE),0)</f>
        <v>0</v>
      </c>
      <c r="C39">
        <f>_xlfn.IFNA(VLOOKUP(Table7[[#This Row],[Nama]],Table13[#All],4,FALSE),0)</f>
        <v>0</v>
      </c>
      <c r="D39">
        <f>_xlfn.IFNA(VLOOKUP(Table7[[#This Row],[Nama]],Table134[#All],4,FALSE),0)</f>
        <v>0</v>
      </c>
      <c r="E39">
        <f>_xlfn.IFNA(VLOOKUP(Table7[[#This Row],[Nama]],Table1345[#All],4,FALSE),0)</f>
        <v>0</v>
      </c>
      <c r="F39">
        <f>_xlfn.IFNA(VLOOKUP(Table7[[#This Row],[Nama]],Table13456[#All],4,FALSE),0)</f>
        <v>0</v>
      </c>
      <c r="G39">
        <f>SUM(Table7[[#This Row],[Materi 1]:[Materi 5]])</f>
        <v>0</v>
      </c>
    </row>
    <row r="40" spans="1:7" ht="15.75" thickBot="1" x14ac:dyDescent="0.3">
      <c r="A40" s="1"/>
      <c r="B40">
        <f>_xlfn.IFNA(VLOOKUP(Table7[[#This Row],[Nama]],Table1[#All],4,FALSE),0)</f>
        <v>0</v>
      </c>
      <c r="C40">
        <f>_xlfn.IFNA(VLOOKUP(Table7[[#This Row],[Nama]],Table13[#All],4,FALSE),0)</f>
        <v>0</v>
      </c>
      <c r="D40">
        <f>_xlfn.IFNA(VLOOKUP(Table7[[#This Row],[Nama]],Table134[#All],4,FALSE),0)</f>
        <v>0</v>
      </c>
      <c r="E40">
        <f>_xlfn.IFNA(VLOOKUP(Table7[[#This Row],[Nama]],Table1345[#All],4,FALSE),0)</f>
        <v>0</v>
      </c>
      <c r="F40">
        <f>_xlfn.IFNA(VLOOKUP(Table7[[#This Row],[Nama]],Table13456[#All],4,FALSE),0)</f>
        <v>0</v>
      </c>
      <c r="G40">
        <f>SUM(Table7[[#This Row],[Materi 1]:[Materi 5]])</f>
        <v>0</v>
      </c>
    </row>
    <row r="41" spans="1:7" ht="15.75" thickBot="1" x14ac:dyDescent="0.3">
      <c r="A41" s="1"/>
      <c r="B41">
        <f>_xlfn.IFNA(VLOOKUP(Table7[[#This Row],[Nama]],Table1[#All],4,FALSE),0)</f>
        <v>0</v>
      </c>
      <c r="C41">
        <f>_xlfn.IFNA(VLOOKUP(Table7[[#This Row],[Nama]],Table13[#All],4,FALSE),0)</f>
        <v>0</v>
      </c>
      <c r="D41">
        <f>_xlfn.IFNA(VLOOKUP(Table7[[#This Row],[Nama]],Table134[#All],4,FALSE),0)</f>
        <v>0</v>
      </c>
      <c r="E41">
        <f>_xlfn.IFNA(VLOOKUP(Table7[[#This Row],[Nama]],Table1345[#All],4,FALSE),0)</f>
        <v>0</v>
      </c>
      <c r="F41">
        <f>_xlfn.IFNA(VLOOKUP(Table7[[#This Row],[Nama]],Table13456[#All],4,FALSE),0)</f>
        <v>0</v>
      </c>
      <c r="G41">
        <f>SUM(Table7[[#This Row],[Materi 1]:[Materi 5]])</f>
        <v>0</v>
      </c>
    </row>
    <row r="42" spans="1:7" ht="15.75" thickBot="1" x14ac:dyDescent="0.3">
      <c r="A42" s="1"/>
      <c r="B42">
        <f>_xlfn.IFNA(VLOOKUP(Table7[[#This Row],[Nama]],Table1[#All],4,FALSE),0)</f>
        <v>0</v>
      </c>
      <c r="C42">
        <f>_xlfn.IFNA(VLOOKUP(Table7[[#This Row],[Nama]],Table13[#All],4,FALSE),0)</f>
        <v>0</v>
      </c>
      <c r="D42">
        <f>_xlfn.IFNA(VLOOKUP(Table7[[#This Row],[Nama]],Table134[#All],4,FALSE),0)</f>
        <v>0</v>
      </c>
      <c r="E42">
        <f>_xlfn.IFNA(VLOOKUP(Table7[[#This Row],[Nama]],Table1345[#All],4,FALSE),0)</f>
        <v>0</v>
      </c>
      <c r="F42">
        <f>_xlfn.IFNA(VLOOKUP(Table7[[#This Row],[Nama]],Table13456[#All],4,FALSE),0)</f>
        <v>0</v>
      </c>
      <c r="G42">
        <f>SUM(Table7[[#This Row],[Materi 1]:[Materi 5]])</f>
        <v>0</v>
      </c>
    </row>
    <row r="43" spans="1:7" ht="15.75" thickBot="1" x14ac:dyDescent="0.3">
      <c r="A43" s="1"/>
      <c r="B43">
        <f>_xlfn.IFNA(VLOOKUP(Table7[[#This Row],[Nama]],Table1[#All],4,FALSE),0)</f>
        <v>0</v>
      </c>
      <c r="C43">
        <f>_xlfn.IFNA(VLOOKUP(Table7[[#This Row],[Nama]],Table13[#All],4,FALSE),0)</f>
        <v>0</v>
      </c>
      <c r="D43">
        <f>_xlfn.IFNA(VLOOKUP(Table7[[#This Row],[Nama]],Table134[#All],4,FALSE),0)</f>
        <v>0</v>
      </c>
      <c r="E43">
        <f>_xlfn.IFNA(VLOOKUP(Table7[[#This Row],[Nama]],Table1345[#All],4,FALSE),0)</f>
        <v>0</v>
      </c>
      <c r="F43">
        <f>_xlfn.IFNA(VLOOKUP(Table7[[#This Row],[Nama]],Table13456[#All],4,FALSE),0)</f>
        <v>0</v>
      </c>
      <c r="G43">
        <f>SUM(Table7[[#This Row],[Materi 1]:[Materi 5]])</f>
        <v>0</v>
      </c>
    </row>
    <row r="44" spans="1:7" ht="15.75" thickBot="1" x14ac:dyDescent="0.3">
      <c r="A44" s="1"/>
      <c r="B44" s="5">
        <f>_xlfn.IFNA(VLOOKUP(Table7[[#This Row],[Nama]],Table1[#All],4,FALSE),0)</f>
        <v>0</v>
      </c>
      <c r="C44" s="5">
        <f>_xlfn.IFNA(VLOOKUP(Table7[[#This Row],[Nama]],Table13[#All],4,FALSE),0)</f>
        <v>0</v>
      </c>
      <c r="D44" s="5">
        <f>_xlfn.IFNA(VLOOKUP(Table7[[#This Row],[Nama]],Table134[#All],4,FALSE),0)</f>
        <v>0</v>
      </c>
      <c r="E44" s="5">
        <f>_xlfn.IFNA(VLOOKUP(Table7[[#This Row],[Nama]],Table1345[#All],4,FALSE),0)</f>
        <v>0</v>
      </c>
      <c r="F44" s="5">
        <f>_xlfn.IFNA(VLOOKUP(Table7[[#This Row],[Nama]],Table13456[#All],4,FALSE),0)</f>
        <v>0</v>
      </c>
      <c r="G44" s="5">
        <f>SUM(Table7[[#This Row],[Materi 1]:[Materi 5]])</f>
        <v>0</v>
      </c>
    </row>
    <row r="45" spans="1:7" ht="15.75" thickBot="1" x14ac:dyDescent="0.3">
      <c r="A45" s="1"/>
      <c r="B45">
        <f>_xlfn.IFNA(VLOOKUP(Table7[[#This Row],[Nama]],Table1[#All],4,FALSE),0)</f>
        <v>0</v>
      </c>
      <c r="C45">
        <f>_xlfn.IFNA(VLOOKUP(Table7[[#This Row],[Nama]],Table13[#All],4,FALSE),0)</f>
        <v>0</v>
      </c>
      <c r="D45">
        <f>_xlfn.IFNA(VLOOKUP(Table7[[#This Row],[Nama]],Table134[#All],4,FALSE),0)</f>
        <v>0</v>
      </c>
      <c r="E45">
        <f>_xlfn.IFNA(VLOOKUP(Table7[[#This Row],[Nama]],Table1345[#All],4,FALSE),0)</f>
        <v>0</v>
      </c>
      <c r="F45">
        <f>_xlfn.IFNA(VLOOKUP(Table7[[#This Row],[Nama]],Table13456[#All],4,FALSE),0)</f>
        <v>0</v>
      </c>
      <c r="G45">
        <f>SUM(Table7[[#This Row],[Materi 1]:[Materi 5]])</f>
        <v>0</v>
      </c>
    </row>
    <row r="46" spans="1:7" ht="15.75" thickBot="1" x14ac:dyDescent="0.3">
      <c r="A46" s="1"/>
      <c r="B46">
        <f>_xlfn.IFNA(VLOOKUP(Table7[[#This Row],[Nama]],Table1[#All],4,FALSE),0)</f>
        <v>0</v>
      </c>
      <c r="C46">
        <f>_xlfn.IFNA(VLOOKUP(Table7[[#This Row],[Nama]],Table13[#All],4,FALSE),0)</f>
        <v>0</v>
      </c>
      <c r="D46">
        <f>_xlfn.IFNA(VLOOKUP(Table7[[#This Row],[Nama]],Table134[#All],4,FALSE),0)</f>
        <v>0</v>
      </c>
      <c r="E46">
        <f>_xlfn.IFNA(VLOOKUP(Table7[[#This Row],[Nama]],Table1345[#All],4,FALSE),0)</f>
        <v>0</v>
      </c>
      <c r="F46">
        <f>_xlfn.IFNA(VLOOKUP(Table7[[#This Row],[Nama]],Table13456[#All],4,FALSE),0)</f>
        <v>0</v>
      </c>
      <c r="G46">
        <f>SUM(Table7[[#This Row],[Materi 1]:[Materi 5]])</f>
        <v>0</v>
      </c>
    </row>
    <row r="47" spans="1:7" ht="15.75" thickBot="1" x14ac:dyDescent="0.3">
      <c r="A47" s="1"/>
      <c r="B47">
        <f>_xlfn.IFNA(VLOOKUP(Table7[[#This Row],[Nama]],Table1[#All],4,FALSE),0)</f>
        <v>0</v>
      </c>
      <c r="C47">
        <f>_xlfn.IFNA(VLOOKUP(Table7[[#This Row],[Nama]],Table13[#All],4,FALSE),0)</f>
        <v>0</v>
      </c>
      <c r="D47">
        <f>_xlfn.IFNA(VLOOKUP(Table7[[#This Row],[Nama]],Table134[#All],4,FALSE),0)</f>
        <v>0</v>
      </c>
      <c r="E47">
        <f>_xlfn.IFNA(VLOOKUP(Table7[[#This Row],[Nama]],Table1345[#All],4,FALSE),0)</f>
        <v>0</v>
      </c>
      <c r="F47">
        <f>_xlfn.IFNA(VLOOKUP(Table7[[#This Row],[Nama]],Table13456[#All],4,FALSE),0)</f>
        <v>0</v>
      </c>
      <c r="G47">
        <f>SUM(Table7[[#This Row],[Materi 1]:[Materi 5]])</f>
        <v>0</v>
      </c>
    </row>
    <row r="48" spans="1:7" ht="15.75" thickBot="1" x14ac:dyDescent="0.3">
      <c r="A48" s="1"/>
      <c r="B48">
        <f>_xlfn.IFNA(VLOOKUP(Table7[[#This Row],[Nama]],Table1[#All],4,FALSE),0)</f>
        <v>0</v>
      </c>
      <c r="C48">
        <f>_xlfn.IFNA(VLOOKUP(Table7[[#This Row],[Nama]],Table13[#All],4,FALSE),0)</f>
        <v>0</v>
      </c>
      <c r="D48">
        <f>_xlfn.IFNA(VLOOKUP(Table7[[#This Row],[Nama]],Table134[#All],4,FALSE),0)</f>
        <v>0</v>
      </c>
      <c r="E48">
        <f>_xlfn.IFNA(VLOOKUP(Table7[[#This Row],[Nama]],Table1345[#All],4,FALSE),0)</f>
        <v>0</v>
      </c>
      <c r="F48">
        <f>_xlfn.IFNA(VLOOKUP(Table7[[#This Row],[Nama]],Table13456[#All],4,FALSE),0)</f>
        <v>0</v>
      </c>
      <c r="G48">
        <f>SUM(Table7[[#This Row],[Materi 1]:[Materi 5]])</f>
        <v>0</v>
      </c>
    </row>
    <row r="49" spans="1:7" ht="15.75" thickBot="1" x14ac:dyDescent="0.3">
      <c r="A49" s="1"/>
      <c r="B49">
        <f>_xlfn.IFNA(VLOOKUP(Table7[[#This Row],[Nama]],Table1[#All],4,FALSE),0)</f>
        <v>0</v>
      </c>
      <c r="C49">
        <f>_xlfn.IFNA(VLOOKUP(Table7[[#This Row],[Nama]],Table13[#All],4,FALSE),0)</f>
        <v>0</v>
      </c>
      <c r="D49">
        <f>_xlfn.IFNA(VLOOKUP(Table7[[#This Row],[Nama]],Table134[#All],4,FALSE),0)</f>
        <v>0</v>
      </c>
      <c r="E49">
        <f>_xlfn.IFNA(VLOOKUP(Table7[[#This Row],[Nama]],Table1345[#All],4,FALSE),0)</f>
        <v>0</v>
      </c>
      <c r="F49">
        <f>_xlfn.IFNA(VLOOKUP(Table7[[#This Row],[Nama]],Table13456[#All],4,FALSE),0)</f>
        <v>0</v>
      </c>
      <c r="G49">
        <f>SUM(Table7[[#This Row],[Materi 1]:[Materi 5]])</f>
        <v>0</v>
      </c>
    </row>
    <row r="50" spans="1:7" ht="15.75" thickBot="1" x14ac:dyDescent="0.3">
      <c r="A50" s="1"/>
      <c r="B50">
        <f>_xlfn.IFNA(VLOOKUP(Table7[[#This Row],[Nama]],Table1[#All],4,FALSE),0)</f>
        <v>0</v>
      </c>
      <c r="C50">
        <f>_xlfn.IFNA(VLOOKUP(Table7[[#This Row],[Nama]],Table13[#All],4,FALSE),0)</f>
        <v>0</v>
      </c>
      <c r="D50">
        <f>_xlfn.IFNA(VLOOKUP(Table7[[#This Row],[Nama]],Table134[#All],4,FALSE),0)</f>
        <v>0</v>
      </c>
      <c r="E50">
        <f>_xlfn.IFNA(VLOOKUP(Table7[[#This Row],[Nama]],Table1345[#All],4,FALSE),0)</f>
        <v>0</v>
      </c>
      <c r="F50">
        <f>_xlfn.IFNA(VLOOKUP(Table7[[#This Row],[Nama]],Table13456[#All],4,FALSE),0)</f>
        <v>0</v>
      </c>
      <c r="G50">
        <f>SUM(Table7[[#This Row],[Materi 1]:[Materi 5]])</f>
        <v>0</v>
      </c>
    </row>
    <row r="51" spans="1:7" ht="15.75" thickBot="1" x14ac:dyDescent="0.3">
      <c r="A51" s="1"/>
      <c r="B51">
        <f>_xlfn.IFNA(VLOOKUP(Table7[[#This Row],[Nama]],Table1[#All],4,FALSE),0)</f>
        <v>0</v>
      </c>
      <c r="C51">
        <f>_xlfn.IFNA(VLOOKUP(Table7[[#This Row],[Nama]],Table13[#All],4,FALSE),0)</f>
        <v>0</v>
      </c>
      <c r="D51">
        <f>_xlfn.IFNA(VLOOKUP(Table7[[#This Row],[Nama]],Table134[#All],4,FALSE),0)</f>
        <v>0</v>
      </c>
      <c r="E51">
        <f>_xlfn.IFNA(VLOOKUP(Table7[[#This Row],[Nama]],Table1345[#All],4,FALSE),0)</f>
        <v>0</v>
      </c>
      <c r="F51">
        <f>_xlfn.IFNA(VLOOKUP(Table7[[#This Row],[Nama]],Table13456[#All],4,FALSE),0)</f>
        <v>0</v>
      </c>
      <c r="G51">
        <f>SUM(Table7[[#This Row],[Materi 1]:[Materi 5]])</f>
        <v>0</v>
      </c>
    </row>
    <row r="52" spans="1:7" ht="15.75" thickBot="1" x14ac:dyDescent="0.3">
      <c r="A52" s="1"/>
      <c r="B52">
        <f>_xlfn.IFNA(VLOOKUP(Table7[[#This Row],[Nama]],Table1[#All],4,FALSE),0)</f>
        <v>0</v>
      </c>
      <c r="C52">
        <f>_xlfn.IFNA(VLOOKUP(Table7[[#This Row],[Nama]],Table13[#All],4,FALSE),0)</f>
        <v>0</v>
      </c>
      <c r="D52">
        <f>_xlfn.IFNA(VLOOKUP(Table7[[#This Row],[Nama]],Table134[#All],4,FALSE),0)</f>
        <v>0</v>
      </c>
      <c r="E52">
        <f>_xlfn.IFNA(VLOOKUP(Table7[[#This Row],[Nama]],Table1345[#All],4,FALSE),0)</f>
        <v>0</v>
      </c>
      <c r="F52">
        <f>_xlfn.IFNA(VLOOKUP(Table7[[#This Row],[Nama]],Table13456[#All],4,FALSE),0)</f>
        <v>0</v>
      </c>
      <c r="G52">
        <f>SUM(Table7[[#This Row],[Materi 1]:[Materi 5]])</f>
        <v>0</v>
      </c>
    </row>
    <row r="53" spans="1:7" ht="15.75" thickBot="1" x14ac:dyDescent="0.3">
      <c r="A53" s="1"/>
      <c r="B53">
        <f>_xlfn.IFNA(VLOOKUP(Table7[[#This Row],[Nama]],Table1[#All],4,FALSE),0)</f>
        <v>0</v>
      </c>
      <c r="C53">
        <f>_xlfn.IFNA(VLOOKUP(Table7[[#This Row],[Nama]],Table13[#All],4,FALSE),0)</f>
        <v>0</v>
      </c>
      <c r="D53">
        <f>_xlfn.IFNA(VLOOKUP(Table7[[#This Row],[Nama]],Table134[#All],4,FALSE),0)</f>
        <v>0</v>
      </c>
      <c r="E53">
        <f>_xlfn.IFNA(VLOOKUP(Table7[[#This Row],[Nama]],Table1345[#All],4,FALSE),0)</f>
        <v>0</v>
      </c>
      <c r="F53">
        <f>_xlfn.IFNA(VLOOKUP(Table7[[#This Row],[Nama]],Table13456[#All],4,FALSE),0)</f>
        <v>0</v>
      </c>
      <c r="G53">
        <f>SUM(Table7[[#This Row],[Materi 1]:[Materi 5]])</f>
        <v>0</v>
      </c>
    </row>
    <row r="54" spans="1:7" ht="15.75" thickBot="1" x14ac:dyDescent="0.3">
      <c r="A54" s="1"/>
      <c r="B54">
        <f>_xlfn.IFNA(VLOOKUP(Table7[[#This Row],[Nama]],Table1[#All],4,FALSE),0)</f>
        <v>0</v>
      </c>
      <c r="C54">
        <f>_xlfn.IFNA(VLOOKUP(Table7[[#This Row],[Nama]],Table13[#All],4,FALSE),0)</f>
        <v>0</v>
      </c>
      <c r="D54">
        <f>_xlfn.IFNA(VLOOKUP(Table7[[#This Row],[Nama]],Table134[#All],4,FALSE),0)</f>
        <v>0</v>
      </c>
      <c r="E54">
        <f>_xlfn.IFNA(VLOOKUP(Table7[[#This Row],[Nama]],Table1345[#All],4,FALSE),0)</f>
        <v>0</v>
      </c>
      <c r="F54">
        <f>_xlfn.IFNA(VLOOKUP(Table7[[#This Row],[Nama]],Table13456[#All],4,FALSE),0)</f>
        <v>0</v>
      </c>
      <c r="G54">
        <f>SUM(Table7[[#This Row],[Materi 1]:[Materi 5]])</f>
        <v>0</v>
      </c>
    </row>
    <row r="55" spans="1:7" ht="15.75" thickBot="1" x14ac:dyDescent="0.3">
      <c r="A55" s="1"/>
      <c r="B55">
        <f>_xlfn.IFNA(VLOOKUP(Table7[[#This Row],[Nama]],Table1[#All],4,FALSE),0)</f>
        <v>0</v>
      </c>
      <c r="C55">
        <f>_xlfn.IFNA(VLOOKUP(Table7[[#This Row],[Nama]],Table13[#All],4,FALSE),0)</f>
        <v>0</v>
      </c>
      <c r="D55">
        <f>_xlfn.IFNA(VLOOKUP(Table7[[#This Row],[Nama]],Table134[#All],4,FALSE),0)</f>
        <v>0</v>
      </c>
      <c r="E55">
        <f>_xlfn.IFNA(VLOOKUP(Table7[[#This Row],[Nama]],Table1345[#All],4,FALSE),0)</f>
        <v>0</v>
      </c>
      <c r="F55">
        <f>_xlfn.IFNA(VLOOKUP(Table7[[#This Row],[Nama]],Table13456[#All],4,FALSE),0)</f>
        <v>0</v>
      </c>
      <c r="G55">
        <f>SUM(Table7[[#This Row],[Materi 1]:[Materi 5]])</f>
        <v>0</v>
      </c>
    </row>
    <row r="56" spans="1:7" ht="15.75" thickBot="1" x14ac:dyDescent="0.3">
      <c r="A56" s="1"/>
      <c r="B56">
        <f>_xlfn.IFNA(VLOOKUP(Table7[[#This Row],[Nama]],Table1[#All],4,FALSE),0)</f>
        <v>0</v>
      </c>
      <c r="C56">
        <f>_xlfn.IFNA(VLOOKUP(Table7[[#This Row],[Nama]],Table13[#All],4,FALSE),0)</f>
        <v>0</v>
      </c>
      <c r="D56">
        <f>_xlfn.IFNA(VLOOKUP(Table7[[#This Row],[Nama]],Table134[#All],4,FALSE),0)</f>
        <v>0</v>
      </c>
      <c r="E56">
        <f>_xlfn.IFNA(VLOOKUP(Table7[[#This Row],[Nama]],Table1345[#All],4,FALSE),0)</f>
        <v>0</v>
      </c>
      <c r="F56">
        <f>_xlfn.IFNA(VLOOKUP(Table7[[#This Row],[Nama]],Table13456[#All],4,FALSE),0)</f>
        <v>0</v>
      </c>
      <c r="G56">
        <f>SUM(Table7[[#This Row],[Materi 1]:[Materi 5]])</f>
        <v>0</v>
      </c>
    </row>
  </sheetData>
  <conditionalFormatting sqref="A36:A56">
    <cfRule type="duplicateValues" dxfId="2" priority="2"/>
  </conditionalFormatting>
  <conditionalFormatting sqref="A2:A35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 1</vt:lpstr>
      <vt:lpstr>Materi 2</vt:lpstr>
      <vt:lpstr>Materi 3</vt:lpstr>
      <vt:lpstr>Materi 4</vt:lpstr>
      <vt:lpstr>Materi 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</cp:lastModifiedBy>
  <dcterms:created xsi:type="dcterms:W3CDTF">2022-01-21T05:58:00Z</dcterms:created>
  <dcterms:modified xsi:type="dcterms:W3CDTF">2022-02-26T11:49:44Z</dcterms:modified>
</cp:coreProperties>
</file>